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41-2" sheetId="1" r:id="rId1"/>
  </sheets>
  <definedNames>
    <definedName name="_xlnm.Print_Area" localSheetId="0">'141-2'!$A$1:$AB$26</definedName>
  </definedNames>
  <calcPr fullCalcOnLoad="1"/>
</workbook>
</file>

<file path=xl/sharedStrings.xml><?xml version="1.0" encoding="utf-8"?>
<sst xmlns="http://schemas.openxmlformats.org/spreadsheetml/2006/main" count="74" uniqueCount="55">
  <si>
    <t xml:space="preserve">  適    用    状    況 </t>
  </si>
  <si>
    <t>人    員    及    び    保    護    費</t>
  </si>
  <si>
    <r>
      <t>（単位 金額</t>
    </r>
    <r>
      <rPr>
        <sz val="11"/>
        <rFont val="ＭＳ 明朝"/>
        <family val="1"/>
      </rPr>
      <t xml:space="preserve"> 千円</t>
    </r>
    <r>
      <rPr>
        <sz val="11"/>
        <rFont val="ＭＳ 明朝"/>
        <family val="1"/>
      </rPr>
      <t>）</t>
    </r>
  </si>
  <si>
    <t xml:space="preserve">県福祉保健課  </t>
  </si>
  <si>
    <t>年度・市郡</t>
  </si>
  <si>
    <r>
      <t xml:space="preserve">総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数</t>
    </r>
  </si>
  <si>
    <t>生活扶助</t>
  </si>
  <si>
    <t>教育扶助</t>
  </si>
  <si>
    <t>住宅扶助</t>
  </si>
  <si>
    <t>介護扶助</t>
  </si>
  <si>
    <t>医療扶助</t>
  </si>
  <si>
    <t>出産扶助</t>
  </si>
  <si>
    <t>生業扶助</t>
  </si>
  <si>
    <t>葬祭扶助</t>
  </si>
  <si>
    <t>年度
市郡</t>
  </si>
  <si>
    <r>
      <t xml:space="preserve">人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員</t>
    </r>
  </si>
  <si>
    <t>保護費</t>
  </si>
  <si>
    <r>
      <t xml:space="preserve">人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</si>
  <si>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t>人員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</si>
  <si>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</si>
  <si>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月平均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</si>
  <si>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</si>
  <si>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 xml:space="preserve">入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院</t>
    </r>
  </si>
  <si>
    <t>入院外</t>
  </si>
  <si>
    <t>平成</t>
  </si>
  <si>
    <t>年度</t>
  </si>
  <si>
    <t>12</t>
  </si>
  <si>
    <t>年</t>
  </si>
  <si>
    <t>13</t>
  </si>
  <si>
    <t>14</t>
  </si>
  <si>
    <r>
      <t>１ 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</si>
  <si>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２ 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</si>
  <si>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３ 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</si>
  <si>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４ 境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</si>
  <si>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５ 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部 1)</t>
    </r>
  </si>
  <si>
    <r>
      <t>６ 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部 2)</t>
    </r>
  </si>
  <si>
    <r>
      <t>７ 西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部 3)</t>
    </r>
  </si>
  <si>
    <t>16</t>
  </si>
  <si>
    <t>年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</si>
  <si>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（注） 1) 岩美郡・八頭郡・気高郡  2) 東伯郡  3) 西伯郡・日野郡</t>
    </r>
  </si>
  <si>
    <r>
      <t>141</t>
    </r>
    <r>
      <rPr>
        <b/>
        <sz val="22"/>
        <rFont val="ＭＳ 明朝"/>
        <family val="1"/>
      </rPr>
      <t>生</t>
    </r>
    <r>
      <rPr>
        <b/>
        <sz val="22"/>
        <rFont val="ＭＳ 明朝"/>
        <family val="1"/>
      </rPr>
      <t>活</t>
    </r>
    <r>
      <rPr>
        <b/>
        <sz val="22"/>
        <rFont val="ＭＳ 明朝"/>
        <family val="1"/>
      </rPr>
      <t>保</t>
    </r>
    <r>
      <rPr>
        <b/>
        <sz val="22"/>
        <rFont val="ＭＳ 明朝"/>
        <family val="1"/>
      </rPr>
      <t>護</t>
    </r>
    <r>
      <rPr>
        <b/>
        <sz val="22"/>
        <rFont val="ＭＳ 明朝"/>
        <family val="1"/>
      </rPr>
      <t>法</t>
    </r>
  </si>
  <si>
    <t xml:space="preserve">   平成12～平成16年</t>
  </si>
  <si>
    <t>２   市    郡   ・   扶    助    別　</t>
  </si>
  <si>
    <r>
      <t>1</t>
    </r>
    <r>
      <rPr>
        <sz val="11"/>
        <rFont val="ＭＳ 明朝"/>
        <family val="1"/>
      </rPr>
      <t>2</t>
    </r>
  </si>
  <si>
    <r>
      <t>1</t>
    </r>
    <r>
      <rPr>
        <sz val="11"/>
        <rFont val="ＭＳ 明朝"/>
        <family val="1"/>
      </rPr>
      <t>3</t>
    </r>
  </si>
  <si>
    <t>14</t>
  </si>
  <si>
    <t>15</t>
  </si>
  <si>
    <t>15</t>
  </si>
  <si>
    <t>１</t>
  </si>
  <si>
    <t>２</t>
  </si>
  <si>
    <t>３</t>
  </si>
  <si>
    <t>４</t>
  </si>
  <si>
    <t>５</t>
  </si>
  <si>
    <t>６</t>
  </si>
  <si>
    <t>７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</si>
</sst>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\ ###\ ###\ ##0\ ;\-#\ ###\ ###\ ##0\ "/>
    <numFmt numFmtId="178" formatCode="_ * #\ ###\ ###\ ##0;_ * \-#\ ###\ ###\ ##0;_ * &quot;-&quot;_ ;_ @_ "/>
    <numFmt numFmtId="179" formatCode="_ * #\ ###\ ###\ ##0;_*\ \-#\ ###\ ###\ ##0;\ * &quot;-&quot;_ ;_ @_ "/>
    <numFmt numFmtId="180" formatCode="_ * #\ ###\ ###\ ##0_ ;_ * &quot;△&quot;#\ ###\ ###\ ##0_ ;_ * &quot;-&quot;_ ;_ @_ "/>
    <numFmt numFmtId="181" formatCode="_ * #\ \ ###\ ##0_ ;_ * &quot;△&quot;#\ ###\ \ ##0_ ;_ * &quot;-&quot;_ ;_ @_ "/>
    <numFmt numFmtId="182" formatCode="_ * #\ \ ###\ ##0_ ;_ * &quot;△&quot;#\ \ \ \ \ ###\ \ ##0_ ;_ * &quot;-&quot;_ ;_ @_ "/>
    <numFmt numFmtId="183" formatCode="_ * #\ \ ###\ ##0_ ;_ * &quot;△&quot;#\ \ \ \ ###\ \ ##0_ ;_ * &quot;-&quot;_ ;_ @_ "/>
    <numFmt numFmtId="184" formatCode="_ * #\ \ ###\ ##0_ ;_ * &quot;△&quot;#\ \ ###\ \ ##0_ ;_ * &quot;-&quot;_ ;_ @_ "/>
    <numFmt numFmtId="185" formatCode="_ * #\ \ ###\ ##0_ ;_ * &quot;△&quot;#\ \ \ ###\ \ ##0_ ;_ * &quot;-&quot;_ ;_ @_ "/>
    <numFmt numFmtId="186" formatCode="#,##0_ "/>
    <numFmt numFmtId="187" formatCode="0_);[Red]\(0\)"/>
    <numFmt numFmtId="188" formatCode="_ * #,##0;_ * \-#,##0;_ * &quot;-&quot;;_ @"/>
    <numFmt numFmtId="189" formatCode="#,##0;&quot;△ &quot;#,##0"/>
    <numFmt numFmtId="190" formatCode="#,##0.0;&quot;△ &quot;#,##0.0"/>
    <numFmt numFmtId="191" formatCode="0;&quot;△ &quot;0"/>
    <numFmt numFmtId="192" formatCode="0.0;&quot;△ &quot;0.0"/>
    <numFmt numFmtId="193" formatCode="0_ "/>
    <numFmt numFmtId="194" formatCode="0.E+00"/>
    <numFmt numFmtId="195" formatCode="#,##0.00;&quot;△ &quot;#,##0.00"/>
    <numFmt numFmtId="196" formatCode="#,##0.0;[Red]\-#,##0.0"/>
    <numFmt numFmtId="197" formatCode="0.0"/>
    <numFmt numFmtId="198" formatCode="#,##0.0_ "/>
    <numFmt numFmtId="199" formatCode="_ * #\ ###\ ##0_ ;_ * \-#\ ###\ ##0_ ;_ * &quot;-&quot;_ ;_ @_ "/>
    <numFmt numFmtId="200" formatCode="_ * #,##0.0_ ;_ * \-#,##0.0_ ;_ * &quot;-&quot;_ ;_ @_ "/>
    <numFmt numFmtId="201" formatCode="#\ ###\ ###\ ##0;\-#\ ###\ ###\ ##0"/>
    <numFmt numFmtId="202" formatCode="#\ ###\ ###\ ##0;\-#\ ###\ ###\ 0"/>
    <numFmt numFmtId="203" formatCode="[&lt;=999]000;[&lt;=99999]000\-00;000\-0000"/>
  </numFmts>
  <fonts count="13">
    <font>
      <sz val="11"/>
      <name val="ＭＳ 明朝"/>
      <family val="1"/>
    </font>
    <font>
      <u val="single"/>
      <sz val="9.35"/>
      <color indexed="12"/>
      <name val="ＭＳ 明朝"/>
      <family val="1"/>
    </font>
    <font>
      <sz val="10"/>
      <name val="ＭＳ 明朝"/>
      <family val="1"/>
    </font>
    <font>
      <u val="single"/>
      <sz val="9.35"/>
      <color indexed="36"/>
      <name val="ＭＳ 明朝"/>
      <family val="1"/>
    </font>
    <font>
      <sz val="2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21">
      <alignment/>
      <protection/>
    </xf>
    <xf numFmtId="0" fontId="4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distributed"/>
      <protection/>
    </xf>
    <xf numFmtId="0" fontId="0" fillId="0" borderId="0" xfId="0" applyAlignment="1">
      <alignment horizontal="distributed"/>
    </xf>
    <xf numFmtId="0" fontId="5" fillId="0" borderId="0" xfId="21" applyFont="1" applyAlignment="1">
      <alignment horizontal="distributed" vertical="center"/>
      <protection/>
    </xf>
    <xf numFmtId="0" fontId="7" fillId="0" borderId="0" xfId="0" applyFont="1" applyAlignment="1">
      <alignment horizontal="distributed" vertical="center"/>
    </xf>
    <xf numFmtId="0" fontId="8" fillId="0" borderId="0" xfId="21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9" fillId="0" borderId="0" xfId="21" applyFont="1" applyAlignment="1">
      <alignment horizontal="left" vertical="center"/>
      <protection/>
    </xf>
    <xf numFmtId="0" fontId="9" fillId="0" borderId="0" xfId="21" applyFont="1" applyAlignment="1">
      <alignment horizontal="right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0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Alignment="1">
      <alignment horizontal="left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10" fillId="0" borderId="0" xfId="21" applyFont="1" applyAlignment="1">
      <alignment horizontal="left" vertical="center"/>
      <protection/>
    </xf>
    <xf numFmtId="0" fontId="0" fillId="0" borderId="1" xfId="21" applyFont="1" applyBorder="1" applyAlignment="1">
      <alignment horizontal="left" vertical="center"/>
      <protection/>
    </xf>
    <xf numFmtId="0" fontId="2" fillId="0" borderId="1" xfId="21" applyBorder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 horizontal="right" vertical="center"/>
      <protection/>
    </xf>
    <xf numFmtId="0" fontId="2" fillId="0" borderId="0" xfId="2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4" xfId="21" applyFont="1" applyBorder="1" applyAlignment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2" xfId="21" applyFont="1" applyBorder="1" applyAlignment="1">
      <alignment horizontal="distributed" vertical="center"/>
      <protection/>
    </xf>
    <xf numFmtId="0" fontId="0" fillId="0" borderId="5" xfId="21" applyFont="1" applyBorder="1" applyAlignment="1">
      <alignment horizontal="distributed" vertical="center" wrapText="1"/>
      <protection/>
    </xf>
    <xf numFmtId="0" fontId="0" fillId="0" borderId="6" xfId="21" applyFont="1" applyBorder="1" applyAlignment="1">
      <alignment horizontal="distributed" vertical="center" wrapText="1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distributed" vertical="center"/>
      <protection/>
    </xf>
    <xf numFmtId="0" fontId="0" fillId="0" borderId="9" xfId="21" applyFont="1" applyBorder="1" applyAlignment="1">
      <alignment horizontal="distributed" vertical="center"/>
      <protection/>
    </xf>
    <xf numFmtId="0" fontId="0" fillId="0" borderId="10" xfId="21" applyFont="1" applyBorder="1" applyAlignment="1">
      <alignment horizontal="distributed"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0" fillId="0" borderId="11" xfId="21" applyFont="1" applyBorder="1" applyAlignment="1">
      <alignment horizontal="distributed" vertical="center" wrapText="1"/>
      <protection/>
    </xf>
    <xf numFmtId="0" fontId="0" fillId="0" borderId="0" xfId="21" applyFont="1" applyBorder="1" applyAlignment="1">
      <alignment horizontal="distributed" vertical="center" wrapText="1"/>
      <protection/>
    </xf>
    <xf numFmtId="0" fontId="0" fillId="0" borderId="8" xfId="21" applyFont="1" applyBorder="1" applyAlignment="1">
      <alignment horizontal="distributed" vertical="center"/>
      <protection/>
    </xf>
    <xf numFmtId="0" fontId="0" fillId="0" borderId="12" xfId="21" applyFont="1" applyBorder="1" applyAlignment="1">
      <alignment horizontal="distributed"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0" fillId="0" borderId="13" xfId="21" applyFont="1" applyBorder="1" applyAlignment="1">
      <alignment horizontal="distributed" vertical="center" wrapText="1"/>
      <protection/>
    </xf>
    <xf numFmtId="0" fontId="0" fillId="0" borderId="14" xfId="21" applyFont="1" applyBorder="1" applyAlignment="1">
      <alignment horizontal="distributed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center" vertical="center" wrapText="1"/>
      <protection/>
    </xf>
    <xf numFmtId="49" fontId="0" fillId="0" borderId="0" xfId="21" applyNumberFormat="1" applyFont="1" applyBorder="1" applyAlignment="1">
      <alignment horizontal="center" vertical="center"/>
      <protection/>
    </xf>
    <xf numFmtId="0" fontId="0" fillId="0" borderId="17" xfId="21" applyFont="1" applyBorder="1" applyAlignment="1">
      <alignment vertical="center"/>
      <protection/>
    </xf>
    <xf numFmtId="178" fontId="0" fillId="0" borderId="0" xfId="17" applyNumberFormat="1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178" fontId="0" fillId="0" borderId="0" xfId="17" applyNumberFormat="1" applyFont="1" applyBorder="1" applyAlignment="1">
      <alignment horizontal="right" vertical="center"/>
    </xf>
    <xf numFmtId="0" fontId="0" fillId="0" borderId="0" xfId="17" applyNumberFormat="1" applyFont="1" applyFill="1" applyBorder="1" applyAlignment="1">
      <alignment horizontal="right" vertical="center"/>
    </xf>
    <xf numFmtId="176" fontId="0" fillId="0" borderId="0" xfId="17" applyNumberFormat="1" applyFont="1" applyFill="1" applyBorder="1" applyAlignment="1">
      <alignment vertical="center"/>
    </xf>
    <xf numFmtId="49" fontId="0" fillId="0" borderId="11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vertical="center"/>
      <protection/>
    </xf>
    <xf numFmtId="178" fontId="0" fillId="0" borderId="0" xfId="17" applyNumberFormat="1" applyFont="1" applyFill="1" applyBorder="1" applyAlignment="1">
      <alignment vertical="center" shrinkToFit="1"/>
    </xf>
    <xf numFmtId="176" fontId="0" fillId="0" borderId="0" xfId="17" applyNumberFormat="1" applyFont="1" applyFill="1" applyBorder="1" applyAlignment="1">
      <alignment vertical="center" shrinkToFit="1"/>
    </xf>
    <xf numFmtId="49" fontId="0" fillId="0" borderId="11" xfId="21" applyNumberFormat="1" applyFont="1" applyFill="1" applyBorder="1" applyAlignment="1">
      <alignment horizontal="right"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49" fontId="0" fillId="0" borderId="0" xfId="21" applyNumberFormat="1" applyFont="1" applyFill="1" applyBorder="1" applyAlignment="1">
      <alignment horizontal="center" vertical="center" shrinkToFit="1"/>
      <protection/>
    </xf>
    <xf numFmtId="0" fontId="0" fillId="0" borderId="17" xfId="21" applyFont="1" applyFill="1" applyBorder="1" applyAlignment="1">
      <alignment vertical="center" shrinkToFit="1"/>
      <protection/>
    </xf>
    <xf numFmtId="0" fontId="2" fillId="0" borderId="0" xfId="21" applyFont="1" applyFill="1" applyAlignment="1">
      <alignment vertical="center" shrinkToFit="1"/>
      <protection/>
    </xf>
    <xf numFmtId="49" fontId="12" fillId="0" borderId="0" xfId="21" applyNumberFormat="1" applyFont="1" applyFill="1" applyBorder="1" applyAlignment="1">
      <alignment horizontal="center" vertical="center" shrinkToFit="1"/>
      <protection/>
    </xf>
    <xf numFmtId="178" fontId="12" fillId="0" borderId="0" xfId="17" applyNumberFormat="1" applyFont="1" applyFill="1" applyBorder="1" applyAlignment="1">
      <alignment vertical="center" shrinkToFit="1"/>
    </xf>
    <xf numFmtId="178" fontId="12" fillId="0" borderId="0" xfId="17" applyNumberFormat="1" applyFont="1" applyFill="1" applyBorder="1" applyAlignment="1">
      <alignment vertical="center"/>
    </xf>
    <xf numFmtId="176" fontId="12" fillId="0" borderId="0" xfId="17" applyNumberFormat="1" applyFont="1" applyFill="1" applyBorder="1" applyAlignment="1">
      <alignment vertical="center"/>
    </xf>
    <xf numFmtId="49" fontId="12" fillId="0" borderId="11" xfId="21" applyNumberFormat="1" applyFont="1" applyFill="1" applyBorder="1" applyAlignment="1">
      <alignment horizontal="right" vertical="center" shrinkToFit="1"/>
      <protection/>
    </xf>
    <xf numFmtId="0" fontId="2" fillId="0" borderId="0" xfId="21" applyFill="1" applyAlignment="1">
      <alignment vertical="center" shrinkToFit="1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right" vertical="center"/>
      <protection/>
    </xf>
    <xf numFmtId="0" fontId="2" fillId="0" borderId="0" xfId="21" applyFill="1" applyAlignme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41" fontId="0" fillId="0" borderId="0" xfId="17" applyNumberFormat="1" applyFont="1" applyFill="1" applyBorder="1" applyAlignment="1">
      <alignment vertical="center"/>
    </xf>
    <xf numFmtId="178" fontId="0" fillId="0" borderId="0" xfId="17" applyNumberFormat="1" applyFont="1" applyFill="1" applyBorder="1" applyAlignment="1">
      <alignment horizontal="right" vertical="center"/>
    </xf>
    <xf numFmtId="176" fontId="0" fillId="0" borderId="0" xfId="17" applyNumberFormat="1" applyFont="1" applyFill="1" applyBorder="1" applyAlignment="1">
      <alignment horizontal="right" vertical="center"/>
    </xf>
    <xf numFmtId="0" fontId="0" fillId="0" borderId="17" xfId="21" applyFont="1" applyFill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2" fillId="0" borderId="17" xfId="21" applyFont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horizontal="center"/>
      <protection/>
    </xf>
    <xf numFmtId="178" fontId="0" fillId="0" borderId="18" xfId="17" applyNumberFormat="1" applyFont="1" applyFill="1" applyBorder="1" applyAlignment="1">
      <alignment/>
    </xf>
    <xf numFmtId="178" fontId="0" fillId="0" borderId="1" xfId="17" applyNumberFormat="1" applyFont="1" applyFill="1" applyBorder="1" applyAlignment="1">
      <alignment/>
    </xf>
    <xf numFmtId="38" fontId="0" fillId="0" borderId="1" xfId="17" applyFont="1" applyFill="1" applyBorder="1" applyAlignment="1">
      <alignment/>
    </xf>
    <xf numFmtId="178" fontId="0" fillId="0" borderId="1" xfId="17" applyNumberFormat="1" applyFont="1" applyFill="1" applyBorder="1" applyAlignment="1">
      <alignment/>
    </xf>
    <xf numFmtId="178" fontId="0" fillId="0" borderId="1" xfId="17" applyNumberFormat="1" applyFont="1" applyFill="1" applyBorder="1" applyAlignment="1">
      <alignment horizontal="right"/>
    </xf>
    <xf numFmtId="176" fontId="0" fillId="0" borderId="19" xfId="17" applyNumberFormat="1" applyFont="1" applyFill="1" applyBorder="1" applyAlignment="1">
      <alignment horizontal="right"/>
    </xf>
    <xf numFmtId="0" fontId="0" fillId="0" borderId="1" xfId="21" applyFont="1" applyFill="1" applyBorder="1">
      <alignment/>
      <protection/>
    </xf>
    <xf numFmtId="0" fontId="2" fillId="0" borderId="0" xfId="21" applyFill="1">
      <alignment/>
      <protection/>
    </xf>
    <xf numFmtId="0" fontId="0" fillId="0" borderId="6" xfId="21" applyFont="1" applyBorder="1" applyAlignment="1">
      <alignment horizontal="left"/>
      <protection/>
    </xf>
    <xf numFmtId="0" fontId="2" fillId="0" borderId="6" xfId="21" applyBorder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/>
      <protection/>
    </xf>
    <xf numFmtId="0" fontId="2" fillId="0" borderId="0" xfId="21" applyBorder="1">
      <alignment/>
      <protection/>
    </xf>
    <xf numFmtId="0" fontId="2" fillId="0" borderId="0" xfId="2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保障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SheetLayoutView="100" workbookViewId="0" topLeftCell="A1">
      <pane xSplit="3" ySplit="8" topLeftCell="R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18" sqref="U18"/>
    </sheetView>
  </sheetViews>
  <sheetFormatPr defaultColWidth="8.796875" defaultRowHeight="14.25"/>
  <cols>
    <col min="1" max="1" width="4.3984375" style="1" customWidth="1"/>
    <col min="2" max="3" width="4.09765625" style="1" customWidth="1"/>
    <col min="4" max="4" width="12.59765625" style="1" customWidth="1"/>
    <col min="5" max="5" width="10.59765625" style="1" customWidth="1"/>
    <col min="6" max="6" width="13.5" style="1" customWidth="1"/>
    <col min="7" max="7" width="12.59765625" style="1" customWidth="1"/>
    <col min="8" max="8" width="11.3984375" style="1" customWidth="1"/>
    <col min="9" max="9" width="13.5" style="1" customWidth="1"/>
    <col min="10" max="10" width="10" style="1" customWidth="1"/>
    <col min="11" max="12" width="11.09765625" style="1" customWidth="1"/>
    <col min="13" max="13" width="12.09765625" style="1" customWidth="1"/>
    <col min="14" max="14" width="0.8984375" style="105" customWidth="1"/>
    <col min="15" max="15" width="11.09765625" style="105" customWidth="1"/>
    <col min="16" max="16" width="11.5" style="105" customWidth="1"/>
    <col min="17" max="17" width="12.3984375" style="106" customWidth="1"/>
    <col min="18" max="18" width="11.59765625" style="1" customWidth="1"/>
    <col min="19" max="19" width="12.3984375" style="1" customWidth="1"/>
    <col min="20" max="20" width="14" style="1" customWidth="1"/>
    <col min="21" max="21" width="7.3984375" style="1" customWidth="1"/>
    <col min="22" max="22" width="7.59765625" style="1" customWidth="1"/>
    <col min="23" max="23" width="7.8984375" style="1" customWidth="1"/>
    <col min="24" max="24" width="10" style="1" customWidth="1"/>
    <col min="25" max="25" width="7.8984375" style="1" customWidth="1"/>
    <col min="26" max="26" width="11.3984375" style="1" customWidth="1"/>
    <col min="27" max="27" width="4.09765625" style="1" customWidth="1"/>
    <col min="28" max="28" width="2.59765625" style="1" customWidth="1"/>
    <col min="29" max="16384" width="8.8984375" style="1" customWidth="1"/>
  </cols>
  <sheetData>
    <row r="1" spans="2:20" ht="25.5" customHeight="1">
      <c r="B1" s="2"/>
      <c r="C1" s="2"/>
      <c r="D1" s="2"/>
      <c r="E1" s="2"/>
      <c r="H1" s="3" t="s">
        <v>40</v>
      </c>
      <c r="I1" s="4"/>
      <c r="J1" s="4"/>
      <c r="K1" s="4"/>
      <c r="L1" s="4"/>
      <c r="M1" s="4"/>
      <c r="N1" s="1"/>
      <c r="O1" s="5" t="s">
        <v>0</v>
      </c>
      <c r="P1" s="6"/>
      <c r="Q1" s="6"/>
      <c r="R1" s="7" t="s">
        <v>41</v>
      </c>
      <c r="S1" s="8"/>
      <c r="T1" s="9"/>
    </row>
    <row r="2" spans="1:20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9"/>
      <c r="M2" s="9"/>
      <c r="N2" s="9"/>
      <c r="O2" s="9"/>
      <c r="P2" s="9"/>
      <c r="Q2" s="9"/>
      <c r="R2" s="9"/>
      <c r="S2" s="9"/>
      <c r="T2" s="9"/>
    </row>
    <row r="3" spans="2:28" ht="19.5" customHeight="1">
      <c r="B3" s="12"/>
      <c r="C3" s="12"/>
      <c r="D3" s="12"/>
      <c r="E3" s="12"/>
      <c r="F3" s="12"/>
      <c r="G3" s="12"/>
      <c r="I3" s="13" t="s">
        <v>42</v>
      </c>
      <c r="J3" s="14"/>
      <c r="K3" s="14"/>
      <c r="L3" s="14"/>
      <c r="M3" s="14"/>
      <c r="N3" s="15"/>
      <c r="O3" s="16" t="s">
        <v>1</v>
      </c>
      <c r="P3" s="16"/>
      <c r="Q3" s="16"/>
      <c r="R3" s="16"/>
      <c r="S3" s="16"/>
      <c r="T3"/>
      <c r="U3" s="17"/>
      <c r="V3" s="17"/>
      <c r="W3" s="17"/>
      <c r="X3" s="17"/>
      <c r="Y3" s="17"/>
      <c r="Z3" s="17"/>
      <c r="AA3" s="17"/>
      <c r="AB3" s="18"/>
    </row>
    <row r="4" spans="1:28" ht="4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9"/>
      <c r="O4" s="19"/>
      <c r="P4" s="1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8"/>
    </row>
    <row r="5" spans="1:28" s="26" customFormat="1" ht="21.75" customHeight="1" thickBot="1">
      <c r="A5" s="21" t="s">
        <v>2</v>
      </c>
      <c r="B5" s="22"/>
      <c r="C5" s="21"/>
      <c r="D5" s="21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5" t="s">
        <v>3</v>
      </c>
    </row>
    <row r="6" spans="1:28" ht="19.5" customHeight="1" thickTop="1">
      <c r="A6" s="27" t="s">
        <v>4</v>
      </c>
      <c r="B6" s="28"/>
      <c r="C6" s="28"/>
      <c r="D6" s="29" t="s">
        <v>5</v>
      </c>
      <c r="E6" s="29"/>
      <c r="F6" s="29"/>
      <c r="G6" s="29"/>
      <c r="H6" s="29" t="s">
        <v>6</v>
      </c>
      <c r="I6" s="29"/>
      <c r="J6" s="29" t="s">
        <v>7</v>
      </c>
      <c r="K6" s="29"/>
      <c r="L6" s="29" t="s">
        <v>8</v>
      </c>
      <c r="M6" s="29"/>
      <c r="N6" s="30"/>
      <c r="O6" s="31" t="s">
        <v>9</v>
      </c>
      <c r="P6" s="32"/>
      <c r="Q6" s="31" t="s">
        <v>10</v>
      </c>
      <c r="R6" s="31"/>
      <c r="S6" s="31"/>
      <c r="T6" s="33"/>
      <c r="U6" s="29" t="s">
        <v>11</v>
      </c>
      <c r="V6" s="29"/>
      <c r="W6" s="29" t="s">
        <v>12</v>
      </c>
      <c r="X6" s="29"/>
      <c r="Y6" s="29" t="s">
        <v>13</v>
      </c>
      <c r="Z6" s="29"/>
      <c r="AA6" s="34" t="s">
        <v>14</v>
      </c>
      <c r="AB6" s="35"/>
    </row>
    <row r="7" spans="1:28" ht="19.5" customHeight="1">
      <c r="A7" s="36"/>
      <c r="B7" s="37"/>
      <c r="C7" s="37"/>
      <c r="D7" s="38" t="s">
        <v>15</v>
      </c>
      <c r="E7" s="38"/>
      <c r="F7" s="38" t="s">
        <v>16</v>
      </c>
      <c r="G7" s="38"/>
      <c r="H7" s="38" t="s">
        <v>17</v>
      </c>
      <c r="I7" s="38" t="s">
        <v>16</v>
      </c>
      <c r="J7" s="38" t="s">
        <v>17</v>
      </c>
      <c r="K7" s="38" t="s">
        <v>16</v>
      </c>
      <c r="L7" s="38" t="s">
        <v>17</v>
      </c>
      <c r="M7" s="38" t="s">
        <v>16</v>
      </c>
      <c r="N7" s="30"/>
      <c r="O7" s="39" t="s">
        <v>18</v>
      </c>
      <c r="P7" s="39" t="s">
        <v>16</v>
      </c>
      <c r="Q7" s="40" t="s">
        <v>15</v>
      </c>
      <c r="R7" s="40"/>
      <c r="S7" s="41"/>
      <c r="T7" s="38" t="s">
        <v>16</v>
      </c>
      <c r="U7" s="38" t="s">
        <v>17</v>
      </c>
      <c r="V7" s="38" t="s">
        <v>16</v>
      </c>
      <c r="W7" s="38" t="s">
        <v>17</v>
      </c>
      <c r="X7" s="38" t="s">
        <v>16</v>
      </c>
      <c r="Y7" s="38" t="s">
        <v>17</v>
      </c>
      <c r="Z7" s="38" t="s">
        <v>16</v>
      </c>
      <c r="AA7" s="42"/>
      <c r="AB7" s="43"/>
    </row>
    <row r="8" spans="1:28" ht="19.5" customHeight="1">
      <c r="A8" s="36"/>
      <c r="B8" s="37"/>
      <c r="C8" s="37"/>
      <c r="D8" s="44" t="s">
        <v>19</v>
      </c>
      <c r="E8" s="44" t="s">
        <v>20</v>
      </c>
      <c r="F8" s="44" t="s">
        <v>21</v>
      </c>
      <c r="G8" s="44" t="s">
        <v>20</v>
      </c>
      <c r="H8" s="38"/>
      <c r="I8" s="38"/>
      <c r="J8" s="38"/>
      <c r="K8" s="38"/>
      <c r="L8" s="38"/>
      <c r="M8" s="38"/>
      <c r="N8" s="30"/>
      <c r="O8" s="45"/>
      <c r="P8" s="45"/>
      <c r="Q8" s="46" t="s">
        <v>19</v>
      </c>
      <c r="R8" s="44" t="s">
        <v>22</v>
      </c>
      <c r="S8" s="44" t="s">
        <v>23</v>
      </c>
      <c r="T8" s="38"/>
      <c r="U8" s="38"/>
      <c r="V8" s="38"/>
      <c r="W8" s="38"/>
      <c r="X8" s="38"/>
      <c r="Y8" s="38"/>
      <c r="Z8" s="38"/>
      <c r="AA8" s="47"/>
      <c r="AB8" s="48"/>
    </row>
    <row r="9" spans="1:28" ht="7.5" customHeight="1">
      <c r="A9" s="49"/>
      <c r="B9" s="49"/>
      <c r="C9" s="5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51"/>
      <c r="AB9" s="52"/>
    </row>
    <row r="10" spans="1:28" s="61" customFormat="1" ht="16.5" customHeight="1">
      <c r="A10" s="24" t="s">
        <v>24</v>
      </c>
      <c r="B10" s="53" t="s">
        <v>43</v>
      </c>
      <c r="C10" s="54" t="s">
        <v>25</v>
      </c>
      <c r="D10" s="55">
        <v>108820</v>
      </c>
      <c r="E10" s="55">
        <v>9068</v>
      </c>
      <c r="F10" s="55">
        <v>5565204</v>
      </c>
      <c r="G10" s="55">
        <v>463767</v>
      </c>
      <c r="H10" s="55">
        <v>38268</v>
      </c>
      <c r="I10" s="55">
        <v>1826704</v>
      </c>
      <c r="J10" s="55">
        <v>3507</v>
      </c>
      <c r="K10" s="55">
        <v>27475</v>
      </c>
      <c r="L10" s="55">
        <v>28472</v>
      </c>
      <c r="M10" s="55">
        <v>439498</v>
      </c>
      <c r="N10" s="56"/>
      <c r="O10" s="57">
        <v>3748</v>
      </c>
      <c r="P10" s="57">
        <v>69327</v>
      </c>
      <c r="Q10" s="55">
        <v>34747</v>
      </c>
      <c r="R10" s="55">
        <v>4709</v>
      </c>
      <c r="S10" s="55">
        <v>30038</v>
      </c>
      <c r="T10" s="55">
        <v>3194647</v>
      </c>
      <c r="U10" s="58">
        <v>1</v>
      </c>
      <c r="V10" s="58">
        <v>196</v>
      </c>
      <c r="W10" s="55">
        <v>26</v>
      </c>
      <c r="X10" s="55">
        <v>1252</v>
      </c>
      <c r="Y10" s="55">
        <v>51</v>
      </c>
      <c r="Z10" s="59">
        <v>6105</v>
      </c>
      <c r="AA10" s="60" t="s">
        <v>26</v>
      </c>
      <c r="AB10" s="24" t="s">
        <v>27</v>
      </c>
    </row>
    <row r="11" spans="1:28" s="61" customFormat="1" ht="16.5" customHeight="1">
      <c r="A11" s="62"/>
      <c r="B11" s="63" t="s">
        <v>44</v>
      </c>
      <c r="C11" s="64"/>
      <c r="D11" s="65">
        <v>112701</v>
      </c>
      <c r="E11" s="65">
        <v>9391</v>
      </c>
      <c r="F11" s="65">
        <v>5857133</v>
      </c>
      <c r="G11" s="65">
        <v>488094</v>
      </c>
      <c r="H11" s="65">
        <v>39478</v>
      </c>
      <c r="I11" s="65">
        <v>1892091</v>
      </c>
      <c r="J11" s="65">
        <v>3368</v>
      </c>
      <c r="K11" s="65">
        <v>26581</v>
      </c>
      <c r="L11" s="65">
        <v>29238</v>
      </c>
      <c r="M11" s="65">
        <v>471859</v>
      </c>
      <c r="N11" s="65"/>
      <c r="O11" s="65">
        <v>4461</v>
      </c>
      <c r="P11" s="65">
        <v>102514</v>
      </c>
      <c r="Q11" s="65">
        <v>36082</v>
      </c>
      <c r="R11" s="65">
        <v>4645</v>
      </c>
      <c r="S11" s="65">
        <v>31437</v>
      </c>
      <c r="T11" s="65">
        <v>33355753</v>
      </c>
      <c r="U11" s="65">
        <v>5</v>
      </c>
      <c r="V11" s="65">
        <v>571</v>
      </c>
      <c r="W11" s="65">
        <v>19</v>
      </c>
      <c r="X11" s="65">
        <v>646</v>
      </c>
      <c r="Y11" s="65">
        <v>50</v>
      </c>
      <c r="Z11" s="66">
        <v>7122</v>
      </c>
      <c r="AA11" s="67" t="s">
        <v>28</v>
      </c>
      <c r="AB11" s="62"/>
    </row>
    <row r="12" spans="1:28" s="71" customFormat="1" ht="16.5" customHeight="1">
      <c r="A12" s="68"/>
      <c r="B12" s="69" t="s">
        <v>45</v>
      </c>
      <c r="C12" s="70"/>
      <c r="D12" s="65">
        <v>120641</v>
      </c>
      <c r="E12" s="65">
        <v>10053</v>
      </c>
      <c r="F12" s="65">
        <v>6225538</v>
      </c>
      <c r="G12" s="65">
        <v>518795</v>
      </c>
      <c r="H12" s="65">
        <v>42338</v>
      </c>
      <c r="I12" s="65">
        <v>2044867</v>
      </c>
      <c r="J12" s="65">
        <v>3485</v>
      </c>
      <c r="K12" s="65">
        <v>27130</v>
      </c>
      <c r="L12" s="65">
        <v>30931</v>
      </c>
      <c r="M12" s="65">
        <v>521740</v>
      </c>
      <c r="N12" s="65">
        <v>0</v>
      </c>
      <c r="O12" s="65">
        <v>4777</v>
      </c>
      <c r="P12" s="65">
        <v>93253</v>
      </c>
      <c r="Q12" s="65">
        <v>39045</v>
      </c>
      <c r="R12" s="65">
        <v>4868</v>
      </c>
      <c r="S12" s="65">
        <v>34177</v>
      </c>
      <c r="T12" s="65">
        <v>3531319</v>
      </c>
      <c r="U12" s="65">
        <v>3</v>
      </c>
      <c r="V12" s="65">
        <v>455</v>
      </c>
      <c r="W12" s="65">
        <v>21</v>
      </c>
      <c r="X12" s="65">
        <v>124</v>
      </c>
      <c r="Y12" s="65">
        <v>44</v>
      </c>
      <c r="Z12" s="66">
        <v>6650</v>
      </c>
      <c r="AA12" s="67" t="s">
        <v>29</v>
      </c>
      <c r="AB12" s="68"/>
    </row>
    <row r="13" spans="1:28" s="77" customFormat="1" ht="18" customHeight="1">
      <c r="A13" s="68"/>
      <c r="B13" s="72" t="s">
        <v>46</v>
      </c>
      <c r="C13" s="70"/>
      <c r="D13" s="73">
        <v>51342</v>
      </c>
      <c r="E13" s="74">
        <v>4279</v>
      </c>
      <c r="F13" s="73">
        <v>6613855</v>
      </c>
      <c r="G13" s="73">
        <v>551154.5833333333</v>
      </c>
      <c r="H13" s="73">
        <v>45083</v>
      </c>
      <c r="I13" s="73">
        <v>2176128</v>
      </c>
      <c r="J13" s="73">
        <v>3860</v>
      </c>
      <c r="K13" s="73">
        <v>30587</v>
      </c>
      <c r="L13" s="73">
        <v>32870</v>
      </c>
      <c r="M13" s="73">
        <v>566444</v>
      </c>
      <c r="N13" s="73"/>
      <c r="O13" s="73">
        <v>5765</v>
      </c>
      <c r="P13" s="73">
        <v>111911</v>
      </c>
      <c r="Q13" s="73">
        <v>44002</v>
      </c>
      <c r="R13" s="73">
        <v>5495</v>
      </c>
      <c r="S13" s="73">
        <v>38507</v>
      </c>
      <c r="T13" s="73">
        <v>3720359</v>
      </c>
      <c r="U13" s="73">
        <v>6</v>
      </c>
      <c r="V13" s="73">
        <v>610</v>
      </c>
      <c r="W13" s="73">
        <v>25</v>
      </c>
      <c r="X13" s="73">
        <v>1488</v>
      </c>
      <c r="Y13" s="73">
        <v>31</v>
      </c>
      <c r="Z13" s="75">
        <v>6328</v>
      </c>
      <c r="AA13" s="76" t="s">
        <v>47</v>
      </c>
      <c r="AB13" s="68"/>
    </row>
    <row r="14" spans="1:28" s="80" customFormat="1" ht="7.5" customHeight="1">
      <c r="A14" s="62"/>
      <c r="B14" s="78"/>
      <c r="C14" s="6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5"/>
      <c r="P14" s="55"/>
      <c r="Q14" s="55"/>
      <c r="R14" s="55"/>
      <c r="S14" s="55"/>
      <c r="T14" s="55"/>
      <c r="U14" s="58"/>
      <c r="V14" s="58"/>
      <c r="W14" s="55"/>
      <c r="X14" s="55"/>
      <c r="Y14" s="55"/>
      <c r="Z14" s="59"/>
      <c r="AA14" s="79"/>
      <c r="AB14" s="62"/>
    </row>
    <row r="15" spans="1:28" s="80" customFormat="1" ht="16.5" customHeight="1">
      <c r="A15" s="81" t="s">
        <v>30</v>
      </c>
      <c r="B15" s="81"/>
      <c r="C15" s="82"/>
      <c r="D15" s="55">
        <v>15666</v>
      </c>
      <c r="E15" s="55">
        <f>ROUND(D15/12,0)</f>
        <v>1306</v>
      </c>
      <c r="F15" s="55">
        <f>+I15+K15+M15+P15+T15+V15+X15+Z15</f>
        <v>2050043</v>
      </c>
      <c r="G15" s="55">
        <f>+F15/12</f>
        <v>170836.91666666666</v>
      </c>
      <c r="H15" s="55">
        <v>14147</v>
      </c>
      <c r="I15" s="55">
        <v>742478</v>
      </c>
      <c r="J15" s="55">
        <v>1099</v>
      </c>
      <c r="K15" s="55">
        <v>9443</v>
      </c>
      <c r="L15" s="55">
        <v>11694</v>
      </c>
      <c r="M15" s="55">
        <v>200002</v>
      </c>
      <c r="N15" s="56"/>
      <c r="O15" s="55">
        <v>1492</v>
      </c>
      <c r="P15" s="55">
        <v>27190</v>
      </c>
      <c r="Q15" s="55">
        <f>R15+S15</f>
        <v>12861</v>
      </c>
      <c r="R15" s="55">
        <v>1331</v>
      </c>
      <c r="S15" s="55">
        <v>11530</v>
      </c>
      <c r="T15" s="55">
        <v>1068934</v>
      </c>
      <c r="U15" s="58">
        <v>2</v>
      </c>
      <c r="V15" s="58">
        <v>80</v>
      </c>
      <c r="W15" s="55">
        <v>1</v>
      </c>
      <c r="X15" s="55">
        <v>29</v>
      </c>
      <c r="Y15" s="55">
        <v>5</v>
      </c>
      <c r="Z15" s="59">
        <v>1887</v>
      </c>
      <c r="AA15" s="60" t="s">
        <v>48</v>
      </c>
      <c r="AB15" s="62"/>
    </row>
    <row r="16" spans="1:28" s="80" customFormat="1" ht="16.5" customHeight="1">
      <c r="A16" s="81" t="s">
        <v>31</v>
      </c>
      <c r="B16" s="81"/>
      <c r="C16" s="82"/>
      <c r="D16" s="55">
        <v>15579</v>
      </c>
      <c r="E16" s="55">
        <f>ROUND(D16/12,0)</f>
        <v>1298</v>
      </c>
      <c r="F16" s="55">
        <f>+I16+K16+M16+P16+T16+V16+X16+Z16</f>
        <v>2171427</v>
      </c>
      <c r="G16" s="55">
        <f>+F16/12</f>
        <v>180952.25</v>
      </c>
      <c r="H16" s="55">
        <v>13614</v>
      </c>
      <c r="I16" s="55">
        <v>660457</v>
      </c>
      <c r="J16" s="55">
        <v>1165</v>
      </c>
      <c r="K16" s="55">
        <v>8254</v>
      </c>
      <c r="L16" s="55">
        <v>11337</v>
      </c>
      <c r="M16" s="55">
        <v>221370</v>
      </c>
      <c r="N16" s="56"/>
      <c r="O16" s="55">
        <v>1937</v>
      </c>
      <c r="P16" s="55">
        <v>46932</v>
      </c>
      <c r="Q16" s="55">
        <f>R16+S16</f>
        <v>13918</v>
      </c>
      <c r="R16" s="55">
        <v>2132</v>
      </c>
      <c r="S16" s="55">
        <v>11786</v>
      </c>
      <c r="T16" s="55">
        <v>1232242</v>
      </c>
      <c r="U16" s="58">
        <v>1</v>
      </c>
      <c r="V16" s="58">
        <v>325</v>
      </c>
      <c r="W16" s="55">
        <v>3</v>
      </c>
      <c r="X16" s="55">
        <v>31</v>
      </c>
      <c r="Y16" s="55">
        <v>15</v>
      </c>
      <c r="Z16" s="59">
        <v>1816</v>
      </c>
      <c r="AA16" s="60" t="s">
        <v>49</v>
      </c>
      <c r="AB16" s="62"/>
    </row>
    <row r="17" spans="1:28" s="80" customFormat="1" ht="16.5" customHeight="1">
      <c r="A17" s="81" t="s">
        <v>32</v>
      </c>
      <c r="B17" s="81"/>
      <c r="C17" s="82"/>
      <c r="D17" s="55">
        <v>5082</v>
      </c>
      <c r="E17" s="55">
        <f>ROUND(D17/12,0)</f>
        <v>424</v>
      </c>
      <c r="F17" s="55">
        <f>+I17+K17+M17+P17+T17+V17+X17+Z17</f>
        <v>642541</v>
      </c>
      <c r="G17" s="55">
        <f>+F17/12</f>
        <v>53545.083333333336</v>
      </c>
      <c r="H17" s="55">
        <v>4469</v>
      </c>
      <c r="I17" s="55">
        <v>207108</v>
      </c>
      <c r="J17" s="55">
        <v>430</v>
      </c>
      <c r="K17" s="55">
        <v>3939</v>
      </c>
      <c r="L17" s="55">
        <v>2985</v>
      </c>
      <c r="M17" s="55">
        <v>58157</v>
      </c>
      <c r="N17" s="56"/>
      <c r="O17" s="55">
        <v>666</v>
      </c>
      <c r="P17" s="55">
        <v>13081</v>
      </c>
      <c r="Q17" s="55">
        <f>R17+S17</f>
        <v>4202</v>
      </c>
      <c r="R17" s="55">
        <v>412</v>
      </c>
      <c r="S17" s="55">
        <v>3790</v>
      </c>
      <c r="T17" s="55">
        <v>359742</v>
      </c>
      <c r="U17" s="58">
        <v>2</v>
      </c>
      <c r="V17" s="58">
        <v>205</v>
      </c>
      <c r="W17" s="58">
        <v>6</v>
      </c>
      <c r="X17" s="58">
        <v>48</v>
      </c>
      <c r="Y17" s="58">
        <v>2</v>
      </c>
      <c r="Z17" s="83">
        <v>261</v>
      </c>
      <c r="AA17" s="60" t="s">
        <v>50</v>
      </c>
      <c r="AB17" s="62"/>
    </row>
    <row r="18" spans="1:28" s="80" customFormat="1" ht="16.5" customHeight="1">
      <c r="A18" s="81" t="s">
        <v>33</v>
      </c>
      <c r="B18" s="81"/>
      <c r="C18" s="82"/>
      <c r="D18" s="55">
        <v>3448</v>
      </c>
      <c r="E18" s="55">
        <f>ROUND(D18/12,0)</f>
        <v>287</v>
      </c>
      <c r="F18" s="55">
        <f>+I18+K18+M18+P18+T18+V18+X18+Z18</f>
        <v>404311</v>
      </c>
      <c r="G18" s="55">
        <f>+F18/12</f>
        <v>33692.583333333336</v>
      </c>
      <c r="H18" s="55">
        <v>3023</v>
      </c>
      <c r="I18" s="55">
        <v>142017</v>
      </c>
      <c r="J18" s="55">
        <v>492</v>
      </c>
      <c r="K18" s="55">
        <v>3348</v>
      </c>
      <c r="L18" s="55">
        <v>2402</v>
      </c>
      <c r="M18" s="55">
        <v>33221</v>
      </c>
      <c r="N18" s="56"/>
      <c r="O18" s="55">
        <v>229</v>
      </c>
      <c r="P18" s="55">
        <v>1856</v>
      </c>
      <c r="Q18" s="55">
        <f>R18+S18</f>
        <v>2798</v>
      </c>
      <c r="R18" s="55">
        <v>275</v>
      </c>
      <c r="S18" s="55">
        <v>2523</v>
      </c>
      <c r="T18" s="55">
        <v>222944</v>
      </c>
      <c r="U18" s="58">
        <v>0</v>
      </c>
      <c r="V18" s="58">
        <v>0</v>
      </c>
      <c r="W18" s="58">
        <v>0</v>
      </c>
      <c r="X18" s="58">
        <v>300</v>
      </c>
      <c r="Y18" s="55">
        <v>3</v>
      </c>
      <c r="Z18" s="59">
        <v>625</v>
      </c>
      <c r="AA18" s="60" t="s">
        <v>51</v>
      </c>
      <c r="AB18" s="62"/>
    </row>
    <row r="19" spans="1:28" s="80" customFormat="1" ht="6.75" customHeight="1">
      <c r="A19" s="62"/>
      <c r="B19" s="62"/>
      <c r="C19" s="6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5"/>
      <c r="P19" s="55"/>
      <c r="Q19" s="55"/>
      <c r="R19" s="55"/>
      <c r="S19" s="55"/>
      <c r="T19" s="55"/>
      <c r="U19" s="58"/>
      <c r="V19" s="58"/>
      <c r="W19" s="55"/>
      <c r="X19" s="55"/>
      <c r="Y19" s="55"/>
      <c r="Z19" s="59"/>
      <c r="AA19" s="60"/>
      <c r="AB19" s="62"/>
    </row>
    <row r="20" spans="1:28" s="80" customFormat="1" ht="16.5" customHeight="1">
      <c r="A20" s="81" t="s">
        <v>34</v>
      </c>
      <c r="B20" s="81"/>
      <c r="C20" s="82"/>
      <c r="D20" s="55">
        <v>4945</v>
      </c>
      <c r="E20" s="55">
        <f>ROUND(D20/12,0)</f>
        <v>412</v>
      </c>
      <c r="F20" s="55">
        <f>+I20+K20+M20+P20+T20+V20+X20+Z20</f>
        <v>561240</v>
      </c>
      <c r="G20" s="55">
        <f>+F20/12</f>
        <v>46770</v>
      </c>
      <c r="H20" s="55">
        <v>4278</v>
      </c>
      <c r="I20" s="55">
        <v>178757</v>
      </c>
      <c r="J20" s="55">
        <v>392</v>
      </c>
      <c r="K20" s="55">
        <v>3165</v>
      </c>
      <c r="L20" s="55">
        <v>1872</v>
      </c>
      <c r="M20" s="55">
        <v>19395</v>
      </c>
      <c r="N20" s="56"/>
      <c r="O20" s="55">
        <v>473</v>
      </c>
      <c r="P20" s="55">
        <f>355+4436</f>
        <v>4791</v>
      </c>
      <c r="Q20" s="55">
        <f>R20+S20</f>
        <v>4527</v>
      </c>
      <c r="R20" s="55">
        <v>722</v>
      </c>
      <c r="S20" s="55">
        <v>3805</v>
      </c>
      <c r="T20" s="55">
        <f>4453+349541</f>
        <v>353994</v>
      </c>
      <c r="U20" s="58">
        <v>1</v>
      </c>
      <c r="V20" s="58">
        <v>0</v>
      </c>
      <c r="W20" s="58">
        <v>14</v>
      </c>
      <c r="X20" s="58">
        <v>749</v>
      </c>
      <c r="Y20" s="55">
        <v>4</v>
      </c>
      <c r="Z20" s="59">
        <v>389</v>
      </c>
      <c r="AA20" s="60" t="s">
        <v>52</v>
      </c>
      <c r="AB20" s="62"/>
    </row>
    <row r="21" spans="1:28" s="80" customFormat="1" ht="16.5" customHeight="1">
      <c r="A21" s="81" t="s">
        <v>35</v>
      </c>
      <c r="B21" s="81"/>
      <c r="C21" s="82"/>
      <c r="D21" s="55">
        <v>3062</v>
      </c>
      <c r="E21" s="55">
        <f>ROUND(D21/12,0)</f>
        <v>255</v>
      </c>
      <c r="F21" s="55">
        <f>+I21+K21+M21+P21+T21+V21+X21+Z21</f>
        <v>330677</v>
      </c>
      <c r="G21" s="55">
        <f>+F21/12</f>
        <v>27556.416666666668</v>
      </c>
      <c r="H21" s="55">
        <v>2630</v>
      </c>
      <c r="I21" s="55">
        <v>112557</v>
      </c>
      <c r="J21" s="55">
        <v>150</v>
      </c>
      <c r="K21" s="55">
        <v>1345</v>
      </c>
      <c r="L21" s="55">
        <v>1257</v>
      </c>
      <c r="M21" s="55">
        <v>16025</v>
      </c>
      <c r="N21" s="56"/>
      <c r="O21" s="55">
        <v>391</v>
      </c>
      <c r="P21" s="55">
        <f>451+4830</f>
        <v>5281</v>
      </c>
      <c r="Q21" s="55">
        <f>R21+S21</f>
        <v>2555</v>
      </c>
      <c r="R21" s="55">
        <v>193</v>
      </c>
      <c r="S21" s="55">
        <v>2362</v>
      </c>
      <c r="T21" s="55">
        <f>2177+192284</f>
        <v>194461</v>
      </c>
      <c r="U21" s="58">
        <v>0</v>
      </c>
      <c r="V21" s="58">
        <v>0</v>
      </c>
      <c r="W21" s="58">
        <v>1</v>
      </c>
      <c r="X21" s="58">
        <v>331</v>
      </c>
      <c r="Y21" s="58">
        <v>0</v>
      </c>
      <c r="Z21" s="59">
        <v>677</v>
      </c>
      <c r="AA21" s="60" t="s">
        <v>53</v>
      </c>
      <c r="AB21" s="62"/>
    </row>
    <row r="22" spans="1:28" s="80" customFormat="1" ht="16.5" customHeight="1">
      <c r="A22" s="81" t="s">
        <v>36</v>
      </c>
      <c r="B22" s="81"/>
      <c r="C22" s="82"/>
      <c r="D22" s="55">
        <v>3560</v>
      </c>
      <c r="E22" s="55">
        <f>ROUND(D22/12,0)</f>
        <v>297</v>
      </c>
      <c r="F22" s="55">
        <f>+I22+K22+M22+P22+T22+V22+X22+Z22</f>
        <v>453616</v>
      </c>
      <c r="G22" s="55">
        <f>+F22/12</f>
        <v>37801.333333333336</v>
      </c>
      <c r="H22" s="55">
        <v>2922</v>
      </c>
      <c r="I22" s="55">
        <v>132754</v>
      </c>
      <c r="J22" s="55">
        <v>132</v>
      </c>
      <c r="K22" s="55">
        <v>1093</v>
      </c>
      <c r="L22" s="55">
        <v>1323</v>
      </c>
      <c r="M22" s="55">
        <v>18274</v>
      </c>
      <c r="N22" s="56"/>
      <c r="O22" s="55">
        <v>577</v>
      </c>
      <c r="P22" s="55">
        <v>12780</v>
      </c>
      <c r="Q22" s="55">
        <f>R22+S22</f>
        <v>3141</v>
      </c>
      <c r="R22" s="55">
        <v>430</v>
      </c>
      <c r="S22" s="55">
        <v>2711</v>
      </c>
      <c r="T22" s="55">
        <f>1720+286322</f>
        <v>288042</v>
      </c>
      <c r="U22" s="58">
        <v>0</v>
      </c>
      <c r="V22" s="58">
        <v>0</v>
      </c>
      <c r="W22" s="58">
        <v>0</v>
      </c>
      <c r="X22" s="58">
        <v>0</v>
      </c>
      <c r="Y22" s="84">
        <v>2</v>
      </c>
      <c r="Z22" s="85">
        <v>673</v>
      </c>
      <c r="AA22" s="60" t="s">
        <v>54</v>
      </c>
      <c r="AB22" s="62"/>
    </row>
    <row r="23" spans="1:28" s="80" customFormat="1" ht="8.25" customHeight="1">
      <c r="A23" s="78"/>
      <c r="B23" s="78"/>
      <c r="C23" s="86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5"/>
      <c r="P23" s="55"/>
      <c r="Q23" s="55"/>
      <c r="R23" s="55"/>
      <c r="S23" s="55"/>
      <c r="T23" s="55"/>
      <c r="U23" s="58"/>
      <c r="V23" s="58"/>
      <c r="W23" s="58"/>
      <c r="X23" s="58"/>
      <c r="Y23" s="84"/>
      <c r="Z23" s="85"/>
      <c r="AA23" s="60"/>
      <c r="AB23" s="62"/>
    </row>
    <row r="24" spans="1:28" s="77" customFormat="1" ht="17.25" customHeight="1">
      <c r="A24" s="87" t="s">
        <v>24</v>
      </c>
      <c r="B24" s="88" t="s">
        <v>37</v>
      </c>
      <c r="C24" s="89" t="s">
        <v>25</v>
      </c>
      <c r="D24" s="73">
        <v>54665</v>
      </c>
      <c r="E24" s="74">
        <v>4555</v>
      </c>
      <c r="F24" s="73">
        <v>6933710</v>
      </c>
      <c r="G24" s="73">
        <v>577809.1666666666</v>
      </c>
      <c r="H24" s="73">
        <v>47959</v>
      </c>
      <c r="I24" s="73">
        <v>2244616</v>
      </c>
      <c r="J24" s="73">
        <v>4395</v>
      </c>
      <c r="K24" s="73">
        <v>35017</v>
      </c>
      <c r="L24" s="73">
        <v>35655</v>
      </c>
      <c r="M24" s="73">
        <v>627430</v>
      </c>
      <c r="N24" s="73"/>
      <c r="O24" s="73">
        <v>6901</v>
      </c>
      <c r="P24" s="73">
        <v>125563</v>
      </c>
      <c r="Q24" s="73">
        <v>47276</v>
      </c>
      <c r="R24" s="73">
        <v>5301</v>
      </c>
      <c r="S24" s="73">
        <v>41975</v>
      </c>
      <c r="T24" s="73">
        <v>3891948</v>
      </c>
      <c r="U24" s="73">
        <v>1</v>
      </c>
      <c r="V24" s="73">
        <v>295</v>
      </c>
      <c r="W24" s="73">
        <v>55</v>
      </c>
      <c r="X24" s="73">
        <v>489</v>
      </c>
      <c r="Y24" s="73">
        <v>39</v>
      </c>
      <c r="Z24" s="75">
        <v>8352</v>
      </c>
      <c r="AA24" s="76" t="s">
        <v>37</v>
      </c>
      <c r="AB24" s="90" t="s">
        <v>38</v>
      </c>
    </row>
    <row r="25" spans="1:28" s="99" customFormat="1" ht="7.5" customHeight="1" thickBot="1">
      <c r="A25" s="91"/>
      <c r="B25" s="91"/>
      <c r="C25" s="91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4"/>
      <c r="O25" s="94"/>
      <c r="P25" s="94"/>
      <c r="Q25" s="95"/>
      <c r="R25" s="93"/>
      <c r="S25" s="93"/>
      <c r="T25" s="93"/>
      <c r="U25" s="96"/>
      <c r="V25" s="96"/>
      <c r="W25" s="96"/>
      <c r="X25" s="96"/>
      <c r="Y25" s="96"/>
      <c r="Z25" s="97"/>
      <c r="AA25" s="91"/>
      <c r="AB25" s="98"/>
    </row>
    <row r="26" spans="1:28" ht="19.5" customHeight="1" thickTop="1">
      <c r="A26" s="100" t="s">
        <v>39</v>
      </c>
      <c r="B26" s="101"/>
      <c r="C26" s="100"/>
      <c r="D26" s="100"/>
      <c r="E26" s="100"/>
      <c r="F26" s="100"/>
      <c r="G26" s="100"/>
      <c r="H26" s="100"/>
      <c r="I26" s="102"/>
      <c r="J26" s="102"/>
      <c r="K26" s="102"/>
      <c r="L26" s="102"/>
      <c r="M26" s="102"/>
      <c r="N26" s="103"/>
      <c r="O26" s="103"/>
      <c r="P26" s="103"/>
      <c r="Q26" s="104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</row>
  </sheetData>
  <mergeCells count="42">
    <mergeCell ref="O1:Q1"/>
    <mergeCell ref="H1:M1"/>
    <mergeCell ref="A20:C20"/>
    <mergeCell ref="A15:C15"/>
    <mergeCell ref="O6:P6"/>
    <mergeCell ref="A17:C17"/>
    <mergeCell ref="A18:C18"/>
    <mergeCell ref="H6:I6"/>
    <mergeCell ref="D6:G6"/>
    <mergeCell ref="F7:G7"/>
    <mergeCell ref="AA6:AB8"/>
    <mergeCell ref="Y7:Y8"/>
    <mergeCell ref="Z7:Z8"/>
    <mergeCell ref="Y6:Z6"/>
    <mergeCell ref="W6:X6"/>
    <mergeCell ref="U7:U8"/>
    <mergeCell ref="X7:X8"/>
    <mergeCell ref="A16:C16"/>
    <mergeCell ref="O7:O8"/>
    <mergeCell ref="P7:P8"/>
    <mergeCell ref="W7:W8"/>
    <mergeCell ref="U6:V6"/>
    <mergeCell ref="T7:T8"/>
    <mergeCell ref="V7:V8"/>
    <mergeCell ref="I3:M3"/>
    <mergeCell ref="A6:C8"/>
    <mergeCell ref="D7:E7"/>
    <mergeCell ref="M7:M8"/>
    <mergeCell ref="L6:M6"/>
    <mergeCell ref="H7:H8"/>
    <mergeCell ref="I7:I8"/>
    <mergeCell ref="J6:K6"/>
    <mergeCell ref="O3:S3"/>
    <mergeCell ref="A26:H26"/>
    <mergeCell ref="A5:D5"/>
    <mergeCell ref="Q6:T6"/>
    <mergeCell ref="J7:J8"/>
    <mergeCell ref="K7:K8"/>
    <mergeCell ref="L7:L8"/>
    <mergeCell ref="Q7:S7"/>
    <mergeCell ref="A21:C21"/>
    <mergeCell ref="A22:C22"/>
  </mergeCells>
  <printOptions/>
  <pageMargins left="0.2" right="0.22" top="0.84" bottom="0.984251968503937" header="5.29" footer="0.5118110236220472"/>
  <pageSetup horizontalDpi="1200" verticalDpi="1200" orientation="portrait" paperSize="9" scale="76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2006-12-28T05:02:32Z</dcterms:created>
  <dcterms:modified xsi:type="dcterms:W3CDTF">2006-12-28T05:02:34Z</dcterms:modified>
  <cp:category/>
  <cp:version/>
  <cp:contentType/>
  <cp:contentStatus/>
</cp:coreProperties>
</file>