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yz101070\Documents\10 公営企業\H28\調査関係\20170125【H29.2.17 締切：依頼】公営企業に係る「経営比較分析表」の分析等について\提出用\"/>
    </mc:Choice>
  </mc:AlternateContent>
  <workbookProtection workbookAlgorithmName="SHA-512" workbookHashValue="cQ34cU5HKnuKxi/9ZUR8ToIv3ZmSI99k7MQyuYojm8VJgteWtn0Y2Mjj23vFhrF4VHgevM+6vIJ/O93tUaz0JA==" workbookSaltValue="Y3ZnEXP/3LIUJwBBRY++mw==" workbookSpinCount="100000"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<sst xmlns="http://schemas.openxmlformats.org/spreadsheetml/2006/main" count="221" uniqueCount="111">
  <si>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</si>
  <si>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</si>
  <si>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</si>
  <si>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</si>
  <si>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</si>
  <si>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</si>
  <si>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</si>
  <si>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</si>
  <si>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</si>
  <si>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</si>
  <si>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</si>
  <si>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</si>
  <si>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</si>
  <si>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</si>
  <si>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</si>
  <si>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</si>
  <si>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</si>
  <si>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</si>
  <si>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</si>
  <si>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</si>
  <si>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</si>
  <si>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</si>
  <si>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</si>
  <si>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</si>
  <si>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</si>
  <si>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</si>
  <si>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</si>
  <si>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</si>
  <si>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</si>
  <si>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</si>
  <si>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</si>
  <si>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</si>
  <si>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</si>
  <si>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</si>
  <si>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</si>
  <si>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</si>
  <si>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</si>
  <si>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</si>
  <si>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</si>
  <si>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</si>
  <si>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</si>
  <si>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</si>
  <si>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</si>
  <si>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</si>
  <si>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</si>
  <si>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</si>
  <si>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</si>
  <si>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</si>
  <si>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</si>
  <si>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</si>
  <si>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</si>
  <si>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</si>
  <si>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</si>
  <si>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</si>
  <si>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</si>
  <si>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</si>
  <si>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</si>
  <si>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</si>
  <si>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</si>
  <si>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</si>
  <si>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</si>
  <si>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</si>
  <si>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</si>
  <si>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</si>
  <si>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</si>
  <si>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</si>
  <si>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</si>
  <si>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</si>
  <si>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</si>
  <si>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</si>
  <si>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</si>
  <si>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</si>
  <si>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</si>
  <si>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</si>
  <si>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</si>
  <si>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</si>
  <si>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</si>
  <si>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</si>
  <si>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</si>
  <si>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</si>
  <si>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</si>
  <si>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</si>
  <si>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</si>
  <si>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</si>
  <si>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</si>
  <si>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</si>
  <si>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</si>
  <si>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</si>
  <si>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</si>
  <si>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</si>
  <si>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</si>
  <si>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</si>
  <si>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</si>
  <si>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</si>
  <si>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</si>
  <si>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</si>
  <si>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鳥取県　八頭町</t>
  </si>
  <si>
    <t>法非適用</t>
  </si>
  <si>
    <t>下水道事業</t>
  </si>
  <si>
    <t>公共下水道</t>
  </si>
  <si>
    <t>Cc2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</si>
  <si>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</si>
  <si>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</si>
  <si>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</si>
  <si>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</si>
  <si>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</si>
  <si>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</si>
  <si>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</si>
  <si>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は、大規模修繕及び長寿命化計画策定業務などの特殊要因の影響で年度によって増減はあるものの、近年は向上傾向にある。これは、人口の横ばい推移や料金改定による料金収入の確保、維持管理費の抑制が要因であると考えられる。本処理区は宅地造成事業等による新規転入者等もあり、人口の横ばい状況が続いているが、今後はこれまでの宅地造成事業の実施ペースを下回ることが予想されることから人口は徐々に減少へと転じ、料金収入は減少となる見込みである。また、地方債元利償還金は今後も横ばい推移、維持管理費は減少推移となり、収支比率は横ばいになると見込まれる。
　企業債残高対事業規模比率は、既発債の順次償還により減少傾向にある。類似団体と比較してH27で347.59ポイント下回っており、事業規模の面からみると比較的健全であるといえる。今後の長寿命化事業等の事業規模も比較的小さいことから影響は少なく、これまでと同様に比率は減少する見込みである。
　経費回収率も大規模修繕などの特殊要因の影響を除けば、僅かずつながら向上しており、料金収入の確保、維持管理費の抑制が要因であると考えられる。類似団体と比較してH27で9.55ポイント下回っており、処理費用と料金水準の面から健全性は低いと言え、維持管理費の抑制や料金見直しの検討等を行っていく必要がある。
　汚水処理原価については、類似団体と比較してH27で81.39ポイント上回っており、処理費用の効率性は比較的低いと言え、効率性の更なる向上を図るためにも、今後も維持管理費の抑制を推進する必要がある。
　施設利用率については、年度毎で差があるものの類似団体と比較してH27で1.90ポイント下回っており、汚水処理の効率性は低いといえる。水洗化率がすでに高い水準に達していることから、宅内接続の推進による今後の利用率向上要素は少ないと考えられる。今後は隣接する農業集落排水処理区との統合等も視野に入れた事業運営の見直しを行っていく必要がある。</t>
    <rPh sb="308" eb="310">
      <t>ルイジ</t>
    </rPh>
    <rPh sb="310" eb="312">
      <t>ダンタイ</t>
    </rPh>
    <rPh sb="313" eb="315">
      <t>ヒカク</t>
    </rPh>
    <rPh sb="331" eb="333">
      <t>シタマワ</t>
    </rPh>
    <rPh sb="338" eb="340">
      <t>ジギョウ</t>
    </rPh>
    <rPh sb="340" eb="342">
      <t>キボ</t>
    </rPh>
    <rPh sb="343" eb="344">
      <t>メン</t>
    </rPh>
    <rPh sb="349" eb="352">
      <t>ヒカクテキ</t>
    </rPh>
    <rPh sb="352" eb="354">
      <t>ケンゼン</t>
    </rPh>
    <rPh sb="714" eb="716">
      <t>シタマワ</t>
    </rPh>
    <rPh sb="824" eb="826">
      <t>ミナオ</t>
    </rPh>
    <phoneticPr fontId="4"/>
  </si>
  <si>
    <t>　管渠については、事業開始以後、耐用年数に達したものがなく、緊急的に更新する必要性がなかったため、管渠改善率は低い数値で推移している。しかし、大半が耐用年数を経過している処理施設の機械・電気設備類の老朽化が特に目立ってきており、現在長寿命化事業に取り組んでいるところである。今後の長寿命化事業等においては、事業費の平準化を図るため計画的に事業実施していく必要がある。</t>
    <rPh sb="114" eb="116">
      <t>ゲンザイ</t>
    </rPh>
    <phoneticPr fontId="4"/>
  </si>
  <si>
    <t>　今後、維持管理費の更なる抑制を図ることは当然ながら、人口減少による料金収入の減少、老朽化施設の更新費用の増大等に対応していくため、引き続き料金見直しの検討を行うことが必要であると考えられる。
　また、本処理区が有する余剰処理能力を活用し効率的な施設運営を行っていくため、近隣他処理区との統合等の事業運営の見直しについても検討を進めていかなければならない。
　管渠についてはまだ耐用年数に達していないが、車道部のマンホール蓋については耐用年数が過ぎ、随所で経年劣化が見られるため、継続して更新事業を実施していく必要がある。長寿命化事業等により処理施設の機械・電気設備類の計画的な施設更新を行い、事業費の平準化を行いながら健全な事業経営の確保を図っていかなければならない。</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</si>
</sst>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81161168"/>
        <c:axId val="120313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0.01</c:v>
                </c:pt>
                <c:pt idx="1">
                  <c:v>0.1</c:v>
                </c:pt>
                <c:pt idx="2">
                  <c:v>7.0000000000000007E-2</c:v>
                </c:pt>
                <c:pt idx="3">
                  <c:v>0.04</c:v>
                </c:pt>
                <c:pt idx="4">
                  <c:v>0.11</c:v>
                </c:pt>
              </c:numCache>
            </c:numRef>
          </c:val>
          <c:smooth val="0"/>
        </c:ser>
        <c:dLbls>
          <c:showLegendKey val="0"/>
          <c:showVal val="0"/>
          <c:showCatName val="0"/>
          <c:showSerName val="0"/>
          <c:showPercent val="0"/>
          <c:showBubbleSize val="0"/>
        </c:dLbls>
        <c:marker val="1"/>
        <c:smooth val="0"/>
        <c:axId val="181161168"/>
        <c:axId val="120313400"/>
      </c:lineChart>
      <c:dateAx>
        <c:axId val="181161168"/>
        <c:scaling>
          <c:orientation val="minMax"/>
        </c:scaling>
        <c:delete val="1"/>
        <c:axPos val="b"/>
        <c:numFmt formatCode="ge" sourceLinked="1"/>
        <c:majorTickMark val="none"/>
        <c:minorTickMark val="none"/>
        <c:tickLblPos val="none"/>
        <c:crossAx val="120313400"/>
        <c:crosses val="autoZero"/>
        <c:auto val="1"/>
        <c:lblOffset val="100"/>
        <c:baseTimeUnit val="years"/>
      </c:dateAx>
      <c:valAx>
        <c:axId val="120313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161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54.93</c:v>
                </c:pt>
                <c:pt idx="1">
                  <c:v>52.57</c:v>
                </c:pt>
                <c:pt idx="2">
                  <c:v>53.47</c:v>
                </c:pt>
                <c:pt idx="3">
                  <c:v>53.47</c:v>
                </c:pt>
                <c:pt idx="4">
                  <c:v>52.77</c:v>
                </c:pt>
              </c:numCache>
            </c:numRef>
          </c:val>
        </c:ser>
        <c:dLbls>
          <c:showLegendKey val="0"/>
          <c:showVal val="0"/>
          <c:showCatName val="0"/>
          <c:showSerName val="0"/>
          <c:showPercent val="0"/>
          <c:showBubbleSize val="0"/>
        </c:dLbls>
        <c:gapWidth val="150"/>
        <c:axId val="181377936"/>
        <c:axId val="181378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53.79</c:v>
                </c:pt>
                <c:pt idx="1">
                  <c:v>55.41</c:v>
                </c:pt>
                <c:pt idx="2">
                  <c:v>55.81</c:v>
                </c:pt>
                <c:pt idx="3">
                  <c:v>54.44</c:v>
                </c:pt>
                <c:pt idx="4">
                  <c:v>54.67</c:v>
                </c:pt>
              </c:numCache>
            </c:numRef>
          </c:val>
          <c:smooth val="0"/>
        </c:ser>
        <c:dLbls>
          <c:showLegendKey val="0"/>
          <c:showVal val="0"/>
          <c:showCatName val="0"/>
          <c:showSerName val="0"/>
          <c:showPercent val="0"/>
          <c:showBubbleSize val="0"/>
        </c:dLbls>
        <c:marker val="1"/>
        <c:smooth val="0"/>
        <c:axId val="181377936"/>
        <c:axId val="181378328"/>
      </c:lineChart>
      <c:dateAx>
        <c:axId val="181377936"/>
        <c:scaling>
          <c:orientation val="minMax"/>
        </c:scaling>
        <c:delete val="1"/>
        <c:axPos val="b"/>
        <c:numFmt formatCode="ge" sourceLinked="1"/>
        <c:majorTickMark val="none"/>
        <c:minorTickMark val="none"/>
        <c:tickLblPos val="none"/>
        <c:crossAx val="181378328"/>
        <c:crosses val="autoZero"/>
        <c:auto val="1"/>
        <c:lblOffset val="100"/>
        <c:baseTimeUnit val="years"/>
      </c:dateAx>
      <c:valAx>
        <c:axId val="181378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377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92.17</c:v>
                </c:pt>
                <c:pt idx="1">
                  <c:v>91.48</c:v>
                </c:pt>
                <c:pt idx="2">
                  <c:v>92.4</c:v>
                </c:pt>
                <c:pt idx="3">
                  <c:v>92.62</c:v>
                </c:pt>
                <c:pt idx="4">
                  <c:v>92.59</c:v>
                </c:pt>
              </c:numCache>
            </c:numRef>
          </c:val>
        </c:ser>
        <c:dLbls>
          <c:showLegendKey val="0"/>
          <c:showVal val="0"/>
          <c:showCatName val="0"/>
          <c:showSerName val="0"/>
          <c:showPercent val="0"/>
          <c:showBubbleSize val="0"/>
        </c:dLbls>
        <c:gapWidth val="150"/>
        <c:axId val="181379504"/>
        <c:axId val="181379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83.76</c:v>
                </c:pt>
                <c:pt idx="1">
                  <c:v>84.12</c:v>
                </c:pt>
                <c:pt idx="2">
                  <c:v>84.41</c:v>
                </c:pt>
                <c:pt idx="3">
                  <c:v>84.2</c:v>
                </c:pt>
                <c:pt idx="4">
                  <c:v>83.8</c:v>
                </c:pt>
              </c:numCache>
            </c:numRef>
          </c:val>
          <c:smooth val="0"/>
        </c:ser>
        <c:dLbls>
          <c:showLegendKey val="0"/>
          <c:showVal val="0"/>
          <c:showCatName val="0"/>
          <c:showSerName val="0"/>
          <c:showPercent val="0"/>
          <c:showBubbleSize val="0"/>
        </c:dLbls>
        <c:marker val="1"/>
        <c:smooth val="0"/>
        <c:axId val="181379504"/>
        <c:axId val="181379896"/>
      </c:lineChart>
      <c:dateAx>
        <c:axId val="181379504"/>
        <c:scaling>
          <c:orientation val="minMax"/>
        </c:scaling>
        <c:delete val="1"/>
        <c:axPos val="b"/>
        <c:numFmt formatCode="ge" sourceLinked="1"/>
        <c:majorTickMark val="none"/>
        <c:minorTickMark val="none"/>
        <c:tickLblPos val="none"/>
        <c:crossAx val="181379896"/>
        <c:crosses val="autoZero"/>
        <c:auto val="1"/>
        <c:lblOffset val="100"/>
        <c:baseTimeUnit val="years"/>
      </c:dateAx>
      <c:valAx>
        <c:axId val="181379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379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81.8</c:v>
                </c:pt>
                <c:pt idx="1">
                  <c:v>80.33</c:v>
                </c:pt>
                <c:pt idx="2">
                  <c:v>80.599999999999994</c:v>
                </c:pt>
                <c:pt idx="3">
                  <c:v>82.99</c:v>
                </c:pt>
                <c:pt idx="4">
                  <c:v>86.26</c:v>
                </c:pt>
              </c:numCache>
            </c:numRef>
          </c:val>
        </c:ser>
        <c:dLbls>
          <c:showLegendKey val="0"/>
          <c:showVal val="0"/>
          <c:showCatName val="0"/>
          <c:showSerName val="0"/>
          <c:showPercent val="0"/>
          <c:showBubbleSize val="0"/>
        </c:dLbls>
        <c:gapWidth val="150"/>
        <c:axId val="180832272"/>
        <c:axId val="180656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0832272"/>
        <c:axId val="180656112"/>
      </c:lineChart>
      <c:dateAx>
        <c:axId val="180832272"/>
        <c:scaling>
          <c:orientation val="minMax"/>
        </c:scaling>
        <c:delete val="1"/>
        <c:axPos val="b"/>
        <c:numFmt formatCode="ge" sourceLinked="1"/>
        <c:majorTickMark val="none"/>
        <c:minorTickMark val="none"/>
        <c:tickLblPos val="none"/>
        <c:crossAx val="180656112"/>
        <c:crosses val="autoZero"/>
        <c:auto val="1"/>
        <c:lblOffset val="100"/>
        <c:baseTimeUnit val="years"/>
      </c:dateAx>
      <c:valAx>
        <c:axId val="180656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832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0865024"/>
        <c:axId val="181435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0865024"/>
        <c:axId val="181435736"/>
      </c:lineChart>
      <c:dateAx>
        <c:axId val="180865024"/>
        <c:scaling>
          <c:orientation val="minMax"/>
        </c:scaling>
        <c:delete val="1"/>
        <c:axPos val="b"/>
        <c:numFmt formatCode="ge" sourceLinked="1"/>
        <c:majorTickMark val="none"/>
        <c:minorTickMark val="none"/>
        <c:tickLblPos val="none"/>
        <c:crossAx val="181435736"/>
        <c:crosses val="autoZero"/>
        <c:auto val="1"/>
        <c:lblOffset val="100"/>
        <c:baseTimeUnit val="years"/>
      </c:dateAx>
      <c:valAx>
        <c:axId val="181435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865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9832240"/>
        <c:axId val="179831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9832240"/>
        <c:axId val="179831848"/>
      </c:lineChart>
      <c:dateAx>
        <c:axId val="179832240"/>
        <c:scaling>
          <c:orientation val="minMax"/>
        </c:scaling>
        <c:delete val="1"/>
        <c:axPos val="b"/>
        <c:numFmt formatCode="ge" sourceLinked="1"/>
        <c:majorTickMark val="none"/>
        <c:minorTickMark val="none"/>
        <c:tickLblPos val="none"/>
        <c:crossAx val="179831848"/>
        <c:crosses val="autoZero"/>
        <c:auto val="1"/>
        <c:lblOffset val="100"/>
        <c:baseTimeUnit val="years"/>
      </c:dateAx>
      <c:valAx>
        <c:axId val="179831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832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9835376"/>
        <c:axId val="179835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9835376"/>
        <c:axId val="179835768"/>
      </c:lineChart>
      <c:dateAx>
        <c:axId val="179835376"/>
        <c:scaling>
          <c:orientation val="minMax"/>
        </c:scaling>
        <c:delete val="1"/>
        <c:axPos val="b"/>
        <c:numFmt formatCode="ge" sourceLinked="1"/>
        <c:majorTickMark val="none"/>
        <c:minorTickMark val="none"/>
        <c:tickLblPos val="none"/>
        <c:crossAx val="179835768"/>
        <c:crosses val="autoZero"/>
        <c:auto val="1"/>
        <c:lblOffset val="100"/>
        <c:baseTimeUnit val="years"/>
      </c:dateAx>
      <c:valAx>
        <c:axId val="179835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835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9836944"/>
        <c:axId val="179837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9836944"/>
        <c:axId val="179837336"/>
      </c:lineChart>
      <c:dateAx>
        <c:axId val="179836944"/>
        <c:scaling>
          <c:orientation val="minMax"/>
        </c:scaling>
        <c:delete val="1"/>
        <c:axPos val="b"/>
        <c:numFmt formatCode="ge" sourceLinked="1"/>
        <c:majorTickMark val="none"/>
        <c:minorTickMark val="none"/>
        <c:tickLblPos val="none"/>
        <c:crossAx val="179837336"/>
        <c:crosses val="autoZero"/>
        <c:auto val="1"/>
        <c:lblOffset val="100"/>
        <c:baseTimeUnit val="years"/>
      </c:dateAx>
      <c:valAx>
        <c:axId val="179837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836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1225.54</c:v>
                </c:pt>
                <c:pt idx="1">
                  <c:v>1037.47</c:v>
                </c:pt>
                <c:pt idx="2">
                  <c:v>980.39</c:v>
                </c:pt>
                <c:pt idx="3">
                  <c:v>881.39</c:v>
                </c:pt>
                <c:pt idx="4" formatCode="#,##0.00;&quot;△&quot;#,##0.00">
                  <c:v>770.97</c:v>
                </c:pt>
              </c:numCache>
            </c:numRef>
          </c:val>
        </c:ser>
        <c:dLbls>
          <c:showLegendKey val="0"/>
          <c:showVal val="0"/>
          <c:showCatName val="0"/>
          <c:showSerName val="0"/>
          <c:showPercent val="0"/>
          <c:showBubbleSize val="0"/>
        </c:dLbls>
        <c:gapWidth val="150"/>
        <c:axId val="181375192"/>
        <c:axId val="181375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1334.01</c:v>
                </c:pt>
                <c:pt idx="1">
                  <c:v>1273.52</c:v>
                </c:pt>
                <c:pt idx="2">
                  <c:v>1209.95</c:v>
                </c:pt>
                <c:pt idx="3">
                  <c:v>1136.5</c:v>
                </c:pt>
                <c:pt idx="4">
                  <c:v>1118.56</c:v>
                </c:pt>
              </c:numCache>
            </c:numRef>
          </c:val>
          <c:smooth val="0"/>
        </c:ser>
        <c:dLbls>
          <c:showLegendKey val="0"/>
          <c:showVal val="0"/>
          <c:showCatName val="0"/>
          <c:showSerName val="0"/>
          <c:showPercent val="0"/>
          <c:showBubbleSize val="0"/>
        </c:dLbls>
        <c:marker val="1"/>
        <c:smooth val="0"/>
        <c:axId val="181375192"/>
        <c:axId val="181375584"/>
      </c:lineChart>
      <c:dateAx>
        <c:axId val="181375192"/>
        <c:scaling>
          <c:orientation val="minMax"/>
        </c:scaling>
        <c:delete val="1"/>
        <c:axPos val="b"/>
        <c:numFmt formatCode="ge" sourceLinked="1"/>
        <c:majorTickMark val="none"/>
        <c:minorTickMark val="none"/>
        <c:tickLblPos val="none"/>
        <c:crossAx val="181375584"/>
        <c:crosses val="autoZero"/>
        <c:auto val="1"/>
        <c:lblOffset val="100"/>
        <c:baseTimeUnit val="years"/>
      </c:dateAx>
      <c:valAx>
        <c:axId val="18137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375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57.62</c:v>
                </c:pt>
                <c:pt idx="1">
                  <c:v>55</c:v>
                </c:pt>
                <c:pt idx="2">
                  <c:v>51.7</c:v>
                </c:pt>
                <c:pt idx="3">
                  <c:v>61.5</c:v>
                </c:pt>
                <c:pt idx="4">
                  <c:v>62.78</c:v>
                </c:pt>
              </c:numCache>
            </c:numRef>
          </c:val>
        </c:ser>
        <c:dLbls>
          <c:showLegendKey val="0"/>
          <c:showVal val="0"/>
          <c:showCatName val="0"/>
          <c:showSerName val="0"/>
          <c:showPercent val="0"/>
          <c:showBubbleSize val="0"/>
        </c:dLbls>
        <c:gapWidth val="150"/>
        <c:axId val="179834592"/>
        <c:axId val="179834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67.14</c:v>
                </c:pt>
                <c:pt idx="1">
                  <c:v>67.849999999999994</c:v>
                </c:pt>
                <c:pt idx="2">
                  <c:v>69.48</c:v>
                </c:pt>
                <c:pt idx="3">
                  <c:v>71.650000000000006</c:v>
                </c:pt>
                <c:pt idx="4">
                  <c:v>72.33</c:v>
                </c:pt>
              </c:numCache>
            </c:numRef>
          </c:val>
          <c:smooth val="0"/>
        </c:ser>
        <c:dLbls>
          <c:showLegendKey val="0"/>
          <c:showVal val="0"/>
          <c:showCatName val="0"/>
          <c:showSerName val="0"/>
          <c:showPercent val="0"/>
          <c:showBubbleSize val="0"/>
        </c:dLbls>
        <c:marker val="1"/>
        <c:smooth val="0"/>
        <c:axId val="179834592"/>
        <c:axId val="179834200"/>
      </c:lineChart>
      <c:dateAx>
        <c:axId val="179834592"/>
        <c:scaling>
          <c:orientation val="minMax"/>
        </c:scaling>
        <c:delete val="1"/>
        <c:axPos val="b"/>
        <c:numFmt formatCode="ge" sourceLinked="1"/>
        <c:majorTickMark val="none"/>
        <c:minorTickMark val="none"/>
        <c:tickLblPos val="none"/>
        <c:crossAx val="179834200"/>
        <c:crosses val="autoZero"/>
        <c:auto val="1"/>
        <c:lblOffset val="100"/>
        <c:baseTimeUnit val="years"/>
      </c:dateAx>
      <c:valAx>
        <c:axId val="179834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834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290.7</c:v>
                </c:pt>
                <c:pt idx="1">
                  <c:v>322.02</c:v>
                </c:pt>
                <c:pt idx="2">
                  <c:v>340.77</c:v>
                </c:pt>
                <c:pt idx="3">
                  <c:v>297.45999999999998</c:v>
                </c:pt>
                <c:pt idx="4">
                  <c:v>296.67</c:v>
                </c:pt>
              </c:numCache>
            </c:numRef>
          </c:val>
        </c:ser>
        <c:dLbls>
          <c:showLegendKey val="0"/>
          <c:showVal val="0"/>
          <c:showCatName val="0"/>
          <c:showSerName val="0"/>
          <c:showPercent val="0"/>
          <c:showBubbleSize val="0"/>
        </c:dLbls>
        <c:gapWidth val="150"/>
        <c:axId val="179834984"/>
        <c:axId val="181376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224.83</c:v>
                </c:pt>
                <c:pt idx="1">
                  <c:v>224.94</c:v>
                </c:pt>
                <c:pt idx="2">
                  <c:v>220.67</c:v>
                </c:pt>
                <c:pt idx="3">
                  <c:v>217.82</c:v>
                </c:pt>
                <c:pt idx="4">
                  <c:v>215.28</c:v>
                </c:pt>
              </c:numCache>
            </c:numRef>
          </c:val>
          <c:smooth val="0"/>
        </c:ser>
        <c:dLbls>
          <c:showLegendKey val="0"/>
          <c:showVal val="0"/>
          <c:showCatName val="0"/>
          <c:showSerName val="0"/>
          <c:showPercent val="0"/>
          <c:showBubbleSize val="0"/>
        </c:dLbls>
        <c:marker val="1"/>
        <c:smooth val="0"/>
        <c:axId val="179834984"/>
        <c:axId val="181376760"/>
      </c:lineChart>
      <c:dateAx>
        <c:axId val="179834984"/>
        <c:scaling>
          <c:orientation val="minMax"/>
        </c:scaling>
        <c:delete val="1"/>
        <c:axPos val="b"/>
        <c:numFmt formatCode="ge" sourceLinked="1"/>
        <c:majorTickMark val="none"/>
        <c:minorTickMark val="none"/>
        <c:tickLblPos val="none"/>
        <c:crossAx val="181376760"/>
        <c:crosses val="autoZero"/>
        <c:auto val="1"/>
        <c:lblOffset val="100"/>
        <c:baseTimeUnit val="years"/>
      </c:dateAx>
      <c:valAx>
        <c:axId val="181376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834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65" zoomScaleNormal="100" workbookViewId="0">
      <selection activeCell="BR86" sqref="BR8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鳥取県　八頭町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Cc2</v>
      </c>
      <c r="X8" s="46"/>
      <c r="Y8" s="46"/>
      <c r="Z8" s="46"/>
      <c r="AA8" s="46"/>
      <c r="AB8" s="46"/>
      <c r="AC8" s="46"/>
      <c r="AD8" s="3"/>
      <c r="AE8" s="3"/>
      <c r="AF8" s="3"/>
      <c r="AG8" s="3"/>
      <c r="AH8" s="3"/>
      <c r="AI8" s="3"/>
      <c r="AJ8" s="3"/>
      <c r="AK8" s="3"/>
      <c r="AL8" s="47">
        <f>データ!R6</f>
        <v>17911</v>
      </c>
      <c r="AM8" s="47"/>
      <c r="AN8" s="47"/>
      <c r="AO8" s="47"/>
      <c r="AP8" s="47"/>
      <c r="AQ8" s="47"/>
      <c r="AR8" s="47"/>
      <c r="AS8" s="47"/>
      <c r="AT8" s="43">
        <f>データ!S6</f>
        <v>206.71</v>
      </c>
      <c r="AU8" s="43"/>
      <c r="AV8" s="43"/>
      <c r="AW8" s="43"/>
      <c r="AX8" s="43"/>
      <c r="AY8" s="43"/>
      <c r="AZ8" s="43"/>
      <c r="BA8" s="43"/>
      <c r="BB8" s="43">
        <f>データ!T6</f>
        <v>86.65</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31.87</v>
      </c>
      <c r="Q10" s="43"/>
      <c r="R10" s="43"/>
      <c r="S10" s="43"/>
      <c r="T10" s="43"/>
      <c r="U10" s="43"/>
      <c r="V10" s="43"/>
      <c r="W10" s="43">
        <f>データ!P6</f>
        <v>90</v>
      </c>
      <c r="X10" s="43"/>
      <c r="Y10" s="43"/>
      <c r="Z10" s="43"/>
      <c r="AA10" s="43"/>
      <c r="AB10" s="43"/>
      <c r="AC10" s="43"/>
      <c r="AD10" s="47">
        <f>データ!Q6</f>
        <v>3620</v>
      </c>
      <c r="AE10" s="47"/>
      <c r="AF10" s="47"/>
      <c r="AG10" s="47"/>
      <c r="AH10" s="47"/>
      <c r="AI10" s="47"/>
      <c r="AJ10" s="47"/>
      <c r="AK10" s="2"/>
      <c r="AL10" s="47">
        <f>データ!U6</f>
        <v>5679</v>
      </c>
      <c r="AM10" s="47"/>
      <c r="AN10" s="47"/>
      <c r="AO10" s="47"/>
      <c r="AP10" s="47"/>
      <c r="AQ10" s="47"/>
      <c r="AR10" s="47"/>
      <c r="AS10" s="47"/>
      <c r="AT10" s="43">
        <f>データ!V6</f>
        <v>1.82</v>
      </c>
      <c r="AU10" s="43"/>
      <c r="AV10" s="43"/>
      <c r="AW10" s="43"/>
      <c r="AX10" s="43"/>
      <c r="AY10" s="43"/>
      <c r="AZ10" s="43"/>
      <c r="BA10" s="43"/>
      <c r="BB10" s="43">
        <f>データ!W6</f>
        <v>3120.33</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3" t="s">
        <v>109</v>
      </c>
      <c r="BM47" s="74"/>
      <c r="BN47" s="74"/>
      <c r="BO47" s="74"/>
      <c r="BP47" s="74"/>
      <c r="BQ47" s="74"/>
      <c r="BR47" s="74"/>
      <c r="BS47" s="74"/>
      <c r="BT47" s="74"/>
      <c r="BU47" s="74"/>
      <c r="BV47" s="74"/>
      <c r="BW47" s="74"/>
      <c r="BX47" s="74"/>
      <c r="BY47" s="74"/>
      <c r="BZ47" s="75"/>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3"/>
      <c r="BM48" s="74"/>
      <c r="BN48" s="74"/>
      <c r="BO48" s="74"/>
      <c r="BP48" s="74"/>
      <c r="BQ48" s="74"/>
      <c r="BR48" s="74"/>
      <c r="BS48" s="74"/>
      <c r="BT48" s="74"/>
      <c r="BU48" s="74"/>
      <c r="BV48" s="74"/>
      <c r="BW48" s="74"/>
      <c r="BX48" s="74"/>
      <c r="BY48" s="74"/>
      <c r="BZ48" s="75"/>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3"/>
      <c r="BM49" s="74"/>
      <c r="BN49" s="74"/>
      <c r="BO49" s="74"/>
      <c r="BP49" s="74"/>
      <c r="BQ49" s="74"/>
      <c r="BR49" s="74"/>
      <c r="BS49" s="74"/>
      <c r="BT49" s="74"/>
      <c r="BU49" s="74"/>
      <c r="BV49" s="74"/>
      <c r="BW49" s="74"/>
      <c r="BX49" s="74"/>
      <c r="BY49" s="74"/>
      <c r="BZ49" s="75"/>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3"/>
      <c r="BM50" s="74"/>
      <c r="BN50" s="74"/>
      <c r="BO50" s="74"/>
      <c r="BP50" s="74"/>
      <c r="BQ50" s="74"/>
      <c r="BR50" s="74"/>
      <c r="BS50" s="74"/>
      <c r="BT50" s="74"/>
      <c r="BU50" s="74"/>
      <c r="BV50" s="74"/>
      <c r="BW50" s="74"/>
      <c r="BX50" s="74"/>
      <c r="BY50" s="74"/>
      <c r="BZ50" s="75"/>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3"/>
      <c r="BM51" s="74"/>
      <c r="BN51" s="74"/>
      <c r="BO51" s="74"/>
      <c r="BP51" s="74"/>
      <c r="BQ51" s="74"/>
      <c r="BR51" s="74"/>
      <c r="BS51" s="74"/>
      <c r="BT51" s="74"/>
      <c r="BU51" s="74"/>
      <c r="BV51" s="74"/>
      <c r="BW51" s="74"/>
      <c r="BX51" s="74"/>
      <c r="BY51" s="74"/>
      <c r="BZ51" s="75"/>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3"/>
      <c r="BM52" s="74"/>
      <c r="BN52" s="74"/>
      <c r="BO52" s="74"/>
      <c r="BP52" s="74"/>
      <c r="BQ52" s="74"/>
      <c r="BR52" s="74"/>
      <c r="BS52" s="74"/>
      <c r="BT52" s="74"/>
      <c r="BU52" s="74"/>
      <c r="BV52" s="74"/>
      <c r="BW52" s="74"/>
      <c r="BX52" s="74"/>
      <c r="BY52" s="74"/>
      <c r="BZ52" s="75"/>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3"/>
      <c r="BM53" s="74"/>
      <c r="BN53" s="74"/>
      <c r="BO53" s="74"/>
      <c r="BP53" s="74"/>
      <c r="BQ53" s="74"/>
      <c r="BR53" s="74"/>
      <c r="BS53" s="74"/>
      <c r="BT53" s="74"/>
      <c r="BU53" s="74"/>
      <c r="BV53" s="74"/>
      <c r="BW53" s="74"/>
      <c r="BX53" s="74"/>
      <c r="BY53" s="74"/>
      <c r="BZ53" s="75"/>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3"/>
      <c r="BM54" s="74"/>
      <c r="BN54" s="74"/>
      <c r="BO54" s="74"/>
      <c r="BP54" s="74"/>
      <c r="BQ54" s="74"/>
      <c r="BR54" s="74"/>
      <c r="BS54" s="74"/>
      <c r="BT54" s="74"/>
      <c r="BU54" s="74"/>
      <c r="BV54" s="74"/>
      <c r="BW54" s="74"/>
      <c r="BX54" s="74"/>
      <c r="BY54" s="74"/>
      <c r="BZ54" s="75"/>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3"/>
      <c r="BM55" s="74"/>
      <c r="BN55" s="74"/>
      <c r="BO55" s="74"/>
      <c r="BP55" s="74"/>
      <c r="BQ55" s="74"/>
      <c r="BR55" s="74"/>
      <c r="BS55" s="74"/>
      <c r="BT55" s="74"/>
      <c r="BU55" s="74"/>
      <c r="BV55" s="74"/>
      <c r="BW55" s="74"/>
      <c r="BX55" s="74"/>
      <c r="BY55" s="74"/>
      <c r="BZ55" s="75"/>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73"/>
      <c r="BM56" s="74"/>
      <c r="BN56" s="74"/>
      <c r="BO56" s="74"/>
      <c r="BP56" s="74"/>
      <c r="BQ56" s="74"/>
      <c r="BR56" s="74"/>
      <c r="BS56" s="74"/>
      <c r="BT56" s="74"/>
      <c r="BU56" s="74"/>
      <c r="BV56" s="74"/>
      <c r="BW56" s="74"/>
      <c r="BX56" s="74"/>
      <c r="BY56" s="74"/>
      <c r="BZ56" s="75"/>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73"/>
      <c r="BM57" s="74"/>
      <c r="BN57" s="74"/>
      <c r="BO57" s="74"/>
      <c r="BP57" s="74"/>
      <c r="BQ57" s="74"/>
      <c r="BR57" s="74"/>
      <c r="BS57" s="74"/>
      <c r="BT57" s="74"/>
      <c r="BU57" s="74"/>
      <c r="BV57" s="74"/>
      <c r="BW57" s="74"/>
      <c r="BX57" s="74"/>
      <c r="BY57" s="74"/>
      <c r="BZ57" s="75"/>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3"/>
      <c r="BM58" s="74"/>
      <c r="BN58" s="74"/>
      <c r="BO58" s="74"/>
      <c r="BP58" s="74"/>
      <c r="BQ58" s="74"/>
      <c r="BR58" s="74"/>
      <c r="BS58" s="74"/>
      <c r="BT58" s="74"/>
      <c r="BU58" s="74"/>
      <c r="BV58" s="74"/>
      <c r="BW58" s="74"/>
      <c r="BX58" s="74"/>
      <c r="BY58" s="74"/>
      <c r="BZ58" s="75"/>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3"/>
      <c r="BM59" s="74"/>
      <c r="BN59" s="74"/>
      <c r="BO59" s="74"/>
      <c r="BP59" s="74"/>
      <c r="BQ59" s="74"/>
      <c r="BR59" s="74"/>
      <c r="BS59" s="74"/>
      <c r="BT59" s="74"/>
      <c r="BU59" s="74"/>
      <c r="BV59" s="74"/>
      <c r="BW59" s="74"/>
      <c r="BX59" s="74"/>
      <c r="BY59" s="74"/>
      <c r="BZ59" s="75"/>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73"/>
      <c r="BM60" s="74"/>
      <c r="BN60" s="74"/>
      <c r="BO60" s="74"/>
      <c r="BP60" s="74"/>
      <c r="BQ60" s="74"/>
      <c r="BR60" s="74"/>
      <c r="BS60" s="74"/>
      <c r="BT60" s="74"/>
      <c r="BU60" s="74"/>
      <c r="BV60" s="74"/>
      <c r="BW60" s="74"/>
      <c r="BX60" s="74"/>
      <c r="BY60" s="74"/>
      <c r="BZ60" s="75"/>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73"/>
      <c r="BM61" s="74"/>
      <c r="BN61" s="74"/>
      <c r="BO61" s="74"/>
      <c r="BP61" s="74"/>
      <c r="BQ61" s="74"/>
      <c r="BR61" s="74"/>
      <c r="BS61" s="74"/>
      <c r="BT61" s="74"/>
      <c r="BU61" s="74"/>
      <c r="BV61" s="74"/>
      <c r="BW61" s="74"/>
      <c r="BX61" s="74"/>
      <c r="BY61" s="74"/>
      <c r="BZ61" s="75"/>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3"/>
      <c r="BM62" s="74"/>
      <c r="BN62" s="74"/>
      <c r="BO62" s="74"/>
      <c r="BP62" s="74"/>
      <c r="BQ62" s="74"/>
      <c r="BR62" s="74"/>
      <c r="BS62" s="74"/>
      <c r="BT62" s="74"/>
      <c r="BU62" s="74"/>
      <c r="BV62" s="74"/>
      <c r="BW62" s="74"/>
      <c r="BX62" s="74"/>
      <c r="BY62" s="74"/>
      <c r="BZ62" s="75"/>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6"/>
      <c r="BM63" s="77"/>
      <c r="BN63" s="77"/>
      <c r="BO63" s="77"/>
      <c r="BP63" s="77"/>
      <c r="BQ63" s="77"/>
      <c r="BR63" s="77"/>
      <c r="BS63" s="77"/>
      <c r="BT63" s="77"/>
      <c r="BU63" s="77"/>
      <c r="BV63" s="77"/>
      <c r="BW63" s="77"/>
      <c r="BX63" s="77"/>
      <c r="BY63" s="77"/>
      <c r="BZ63" s="78"/>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9" t="s">
        <v>110</v>
      </c>
      <c r="BM66" s="80"/>
      <c r="BN66" s="80"/>
      <c r="BO66" s="80"/>
      <c r="BP66" s="80"/>
      <c r="BQ66" s="80"/>
      <c r="BR66" s="80"/>
      <c r="BS66" s="80"/>
      <c r="BT66" s="80"/>
      <c r="BU66" s="80"/>
      <c r="BV66" s="80"/>
      <c r="BW66" s="80"/>
      <c r="BX66" s="80"/>
      <c r="BY66" s="80"/>
      <c r="BZ66" s="81"/>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9"/>
      <c r="BM67" s="80"/>
      <c r="BN67" s="80"/>
      <c r="BO67" s="80"/>
      <c r="BP67" s="80"/>
      <c r="BQ67" s="80"/>
      <c r="BR67" s="80"/>
      <c r="BS67" s="80"/>
      <c r="BT67" s="80"/>
      <c r="BU67" s="80"/>
      <c r="BV67" s="80"/>
      <c r="BW67" s="80"/>
      <c r="BX67" s="80"/>
      <c r="BY67" s="80"/>
      <c r="BZ67" s="81"/>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9"/>
      <c r="BM68" s="80"/>
      <c r="BN68" s="80"/>
      <c r="BO68" s="80"/>
      <c r="BP68" s="80"/>
      <c r="BQ68" s="80"/>
      <c r="BR68" s="80"/>
      <c r="BS68" s="80"/>
      <c r="BT68" s="80"/>
      <c r="BU68" s="80"/>
      <c r="BV68" s="80"/>
      <c r="BW68" s="80"/>
      <c r="BX68" s="80"/>
      <c r="BY68" s="80"/>
      <c r="BZ68" s="81"/>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9"/>
      <c r="BM69" s="80"/>
      <c r="BN69" s="80"/>
      <c r="BO69" s="80"/>
      <c r="BP69" s="80"/>
      <c r="BQ69" s="80"/>
      <c r="BR69" s="80"/>
      <c r="BS69" s="80"/>
      <c r="BT69" s="80"/>
      <c r="BU69" s="80"/>
      <c r="BV69" s="80"/>
      <c r="BW69" s="80"/>
      <c r="BX69" s="80"/>
      <c r="BY69" s="80"/>
      <c r="BZ69" s="81"/>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9"/>
      <c r="BM70" s="80"/>
      <c r="BN70" s="80"/>
      <c r="BO70" s="80"/>
      <c r="BP70" s="80"/>
      <c r="BQ70" s="80"/>
      <c r="BR70" s="80"/>
      <c r="BS70" s="80"/>
      <c r="BT70" s="80"/>
      <c r="BU70" s="80"/>
      <c r="BV70" s="80"/>
      <c r="BW70" s="80"/>
      <c r="BX70" s="80"/>
      <c r="BY70" s="80"/>
      <c r="BZ70" s="81"/>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9"/>
      <c r="BM71" s="80"/>
      <c r="BN71" s="80"/>
      <c r="BO71" s="80"/>
      <c r="BP71" s="80"/>
      <c r="BQ71" s="80"/>
      <c r="BR71" s="80"/>
      <c r="BS71" s="80"/>
      <c r="BT71" s="80"/>
      <c r="BU71" s="80"/>
      <c r="BV71" s="80"/>
      <c r="BW71" s="80"/>
      <c r="BX71" s="80"/>
      <c r="BY71" s="80"/>
      <c r="BZ71" s="81"/>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9"/>
      <c r="BM72" s="80"/>
      <c r="BN72" s="80"/>
      <c r="BO72" s="80"/>
      <c r="BP72" s="80"/>
      <c r="BQ72" s="80"/>
      <c r="BR72" s="80"/>
      <c r="BS72" s="80"/>
      <c r="BT72" s="80"/>
      <c r="BU72" s="80"/>
      <c r="BV72" s="80"/>
      <c r="BW72" s="80"/>
      <c r="BX72" s="80"/>
      <c r="BY72" s="80"/>
      <c r="BZ72" s="81"/>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9"/>
      <c r="BM73" s="80"/>
      <c r="BN73" s="80"/>
      <c r="BO73" s="80"/>
      <c r="BP73" s="80"/>
      <c r="BQ73" s="80"/>
      <c r="BR73" s="80"/>
      <c r="BS73" s="80"/>
      <c r="BT73" s="80"/>
      <c r="BU73" s="80"/>
      <c r="BV73" s="80"/>
      <c r="BW73" s="80"/>
      <c r="BX73" s="80"/>
      <c r="BY73" s="80"/>
      <c r="BZ73" s="81"/>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9"/>
      <c r="BM74" s="80"/>
      <c r="BN74" s="80"/>
      <c r="BO74" s="80"/>
      <c r="BP74" s="80"/>
      <c r="BQ74" s="80"/>
      <c r="BR74" s="80"/>
      <c r="BS74" s="80"/>
      <c r="BT74" s="80"/>
      <c r="BU74" s="80"/>
      <c r="BV74" s="80"/>
      <c r="BW74" s="80"/>
      <c r="BX74" s="80"/>
      <c r="BY74" s="80"/>
      <c r="BZ74" s="81"/>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9"/>
      <c r="BM75" s="80"/>
      <c r="BN75" s="80"/>
      <c r="BO75" s="80"/>
      <c r="BP75" s="80"/>
      <c r="BQ75" s="80"/>
      <c r="BR75" s="80"/>
      <c r="BS75" s="80"/>
      <c r="BT75" s="80"/>
      <c r="BU75" s="80"/>
      <c r="BV75" s="80"/>
      <c r="BW75" s="80"/>
      <c r="BX75" s="80"/>
      <c r="BY75" s="80"/>
      <c r="BZ75" s="81"/>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9"/>
      <c r="BM76" s="80"/>
      <c r="BN76" s="80"/>
      <c r="BO76" s="80"/>
      <c r="BP76" s="80"/>
      <c r="BQ76" s="80"/>
      <c r="BR76" s="80"/>
      <c r="BS76" s="80"/>
      <c r="BT76" s="80"/>
      <c r="BU76" s="80"/>
      <c r="BV76" s="80"/>
      <c r="BW76" s="80"/>
      <c r="BX76" s="80"/>
      <c r="BY76" s="80"/>
      <c r="BZ76" s="81"/>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9"/>
      <c r="BM77" s="80"/>
      <c r="BN77" s="80"/>
      <c r="BO77" s="80"/>
      <c r="BP77" s="80"/>
      <c r="BQ77" s="80"/>
      <c r="BR77" s="80"/>
      <c r="BS77" s="80"/>
      <c r="BT77" s="80"/>
      <c r="BU77" s="80"/>
      <c r="BV77" s="80"/>
      <c r="BW77" s="80"/>
      <c r="BX77" s="80"/>
      <c r="BY77" s="80"/>
      <c r="BZ77" s="81"/>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9"/>
      <c r="BM78" s="80"/>
      <c r="BN78" s="80"/>
      <c r="BO78" s="80"/>
      <c r="BP78" s="80"/>
      <c r="BQ78" s="80"/>
      <c r="BR78" s="80"/>
      <c r="BS78" s="80"/>
      <c r="BT78" s="80"/>
      <c r="BU78" s="80"/>
      <c r="BV78" s="80"/>
      <c r="BW78" s="80"/>
      <c r="BX78" s="80"/>
      <c r="BY78" s="80"/>
      <c r="BZ78" s="81"/>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79"/>
      <c r="BM79" s="80"/>
      <c r="BN79" s="80"/>
      <c r="BO79" s="80"/>
      <c r="BP79" s="80"/>
      <c r="BQ79" s="80"/>
      <c r="BR79" s="80"/>
      <c r="BS79" s="80"/>
      <c r="BT79" s="80"/>
      <c r="BU79" s="80"/>
      <c r="BV79" s="80"/>
      <c r="BW79" s="80"/>
      <c r="BX79" s="80"/>
      <c r="BY79" s="80"/>
      <c r="BZ79" s="81"/>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79"/>
      <c r="BM80" s="80"/>
      <c r="BN80" s="80"/>
      <c r="BO80" s="80"/>
      <c r="BP80" s="80"/>
      <c r="BQ80" s="80"/>
      <c r="BR80" s="80"/>
      <c r="BS80" s="80"/>
      <c r="BT80" s="80"/>
      <c r="BU80" s="80"/>
      <c r="BV80" s="80"/>
      <c r="BW80" s="80"/>
      <c r="BX80" s="80"/>
      <c r="BY80" s="80"/>
      <c r="BZ80" s="81"/>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9"/>
      <c r="BM81" s="80"/>
      <c r="BN81" s="80"/>
      <c r="BO81" s="80"/>
      <c r="BP81" s="80"/>
      <c r="BQ81" s="80"/>
      <c r="BR81" s="80"/>
      <c r="BS81" s="80"/>
      <c r="BT81" s="80"/>
      <c r="BU81" s="80"/>
      <c r="BV81" s="80"/>
      <c r="BW81" s="80"/>
      <c r="BX81" s="80"/>
      <c r="BY81" s="80"/>
      <c r="BZ81" s="81"/>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2"/>
      <c r="BM82" s="83"/>
      <c r="BN82" s="83"/>
      <c r="BO82" s="83"/>
      <c r="BP82" s="83"/>
      <c r="BQ82" s="83"/>
      <c r="BR82" s="83"/>
      <c r="BS82" s="83"/>
      <c r="BT82" s="83"/>
      <c r="BU82" s="83"/>
      <c r="BV82" s="83"/>
      <c r="BW82" s="83"/>
      <c r="BX82" s="83"/>
      <c r="BY82" s="83"/>
      <c r="BZ82" s="84"/>
    </row>
    <row r="83" spans="1:78">
      <c r="C83" s="2" t="s">
        <v>40</v>
      </c>
    </row>
    <row r="84" spans="1:78">
      <c r="C84" s="2" t="s">
        <v>41</v>
      </c>
    </row>
  </sheetData>
  <sheetProtection algorithmName="SHA-512" hashValue="qf/LzCvAiJfEzZOQnhZc/g0JhG4mmubkEsIH68oSvL7ghzp7pDvGV72GFhftqZuNE5oIrVCz28KNa55gSQHzSA==" saltValue="iFkPDXtu/mMIanhYZ1lD3g=="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BC1" workbookViewId="0">
      <selection activeCell="BH25" sqref="BH25"/>
    </sheetView>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86" t="s">
        <v>51</v>
      </c>
      <c r="I3" s="87"/>
      <c r="J3" s="87"/>
      <c r="K3" s="87"/>
      <c r="L3" s="87"/>
      <c r="M3" s="87"/>
      <c r="N3" s="87"/>
      <c r="O3" s="87"/>
      <c r="P3" s="87"/>
      <c r="Q3" s="87"/>
      <c r="R3" s="87"/>
      <c r="S3" s="87"/>
      <c r="T3" s="87"/>
      <c r="U3" s="87"/>
      <c r="V3" s="87"/>
      <c r="W3" s="88"/>
      <c r="X3" s="92" t="s">
        <v>52</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53</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c r="A4" s="26" t="s">
        <v>54</v>
      </c>
      <c r="B4" s="28"/>
      <c r="C4" s="28"/>
      <c r="D4" s="28"/>
      <c r="E4" s="28"/>
      <c r="F4" s="28"/>
      <c r="G4" s="28"/>
      <c r="H4" s="89"/>
      <c r="I4" s="90"/>
      <c r="J4" s="90"/>
      <c r="K4" s="90"/>
      <c r="L4" s="90"/>
      <c r="M4" s="90"/>
      <c r="N4" s="90"/>
      <c r="O4" s="90"/>
      <c r="P4" s="90"/>
      <c r="Q4" s="90"/>
      <c r="R4" s="90"/>
      <c r="S4" s="90"/>
      <c r="T4" s="90"/>
      <c r="U4" s="90"/>
      <c r="V4" s="90"/>
      <c r="W4" s="91"/>
      <c r="X4" s="85" t="s">
        <v>55</v>
      </c>
      <c r="Y4" s="85"/>
      <c r="Z4" s="85"/>
      <c r="AA4" s="85"/>
      <c r="AB4" s="85"/>
      <c r="AC4" s="85"/>
      <c r="AD4" s="85"/>
      <c r="AE4" s="85"/>
      <c r="AF4" s="85"/>
      <c r="AG4" s="85"/>
      <c r="AH4" s="85"/>
      <c r="AI4" s="85" t="s">
        <v>56</v>
      </c>
      <c r="AJ4" s="85"/>
      <c r="AK4" s="85"/>
      <c r="AL4" s="85"/>
      <c r="AM4" s="85"/>
      <c r="AN4" s="85"/>
      <c r="AO4" s="85"/>
      <c r="AP4" s="85"/>
      <c r="AQ4" s="85"/>
      <c r="AR4" s="85"/>
      <c r="AS4" s="85"/>
      <c r="AT4" s="85" t="s">
        <v>57</v>
      </c>
      <c r="AU4" s="85"/>
      <c r="AV4" s="85"/>
      <c r="AW4" s="85"/>
      <c r="AX4" s="85"/>
      <c r="AY4" s="85"/>
      <c r="AZ4" s="85"/>
      <c r="BA4" s="85"/>
      <c r="BB4" s="85"/>
      <c r="BC4" s="85"/>
      <c r="BD4" s="85"/>
      <c r="BE4" s="85" t="s">
        <v>58</v>
      </c>
      <c r="BF4" s="85"/>
      <c r="BG4" s="85"/>
      <c r="BH4" s="85"/>
      <c r="BI4" s="85"/>
      <c r="BJ4" s="85"/>
      <c r="BK4" s="85"/>
      <c r="BL4" s="85"/>
      <c r="BM4" s="85"/>
      <c r="BN4" s="85"/>
      <c r="BO4" s="85"/>
      <c r="BP4" s="85" t="s">
        <v>59</v>
      </c>
      <c r="BQ4" s="85"/>
      <c r="BR4" s="85"/>
      <c r="BS4" s="85"/>
      <c r="BT4" s="85"/>
      <c r="BU4" s="85"/>
      <c r="BV4" s="85"/>
      <c r="BW4" s="85"/>
      <c r="BX4" s="85"/>
      <c r="BY4" s="85"/>
      <c r="BZ4" s="85"/>
      <c r="CA4" s="85" t="s">
        <v>60</v>
      </c>
      <c r="CB4" s="85"/>
      <c r="CC4" s="85"/>
      <c r="CD4" s="85"/>
      <c r="CE4" s="85"/>
      <c r="CF4" s="85"/>
      <c r="CG4" s="85"/>
      <c r="CH4" s="85"/>
      <c r="CI4" s="85"/>
      <c r="CJ4" s="85"/>
      <c r="CK4" s="85"/>
      <c r="CL4" s="85" t="s">
        <v>61</v>
      </c>
      <c r="CM4" s="85"/>
      <c r="CN4" s="85"/>
      <c r="CO4" s="85"/>
      <c r="CP4" s="85"/>
      <c r="CQ4" s="85"/>
      <c r="CR4" s="85"/>
      <c r="CS4" s="85"/>
      <c r="CT4" s="85"/>
      <c r="CU4" s="85"/>
      <c r="CV4" s="85"/>
      <c r="CW4" s="85" t="s">
        <v>62</v>
      </c>
      <c r="CX4" s="85"/>
      <c r="CY4" s="85"/>
      <c r="CZ4" s="85"/>
      <c r="DA4" s="85"/>
      <c r="DB4" s="85"/>
      <c r="DC4" s="85"/>
      <c r="DD4" s="85"/>
      <c r="DE4" s="85"/>
      <c r="DF4" s="85"/>
      <c r="DG4" s="85"/>
      <c r="DH4" s="85" t="s">
        <v>63</v>
      </c>
      <c r="DI4" s="85"/>
      <c r="DJ4" s="85"/>
      <c r="DK4" s="85"/>
      <c r="DL4" s="85"/>
      <c r="DM4" s="85"/>
      <c r="DN4" s="85"/>
      <c r="DO4" s="85"/>
      <c r="DP4" s="85"/>
      <c r="DQ4" s="85"/>
      <c r="DR4" s="85"/>
      <c r="DS4" s="85" t="s">
        <v>64</v>
      </c>
      <c r="DT4" s="85"/>
      <c r="DU4" s="85"/>
      <c r="DV4" s="85"/>
      <c r="DW4" s="85"/>
      <c r="DX4" s="85"/>
      <c r="DY4" s="85"/>
      <c r="DZ4" s="85"/>
      <c r="EA4" s="85"/>
      <c r="EB4" s="85"/>
      <c r="EC4" s="85"/>
      <c r="ED4" s="85" t="s">
        <v>65</v>
      </c>
      <c r="EE4" s="85"/>
      <c r="EF4" s="85"/>
      <c r="EG4" s="85"/>
      <c r="EH4" s="85"/>
      <c r="EI4" s="85"/>
      <c r="EJ4" s="85"/>
      <c r="EK4" s="85"/>
      <c r="EL4" s="85"/>
      <c r="EM4" s="85"/>
      <c r="EN4" s="85"/>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313297</v>
      </c>
      <c r="D6" s="31">
        <f t="shared" si="3"/>
        <v>47</v>
      </c>
      <c r="E6" s="31">
        <f t="shared" si="3"/>
        <v>17</v>
      </c>
      <c r="F6" s="31">
        <f t="shared" si="3"/>
        <v>1</v>
      </c>
      <c r="G6" s="31">
        <f t="shared" si="3"/>
        <v>0</v>
      </c>
      <c r="H6" s="31" t="str">
        <f t="shared" si="3"/>
        <v>鳥取県　八頭町</v>
      </c>
      <c r="I6" s="31" t="str">
        <f t="shared" si="3"/>
        <v>法非適用</v>
      </c>
      <c r="J6" s="31" t="str">
        <f t="shared" si="3"/>
        <v>下水道事業</v>
      </c>
      <c r="K6" s="31" t="str">
        <f t="shared" si="3"/>
        <v>公共下水道</v>
      </c>
      <c r="L6" s="31" t="str">
        <f t="shared" si="3"/>
        <v>Cc2</v>
      </c>
      <c r="M6" s="32" t="str">
        <f t="shared" si="3"/>
        <v>-</v>
      </c>
      <c r="N6" s="32" t="str">
        <f t="shared" si="3"/>
        <v>該当数値なし</v>
      </c>
      <c r="O6" s="32">
        <f t="shared" si="3"/>
        <v>31.87</v>
      </c>
      <c r="P6" s="32">
        <f t="shared" si="3"/>
        <v>90</v>
      </c>
      <c r="Q6" s="32">
        <f t="shared" si="3"/>
        <v>3620</v>
      </c>
      <c r="R6" s="32">
        <f t="shared" si="3"/>
        <v>17911</v>
      </c>
      <c r="S6" s="32">
        <f t="shared" si="3"/>
        <v>206.71</v>
      </c>
      <c r="T6" s="32">
        <f t="shared" si="3"/>
        <v>86.65</v>
      </c>
      <c r="U6" s="32">
        <f t="shared" si="3"/>
        <v>5679</v>
      </c>
      <c r="V6" s="32">
        <f t="shared" si="3"/>
        <v>1.82</v>
      </c>
      <c r="W6" s="32">
        <f t="shared" si="3"/>
        <v>3120.33</v>
      </c>
      <c r="X6" s="33">
        <f>IF(X7="",NA(),X7)</f>
        <v>81.8</v>
      </c>
      <c r="Y6" s="33">
        <f t="shared" ref="Y6:AG6" si="4">IF(Y7="",NA(),Y7)</f>
        <v>80.33</v>
      </c>
      <c r="Z6" s="33">
        <f t="shared" si="4"/>
        <v>80.599999999999994</v>
      </c>
      <c r="AA6" s="33">
        <f t="shared" si="4"/>
        <v>82.99</v>
      </c>
      <c r="AB6" s="33">
        <f t="shared" si="4"/>
        <v>86.26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1225.54</v>
      </c>
      <c r="BF6" s="33">
        <f t="shared" ref="BF6:BN6" si="7">IF(BF7="",NA(),BF7)</f>
        <v>1037.47</v>
      </c>
      <c r="BG6" s="33">
        <f t="shared" si="7"/>
        <v>980.39</v>
      </c>
      <c r="BH6" s="33">
        <f t="shared" si="7"/>
        <v>881.39</v>
      </c>
      <c r="BI6" s="32">
        <f t="shared" si="7"/>
        <v>770.97</v>
      </c>
      <c r="BJ6" s="33">
        <f t="shared" si="7"/>
        <v>1334.01</v>
      </c>
      <c r="BK6" s="33">
        <f t="shared" si="7"/>
        <v>1273.52</v>
      </c>
      <c r="BL6" s="33">
        <f t="shared" si="7"/>
        <v>1209.95</v>
      </c>
      <c r="BM6" s="33">
        <f t="shared" si="7"/>
        <v>1136.5</v>
      </c>
      <c r="BN6" s="33">
        <f t="shared" si="7"/>
        <v>1118.56</v>
      </c>
      <c r="BO6" s="32" t="str">
        <f>IF(BO7="","",IF(BO7="-","【-】","【"&amp;SUBSTITUTE(TEXT(BO7,"#,##0.00"),"-","△")&amp;"】"))</f>
        <v>【763.62】</v>
      </c>
      <c r="BP6" s="33">
        <f>IF(BP7="",NA(),BP7)</f>
        <v>57.62</v>
      </c>
      <c r="BQ6" s="33">
        <f t="shared" ref="BQ6:BY6" si="8">IF(BQ7="",NA(),BQ7)</f>
        <v>55</v>
      </c>
      <c r="BR6" s="33">
        <f t="shared" si="8"/>
        <v>51.7</v>
      </c>
      <c r="BS6" s="33">
        <f t="shared" si="8"/>
        <v>61.5</v>
      </c>
      <c r="BT6" s="33">
        <f t="shared" si="8"/>
        <v>62.78</v>
      </c>
      <c r="BU6" s="33">
        <f t="shared" si="8"/>
        <v>67.14</v>
      </c>
      <c r="BV6" s="33">
        <f t="shared" si="8"/>
        <v>67.849999999999994</v>
      </c>
      <c r="BW6" s="33">
        <f t="shared" si="8"/>
        <v>69.48</v>
      </c>
      <c r="BX6" s="33">
        <f t="shared" si="8"/>
        <v>71.650000000000006</v>
      </c>
      <c r="BY6" s="33">
        <f t="shared" si="8"/>
        <v>72.33</v>
      </c>
      <c r="BZ6" s="32" t="str">
        <f>IF(BZ7="","",IF(BZ7="-","【-】","【"&amp;SUBSTITUTE(TEXT(BZ7,"#,##0.00"),"-","△")&amp;"】"))</f>
        <v>【98.53】</v>
      </c>
      <c r="CA6" s="33">
        <f>IF(CA7="",NA(),CA7)</f>
        <v>290.7</v>
      </c>
      <c r="CB6" s="33">
        <f t="shared" ref="CB6:CJ6" si="9">IF(CB7="",NA(),CB7)</f>
        <v>322.02</v>
      </c>
      <c r="CC6" s="33">
        <f t="shared" si="9"/>
        <v>340.77</v>
      </c>
      <c r="CD6" s="33">
        <f t="shared" si="9"/>
        <v>297.45999999999998</v>
      </c>
      <c r="CE6" s="33">
        <f t="shared" si="9"/>
        <v>296.67</v>
      </c>
      <c r="CF6" s="33">
        <f t="shared" si="9"/>
        <v>224.83</v>
      </c>
      <c r="CG6" s="33">
        <f t="shared" si="9"/>
        <v>224.94</v>
      </c>
      <c r="CH6" s="33">
        <f t="shared" si="9"/>
        <v>220.67</v>
      </c>
      <c r="CI6" s="33">
        <f t="shared" si="9"/>
        <v>217.82</v>
      </c>
      <c r="CJ6" s="33">
        <f t="shared" si="9"/>
        <v>215.28</v>
      </c>
      <c r="CK6" s="32" t="str">
        <f>IF(CK7="","",IF(CK7="-","【-】","【"&amp;SUBSTITUTE(TEXT(CK7,"#,##0.00"),"-","△")&amp;"】"))</f>
        <v>【139.70】</v>
      </c>
      <c r="CL6" s="33">
        <f>IF(CL7="",NA(),CL7)</f>
        <v>54.93</v>
      </c>
      <c r="CM6" s="33">
        <f t="shared" ref="CM6:CU6" si="10">IF(CM7="",NA(),CM7)</f>
        <v>52.57</v>
      </c>
      <c r="CN6" s="33">
        <f t="shared" si="10"/>
        <v>53.47</v>
      </c>
      <c r="CO6" s="33">
        <f t="shared" si="10"/>
        <v>53.47</v>
      </c>
      <c r="CP6" s="33">
        <f t="shared" si="10"/>
        <v>52.77</v>
      </c>
      <c r="CQ6" s="33">
        <f t="shared" si="10"/>
        <v>53.79</v>
      </c>
      <c r="CR6" s="33">
        <f t="shared" si="10"/>
        <v>55.41</v>
      </c>
      <c r="CS6" s="33">
        <f t="shared" si="10"/>
        <v>55.81</v>
      </c>
      <c r="CT6" s="33">
        <f t="shared" si="10"/>
        <v>54.44</v>
      </c>
      <c r="CU6" s="33">
        <f t="shared" si="10"/>
        <v>54.67</v>
      </c>
      <c r="CV6" s="32" t="str">
        <f>IF(CV7="","",IF(CV7="-","【-】","【"&amp;SUBSTITUTE(TEXT(CV7,"#,##0.00"),"-","△")&amp;"】"))</f>
        <v>【60.01】</v>
      </c>
      <c r="CW6" s="33">
        <f>IF(CW7="",NA(),CW7)</f>
        <v>92.17</v>
      </c>
      <c r="CX6" s="33">
        <f t="shared" ref="CX6:DF6" si="11">IF(CX7="",NA(),CX7)</f>
        <v>91.48</v>
      </c>
      <c r="CY6" s="33">
        <f t="shared" si="11"/>
        <v>92.4</v>
      </c>
      <c r="CZ6" s="33">
        <f t="shared" si="11"/>
        <v>92.62</v>
      </c>
      <c r="DA6" s="33">
        <f t="shared" si="11"/>
        <v>92.59</v>
      </c>
      <c r="DB6" s="33">
        <f t="shared" si="11"/>
        <v>83.76</v>
      </c>
      <c r="DC6" s="33">
        <f t="shared" si="11"/>
        <v>84.12</v>
      </c>
      <c r="DD6" s="33">
        <f t="shared" si="11"/>
        <v>84.41</v>
      </c>
      <c r="DE6" s="33">
        <f t="shared" si="11"/>
        <v>84.2</v>
      </c>
      <c r="DF6" s="33">
        <f t="shared" si="11"/>
        <v>83.8</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0.01</v>
      </c>
      <c r="EJ6" s="33">
        <f t="shared" si="14"/>
        <v>0.1</v>
      </c>
      <c r="EK6" s="33">
        <f t="shared" si="14"/>
        <v>7.0000000000000007E-2</v>
      </c>
      <c r="EL6" s="33">
        <f t="shared" si="14"/>
        <v>0.04</v>
      </c>
      <c r="EM6" s="33">
        <f t="shared" si="14"/>
        <v>0.11</v>
      </c>
      <c r="EN6" s="32" t="str">
        <f>IF(EN7="","",IF(EN7="-","【-】","【"&amp;SUBSTITUTE(TEXT(EN7,"#,##0.00"),"-","△")&amp;"】"))</f>
        <v>【0.23】</v>
      </c>
    </row>
    <row r="7" spans="1:144" s="34" customFormat="1">
      <c r="A7" s="26"/>
      <c r="B7" s="35">
        <v>2015</v>
      </c>
      <c r="C7" s="35">
        <v>313297</v>
      </c>
      <c r="D7" s="35">
        <v>47</v>
      </c>
      <c r="E7" s="35">
        <v>17</v>
      </c>
      <c r="F7" s="35">
        <v>1</v>
      </c>
      <c r="G7" s="35">
        <v>0</v>
      </c>
      <c r="H7" s="35" t="s">
        <v>96</v>
      </c>
      <c r="I7" s="35" t="s">
        <v>97</v>
      </c>
      <c r="J7" s="35" t="s">
        <v>98</v>
      </c>
      <c r="K7" s="35" t="s">
        <v>99</v>
      </c>
      <c r="L7" s="35" t="s">
        <v>100</v>
      </c>
      <c r="M7" s="36" t="s">
        <v>101</v>
      </c>
      <c r="N7" s="36" t="s">
        <v>102</v>
      </c>
      <c r="O7" s="36">
        <v>31.87</v>
      </c>
      <c r="P7" s="36">
        <v>90</v>
      </c>
      <c r="Q7" s="36">
        <v>3620</v>
      </c>
      <c r="R7" s="36">
        <v>17911</v>
      </c>
      <c r="S7" s="36">
        <v>206.71</v>
      </c>
      <c r="T7" s="36">
        <v>86.65</v>
      </c>
      <c r="U7" s="36">
        <v>5679</v>
      </c>
      <c r="V7" s="36">
        <v>1.82</v>
      </c>
      <c r="W7" s="36">
        <v>3120.33</v>
      </c>
      <c r="X7" s="36">
        <v>81.8</v>
      </c>
      <c r="Y7" s="36">
        <v>80.33</v>
      </c>
      <c r="Z7" s="36">
        <v>80.599999999999994</v>
      </c>
      <c r="AA7" s="36">
        <v>82.99</v>
      </c>
      <c r="AB7" s="36">
        <v>86.26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1225.54</v>
      </c>
      <c r="BF7" s="36">
        <v>1037.47</v>
      </c>
      <c r="BG7" s="36">
        <v>980.39</v>
      </c>
      <c r="BH7" s="36">
        <v>881.39</v>
      </c>
      <c r="BI7" s="36">
        <v>770.97</v>
      </c>
      <c r="BJ7" s="36">
        <v>1334.01</v>
      </c>
      <c r="BK7" s="36">
        <v>1273.52</v>
      </c>
      <c r="BL7" s="36">
        <v>1209.95</v>
      </c>
      <c r="BM7" s="36">
        <v>1136.5</v>
      </c>
      <c r="BN7" s="36">
        <v>1118.56</v>
      </c>
      <c r="BO7" s="36">
        <v>763.62</v>
      </c>
      <c r="BP7" s="36">
        <v>57.62</v>
      </c>
      <c r="BQ7" s="36">
        <v>55</v>
      </c>
      <c r="BR7" s="36">
        <v>51.7</v>
      </c>
      <c r="BS7" s="36">
        <v>61.5</v>
      </c>
      <c r="BT7" s="36">
        <v>62.78</v>
      </c>
      <c r="BU7" s="36">
        <v>67.14</v>
      </c>
      <c r="BV7" s="36">
        <v>67.849999999999994</v>
      </c>
      <c r="BW7" s="36">
        <v>69.48</v>
      </c>
      <c r="BX7" s="36">
        <v>71.650000000000006</v>
      </c>
      <c r="BY7" s="36">
        <v>72.33</v>
      </c>
      <c r="BZ7" s="36">
        <v>98.53</v>
      </c>
      <c r="CA7" s="36">
        <v>290.7</v>
      </c>
      <c r="CB7" s="36">
        <v>322.02</v>
      </c>
      <c r="CC7" s="36">
        <v>340.77</v>
      </c>
      <c r="CD7" s="36">
        <v>297.45999999999998</v>
      </c>
      <c r="CE7" s="36">
        <v>296.67</v>
      </c>
      <c r="CF7" s="36">
        <v>224.83</v>
      </c>
      <c r="CG7" s="36">
        <v>224.94</v>
      </c>
      <c r="CH7" s="36">
        <v>220.67</v>
      </c>
      <c r="CI7" s="36">
        <v>217.82</v>
      </c>
      <c r="CJ7" s="36">
        <v>215.28</v>
      </c>
      <c r="CK7" s="36">
        <v>139.69999999999999</v>
      </c>
      <c r="CL7" s="36">
        <v>54.93</v>
      </c>
      <c r="CM7" s="36">
        <v>52.57</v>
      </c>
      <c r="CN7" s="36">
        <v>53.47</v>
      </c>
      <c r="CO7" s="36">
        <v>53.47</v>
      </c>
      <c r="CP7" s="36">
        <v>52.77</v>
      </c>
      <c r="CQ7" s="36">
        <v>53.79</v>
      </c>
      <c r="CR7" s="36">
        <v>55.41</v>
      </c>
      <c r="CS7" s="36">
        <v>55.81</v>
      </c>
      <c r="CT7" s="36">
        <v>54.44</v>
      </c>
      <c r="CU7" s="36">
        <v>54.67</v>
      </c>
      <c r="CV7" s="36">
        <v>60.01</v>
      </c>
      <c r="CW7" s="36">
        <v>92.17</v>
      </c>
      <c r="CX7" s="36">
        <v>91.48</v>
      </c>
      <c r="CY7" s="36">
        <v>92.4</v>
      </c>
      <c r="CZ7" s="36">
        <v>92.62</v>
      </c>
      <c r="DA7" s="36">
        <v>92.59</v>
      </c>
      <c r="DB7" s="36">
        <v>83.76</v>
      </c>
      <c r="DC7" s="36">
        <v>84.12</v>
      </c>
      <c r="DD7" s="36">
        <v>84.41</v>
      </c>
      <c r="DE7" s="36">
        <v>84.2</v>
      </c>
      <c r="DF7" s="36">
        <v>83.8</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0.01</v>
      </c>
      <c r="EJ7" s="36">
        <v>0.1</v>
      </c>
      <c r="EK7" s="36">
        <v>7.0000000000000007E-2</v>
      </c>
      <c r="EL7" s="36">
        <v>0.04</v>
      </c>
      <c r="EM7" s="36">
        <v>0.11</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2017-02-21T06:02:34Z</cp:lastPrinted>
  <dcterms:created xsi:type="dcterms:W3CDTF">2017-02-08T02:53:18Z</dcterms:created>
  <dcterms:modified xsi:type="dcterms:W3CDTF">2017-02-21T06:02:41Z</dcterms:modified>
  <cp:category/>
</cp:coreProperties>
</file>