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8649" lockStructure="1"/>
  <bookViews>
    <workbookView xWindow="6420" yWindow="540" windowWidth="14940" windowHeight="7875"/>
  </bookViews>
  <sheets>
    <sheet name="法非適用_下水道事業" sheetId="4" r:id="rId1"/>
    <sheet name="データ" sheetId="5" state="hidden" r:id="rId2"/>
  </sheets>
  <calcPr calcId="145621"/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BB10" i="4" s="1"/>
  <c r="V6" i="5"/>
  <c r="U6" i="5"/>
  <c r="T6" i="5"/>
  <c r="BB8" i="4" s="1"/>
  <c r="S6" i="5"/>
  <c r="AT8" i="4" s="1"/>
  <c r="R6" i="5"/>
  <c r="Q6" i="5"/>
  <c r="P6" i="5"/>
  <c r="W10" i="4" s="1"/>
  <c r="O6" i="5"/>
  <c r="P10" i="4" s="1"/>
  <c r="N6" i="5"/>
  <c r="M6" i="5"/>
  <c r="B10" i="4" s="1"/>
  <c r="L6" i="5"/>
  <c r="K6" i="5"/>
  <c r="P8" i="4" s="1"/>
  <c r="J6" i="5"/>
  <c r="I6" i="5"/>
  <c r="B8" i="4" s="1"/>
  <c r="H6" i="5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T10" i="4"/>
  <c r="AL10" i="4"/>
  <c r="AD10" i="4"/>
  <c r="I10" i="4"/>
  <c r="AL8" i="4"/>
  <c r="W8" i="4"/>
  <c r="I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<sst xmlns="http://schemas.openxmlformats.org/spreadsheetml/2006/main" count="220" uniqueCount="109">
  <si>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</si>
  <si>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</si>
  <si>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</si>
  <si>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</si>
  <si>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</si>
  <si>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</si>
  <si>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</si>
  <si>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</si>
  <si>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</si>
  <si>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</si>
  <si>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</si>
  <si>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</si>
  <si>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</si>
  <si>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</si>
  <si>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</si>
  <si>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</si>
  <si>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</si>
  <si>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</si>
  <si>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</si>
  <si>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</si>
  <si>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</si>
  <si>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</si>
  <si>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平成27年度全国平均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</si>
  <si>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</si>
  <si>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</si>
  <si>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</si>
  <si>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</si>
  <si>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</si>
  <si>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</si>
  <si>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</si>
  <si>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</si>
  <si>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</si>
  <si>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</si>
  <si>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</si>
  <si>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</si>
  <si>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</si>
  <si>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</si>
  <si>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</si>
  <si>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</si>
  <si>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</si>
  <si>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</si>
  <si>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※　平成23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キギョウ</t>
    </rPh>
    <rPh sb="76" eb="78">
      <t>ヘイセイ</t>
    </rPh>
    <rPh sb="80" eb="82">
      <t>ネンド</t>
    </rPh>
    <rPh sb="83" eb="85">
      <t>ジギョウ</t>
    </rPh>
    <rPh sb="85" eb="86">
      <t>スウ</t>
    </rPh>
    <rPh sb="87" eb="88">
      <t>モト</t>
    </rPh>
    <rPh sb="89" eb="91">
      <t>ルイジ</t>
    </rPh>
    <rPh sb="91" eb="93">
      <t>ダンタイ</t>
    </rPh>
    <rPh sb="93" eb="95">
      <t>ヘイキン</t>
    </rPh>
    <rPh sb="95" eb="96">
      <t>アタイ</t>
    </rPh>
    <rPh sb="97" eb="99">
      <t>サンシュツ</t>
    </rPh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</si>
  <si>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</si>
  <si>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</si>
  <si>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</si>
  <si>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</si>
  <si>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</si>
  <si>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</si>
  <si>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</si>
  <si>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</si>
  <si>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</si>
  <si>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</si>
  <si>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</si>
  <si>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</si>
  <si>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</si>
  <si>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</si>
  <si>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</si>
  <si>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</si>
  <si>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</si>
  <si>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</si>
  <si>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</si>
  <si>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</si>
  <si>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</si>
  <si>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</si>
  <si>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</si>
  <si>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</si>
  <si>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</si>
  <si>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</si>
  <si>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</si>
  <si>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</si>
  <si>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</si>
  <si>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</si>
  <si>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</si>
  <si>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</si>
  <si>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</si>
  <si>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</si>
  <si>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</si>
  <si>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</si>
  <si>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</si>
  <si>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</si>
  <si>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</si>
  <si>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</si>
  <si>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</si>
  <si>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</si>
  <si>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</si>
  <si>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</si>
  <si>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</si>
  <si>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</si>
  <si>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</si>
  <si>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</si>
  <si>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</si>
  <si>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</si>
  <si>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</si>
  <si>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</si>
  <si>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</si>
  <si>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鳥取県　北栄町</t>
  </si>
  <si>
    <t>法非適用</t>
  </si>
  <si>
    <t>下水道事業</t>
  </si>
  <si>
    <t>特定環境保全公共下水道</t>
  </si>
  <si>
    <t>D2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</si>
  <si>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</si>
  <si>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</si>
  <si>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</si>
  <si>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</si>
  <si>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</si>
  <si>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</si>
  <si>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 xml:space="preserve">北栄町の特定環境公共下水道事業は、類型団体と比較すると、経費回収率など「経営の効率性」に関する経営指標は平均値を大きく下回っている一方で、「⑦施設利用率」、「⑧水洗化率」といった指標が高く、「財政状態の健全性」に関する経営指標のうち「④企業債残高対事業規模比率」が平均値よりかなり高いことがわかります。
　これらの要因は、早期整備（管渠整備：平成25年度完了）を進めてきたことが原因と考えられます。なお、早期整備による多大な投資には、多大な地方債の借入れを伴います。経営改善のためには、今後も引き続き、使用料改定や水洗化人口の増加により「経営の効率性」の向上を目指すとともに、将来世代の地方債償還金の負担の増大を考慮に入れながら、計画的に適切な維持管理（長寿命化）を行なっていく必要があります。
</t>
    <rPh sb="0" eb="1">
      <t>キタ</t>
    </rPh>
    <rPh sb="1" eb="2">
      <t>エイ</t>
    </rPh>
    <rPh sb="2" eb="3">
      <t>チョウ</t>
    </rPh>
    <rPh sb="4" eb="6">
      <t>トクテイ</t>
    </rPh>
    <rPh sb="6" eb="8">
      <t>カンキョウ</t>
    </rPh>
    <rPh sb="56" eb="57">
      <t>オオ</t>
    </rPh>
    <rPh sb="59" eb="60">
      <t>シタ</t>
    </rPh>
    <rPh sb="71" eb="73">
      <t>シセツ</t>
    </rPh>
    <rPh sb="73" eb="76">
      <t>リヨウリツ</t>
    </rPh>
    <rPh sb="80" eb="83">
      <t>スイセンカ</t>
    </rPh>
    <rPh sb="83" eb="84">
      <t>リツ</t>
    </rPh>
    <rPh sb="92" eb="93">
      <t>タカ</t>
    </rPh>
    <rPh sb="118" eb="120">
      <t>キギョウ</t>
    </rPh>
    <rPh sb="120" eb="121">
      <t>サイ</t>
    </rPh>
    <rPh sb="121" eb="123">
      <t>ザンダカ</t>
    </rPh>
    <rPh sb="123" eb="124">
      <t>タイ</t>
    </rPh>
    <rPh sb="124" eb="126">
      <t>ジギョウ</t>
    </rPh>
    <rPh sb="126" eb="128">
      <t>キボ</t>
    </rPh>
    <rPh sb="128" eb="130">
      <t>ヒリツ</t>
    </rPh>
    <rPh sb="140" eb="141">
      <t>タカ</t>
    </rPh>
    <rPh sb="161" eb="163">
      <t>ソウキ</t>
    </rPh>
    <rPh sb="163" eb="165">
      <t>セイビ</t>
    </rPh>
    <rPh sb="171" eb="173">
      <t>ヘイセイ</t>
    </rPh>
    <rPh sb="175" eb="176">
      <t>ネン</t>
    </rPh>
    <rPh sb="176" eb="177">
      <t>ド</t>
    </rPh>
    <rPh sb="177" eb="179">
      <t>カンリョウ</t>
    </rPh>
    <rPh sb="181" eb="182">
      <t>スス</t>
    </rPh>
    <rPh sb="189" eb="191">
      <t>ゲンイン</t>
    </rPh>
    <rPh sb="192" eb="193">
      <t>カンガ</t>
    </rPh>
    <rPh sb="202" eb="204">
      <t>ソウキ</t>
    </rPh>
    <rPh sb="204" eb="206">
      <t>セイビ</t>
    </rPh>
    <rPh sb="251" eb="254">
      <t>シヨウリョウ</t>
    </rPh>
    <rPh sb="254" eb="256">
      <t>カイテイ</t>
    </rPh>
    <rPh sb="319" eb="321">
      <t>テキセツ</t>
    </rPh>
    <rPh sb="322" eb="324">
      <t>イジ</t>
    </rPh>
    <rPh sb="324" eb="326">
      <t>カンリ</t>
    </rPh>
    <rPh sb="327" eb="328">
      <t>チョウ</t>
    </rPh>
    <rPh sb="328" eb="331">
      <t>ジュミョウカ</t>
    </rPh>
    <phoneticPr fontId="4"/>
  </si>
  <si>
    <t>北栄町では昭和60年度から公共下水道事業を展開してきました。古くに整備された管渠で約30年、下水道終末処理施設で約20年を経過しております。しかしながら、耐用年数から見た場合は管渠50年、処理場40年であることから、現在老朽化している状況ではないと判断できます。しかしながら、近年、他自治体において、施設の老朽化が原因となる事故が多数発生しています。このため、今後は事故の「発生対応型」から「予防対応型」の施設の更新、もしくは長寿命化対策に取り組んでいく必要があります。</t>
    <rPh sb="0" eb="1">
      <t>キタ</t>
    </rPh>
    <rPh sb="1" eb="2">
      <t>エイ</t>
    </rPh>
    <rPh sb="2" eb="3">
      <t>チョウ</t>
    </rPh>
    <rPh sb="38" eb="40">
      <t>カンキョ</t>
    </rPh>
    <rPh sb="41" eb="42">
      <t>ヤク</t>
    </rPh>
    <rPh sb="44" eb="45">
      <t>ネン</t>
    </rPh>
    <rPh sb="46" eb="48">
      <t>ゲスイ</t>
    </rPh>
    <rPh sb="48" eb="49">
      <t>ドウ</t>
    </rPh>
    <rPh sb="49" eb="51">
      <t>シュウマツ</t>
    </rPh>
    <rPh sb="51" eb="53">
      <t>ショリ</t>
    </rPh>
    <rPh sb="53" eb="55">
      <t>シセツ</t>
    </rPh>
    <rPh sb="56" eb="57">
      <t>ヤク</t>
    </rPh>
    <rPh sb="59" eb="60">
      <t>ネン</t>
    </rPh>
    <rPh sb="61" eb="63">
      <t>ケイカ</t>
    </rPh>
    <rPh sb="77" eb="79">
      <t>タイヨウ</t>
    </rPh>
    <rPh sb="79" eb="80">
      <t>ネン</t>
    </rPh>
    <rPh sb="80" eb="81">
      <t>スウ</t>
    </rPh>
    <rPh sb="83" eb="84">
      <t>ミ</t>
    </rPh>
    <rPh sb="85" eb="87">
      <t>バアイ</t>
    </rPh>
    <rPh sb="88" eb="90">
      <t>カンキョ</t>
    </rPh>
    <rPh sb="92" eb="93">
      <t>ネン</t>
    </rPh>
    <rPh sb="94" eb="97">
      <t>ショリジョウ</t>
    </rPh>
    <rPh sb="99" eb="100">
      <t>ネン</t>
    </rPh>
    <rPh sb="108" eb="110">
      <t>ゲンザイ</t>
    </rPh>
    <rPh sb="110" eb="113">
      <t>ロウキュウカ</t>
    </rPh>
    <rPh sb="117" eb="119">
      <t>ジョウキョウ</t>
    </rPh>
    <rPh sb="124" eb="126">
      <t>ハンダン</t>
    </rPh>
    <rPh sb="141" eb="142">
      <t>タ</t>
    </rPh>
    <rPh sb="142" eb="145">
      <t>ジチタイ</t>
    </rPh>
    <rPh sb="183" eb="185">
      <t>ジコ</t>
    </rPh>
    <rPh sb="187" eb="189">
      <t>ハッセイ</t>
    </rPh>
    <rPh sb="189" eb="191">
      <t>タイオウ</t>
    </rPh>
    <rPh sb="191" eb="192">
      <t>ガタ</t>
    </rPh>
    <rPh sb="196" eb="198">
      <t>ヨボウ</t>
    </rPh>
    <rPh sb="198" eb="200">
      <t>タイオウ</t>
    </rPh>
    <phoneticPr fontId="4"/>
  </si>
  <si>
    <t>北栄町では人口の96％以上を特定環境公共下水道事業により水洗化整備しています。早期整備完了に伴う莫大な起債残高を解消しなければ、経営の健全性は達成できません。そのためには、長期的な運営経費削減を想定する必要があります。現在、終末処理場を流域と単独の2ヵ所で運営しています。人口規模も小さく、水洗化率も高止まりしていく現状を考慮しますと、処理場の統廃合は必須です。地方の下水道事業における経営改善の特効薬はありません。なるべく無駄な経費を削減し、持続可能な事業運営を目指したいと考えます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</si>
</sst>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1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2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0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2 2" xfId="14"/>
    <cellStyle name="標準 3 3" xfId="15"/>
    <cellStyle name="標準 4" xfId="16"/>
    <cellStyle name="標準 5" xfId="17"/>
    <cellStyle name="標準 6" xfId="18"/>
    <cellStyle name="標準 7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データ!$ED$6:$EH$6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501376"/>
        <c:axId val="785032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0.1</c:v>
                </c:pt>
                <c:pt idx="1">
                  <c:v>0.11</c:v>
                </c:pt>
                <c:pt idx="2">
                  <c:v>0.05</c:v>
                </c:pt>
                <c:pt idx="3">
                  <c:v>0.04</c:v>
                </c:pt>
                <c:pt idx="4">
                  <c:v>7.0000000000000007E-2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501376"/>
        <c:axId val="78503296"/>
      </c:lineChart>
      <c:dateAx>
        <c:axId val="785013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8503296"/>
        <c:crosses val="autoZero"/>
        <c:auto val="1"/>
        <c:lblOffset val="100"/>
        <c:baseTimeUnit val="years"/>
      </c:dateAx>
      <c:valAx>
        <c:axId val="785032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85013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38.46</c:v>
                </c:pt>
                <c:pt idx="1">
                  <c:v>124.26</c:v>
                </c:pt>
                <c:pt idx="2">
                  <c:v>118.93</c:v>
                </c:pt>
                <c:pt idx="3">
                  <c:v>114.16</c:v>
                </c:pt>
                <c:pt idx="4">
                  <c:v>119.57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544576"/>
        <c:axId val="895590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41.59</c:v>
                </c:pt>
                <c:pt idx="1">
                  <c:v>42.31</c:v>
                </c:pt>
                <c:pt idx="2">
                  <c:v>43.65</c:v>
                </c:pt>
                <c:pt idx="3">
                  <c:v>43.58</c:v>
                </c:pt>
                <c:pt idx="4">
                  <c:v>41.35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44576"/>
        <c:axId val="89559040"/>
      </c:lineChart>
      <c:dateAx>
        <c:axId val="895445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9559040"/>
        <c:crosses val="autoZero"/>
        <c:auto val="1"/>
        <c:lblOffset val="100"/>
        <c:baseTimeUnit val="years"/>
      </c:dateAx>
      <c:valAx>
        <c:axId val="895590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95445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79.849999999999994</c:v>
                </c:pt>
                <c:pt idx="1">
                  <c:v>81.44</c:v>
                </c:pt>
                <c:pt idx="2">
                  <c:v>84.92</c:v>
                </c:pt>
                <c:pt idx="3">
                  <c:v>86.03</c:v>
                </c:pt>
                <c:pt idx="4">
                  <c:v>87.01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589248"/>
        <c:axId val="895911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80.47</c:v>
                </c:pt>
                <c:pt idx="1">
                  <c:v>81.3</c:v>
                </c:pt>
                <c:pt idx="2">
                  <c:v>82.2</c:v>
                </c:pt>
                <c:pt idx="3">
                  <c:v>82.35</c:v>
                </c:pt>
                <c:pt idx="4">
                  <c:v>82.9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89248"/>
        <c:axId val="89591168"/>
      </c:lineChart>
      <c:dateAx>
        <c:axId val="895892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9591168"/>
        <c:crosses val="autoZero"/>
        <c:auto val="1"/>
        <c:lblOffset val="100"/>
        <c:baseTimeUnit val="years"/>
      </c:dateAx>
      <c:valAx>
        <c:axId val="895911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95892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48.88</c:v>
                </c:pt>
                <c:pt idx="1">
                  <c:v>51.5</c:v>
                </c:pt>
                <c:pt idx="2">
                  <c:v>48.13</c:v>
                </c:pt>
                <c:pt idx="3">
                  <c:v>48.43</c:v>
                </c:pt>
                <c:pt idx="4">
                  <c:v>45.64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550144"/>
        <c:axId val="785520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550144"/>
        <c:axId val="78552064"/>
      </c:lineChart>
      <c:dateAx>
        <c:axId val="785501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8552064"/>
        <c:crosses val="autoZero"/>
        <c:auto val="1"/>
        <c:lblOffset val="100"/>
        <c:baseTimeUnit val="years"/>
      </c:dateAx>
      <c:valAx>
        <c:axId val="785520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8550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9639296"/>
        <c:axId val="796412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639296"/>
        <c:axId val="79641216"/>
      </c:lineChart>
      <c:dateAx>
        <c:axId val="796392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9641216"/>
        <c:crosses val="autoZero"/>
        <c:auto val="1"/>
        <c:lblOffset val="100"/>
        <c:baseTimeUnit val="years"/>
      </c:dateAx>
      <c:valAx>
        <c:axId val="796412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96392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325952"/>
        <c:axId val="893278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25952"/>
        <c:axId val="89327872"/>
      </c:lineChart>
      <c:dateAx>
        <c:axId val="893259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9327872"/>
        <c:crosses val="autoZero"/>
        <c:auto val="1"/>
        <c:lblOffset val="100"/>
        <c:baseTimeUnit val="years"/>
      </c:dateAx>
      <c:valAx>
        <c:axId val="893278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93259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362816"/>
        <c:axId val="893647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62816"/>
        <c:axId val="89364736"/>
      </c:lineChart>
      <c:dateAx>
        <c:axId val="893628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9364736"/>
        <c:crosses val="autoZero"/>
        <c:auto val="1"/>
        <c:lblOffset val="100"/>
        <c:baseTimeUnit val="years"/>
      </c:dateAx>
      <c:valAx>
        <c:axId val="893647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93628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662976"/>
        <c:axId val="896648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662976"/>
        <c:axId val="89664896"/>
      </c:lineChart>
      <c:dateAx>
        <c:axId val="896629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9664896"/>
        <c:crosses val="autoZero"/>
        <c:auto val="1"/>
        <c:lblOffset val="100"/>
        <c:baseTimeUnit val="years"/>
      </c:dateAx>
      <c:valAx>
        <c:axId val="896648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96629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4459.09</c:v>
                </c:pt>
                <c:pt idx="1">
                  <c:v>5145.13</c:v>
                </c:pt>
                <c:pt idx="2">
                  <c:v>4175.6499999999996</c:v>
                </c:pt>
                <c:pt idx="3">
                  <c:v>3750.43</c:v>
                </c:pt>
                <c:pt idx="4">
                  <c:v>3547.23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685376"/>
        <c:axId val="897039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1764.87</c:v>
                </c:pt>
                <c:pt idx="1">
                  <c:v>1622.51</c:v>
                </c:pt>
                <c:pt idx="2">
                  <c:v>1569.13</c:v>
                </c:pt>
                <c:pt idx="3">
                  <c:v>1436</c:v>
                </c:pt>
                <c:pt idx="4">
                  <c:v>1434.89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685376"/>
        <c:axId val="89703936"/>
      </c:lineChart>
      <c:dateAx>
        <c:axId val="896853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9703936"/>
        <c:crosses val="autoZero"/>
        <c:auto val="1"/>
        <c:lblOffset val="100"/>
        <c:baseTimeUnit val="years"/>
      </c:dateAx>
      <c:valAx>
        <c:axId val="897039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96853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27.8</c:v>
                </c:pt>
                <c:pt idx="1">
                  <c:v>28.56</c:v>
                </c:pt>
                <c:pt idx="2">
                  <c:v>26.86</c:v>
                </c:pt>
                <c:pt idx="3">
                  <c:v>33.44</c:v>
                </c:pt>
                <c:pt idx="4">
                  <c:v>28.02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414656"/>
        <c:axId val="894168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60.75</c:v>
                </c:pt>
                <c:pt idx="1">
                  <c:v>62.83</c:v>
                </c:pt>
                <c:pt idx="2">
                  <c:v>64.63</c:v>
                </c:pt>
                <c:pt idx="3">
                  <c:v>66.56</c:v>
                </c:pt>
                <c:pt idx="4">
                  <c:v>66.22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14656"/>
        <c:axId val="89416832"/>
      </c:lineChart>
      <c:dateAx>
        <c:axId val="894146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9416832"/>
        <c:crosses val="autoZero"/>
        <c:auto val="1"/>
        <c:lblOffset val="100"/>
        <c:baseTimeUnit val="years"/>
      </c:dateAx>
      <c:valAx>
        <c:axId val="894168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94146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618.96</c:v>
                </c:pt>
                <c:pt idx="1">
                  <c:v>598.48</c:v>
                </c:pt>
                <c:pt idx="2">
                  <c:v>637.21</c:v>
                </c:pt>
                <c:pt idx="3">
                  <c:v>585.62</c:v>
                </c:pt>
                <c:pt idx="4">
                  <c:v>705.52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446656"/>
        <c:axId val="894488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256</c:v>
                </c:pt>
                <c:pt idx="1">
                  <c:v>250.43</c:v>
                </c:pt>
                <c:pt idx="2">
                  <c:v>245.75</c:v>
                </c:pt>
                <c:pt idx="3">
                  <c:v>244.29</c:v>
                </c:pt>
                <c:pt idx="4">
                  <c:v>246.72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46656"/>
        <c:axId val="89448832"/>
      </c:lineChart>
      <c:dateAx>
        <c:axId val="894466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9448832"/>
        <c:crosses val="autoZero"/>
        <c:auto val="1"/>
        <c:lblOffset val="100"/>
        <c:baseTimeUnit val="years"/>
      </c:dateAx>
      <c:valAx>
        <c:axId val="894488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94466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H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8177707-7603-40CE-8E32-818E72D78FE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O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1D9E4CA-CC9E-4475-9BCD-17E184675C6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【1,457.06】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G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70183BC-D48A-4E52-B5B2-0C3EB230919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【81.28】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データ!CV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B664270-F9A5-4293-9E54-71D48D28CD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【40.31】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K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3507AE-A742-41EC-B71D-F15B89B6E67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【250.25】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Z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A70B46E-FC8D-461B-B6F6-59242ED2846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【64.73】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N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8635BBF-4685-4278-8423-9CDD01902CC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【0.10】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4"/>
  <sheetViews>
    <sheetView showGridLines="0" tabSelected="1" topLeftCell="N4" zoomScaleNormal="100" workbookViewId="0">
      <selection activeCell="BL16" sqref="BL16:BZ44"/>
    </sheetView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71" t="s">
        <v>0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M2" s="71"/>
      <c r="AN2" s="71"/>
      <c r="AO2" s="71"/>
      <c r="AP2" s="71"/>
      <c r="AQ2" s="71"/>
      <c r="AR2" s="71"/>
      <c r="AS2" s="71"/>
      <c r="AT2" s="71"/>
      <c r="AU2" s="71"/>
      <c r="AV2" s="71"/>
      <c r="AW2" s="71"/>
      <c r="AX2" s="71"/>
      <c r="AY2" s="71"/>
      <c r="AZ2" s="71"/>
      <c r="BA2" s="71"/>
      <c r="BB2" s="71"/>
      <c r="BC2" s="71"/>
      <c r="BD2" s="71"/>
      <c r="BE2" s="71"/>
      <c r="BF2" s="71"/>
      <c r="BG2" s="71"/>
      <c r="BH2" s="71"/>
      <c r="BI2" s="71"/>
      <c r="BJ2" s="71"/>
      <c r="BK2" s="71"/>
      <c r="BL2" s="71"/>
      <c r="BM2" s="71"/>
      <c r="BN2" s="71"/>
      <c r="BO2" s="71"/>
      <c r="BP2" s="71"/>
      <c r="BQ2" s="71"/>
      <c r="BR2" s="71"/>
      <c r="BS2" s="71"/>
      <c r="BT2" s="71"/>
      <c r="BU2" s="71"/>
      <c r="BV2" s="71"/>
      <c r="BW2" s="71"/>
      <c r="BX2" s="71"/>
      <c r="BY2" s="71"/>
      <c r="BZ2" s="71"/>
    </row>
    <row r="3" spans="1:78" ht="9.75" customHeight="1">
      <c r="A3" s="2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1"/>
      <c r="BH3" s="71"/>
      <c r="BI3" s="71"/>
      <c r="BJ3" s="71"/>
      <c r="BK3" s="71"/>
      <c r="BL3" s="71"/>
      <c r="BM3" s="71"/>
      <c r="BN3" s="71"/>
      <c r="BO3" s="71"/>
      <c r="BP3" s="71"/>
      <c r="BQ3" s="71"/>
      <c r="BR3" s="71"/>
      <c r="BS3" s="71"/>
      <c r="BT3" s="71"/>
      <c r="BU3" s="71"/>
      <c r="BV3" s="71"/>
      <c r="BW3" s="71"/>
      <c r="BX3" s="71"/>
      <c r="BY3" s="71"/>
      <c r="BZ3" s="71"/>
    </row>
    <row r="4" spans="1:78" ht="9.75" customHeight="1">
      <c r="A4" s="2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  <c r="AO4" s="71"/>
      <c r="AP4" s="71"/>
      <c r="AQ4" s="71"/>
      <c r="AR4" s="71"/>
      <c r="AS4" s="71"/>
      <c r="AT4" s="71"/>
      <c r="AU4" s="71"/>
      <c r="AV4" s="71"/>
      <c r="AW4" s="71"/>
      <c r="AX4" s="71"/>
      <c r="AY4" s="71"/>
      <c r="AZ4" s="71"/>
      <c r="BA4" s="71"/>
      <c r="BB4" s="71"/>
      <c r="BC4" s="71"/>
      <c r="BD4" s="71"/>
      <c r="BE4" s="71"/>
      <c r="BF4" s="71"/>
      <c r="BG4" s="71"/>
      <c r="BH4" s="71"/>
      <c r="BI4" s="71"/>
      <c r="BJ4" s="71"/>
      <c r="BK4" s="71"/>
      <c r="BL4" s="71"/>
      <c r="BM4" s="71"/>
      <c r="BN4" s="71"/>
      <c r="BO4" s="71"/>
      <c r="BP4" s="71"/>
      <c r="BQ4" s="71"/>
      <c r="BR4" s="71"/>
      <c r="BS4" s="71"/>
      <c r="BT4" s="71"/>
      <c r="BU4" s="71"/>
      <c r="BV4" s="71"/>
      <c r="BW4" s="71"/>
      <c r="BX4" s="71"/>
      <c r="BY4" s="71"/>
      <c r="BZ4" s="71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72" t="str">
        <f>データ!H6</f>
        <v>鳥取県　北栄町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69" t="s">
        <v>1</v>
      </c>
      <c r="C7" s="69"/>
      <c r="D7" s="69"/>
      <c r="E7" s="69"/>
      <c r="F7" s="69"/>
      <c r="G7" s="69"/>
      <c r="H7" s="69"/>
      <c r="I7" s="69" t="s">
        <v>2</v>
      </c>
      <c r="J7" s="69"/>
      <c r="K7" s="69"/>
      <c r="L7" s="69"/>
      <c r="M7" s="69"/>
      <c r="N7" s="69"/>
      <c r="O7" s="69"/>
      <c r="P7" s="69" t="s">
        <v>3</v>
      </c>
      <c r="Q7" s="69"/>
      <c r="R7" s="69"/>
      <c r="S7" s="69"/>
      <c r="T7" s="69"/>
      <c r="U7" s="69"/>
      <c r="V7" s="69"/>
      <c r="W7" s="69" t="s">
        <v>4</v>
      </c>
      <c r="X7" s="69"/>
      <c r="Y7" s="69"/>
      <c r="Z7" s="69"/>
      <c r="AA7" s="69"/>
      <c r="AB7" s="69"/>
      <c r="AC7" s="69"/>
      <c r="AD7" s="3"/>
      <c r="AE7" s="3"/>
      <c r="AF7" s="3"/>
      <c r="AG7" s="3"/>
      <c r="AH7" s="3"/>
      <c r="AI7" s="3"/>
      <c r="AJ7" s="3"/>
      <c r="AK7" s="3"/>
      <c r="AL7" s="69" t="s">
        <v>5</v>
      </c>
      <c r="AM7" s="69"/>
      <c r="AN7" s="69"/>
      <c r="AO7" s="69"/>
      <c r="AP7" s="69"/>
      <c r="AQ7" s="69"/>
      <c r="AR7" s="69"/>
      <c r="AS7" s="69"/>
      <c r="AT7" s="69" t="s">
        <v>6</v>
      </c>
      <c r="AU7" s="69"/>
      <c r="AV7" s="69"/>
      <c r="AW7" s="69"/>
      <c r="AX7" s="69"/>
      <c r="AY7" s="69"/>
      <c r="AZ7" s="69"/>
      <c r="BA7" s="69"/>
      <c r="BB7" s="69" t="s">
        <v>7</v>
      </c>
      <c r="BC7" s="69"/>
      <c r="BD7" s="69"/>
      <c r="BE7" s="69"/>
      <c r="BF7" s="69"/>
      <c r="BG7" s="69"/>
      <c r="BH7" s="69"/>
      <c r="BI7" s="69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70" t="str">
        <f>データ!I6</f>
        <v>法非適用</v>
      </c>
      <c r="C8" s="70"/>
      <c r="D8" s="70"/>
      <c r="E8" s="70"/>
      <c r="F8" s="70"/>
      <c r="G8" s="70"/>
      <c r="H8" s="70"/>
      <c r="I8" s="70" t="str">
        <f>データ!J6</f>
        <v>下水道事業</v>
      </c>
      <c r="J8" s="70"/>
      <c r="K8" s="70"/>
      <c r="L8" s="70"/>
      <c r="M8" s="70"/>
      <c r="N8" s="70"/>
      <c r="O8" s="70"/>
      <c r="P8" s="70" t="str">
        <f>データ!K6</f>
        <v>特定環境保全公共下水道</v>
      </c>
      <c r="Q8" s="70"/>
      <c r="R8" s="70"/>
      <c r="S8" s="70"/>
      <c r="T8" s="70"/>
      <c r="U8" s="70"/>
      <c r="V8" s="70"/>
      <c r="W8" s="70" t="str">
        <f>データ!L6</f>
        <v>D2</v>
      </c>
      <c r="X8" s="70"/>
      <c r="Y8" s="70"/>
      <c r="Z8" s="70"/>
      <c r="AA8" s="70"/>
      <c r="AB8" s="70"/>
      <c r="AC8" s="70"/>
      <c r="AD8" s="3"/>
      <c r="AE8" s="3"/>
      <c r="AF8" s="3"/>
      <c r="AG8" s="3"/>
      <c r="AH8" s="3"/>
      <c r="AI8" s="3"/>
      <c r="AJ8" s="3"/>
      <c r="AK8" s="3"/>
      <c r="AL8" s="64">
        <f>データ!R6</f>
        <v>15533</v>
      </c>
      <c r="AM8" s="64"/>
      <c r="AN8" s="64"/>
      <c r="AO8" s="64"/>
      <c r="AP8" s="64"/>
      <c r="AQ8" s="64"/>
      <c r="AR8" s="64"/>
      <c r="AS8" s="64"/>
      <c r="AT8" s="63">
        <f>データ!S6</f>
        <v>56.94</v>
      </c>
      <c r="AU8" s="63"/>
      <c r="AV8" s="63"/>
      <c r="AW8" s="63"/>
      <c r="AX8" s="63"/>
      <c r="AY8" s="63"/>
      <c r="AZ8" s="63"/>
      <c r="BA8" s="63"/>
      <c r="BB8" s="63">
        <f>データ!T6</f>
        <v>272.8</v>
      </c>
      <c r="BC8" s="63"/>
      <c r="BD8" s="63"/>
      <c r="BE8" s="63"/>
      <c r="BF8" s="63"/>
      <c r="BG8" s="63"/>
      <c r="BH8" s="63"/>
      <c r="BI8" s="63"/>
      <c r="BJ8" s="3"/>
      <c r="BK8" s="3"/>
      <c r="BL8" s="67" t="s">
        <v>9</v>
      </c>
      <c r="BM8" s="68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69" t="s">
        <v>11</v>
      </c>
      <c r="C9" s="69"/>
      <c r="D9" s="69"/>
      <c r="E9" s="69"/>
      <c r="F9" s="69"/>
      <c r="G9" s="69"/>
      <c r="H9" s="69"/>
      <c r="I9" s="69" t="s">
        <v>12</v>
      </c>
      <c r="J9" s="69"/>
      <c r="K9" s="69"/>
      <c r="L9" s="69"/>
      <c r="M9" s="69"/>
      <c r="N9" s="69"/>
      <c r="O9" s="69"/>
      <c r="P9" s="69" t="s">
        <v>13</v>
      </c>
      <c r="Q9" s="69"/>
      <c r="R9" s="69"/>
      <c r="S9" s="69"/>
      <c r="T9" s="69"/>
      <c r="U9" s="69"/>
      <c r="V9" s="69"/>
      <c r="W9" s="69" t="s">
        <v>14</v>
      </c>
      <c r="X9" s="69"/>
      <c r="Y9" s="69"/>
      <c r="Z9" s="69"/>
      <c r="AA9" s="69"/>
      <c r="AB9" s="69"/>
      <c r="AC9" s="69"/>
      <c r="AD9" s="69" t="s">
        <v>15</v>
      </c>
      <c r="AE9" s="69"/>
      <c r="AF9" s="69"/>
      <c r="AG9" s="69"/>
      <c r="AH9" s="69"/>
      <c r="AI9" s="69"/>
      <c r="AJ9" s="69"/>
      <c r="AK9" s="3"/>
      <c r="AL9" s="69" t="s">
        <v>16</v>
      </c>
      <c r="AM9" s="69"/>
      <c r="AN9" s="69"/>
      <c r="AO9" s="69"/>
      <c r="AP9" s="69"/>
      <c r="AQ9" s="69"/>
      <c r="AR9" s="69"/>
      <c r="AS9" s="69"/>
      <c r="AT9" s="69" t="s">
        <v>17</v>
      </c>
      <c r="AU9" s="69"/>
      <c r="AV9" s="69"/>
      <c r="AW9" s="69"/>
      <c r="AX9" s="69"/>
      <c r="AY9" s="69"/>
      <c r="AZ9" s="69"/>
      <c r="BA9" s="69"/>
      <c r="BB9" s="69" t="s">
        <v>18</v>
      </c>
      <c r="BC9" s="69"/>
      <c r="BD9" s="69"/>
      <c r="BE9" s="69"/>
      <c r="BF9" s="69"/>
      <c r="BG9" s="69"/>
      <c r="BH9" s="69"/>
      <c r="BI9" s="69"/>
      <c r="BJ9" s="3"/>
      <c r="BK9" s="3"/>
      <c r="BL9" s="61" t="s">
        <v>19</v>
      </c>
      <c r="BM9" s="62"/>
      <c r="BN9" s="10" t="s">
        <v>20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63">
        <f>データ!M6</f>
        <v>2.8</v>
      </c>
      <c r="C10" s="63"/>
      <c r="D10" s="63"/>
      <c r="E10" s="63"/>
      <c r="F10" s="63"/>
      <c r="G10" s="63"/>
      <c r="H10" s="63"/>
      <c r="I10" s="63" t="str">
        <f>データ!N6</f>
        <v>該当数値なし</v>
      </c>
      <c r="J10" s="63"/>
      <c r="K10" s="63"/>
      <c r="L10" s="63"/>
      <c r="M10" s="63"/>
      <c r="N10" s="63"/>
      <c r="O10" s="63"/>
      <c r="P10" s="63">
        <f>データ!O6</f>
        <v>96.71</v>
      </c>
      <c r="Q10" s="63"/>
      <c r="R10" s="63"/>
      <c r="S10" s="63"/>
      <c r="T10" s="63"/>
      <c r="U10" s="63"/>
      <c r="V10" s="63"/>
      <c r="W10" s="63">
        <f>データ!P6</f>
        <v>100</v>
      </c>
      <c r="X10" s="63"/>
      <c r="Y10" s="63"/>
      <c r="Z10" s="63"/>
      <c r="AA10" s="63"/>
      <c r="AB10" s="63"/>
      <c r="AC10" s="63"/>
      <c r="AD10" s="64">
        <f>データ!Q6</f>
        <v>3142</v>
      </c>
      <c r="AE10" s="64"/>
      <c r="AF10" s="64"/>
      <c r="AG10" s="64"/>
      <c r="AH10" s="64"/>
      <c r="AI10" s="64"/>
      <c r="AJ10" s="64"/>
      <c r="AK10" s="2"/>
      <c r="AL10" s="64">
        <f>データ!U6</f>
        <v>14976</v>
      </c>
      <c r="AM10" s="64"/>
      <c r="AN10" s="64"/>
      <c r="AO10" s="64"/>
      <c r="AP10" s="64"/>
      <c r="AQ10" s="64"/>
      <c r="AR10" s="64"/>
      <c r="AS10" s="64"/>
      <c r="AT10" s="63">
        <f>データ!V6</f>
        <v>5.2</v>
      </c>
      <c r="AU10" s="63"/>
      <c r="AV10" s="63"/>
      <c r="AW10" s="63"/>
      <c r="AX10" s="63"/>
      <c r="AY10" s="63"/>
      <c r="AZ10" s="63"/>
      <c r="BA10" s="63"/>
      <c r="BB10" s="63">
        <f>データ!W6</f>
        <v>2880</v>
      </c>
      <c r="BC10" s="63"/>
      <c r="BD10" s="63"/>
      <c r="BE10" s="63"/>
      <c r="BF10" s="63"/>
      <c r="BG10" s="63"/>
      <c r="BH10" s="63"/>
      <c r="BI10" s="63"/>
      <c r="BJ10" s="2"/>
      <c r="BK10" s="2"/>
      <c r="BL10" s="65" t="s">
        <v>21</v>
      </c>
      <c r="BM10" s="66"/>
      <c r="BN10" s="13" t="s">
        <v>22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6" t="s">
        <v>23</v>
      </c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</row>
    <row r="14" spans="1:78" ht="13.5" customHeight="1">
      <c r="A14" s="2"/>
      <c r="B14" s="58" t="s">
        <v>24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60"/>
      <c r="BK14" s="2"/>
      <c r="BL14" s="40" t="s">
        <v>25</v>
      </c>
      <c r="BM14" s="41"/>
      <c r="BN14" s="41"/>
      <c r="BO14" s="41"/>
      <c r="BP14" s="41"/>
      <c r="BQ14" s="41"/>
      <c r="BR14" s="41"/>
      <c r="BS14" s="41"/>
      <c r="BT14" s="41"/>
      <c r="BU14" s="41"/>
      <c r="BV14" s="41"/>
      <c r="BW14" s="41"/>
      <c r="BX14" s="41"/>
      <c r="BY14" s="41"/>
      <c r="BZ14" s="42"/>
    </row>
    <row r="15" spans="1:78" ht="13.5" customHeight="1">
      <c r="A15" s="2"/>
      <c r="B15" s="53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5"/>
      <c r="BK15" s="2"/>
      <c r="BL15" s="43"/>
      <c r="BM15" s="44"/>
      <c r="BN15" s="44"/>
      <c r="BO15" s="44"/>
      <c r="BP15" s="44"/>
      <c r="BQ15" s="44"/>
      <c r="BR15" s="44"/>
      <c r="BS15" s="44"/>
      <c r="BT15" s="44"/>
      <c r="BU15" s="44"/>
      <c r="BV15" s="44"/>
      <c r="BW15" s="44"/>
      <c r="BX15" s="44"/>
      <c r="BY15" s="44"/>
      <c r="BZ15" s="45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6" t="s">
        <v>106</v>
      </c>
      <c r="BM16" s="47"/>
      <c r="BN16" s="47"/>
      <c r="BO16" s="47"/>
      <c r="BP16" s="47"/>
      <c r="BQ16" s="47"/>
      <c r="BR16" s="47"/>
      <c r="BS16" s="47"/>
      <c r="BT16" s="47"/>
      <c r="BU16" s="47"/>
      <c r="BV16" s="47"/>
      <c r="BW16" s="47"/>
      <c r="BX16" s="47"/>
      <c r="BY16" s="47"/>
      <c r="BZ16" s="48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6"/>
      <c r="BM17" s="47"/>
      <c r="BN17" s="47"/>
      <c r="BO17" s="47"/>
      <c r="BP17" s="47"/>
      <c r="BQ17" s="47"/>
      <c r="BR17" s="47"/>
      <c r="BS17" s="47"/>
      <c r="BT17" s="47"/>
      <c r="BU17" s="47"/>
      <c r="BV17" s="47"/>
      <c r="BW17" s="47"/>
      <c r="BX17" s="47"/>
      <c r="BY17" s="47"/>
      <c r="BZ17" s="48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6"/>
      <c r="BM18" s="47"/>
      <c r="BN18" s="47"/>
      <c r="BO18" s="47"/>
      <c r="BP18" s="47"/>
      <c r="BQ18" s="47"/>
      <c r="BR18" s="47"/>
      <c r="BS18" s="47"/>
      <c r="BT18" s="47"/>
      <c r="BU18" s="47"/>
      <c r="BV18" s="47"/>
      <c r="BW18" s="47"/>
      <c r="BX18" s="47"/>
      <c r="BY18" s="47"/>
      <c r="BZ18" s="48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6"/>
      <c r="BM19" s="47"/>
      <c r="BN19" s="47"/>
      <c r="BO19" s="47"/>
      <c r="BP19" s="47"/>
      <c r="BQ19" s="47"/>
      <c r="BR19" s="47"/>
      <c r="BS19" s="47"/>
      <c r="BT19" s="47"/>
      <c r="BU19" s="47"/>
      <c r="BV19" s="47"/>
      <c r="BW19" s="47"/>
      <c r="BX19" s="47"/>
      <c r="BY19" s="47"/>
      <c r="BZ19" s="48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6"/>
      <c r="BM20" s="47"/>
      <c r="BN20" s="47"/>
      <c r="BO20" s="47"/>
      <c r="BP20" s="47"/>
      <c r="BQ20" s="47"/>
      <c r="BR20" s="47"/>
      <c r="BS20" s="47"/>
      <c r="BT20" s="47"/>
      <c r="BU20" s="47"/>
      <c r="BV20" s="47"/>
      <c r="BW20" s="47"/>
      <c r="BX20" s="47"/>
      <c r="BY20" s="47"/>
      <c r="BZ20" s="48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6"/>
      <c r="BM21" s="47"/>
      <c r="BN21" s="47"/>
      <c r="BO21" s="47"/>
      <c r="BP21" s="47"/>
      <c r="BQ21" s="47"/>
      <c r="BR21" s="47"/>
      <c r="BS21" s="47"/>
      <c r="BT21" s="47"/>
      <c r="BU21" s="47"/>
      <c r="BV21" s="47"/>
      <c r="BW21" s="47"/>
      <c r="BX21" s="47"/>
      <c r="BY21" s="47"/>
      <c r="BZ21" s="48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6"/>
      <c r="BM22" s="47"/>
      <c r="BN22" s="47"/>
      <c r="BO22" s="47"/>
      <c r="BP22" s="47"/>
      <c r="BQ22" s="47"/>
      <c r="BR22" s="47"/>
      <c r="BS22" s="47"/>
      <c r="BT22" s="47"/>
      <c r="BU22" s="47"/>
      <c r="BV22" s="47"/>
      <c r="BW22" s="47"/>
      <c r="BX22" s="47"/>
      <c r="BY22" s="47"/>
      <c r="BZ22" s="48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6"/>
      <c r="BM23" s="47"/>
      <c r="BN23" s="47"/>
      <c r="BO23" s="47"/>
      <c r="BP23" s="47"/>
      <c r="BQ23" s="47"/>
      <c r="BR23" s="47"/>
      <c r="BS23" s="47"/>
      <c r="BT23" s="47"/>
      <c r="BU23" s="47"/>
      <c r="BV23" s="47"/>
      <c r="BW23" s="47"/>
      <c r="BX23" s="47"/>
      <c r="BY23" s="47"/>
      <c r="BZ23" s="48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6"/>
      <c r="BM24" s="47"/>
      <c r="BN24" s="47"/>
      <c r="BO24" s="47"/>
      <c r="BP24" s="47"/>
      <c r="BQ24" s="47"/>
      <c r="BR24" s="47"/>
      <c r="BS24" s="47"/>
      <c r="BT24" s="47"/>
      <c r="BU24" s="47"/>
      <c r="BV24" s="47"/>
      <c r="BW24" s="47"/>
      <c r="BX24" s="47"/>
      <c r="BY24" s="47"/>
      <c r="BZ24" s="48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6"/>
      <c r="BM25" s="47"/>
      <c r="BN25" s="47"/>
      <c r="BO25" s="47"/>
      <c r="BP25" s="47"/>
      <c r="BQ25" s="47"/>
      <c r="BR25" s="47"/>
      <c r="BS25" s="47"/>
      <c r="BT25" s="47"/>
      <c r="BU25" s="47"/>
      <c r="BV25" s="47"/>
      <c r="BW25" s="47"/>
      <c r="BX25" s="47"/>
      <c r="BY25" s="47"/>
      <c r="BZ25" s="48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6"/>
      <c r="BM26" s="47"/>
      <c r="BN26" s="47"/>
      <c r="BO26" s="47"/>
      <c r="BP26" s="47"/>
      <c r="BQ26" s="47"/>
      <c r="BR26" s="47"/>
      <c r="BS26" s="47"/>
      <c r="BT26" s="47"/>
      <c r="BU26" s="47"/>
      <c r="BV26" s="47"/>
      <c r="BW26" s="47"/>
      <c r="BX26" s="47"/>
      <c r="BY26" s="47"/>
      <c r="BZ26" s="48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6"/>
      <c r="BM27" s="47"/>
      <c r="BN27" s="47"/>
      <c r="BO27" s="47"/>
      <c r="BP27" s="47"/>
      <c r="BQ27" s="47"/>
      <c r="BR27" s="47"/>
      <c r="BS27" s="47"/>
      <c r="BT27" s="47"/>
      <c r="BU27" s="47"/>
      <c r="BV27" s="47"/>
      <c r="BW27" s="47"/>
      <c r="BX27" s="47"/>
      <c r="BY27" s="47"/>
      <c r="BZ27" s="48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6"/>
      <c r="BM28" s="47"/>
      <c r="BN28" s="47"/>
      <c r="BO28" s="47"/>
      <c r="BP28" s="47"/>
      <c r="BQ28" s="47"/>
      <c r="BR28" s="47"/>
      <c r="BS28" s="47"/>
      <c r="BT28" s="47"/>
      <c r="BU28" s="47"/>
      <c r="BV28" s="47"/>
      <c r="BW28" s="47"/>
      <c r="BX28" s="47"/>
      <c r="BY28" s="47"/>
      <c r="BZ28" s="48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6"/>
      <c r="BM29" s="47"/>
      <c r="BN29" s="47"/>
      <c r="BO29" s="47"/>
      <c r="BP29" s="47"/>
      <c r="BQ29" s="47"/>
      <c r="BR29" s="47"/>
      <c r="BS29" s="47"/>
      <c r="BT29" s="47"/>
      <c r="BU29" s="47"/>
      <c r="BV29" s="47"/>
      <c r="BW29" s="47"/>
      <c r="BX29" s="47"/>
      <c r="BY29" s="47"/>
      <c r="BZ29" s="48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6"/>
      <c r="BM30" s="47"/>
      <c r="BN30" s="47"/>
      <c r="BO30" s="47"/>
      <c r="BP30" s="47"/>
      <c r="BQ30" s="47"/>
      <c r="BR30" s="47"/>
      <c r="BS30" s="47"/>
      <c r="BT30" s="47"/>
      <c r="BU30" s="47"/>
      <c r="BV30" s="47"/>
      <c r="BW30" s="47"/>
      <c r="BX30" s="47"/>
      <c r="BY30" s="47"/>
      <c r="BZ30" s="48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6"/>
      <c r="BM31" s="47"/>
      <c r="BN31" s="47"/>
      <c r="BO31" s="47"/>
      <c r="BP31" s="47"/>
      <c r="BQ31" s="47"/>
      <c r="BR31" s="47"/>
      <c r="BS31" s="47"/>
      <c r="BT31" s="47"/>
      <c r="BU31" s="47"/>
      <c r="BV31" s="47"/>
      <c r="BW31" s="47"/>
      <c r="BX31" s="47"/>
      <c r="BY31" s="47"/>
      <c r="BZ31" s="48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6"/>
      <c r="BM32" s="47"/>
      <c r="BN32" s="47"/>
      <c r="BO32" s="47"/>
      <c r="BP32" s="47"/>
      <c r="BQ32" s="47"/>
      <c r="BR32" s="47"/>
      <c r="BS32" s="47"/>
      <c r="BT32" s="47"/>
      <c r="BU32" s="47"/>
      <c r="BV32" s="47"/>
      <c r="BW32" s="47"/>
      <c r="BX32" s="47"/>
      <c r="BY32" s="47"/>
      <c r="BZ32" s="48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6"/>
      <c r="BM33" s="47"/>
      <c r="BN33" s="47"/>
      <c r="BO33" s="47"/>
      <c r="BP33" s="47"/>
      <c r="BQ33" s="47"/>
      <c r="BR33" s="47"/>
      <c r="BS33" s="47"/>
      <c r="BT33" s="47"/>
      <c r="BU33" s="47"/>
      <c r="BV33" s="47"/>
      <c r="BW33" s="47"/>
      <c r="BX33" s="47"/>
      <c r="BY33" s="47"/>
      <c r="BZ33" s="48"/>
    </row>
    <row r="34" spans="1:78" ht="13.5" customHeight="1">
      <c r="A34" s="2"/>
      <c r="B34" s="16"/>
      <c r="C34" s="52" t="s">
        <v>26</v>
      </c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19"/>
      <c r="R34" s="52" t="s">
        <v>27</v>
      </c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19"/>
      <c r="AG34" s="52" t="s">
        <v>28</v>
      </c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19"/>
      <c r="AV34" s="52" t="s">
        <v>29</v>
      </c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18"/>
      <c r="BK34" s="2"/>
      <c r="BL34" s="46"/>
      <c r="BM34" s="47"/>
      <c r="BN34" s="47"/>
      <c r="BO34" s="47"/>
      <c r="BP34" s="47"/>
      <c r="BQ34" s="47"/>
      <c r="BR34" s="47"/>
      <c r="BS34" s="47"/>
      <c r="BT34" s="47"/>
      <c r="BU34" s="47"/>
      <c r="BV34" s="47"/>
      <c r="BW34" s="47"/>
      <c r="BX34" s="47"/>
      <c r="BY34" s="47"/>
      <c r="BZ34" s="48"/>
    </row>
    <row r="35" spans="1:78" ht="13.5" customHeight="1">
      <c r="A35" s="2"/>
      <c r="B35" s="16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19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19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19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18"/>
      <c r="BK35" s="2"/>
      <c r="BL35" s="46"/>
      <c r="BM35" s="47"/>
      <c r="BN35" s="47"/>
      <c r="BO35" s="47"/>
      <c r="BP35" s="47"/>
      <c r="BQ35" s="47"/>
      <c r="BR35" s="47"/>
      <c r="BS35" s="47"/>
      <c r="BT35" s="47"/>
      <c r="BU35" s="47"/>
      <c r="BV35" s="47"/>
      <c r="BW35" s="47"/>
      <c r="BX35" s="47"/>
      <c r="BY35" s="47"/>
      <c r="BZ35" s="48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6"/>
      <c r="BM36" s="47"/>
      <c r="BN36" s="47"/>
      <c r="BO36" s="47"/>
      <c r="BP36" s="47"/>
      <c r="BQ36" s="47"/>
      <c r="BR36" s="47"/>
      <c r="BS36" s="47"/>
      <c r="BT36" s="47"/>
      <c r="BU36" s="47"/>
      <c r="BV36" s="47"/>
      <c r="BW36" s="47"/>
      <c r="BX36" s="47"/>
      <c r="BY36" s="47"/>
      <c r="BZ36" s="48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6"/>
      <c r="BM37" s="47"/>
      <c r="BN37" s="47"/>
      <c r="BO37" s="47"/>
      <c r="BP37" s="47"/>
      <c r="BQ37" s="47"/>
      <c r="BR37" s="47"/>
      <c r="BS37" s="47"/>
      <c r="BT37" s="47"/>
      <c r="BU37" s="47"/>
      <c r="BV37" s="47"/>
      <c r="BW37" s="47"/>
      <c r="BX37" s="47"/>
      <c r="BY37" s="47"/>
      <c r="BZ37" s="48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6"/>
      <c r="BM38" s="47"/>
      <c r="BN38" s="47"/>
      <c r="BO38" s="47"/>
      <c r="BP38" s="47"/>
      <c r="BQ38" s="47"/>
      <c r="BR38" s="47"/>
      <c r="BS38" s="47"/>
      <c r="BT38" s="47"/>
      <c r="BU38" s="47"/>
      <c r="BV38" s="47"/>
      <c r="BW38" s="47"/>
      <c r="BX38" s="47"/>
      <c r="BY38" s="47"/>
      <c r="BZ38" s="48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6"/>
      <c r="BM39" s="47"/>
      <c r="BN39" s="47"/>
      <c r="BO39" s="47"/>
      <c r="BP39" s="47"/>
      <c r="BQ39" s="47"/>
      <c r="BR39" s="47"/>
      <c r="BS39" s="47"/>
      <c r="BT39" s="47"/>
      <c r="BU39" s="47"/>
      <c r="BV39" s="47"/>
      <c r="BW39" s="47"/>
      <c r="BX39" s="47"/>
      <c r="BY39" s="47"/>
      <c r="BZ39" s="48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6"/>
      <c r="BM40" s="47"/>
      <c r="BN40" s="47"/>
      <c r="BO40" s="47"/>
      <c r="BP40" s="47"/>
      <c r="BQ40" s="47"/>
      <c r="BR40" s="47"/>
      <c r="BS40" s="47"/>
      <c r="BT40" s="47"/>
      <c r="BU40" s="47"/>
      <c r="BV40" s="47"/>
      <c r="BW40" s="47"/>
      <c r="BX40" s="47"/>
      <c r="BY40" s="47"/>
      <c r="BZ40" s="48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6"/>
      <c r="BM41" s="47"/>
      <c r="BN41" s="47"/>
      <c r="BO41" s="47"/>
      <c r="BP41" s="47"/>
      <c r="BQ41" s="47"/>
      <c r="BR41" s="47"/>
      <c r="BS41" s="47"/>
      <c r="BT41" s="47"/>
      <c r="BU41" s="47"/>
      <c r="BV41" s="47"/>
      <c r="BW41" s="47"/>
      <c r="BX41" s="47"/>
      <c r="BY41" s="47"/>
      <c r="BZ41" s="48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6"/>
      <c r="BM42" s="47"/>
      <c r="BN42" s="47"/>
      <c r="BO42" s="47"/>
      <c r="BP42" s="47"/>
      <c r="BQ42" s="47"/>
      <c r="BR42" s="47"/>
      <c r="BS42" s="47"/>
      <c r="BT42" s="47"/>
      <c r="BU42" s="47"/>
      <c r="BV42" s="47"/>
      <c r="BW42" s="47"/>
      <c r="BX42" s="47"/>
      <c r="BY42" s="47"/>
      <c r="BZ42" s="48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6"/>
      <c r="BM43" s="47"/>
      <c r="BN43" s="47"/>
      <c r="BO43" s="47"/>
      <c r="BP43" s="47"/>
      <c r="BQ43" s="47"/>
      <c r="BR43" s="47"/>
      <c r="BS43" s="47"/>
      <c r="BT43" s="47"/>
      <c r="BU43" s="47"/>
      <c r="BV43" s="47"/>
      <c r="BW43" s="47"/>
      <c r="BX43" s="47"/>
      <c r="BY43" s="47"/>
      <c r="BZ43" s="48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49"/>
      <c r="BM44" s="50"/>
      <c r="BN44" s="50"/>
      <c r="BO44" s="50"/>
      <c r="BP44" s="50"/>
      <c r="BQ44" s="50"/>
      <c r="BR44" s="50"/>
      <c r="BS44" s="50"/>
      <c r="BT44" s="50"/>
      <c r="BU44" s="50"/>
      <c r="BV44" s="50"/>
      <c r="BW44" s="50"/>
      <c r="BX44" s="50"/>
      <c r="BY44" s="50"/>
      <c r="BZ44" s="51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40" t="s">
        <v>30</v>
      </c>
      <c r="BM45" s="41"/>
      <c r="BN45" s="41"/>
      <c r="BO45" s="41"/>
      <c r="BP45" s="41"/>
      <c r="BQ45" s="41"/>
      <c r="BR45" s="41"/>
      <c r="BS45" s="41"/>
      <c r="BT45" s="41"/>
      <c r="BU45" s="41"/>
      <c r="BV45" s="41"/>
      <c r="BW45" s="41"/>
      <c r="BX45" s="41"/>
      <c r="BY45" s="41"/>
      <c r="BZ45" s="42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43"/>
      <c r="BM46" s="44"/>
      <c r="BN46" s="44"/>
      <c r="BO46" s="44"/>
      <c r="BP46" s="44"/>
      <c r="BQ46" s="44"/>
      <c r="BR46" s="44"/>
      <c r="BS46" s="44"/>
      <c r="BT46" s="44"/>
      <c r="BU46" s="44"/>
      <c r="BV46" s="44"/>
      <c r="BW46" s="44"/>
      <c r="BX46" s="44"/>
      <c r="BY46" s="44"/>
      <c r="BZ46" s="45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6" t="s">
        <v>107</v>
      </c>
      <c r="BM47" s="47"/>
      <c r="BN47" s="47"/>
      <c r="BO47" s="47"/>
      <c r="BP47" s="47"/>
      <c r="BQ47" s="47"/>
      <c r="BR47" s="47"/>
      <c r="BS47" s="47"/>
      <c r="BT47" s="47"/>
      <c r="BU47" s="47"/>
      <c r="BV47" s="47"/>
      <c r="BW47" s="47"/>
      <c r="BX47" s="47"/>
      <c r="BY47" s="47"/>
      <c r="BZ47" s="48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6"/>
      <c r="BM48" s="47"/>
      <c r="BN48" s="47"/>
      <c r="BO48" s="47"/>
      <c r="BP48" s="47"/>
      <c r="BQ48" s="47"/>
      <c r="BR48" s="47"/>
      <c r="BS48" s="47"/>
      <c r="BT48" s="47"/>
      <c r="BU48" s="47"/>
      <c r="BV48" s="47"/>
      <c r="BW48" s="47"/>
      <c r="BX48" s="47"/>
      <c r="BY48" s="47"/>
      <c r="BZ48" s="48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6"/>
      <c r="BM49" s="47"/>
      <c r="BN49" s="47"/>
      <c r="BO49" s="47"/>
      <c r="BP49" s="47"/>
      <c r="BQ49" s="47"/>
      <c r="BR49" s="47"/>
      <c r="BS49" s="47"/>
      <c r="BT49" s="47"/>
      <c r="BU49" s="47"/>
      <c r="BV49" s="47"/>
      <c r="BW49" s="47"/>
      <c r="BX49" s="47"/>
      <c r="BY49" s="47"/>
      <c r="BZ49" s="48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6"/>
      <c r="BM50" s="47"/>
      <c r="BN50" s="47"/>
      <c r="BO50" s="47"/>
      <c r="BP50" s="47"/>
      <c r="BQ50" s="47"/>
      <c r="BR50" s="47"/>
      <c r="BS50" s="47"/>
      <c r="BT50" s="47"/>
      <c r="BU50" s="47"/>
      <c r="BV50" s="47"/>
      <c r="BW50" s="47"/>
      <c r="BX50" s="47"/>
      <c r="BY50" s="47"/>
      <c r="BZ50" s="48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6"/>
      <c r="BM51" s="47"/>
      <c r="BN51" s="47"/>
      <c r="BO51" s="47"/>
      <c r="BP51" s="47"/>
      <c r="BQ51" s="47"/>
      <c r="BR51" s="47"/>
      <c r="BS51" s="47"/>
      <c r="BT51" s="47"/>
      <c r="BU51" s="47"/>
      <c r="BV51" s="47"/>
      <c r="BW51" s="47"/>
      <c r="BX51" s="47"/>
      <c r="BY51" s="47"/>
      <c r="BZ51" s="48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6"/>
      <c r="BM52" s="47"/>
      <c r="BN52" s="47"/>
      <c r="BO52" s="47"/>
      <c r="BP52" s="47"/>
      <c r="BQ52" s="47"/>
      <c r="BR52" s="47"/>
      <c r="BS52" s="47"/>
      <c r="BT52" s="47"/>
      <c r="BU52" s="47"/>
      <c r="BV52" s="47"/>
      <c r="BW52" s="47"/>
      <c r="BX52" s="47"/>
      <c r="BY52" s="47"/>
      <c r="BZ52" s="48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6"/>
      <c r="BM53" s="47"/>
      <c r="BN53" s="47"/>
      <c r="BO53" s="47"/>
      <c r="BP53" s="47"/>
      <c r="BQ53" s="47"/>
      <c r="BR53" s="47"/>
      <c r="BS53" s="47"/>
      <c r="BT53" s="47"/>
      <c r="BU53" s="47"/>
      <c r="BV53" s="47"/>
      <c r="BW53" s="47"/>
      <c r="BX53" s="47"/>
      <c r="BY53" s="47"/>
      <c r="BZ53" s="48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6"/>
      <c r="BM54" s="47"/>
      <c r="BN54" s="47"/>
      <c r="BO54" s="47"/>
      <c r="BP54" s="47"/>
      <c r="BQ54" s="47"/>
      <c r="BR54" s="47"/>
      <c r="BS54" s="47"/>
      <c r="BT54" s="47"/>
      <c r="BU54" s="47"/>
      <c r="BV54" s="47"/>
      <c r="BW54" s="47"/>
      <c r="BX54" s="47"/>
      <c r="BY54" s="47"/>
      <c r="BZ54" s="48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6"/>
      <c r="BM55" s="47"/>
      <c r="BN55" s="47"/>
      <c r="BO55" s="47"/>
      <c r="BP55" s="47"/>
      <c r="BQ55" s="47"/>
      <c r="BR55" s="47"/>
      <c r="BS55" s="47"/>
      <c r="BT55" s="47"/>
      <c r="BU55" s="47"/>
      <c r="BV55" s="47"/>
      <c r="BW55" s="47"/>
      <c r="BX55" s="47"/>
      <c r="BY55" s="47"/>
      <c r="BZ55" s="48"/>
    </row>
    <row r="56" spans="1:78" ht="13.5" customHeight="1">
      <c r="A56" s="2"/>
      <c r="B56" s="16"/>
      <c r="C56" s="52" t="s">
        <v>31</v>
      </c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19"/>
      <c r="R56" s="52" t="s">
        <v>32</v>
      </c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19"/>
      <c r="AG56" s="52" t="s">
        <v>33</v>
      </c>
      <c r="AH56" s="52"/>
      <c r="AI56" s="52"/>
      <c r="AJ56" s="52"/>
      <c r="AK56" s="52"/>
      <c r="AL56" s="52"/>
      <c r="AM56" s="52"/>
      <c r="AN56" s="52"/>
      <c r="AO56" s="52"/>
      <c r="AP56" s="52"/>
      <c r="AQ56" s="52"/>
      <c r="AR56" s="52"/>
      <c r="AS56" s="52"/>
      <c r="AT56" s="52"/>
      <c r="AU56" s="19"/>
      <c r="AV56" s="52" t="s">
        <v>34</v>
      </c>
      <c r="AW56" s="52"/>
      <c r="AX56" s="52"/>
      <c r="AY56" s="52"/>
      <c r="AZ56" s="52"/>
      <c r="BA56" s="52"/>
      <c r="BB56" s="52"/>
      <c r="BC56" s="52"/>
      <c r="BD56" s="52"/>
      <c r="BE56" s="52"/>
      <c r="BF56" s="52"/>
      <c r="BG56" s="52"/>
      <c r="BH56" s="52"/>
      <c r="BI56" s="52"/>
      <c r="BJ56" s="18"/>
      <c r="BK56" s="2"/>
      <c r="BL56" s="46"/>
      <c r="BM56" s="47"/>
      <c r="BN56" s="47"/>
      <c r="BO56" s="47"/>
      <c r="BP56" s="47"/>
      <c r="BQ56" s="47"/>
      <c r="BR56" s="47"/>
      <c r="BS56" s="47"/>
      <c r="BT56" s="47"/>
      <c r="BU56" s="47"/>
      <c r="BV56" s="47"/>
      <c r="BW56" s="47"/>
      <c r="BX56" s="47"/>
      <c r="BY56" s="47"/>
      <c r="BZ56" s="48"/>
    </row>
    <row r="57" spans="1:78" ht="13.5" customHeight="1">
      <c r="A57" s="2"/>
      <c r="B57" s="16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19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19"/>
      <c r="AG57" s="52"/>
      <c r="AH57" s="52"/>
      <c r="AI57" s="52"/>
      <c r="AJ57" s="52"/>
      <c r="AK57" s="52"/>
      <c r="AL57" s="52"/>
      <c r="AM57" s="52"/>
      <c r="AN57" s="52"/>
      <c r="AO57" s="52"/>
      <c r="AP57" s="52"/>
      <c r="AQ57" s="52"/>
      <c r="AR57" s="52"/>
      <c r="AS57" s="52"/>
      <c r="AT57" s="52"/>
      <c r="AU57" s="19"/>
      <c r="AV57" s="52"/>
      <c r="AW57" s="52"/>
      <c r="AX57" s="52"/>
      <c r="AY57" s="52"/>
      <c r="AZ57" s="52"/>
      <c r="BA57" s="52"/>
      <c r="BB57" s="52"/>
      <c r="BC57" s="52"/>
      <c r="BD57" s="52"/>
      <c r="BE57" s="52"/>
      <c r="BF57" s="52"/>
      <c r="BG57" s="52"/>
      <c r="BH57" s="52"/>
      <c r="BI57" s="52"/>
      <c r="BJ57" s="18"/>
      <c r="BK57" s="2"/>
      <c r="BL57" s="46"/>
      <c r="BM57" s="47"/>
      <c r="BN57" s="47"/>
      <c r="BO57" s="47"/>
      <c r="BP57" s="47"/>
      <c r="BQ57" s="47"/>
      <c r="BR57" s="47"/>
      <c r="BS57" s="47"/>
      <c r="BT57" s="47"/>
      <c r="BU57" s="47"/>
      <c r="BV57" s="47"/>
      <c r="BW57" s="47"/>
      <c r="BX57" s="47"/>
      <c r="BY57" s="47"/>
      <c r="BZ57" s="48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46"/>
      <c r="BM58" s="47"/>
      <c r="BN58" s="47"/>
      <c r="BO58" s="47"/>
      <c r="BP58" s="47"/>
      <c r="BQ58" s="47"/>
      <c r="BR58" s="47"/>
      <c r="BS58" s="47"/>
      <c r="BT58" s="47"/>
      <c r="BU58" s="47"/>
      <c r="BV58" s="47"/>
      <c r="BW58" s="47"/>
      <c r="BX58" s="47"/>
      <c r="BY58" s="47"/>
      <c r="BZ58" s="48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46"/>
      <c r="BM59" s="47"/>
      <c r="BN59" s="47"/>
      <c r="BO59" s="47"/>
      <c r="BP59" s="47"/>
      <c r="BQ59" s="47"/>
      <c r="BR59" s="47"/>
      <c r="BS59" s="47"/>
      <c r="BT59" s="47"/>
      <c r="BU59" s="47"/>
      <c r="BV59" s="47"/>
      <c r="BW59" s="47"/>
      <c r="BX59" s="47"/>
      <c r="BY59" s="47"/>
      <c r="BZ59" s="48"/>
    </row>
    <row r="60" spans="1:78" ht="13.5" customHeight="1">
      <c r="A60" s="2"/>
      <c r="B60" s="53" t="s">
        <v>35</v>
      </c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4"/>
      <c r="BG60" s="54"/>
      <c r="BH60" s="54"/>
      <c r="BI60" s="54"/>
      <c r="BJ60" s="55"/>
      <c r="BK60" s="2"/>
      <c r="BL60" s="46"/>
      <c r="BM60" s="47"/>
      <c r="BN60" s="47"/>
      <c r="BO60" s="47"/>
      <c r="BP60" s="47"/>
      <c r="BQ60" s="47"/>
      <c r="BR60" s="47"/>
      <c r="BS60" s="47"/>
      <c r="BT60" s="47"/>
      <c r="BU60" s="47"/>
      <c r="BV60" s="47"/>
      <c r="BW60" s="47"/>
      <c r="BX60" s="47"/>
      <c r="BY60" s="47"/>
      <c r="BZ60" s="48"/>
    </row>
    <row r="61" spans="1:78" ht="13.5" customHeight="1">
      <c r="A61" s="2"/>
      <c r="B61" s="53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  <c r="AV61" s="54"/>
      <c r="AW61" s="54"/>
      <c r="AX61" s="54"/>
      <c r="AY61" s="54"/>
      <c r="AZ61" s="54"/>
      <c r="BA61" s="54"/>
      <c r="BB61" s="54"/>
      <c r="BC61" s="54"/>
      <c r="BD61" s="54"/>
      <c r="BE61" s="54"/>
      <c r="BF61" s="54"/>
      <c r="BG61" s="54"/>
      <c r="BH61" s="54"/>
      <c r="BI61" s="54"/>
      <c r="BJ61" s="55"/>
      <c r="BK61" s="2"/>
      <c r="BL61" s="46"/>
      <c r="BM61" s="47"/>
      <c r="BN61" s="47"/>
      <c r="BO61" s="47"/>
      <c r="BP61" s="47"/>
      <c r="BQ61" s="47"/>
      <c r="BR61" s="47"/>
      <c r="BS61" s="47"/>
      <c r="BT61" s="47"/>
      <c r="BU61" s="47"/>
      <c r="BV61" s="47"/>
      <c r="BW61" s="47"/>
      <c r="BX61" s="47"/>
      <c r="BY61" s="47"/>
      <c r="BZ61" s="48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6"/>
      <c r="BM62" s="47"/>
      <c r="BN62" s="47"/>
      <c r="BO62" s="47"/>
      <c r="BP62" s="47"/>
      <c r="BQ62" s="47"/>
      <c r="BR62" s="47"/>
      <c r="BS62" s="47"/>
      <c r="BT62" s="47"/>
      <c r="BU62" s="47"/>
      <c r="BV62" s="47"/>
      <c r="BW62" s="47"/>
      <c r="BX62" s="47"/>
      <c r="BY62" s="47"/>
      <c r="BZ62" s="48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9"/>
      <c r="BM63" s="50"/>
      <c r="BN63" s="50"/>
      <c r="BO63" s="50"/>
      <c r="BP63" s="50"/>
      <c r="BQ63" s="50"/>
      <c r="BR63" s="50"/>
      <c r="BS63" s="50"/>
      <c r="BT63" s="50"/>
      <c r="BU63" s="50"/>
      <c r="BV63" s="50"/>
      <c r="BW63" s="50"/>
      <c r="BX63" s="50"/>
      <c r="BY63" s="50"/>
      <c r="BZ63" s="51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40" t="s">
        <v>36</v>
      </c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2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43"/>
      <c r="BM65" s="44"/>
      <c r="BN65" s="44"/>
      <c r="BO65" s="44"/>
      <c r="BP65" s="44"/>
      <c r="BQ65" s="44"/>
      <c r="BR65" s="44"/>
      <c r="BS65" s="44"/>
      <c r="BT65" s="44"/>
      <c r="BU65" s="44"/>
      <c r="BV65" s="44"/>
      <c r="BW65" s="44"/>
      <c r="BX65" s="44"/>
      <c r="BY65" s="44"/>
      <c r="BZ65" s="45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6" t="s">
        <v>108</v>
      </c>
      <c r="BM66" s="47"/>
      <c r="BN66" s="47"/>
      <c r="BO66" s="47"/>
      <c r="BP66" s="47"/>
      <c r="BQ66" s="47"/>
      <c r="BR66" s="47"/>
      <c r="BS66" s="47"/>
      <c r="BT66" s="47"/>
      <c r="BU66" s="47"/>
      <c r="BV66" s="47"/>
      <c r="BW66" s="47"/>
      <c r="BX66" s="47"/>
      <c r="BY66" s="47"/>
      <c r="BZ66" s="48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6"/>
      <c r="BM67" s="47"/>
      <c r="BN67" s="47"/>
      <c r="BO67" s="47"/>
      <c r="BP67" s="47"/>
      <c r="BQ67" s="47"/>
      <c r="BR67" s="47"/>
      <c r="BS67" s="47"/>
      <c r="BT67" s="47"/>
      <c r="BU67" s="47"/>
      <c r="BV67" s="47"/>
      <c r="BW67" s="47"/>
      <c r="BX67" s="47"/>
      <c r="BY67" s="47"/>
      <c r="BZ67" s="48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6"/>
      <c r="BM68" s="47"/>
      <c r="BN68" s="47"/>
      <c r="BO68" s="47"/>
      <c r="BP68" s="47"/>
      <c r="BQ68" s="47"/>
      <c r="BR68" s="47"/>
      <c r="BS68" s="47"/>
      <c r="BT68" s="47"/>
      <c r="BU68" s="47"/>
      <c r="BV68" s="47"/>
      <c r="BW68" s="47"/>
      <c r="BX68" s="47"/>
      <c r="BY68" s="47"/>
      <c r="BZ68" s="48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6"/>
      <c r="BM69" s="47"/>
      <c r="BN69" s="47"/>
      <c r="BO69" s="47"/>
      <c r="BP69" s="47"/>
      <c r="BQ69" s="47"/>
      <c r="BR69" s="47"/>
      <c r="BS69" s="47"/>
      <c r="BT69" s="47"/>
      <c r="BU69" s="47"/>
      <c r="BV69" s="47"/>
      <c r="BW69" s="47"/>
      <c r="BX69" s="47"/>
      <c r="BY69" s="47"/>
      <c r="BZ69" s="48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6"/>
      <c r="BM70" s="47"/>
      <c r="BN70" s="47"/>
      <c r="BO70" s="47"/>
      <c r="BP70" s="47"/>
      <c r="BQ70" s="47"/>
      <c r="BR70" s="47"/>
      <c r="BS70" s="47"/>
      <c r="BT70" s="47"/>
      <c r="BU70" s="47"/>
      <c r="BV70" s="47"/>
      <c r="BW70" s="47"/>
      <c r="BX70" s="47"/>
      <c r="BY70" s="47"/>
      <c r="BZ70" s="48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6"/>
      <c r="BM71" s="47"/>
      <c r="BN71" s="47"/>
      <c r="BO71" s="47"/>
      <c r="BP71" s="47"/>
      <c r="BQ71" s="47"/>
      <c r="BR71" s="47"/>
      <c r="BS71" s="47"/>
      <c r="BT71" s="47"/>
      <c r="BU71" s="47"/>
      <c r="BV71" s="47"/>
      <c r="BW71" s="47"/>
      <c r="BX71" s="47"/>
      <c r="BY71" s="47"/>
      <c r="BZ71" s="48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6"/>
      <c r="BM72" s="47"/>
      <c r="BN72" s="47"/>
      <c r="BO72" s="47"/>
      <c r="BP72" s="47"/>
      <c r="BQ72" s="47"/>
      <c r="BR72" s="47"/>
      <c r="BS72" s="47"/>
      <c r="BT72" s="47"/>
      <c r="BU72" s="47"/>
      <c r="BV72" s="47"/>
      <c r="BW72" s="47"/>
      <c r="BX72" s="47"/>
      <c r="BY72" s="47"/>
      <c r="BZ72" s="48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6"/>
      <c r="BM73" s="47"/>
      <c r="BN73" s="47"/>
      <c r="BO73" s="47"/>
      <c r="BP73" s="47"/>
      <c r="BQ73" s="47"/>
      <c r="BR73" s="47"/>
      <c r="BS73" s="47"/>
      <c r="BT73" s="47"/>
      <c r="BU73" s="47"/>
      <c r="BV73" s="47"/>
      <c r="BW73" s="47"/>
      <c r="BX73" s="47"/>
      <c r="BY73" s="47"/>
      <c r="BZ73" s="48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6"/>
      <c r="BM74" s="47"/>
      <c r="BN74" s="47"/>
      <c r="BO74" s="47"/>
      <c r="BP74" s="47"/>
      <c r="BQ74" s="47"/>
      <c r="BR74" s="47"/>
      <c r="BS74" s="47"/>
      <c r="BT74" s="47"/>
      <c r="BU74" s="47"/>
      <c r="BV74" s="47"/>
      <c r="BW74" s="47"/>
      <c r="BX74" s="47"/>
      <c r="BY74" s="47"/>
      <c r="BZ74" s="48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6"/>
      <c r="BM75" s="47"/>
      <c r="BN75" s="47"/>
      <c r="BO75" s="47"/>
      <c r="BP75" s="47"/>
      <c r="BQ75" s="47"/>
      <c r="BR75" s="47"/>
      <c r="BS75" s="47"/>
      <c r="BT75" s="47"/>
      <c r="BU75" s="47"/>
      <c r="BV75" s="47"/>
      <c r="BW75" s="47"/>
      <c r="BX75" s="47"/>
      <c r="BY75" s="47"/>
      <c r="BZ75" s="48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6"/>
      <c r="BM76" s="47"/>
      <c r="BN76" s="47"/>
      <c r="BO76" s="47"/>
      <c r="BP76" s="47"/>
      <c r="BQ76" s="47"/>
      <c r="BR76" s="47"/>
      <c r="BS76" s="47"/>
      <c r="BT76" s="47"/>
      <c r="BU76" s="47"/>
      <c r="BV76" s="47"/>
      <c r="BW76" s="47"/>
      <c r="BX76" s="47"/>
      <c r="BY76" s="47"/>
      <c r="BZ76" s="48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6"/>
      <c r="BM77" s="47"/>
      <c r="BN77" s="47"/>
      <c r="BO77" s="47"/>
      <c r="BP77" s="47"/>
      <c r="BQ77" s="47"/>
      <c r="BR77" s="47"/>
      <c r="BS77" s="47"/>
      <c r="BT77" s="47"/>
      <c r="BU77" s="47"/>
      <c r="BV77" s="47"/>
      <c r="BW77" s="47"/>
      <c r="BX77" s="47"/>
      <c r="BY77" s="47"/>
      <c r="BZ77" s="48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6"/>
      <c r="BM78" s="47"/>
      <c r="BN78" s="47"/>
      <c r="BO78" s="47"/>
      <c r="BP78" s="47"/>
      <c r="BQ78" s="47"/>
      <c r="BR78" s="47"/>
      <c r="BS78" s="47"/>
      <c r="BT78" s="47"/>
      <c r="BU78" s="47"/>
      <c r="BV78" s="47"/>
      <c r="BW78" s="47"/>
      <c r="BX78" s="47"/>
      <c r="BY78" s="47"/>
      <c r="BZ78" s="48"/>
    </row>
    <row r="79" spans="1:78" ht="13.5" customHeight="1">
      <c r="A79" s="2"/>
      <c r="B79" s="16"/>
      <c r="C79" s="52" t="s">
        <v>37</v>
      </c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19"/>
      <c r="V79" s="19"/>
      <c r="W79" s="52" t="s">
        <v>38</v>
      </c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52"/>
      <c r="AK79" s="52"/>
      <c r="AL79" s="52"/>
      <c r="AM79" s="52"/>
      <c r="AN79" s="52"/>
      <c r="AO79" s="19"/>
      <c r="AP79" s="19"/>
      <c r="AQ79" s="52" t="s">
        <v>39</v>
      </c>
      <c r="AR79" s="52"/>
      <c r="AS79" s="52"/>
      <c r="AT79" s="52"/>
      <c r="AU79" s="52"/>
      <c r="AV79" s="52"/>
      <c r="AW79" s="52"/>
      <c r="AX79" s="52"/>
      <c r="AY79" s="52"/>
      <c r="AZ79" s="52"/>
      <c r="BA79" s="52"/>
      <c r="BB79" s="52"/>
      <c r="BC79" s="52"/>
      <c r="BD79" s="52"/>
      <c r="BE79" s="52"/>
      <c r="BF79" s="52"/>
      <c r="BG79" s="52"/>
      <c r="BH79" s="52"/>
      <c r="BI79" s="17"/>
      <c r="BJ79" s="18"/>
      <c r="BK79" s="2"/>
      <c r="BL79" s="46"/>
      <c r="BM79" s="47"/>
      <c r="BN79" s="47"/>
      <c r="BO79" s="47"/>
      <c r="BP79" s="47"/>
      <c r="BQ79" s="47"/>
      <c r="BR79" s="47"/>
      <c r="BS79" s="47"/>
      <c r="BT79" s="47"/>
      <c r="BU79" s="47"/>
      <c r="BV79" s="47"/>
      <c r="BW79" s="47"/>
      <c r="BX79" s="47"/>
      <c r="BY79" s="47"/>
      <c r="BZ79" s="48"/>
    </row>
    <row r="80" spans="1:78" ht="13.5" customHeight="1">
      <c r="A80" s="2"/>
      <c r="B80" s="16"/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19"/>
      <c r="V80" s="19"/>
      <c r="W80" s="52"/>
      <c r="X80" s="52"/>
      <c r="Y80" s="52"/>
      <c r="Z80" s="52"/>
      <c r="AA80" s="52"/>
      <c r="AB80" s="52"/>
      <c r="AC80" s="52"/>
      <c r="AD80" s="52"/>
      <c r="AE80" s="52"/>
      <c r="AF80" s="52"/>
      <c r="AG80" s="52"/>
      <c r="AH80" s="52"/>
      <c r="AI80" s="52"/>
      <c r="AJ80" s="52"/>
      <c r="AK80" s="52"/>
      <c r="AL80" s="52"/>
      <c r="AM80" s="52"/>
      <c r="AN80" s="52"/>
      <c r="AO80" s="19"/>
      <c r="AP80" s="19"/>
      <c r="AQ80" s="52"/>
      <c r="AR80" s="52"/>
      <c r="AS80" s="52"/>
      <c r="AT80" s="52"/>
      <c r="AU80" s="52"/>
      <c r="AV80" s="52"/>
      <c r="AW80" s="52"/>
      <c r="AX80" s="52"/>
      <c r="AY80" s="52"/>
      <c r="AZ80" s="52"/>
      <c r="BA80" s="52"/>
      <c r="BB80" s="52"/>
      <c r="BC80" s="52"/>
      <c r="BD80" s="52"/>
      <c r="BE80" s="52"/>
      <c r="BF80" s="52"/>
      <c r="BG80" s="52"/>
      <c r="BH80" s="52"/>
      <c r="BI80" s="17"/>
      <c r="BJ80" s="18"/>
      <c r="BK80" s="2"/>
      <c r="BL80" s="46"/>
      <c r="BM80" s="47"/>
      <c r="BN80" s="47"/>
      <c r="BO80" s="47"/>
      <c r="BP80" s="47"/>
      <c r="BQ80" s="47"/>
      <c r="BR80" s="47"/>
      <c r="BS80" s="47"/>
      <c r="BT80" s="47"/>
      <c r="BU80" s="47"/>
      <c r="BV80" s="47"/>
      <c r="BW80" s="47"/>
      <c r="BX80" s="47"/>
      <c r="BY80" s="47"/>
      <c r="BZ80" s="48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46"/>
      <c r="BM81" s="47"/>
      <c r="BN81" s="47"/>
      <c r="BO81" s="47"/>
      <c r="BP81" s="47"/>
      <c r="BQ81" s="47"/>
      <c r="BR81" s="47"/>
      <c r="BS81" s="47"/>
      <c r="BT81" s="47"/>
      <c r="BU81" s="47"/>
      <c r="BV81" s="47"/>
      <c r="BW81" s="47"/>
      <c r="BX81" s="47"/>
      <c r="BY81" s="47"/>
      <c r="BZ81" s="48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49"/>
      <c r="BM82" s="50"/>
      <c r="BN82" s="50"/>
      <c r="BO82" s="50"/>
      <c r="BP82" s="50"/>
      <c r="BQ82" s="50"/>
      <c r="BR82" s="50"/>
      <c r="BS82" s="50"/>
      <c r="BT82" s="50"/>
      <c r="BU82" s="50"/>
      <c r="BV82" s="50"/>
      <c r="BW82" s="50"/>
      <c r="BX82" s="50"/>
      <c r="BY82" s="50"/>
      <c r="BZ82" s="51"/>
    </row>
    <row r="83" spans="1:78">
      <c r="C83" s="2" t="s">
        <v>40</v>
      </c>
    </row>
    <row r="84" spans="1:78">
      <c r="C84" s="2" t="s">
        <v>41</v>
      </c>
    </row>
  </sheetData>
  <sheetProtection password="8649" sheet="1" objects="1" scenarios="1" formatCells="0" formatColumns="0" formatRows="0"/>
  <mergeCells count="55">
    <mergeCell ref="B2:BZ4"/>
    <mergeCell ref="B6:AC6"/>
    <mergeCell ref="B7:H7"/>
    <mergeCell ref="I7:O7"/>
    <mergeCell ref="P7:V7"/>
    <mergeCell ref="W7:AC7"/>
    <mergeCell ref="AL7:AS7"/>
    <mergeCell ref="AT7:BA7"/>
    <mergeCell ref="BB7:BI7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B9:BI9"/>
    <mergeCell ref="B8:H8"/>
    <mergeCell ref="I8:O8"/>
    <mergeCell ref="P8:V8"/>
    <mergeCell ref="W8:AC8"/>
    <mergeCell ref="AL8:AS8"/>
    <mergeCell ref="AT8:BA8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workbookViewId="0"/>
  </sheetViews>
  <sheetFormatPr defaultRowHeight="13.5"/>
  <cols>
    <col min="2" max="143" width="11.875" customWidth="1"/>
  </cols>
  <sheetData>
    <row r="1" spans="1:144">
      <c r="A1" t="s">
        <v>42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>
        <v>1</v>
      </c>
      <c r="AH1" s="25"/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>
        <v>1</v>
      </c>
      <c r="AS1" s="25"/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>
        <v>1</v>
      </c>
      <c r="BD1" s="25"/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>
        <v>1</v>
      </c>
      <c r="BO1" s="25"/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>
        <v>1</v>
      </c>
      <c r="BZ1" s="25"/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>
        <v>1</v>
      </c>
      <c r="CK1" s="25"/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>
        <v>1</v>
      </c>
      <c r="CV1" s="25"/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>
        <v>1</v>
      </c>
      <c r="DG1" s="25"/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>
        <v>1</v>
      </c>
      <c r="DR1" s="25"/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>
        <v>1</v>
      </c>
      <c r="EC1" s="25"/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>
        <v>1</v>
      </c>
      <c r="EN1" s="25"/>
    </row>
    <row r="2" spans="1:144">
      <c r="A2" s="26" t="s">
        <v>43</v>
      </c>
      <c r="B2" s="26">
        <f>COLUMN()-1</f>
        <v>1</v>
      </c>
      <c r="C2" s="26">
        <f t="shared" ref="C2:BR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si="0"/>
        <v>69</v>
      </c>
      <c r="BS2" s="26">
        <f t="shared" ref="BS2:ED2" si="1">COLUMN()-1</f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si="1"/>
        <v>133</v>
      </c>
      <c r="EE2" s="26">
        <f t="shared" ref="EE2:EN2" si="2">COLUMN()-1</f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  <c r="EN2" s="26">
        <f t="shared" si="2"/>
        <v>143</v>
      </c>
    </row>
    <row r="3" spans="1:144">
      <c r="A3" s="26" t="s">
        <v>44</v>
      </c>
      <c r="B3" s="27" t="s">
        <v>45</v>
      </c>
      <c r="C3" s="27" t="s">
        <v>46</v>
      </c>
      <c r="D3" s="27" t="s">
        <v>47</v>
      </c>
      <c r="E3" s="27" t="s">
        <v>48</v>
      </c>
      <c r="F3" s="27" t="s">
        <v>49</v>
      </c>
      <c r="G3" s="27" t="s">
        <v>50</v>
      </c>
      <c r="H3" s="74" t="s">
        <v>51</v>
      </c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6"/>
      <c r="X3" s="80" t="s">
        <v>52</v>
      </c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3"/>
      <c r="CK3" s="73"/>
      <c r="CL3" s="73"/>
      <c r="CM3" s="73"/>
      <c r="CN3" s="73"/>
      <c r="CO3" s="73"/>
      <c r="CP3" s="73"/>
      <c r="CQ3" s="73"/>
      <c r="CR3" s="73"/>
      <c r="CS3" s="73"/>
      <c r="CT3" s="73"/>
      <c r="CU3" s="73"/>
      <c r="CV3" s="73"/>
      <c r="CW3" s="73"/>
      <c r="CX3" s="73"/>
      <c r="CY3" s="73"/>
      <c r="CZ3" s="73"/>
      <c r="DA3" s="73"/>
      <c r="DB3" s="73"/>
      <c r="DC3" s="73"/>
      <c r="DD3" s="73"/>
      <c r="DE3" s="73"/>
      <c r="DF3" s="73"/>
      <c r="DG3" s="73"/>
      <c r="DH3" s="73" t="s">
        <v>35</v>
      </c>
      <c r="DI3" s="73"/>
      <c r="DJ3" s="73"/>
      <c r="DK3" s="73"/>
      <c r="DL3" s="73"/>
      <c r="DM3" s="73"/>
      <c r="DN3" s="73"/>
      <c r="DO3" s="73"/>
      <c r="DP3" s="73"/>
      <c r="DQ3" s="73"/>
      <c r="DR3" s="73"/>
      <c r="DS3" s="73"/>
      <c r="DT3" s="73"/>
      <c r="DU3" s="73"/>
      <c r="DV3" s="73"/>
      <c r="DW3" s="73"/>
      <c r="DX3" s="73"/>
      <c r="DY3" s="73"/>
      <c r="DZ3" s="73"/>
      <c r="EA3" s="73"/>
      <c r="EB3" s="73"/>
      <c r="EC3" s="73"/>
      <c r="ED3" s="73"/>
      <c r="EE3" s="73"/>
      <c r="EF3" s="73"/>
      <c r="EG3" s="73"/>
      <c r="EH3" s="73"/>
      <c r="EI3" s="73"/>
      <c r="EJ3" s="73"/>
      <c r="EK3" s="73"/>
      <c r="EL3" s="73"/>
      <c r="EM3" s="73"/>
      <c r="EN3" s="73"/>
    </row>
    <row r="4" spans="1:144">
      <c r="A4" s="26" t="s">
        <v>53</v>
      </c>
      <c r="B4" s="28"/>
      <c r="C4" s="28"/>
      <c r="D4" s="28"/>
      <c r="E4" s="28"/>
      <c r="F4" s="28"/>
      <c r="G4" s="28"/>
      <c r="H4" s="77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9"/>
      <c r="X4" s="73" t="s">
        <v>54</v>
      </c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 t="s">
        <v>55</v>
      </c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 t="s">
        <v>56</v>
      </c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 t="s">
        <v>57</v>
      </c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 t="s">
        <v>58</v>
      </c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 t="s">
        <v>59</v>
      </c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 t="s">
        <v>60</v>
      </c>
      <c r="CM4" s="73"/>
      <c r="CN4" s="73"/>
      <c r="CO4" s="73"/>
      <c r="CP4" s="73"/>
      <c r="CQ4" s="73"/>
      <c r="CR4" s="73"/>
      <c r="CS4" s="73"/>
      <c r="CT4" s="73"/>
      <c r="CU4" s="73"/>
      <c r="CV4" s="73"/>
      <c r="CW4" s="73" t="s">
        <v>61</v>
      </c>
      <c r="CX4" s="73"/>
      <c r="CY4" s="73"/>
      <c r="CZ4" s="73"/>
      <c r="DA4" s="73"/>
      <c r="DB4" s="73"/>
      <c r="DC4" s="73"/>
      <c r="DD4" s="73"/>
      <c r="DE4" s="73"/>
      <c r="DF4" s="73"/>
      <c r="DG4" s="73"/>
      <c r="DH4" s="73" t="s">
        <v>62</v>
      </c>
      <c r="DI4" s="73"/>
      <c r="DJ4" s="73"/>
      <c r="DK4" s="73"/>
      <c r="DL4" s="73"/>
      <c r="DM4" s="73"/>
      <c r="DN4" s="73"/>
      <c r="DO4" s="73"/>
      <c r="DP4" s="73"/>
      <c r="DQ4" s="73"/>
      <c r="DR4" s="73"/>
      <c r="DS4" s="73" t="s">
        <v>63</v>
      </c>
      <c r="DT4" s="73"/>
      <c r="DU4" s="73"/>
      <c r="DV4" s="73"/>
      <c r="DW4" s="73"/>
      <c r="DX4" s="73"/>
      <c r="DY4" s="73"/>
      <c r="DZ4" s="73"/>
      <c r="EA4" s="73"/>
      <c r="EB4" s="73"/>
      <c r="EC4" s="73"/>
      <c r="ED4" s="73" t="s">
        <v>64</v>
      </c>
      <c r="EE4" s="73"/>
      <c r="EF4" s="73"/>
      <c r="EG4" s="73"/>
      <c r="EH4" s="73"/>
      <c r="EI4" s="73"/>
      <c r="EJ4" s="73"/>
      <c r="EK4" s="73"/>
      <c r="EL4" s="73"/>
      <c r="EM4" s="73"/>
      <c r="EN4" s="73"/>
    </row>
    <row r="5" spans="1:144">
      <c r="A5" s="26" t="s">
        <v>65</v>
      </c>
      <c r="B5" s="29"/>
      <c r="C5" s="29"/>
      <c r="D5" s="29"/>
      <c r="E5" s="29"/>
      <c r="F5" s="29"/>
      <c r="G5" s="29"/>
      <c r="H5" s="30" t="s">
        <v>66</v>
      </c>
      <c r="I5" s="30" t="s">
        <v>67</v>
      </c>
      <c r="J5" s="30" t="s">
        <v>68</v>
      </c>
      <c r="K5" s="30" t="s">
        <v>69</v>
      </c>
      <c r="L5" s="30" t="s">
        <v>70</v>
      </c>
      <c r="M5" s="30" t="s">
        <v>71</v>
      </c>
      <c r="N5" s="30" t="s">
        <v>72</v>
      </c>
      <c r="O5" s="30" t="s">
        <v>73</v>
      </c>
      <c r="P5" s="30" t="s">
        <v>74</v>
      </c>
      <c r="Q5" s="30" t="s">
        <v>75</v>
      </c>
      <c r="R5" s="30" t="s">
        <v>76</v>
      </c>
      <c r="S5" s="30" t="s">
        <v>77</v>
      </c>
      <c r="T5" s="30" t="s">
        <v>78</v>
      </c>
      <c r="U5" s="30" t="s">
        <v>79</v>
      </c>
      <c r="V5" s="30" t="s">
        <v>80</v>
      </c>
      <c r="W5" s="30" t="s">
        <v>81</v>
      </c>
      <c r="X5" s="30" t="s">
        <v>82</v>
      </c>
      <c r="Y5" s="30" t="s">
        <v>83</v>
      </c>
      <c r="Z5" s="30" t="s">
        <v>84</v>
      </c>
      <c r="AA5" s="30" t="s">
        <v>85</v>
      </c>
      <c r="AB5" s="30" t="s">
        <v>86</v>
      </c>
      <c r="AC5" s="30" t="s">
        <v>87</v>
      </c>
      <c r="AD5" s="30" t="s">
        <v>88</v>
      </c>
      <c r="AE5" s="30" t="s">
        <v>89</v>
      </c>
      <c r="AF5" s="30" t="s">
        <v>90</v>
      </c>
      <c r="AG5" s="30" t="s">
        <v>91</v>
      </c>
      <c r="AH5" s="30" t="s">
        <v>92</v>
      </c>
      <c r="AI5" s="30" t="s">
        <v>82</v>
      </c>
      <c r="AJ5" s="30" t="s">
        <v>83</v>
      </c>
      <c r="AK5" s="30" t="s">
        <v>84</v>
      </c>
      <c r="AL5" s="30" t="s">
        <v>85</v>
      </c>
      <c r="AM5" s="30" t="s">
        <v>86</v>
      </c>
      <c r="AN5" s="30" t="s">
        <v>87</v>
      </c>
      <c r="AO5" s="30" t="s">
        <v>88</v>
      </c>
      <c r="AP5" s="30" t="s">
        <v>89</v>
      </c>
      <c r="AQ5" s="30" t="s">
        <v>90</v>
      </c>
      <c r="AR5" s="30" t="s">
        <v>91</v>
      </c>
      <c r="AS5" s="30" t="s">
        <v>93</v>
      </c>
      <c r="AT5" s="30" t="s">
        <v>82</v>
      </c>
      <c r="AU5" s="30" t="s">
        <v>83</v>
      </c>
      <c r="AV5" s="30" t="s">
        <v>84</v>
      </c>
      <c r="AW5" s="30" t="s">
        <v>85</v>
      </c>
      <c r="AX5" s="30" t="s">
        <v>86</v>
      </c>
      <c r="AY5" s="30" t="s">
        <v>87</v>
      </c>
      <c r="AZ5" s="30" t="s">
        <v>88</v>
      </c>
      <c r="BA5" s="30" t="s">
        <v>89</v>
      </c>
      <c r="BB5" s="30" t="s">
        <v>90</v>
      </c>
      <c r="BC5" s="30" t="s">
        <v>91</v>
      </c>
      <c r="BD5" s="30" t="s">
        <v>93</v>
      </c>
      <c r="BE5" s="30" t="s">
        <v>82</v>
      </c>
      <c r="BF5" s="30" t="s">
        <v>83</v>
      </c>
      <c r="BG5" s="30" t="s">
        <v>84</v>
      </c>
      <c r="BH5" s="30" t="s">
        <v>85</v>
      </c>
      <c r="BI5" s="30" t="s">
        <v>86</v>
      </c>
      <c r="BJ5" s="30" t="s">
        <v>87</v>
      </c>
      <c r="BK5" s="30" t="s">
        <v>88</v>
      </c>
      <c r="BL5" s="30" t="s">
        <v>89</v>
      </c>
      <c r="BM5" s="30" t="s">
        <v>90</v>
      </c>
      <c r="BN5" s="30" t="s">
        <v>91</v>
      </c>
      <c r="BO5" s="30" t="s">
        <v>93</v>
      </c>
      <c r="BP5" s="30" t="s">
        <v>82</v>
      </c>
      <c r="BQ5" s="30" t="s">
        <v>83</v>
      </c>
      <c r="BR5" s="30" t="s">
        <v>84</v>
      </c>
      <c r="BS5" s="30" t="s">
        <v>85</v>
      </c>
      <c r="BT5" s="30" t="s">
        <v>86</v>
      </c>
      <c r="BU5" s="30" t="s">
        <v>87</v>
      </c>
      <c r="BV5" s="30" t="s">
        <v>88</v>
      </c>
      <c r="BW5" s="30" t="s">
        <v>89</v>
      </c>
      <c r="BX5" s="30" t="s">
        <v>90</v>
      </c>
      <c r="BY5" s="30" t="s">
        <v>91</v>
      </c>
      <c r="BZ5" s="30" t="s">
        <v>93</v>
      </c>
      <c r="CA5" s="30" t="s">
        <v>82</v>
      </c>
      <c r="CB5" s="30" t="s">
        <v>83</v>
      </c>
      <c r="CC5" s="30" t="s">
        <v>84</v>
      </c>
      <c r="CD5" s="30" t="s">
        <v>85</v>
      </c>
      <c r="CE5" s="30" t="s">
        <v>86</v>
      </c>
      <c r="CF5" s="30" t="s">
        <v>87</v>
      </c>
      <c r="CG5" s="30" t="s">
        <v>88</v>
      </c>
      <c r="CH5" s="30" t="s">
        <v>89</v>
      </c>
      <c r="CI5" s="30" t="s">
        <v>90</v>
      </c>
      <c r="CJ5" s="30" t="s">
        <v>91</v>
      </c>
      <c r="CK5" s="30" t="s">
        <v>93</v>
      </c>
      <c r="CL5" s="30" t="s">
        <v>82</v>
      </c>
      <c r="CM5" s="30" t="s">
        <v>83</v>
      </c>
      <c r="CN5" s="30" t="s">
        <v>84</v>
      </c>
      <c r="CO5" s="30" t="s">
        <v>85</v>
      </c>
      <c r="CP5" s="30" t="s">
        <v>86</v>
      </c>
      <c r="CQ5" s="30" t="s">
        <v>87</v>
      </c>
      <c r="CR5" s="30" t="s">
        <v>88</v>
      </c>
      <c r="CS5" s="30" t="s">
        <v>89</v>
      </c>
      <c r="CT5" s="30" t="s">
        <v>90</v>
      </c>
      <c r="CU5" s="30" t="s">
        <v>91</v>
      </c>
      <c r="CV5" s="30" t="s">
        <v>93</v>
      </c>
      <c r="CW5" s="30" t="s">
        <v>82</v>
      </c>
      <c r="CX5" s="30" t="s">
        <v>83</v>
      </c>
      <c r="CY5" s="30" t="s">
        <v>84</v>
      </c>
      <c r="CZ5" s="30" t="s">
        <v>85</v>
      </c>
      <c r="DA5" s="30" t="s">
        <v>86</v>
      </c>
      <c r="DB5" s="30" t="s">
        <v>87</v>
      </c>
      <c r="DC5" s="30" t="s">
        <v>88</v>
      </c>
      <c r="DD5" s="30" t="s">
        <v>89</v>
      </c>
      <c r="DE5" s="30" t="s">
        <v>90</v>
      </c>
      <c r="DF5" s="30" t="s">
        <v>91</v>
      </c>
      <c r="DG5" s="30" t="s">
        <v>93</v>
      </c>
      <c r="DH5" s="30" t="s">
        <v>82</v>
      </c>
      <c r="DI5" s="30" t="s">
        <v>83</v>
      </c>
      <c r="DJ5" s="30" t="s">
        <v>84</v>
      </c>
      <c r="DK5" s="30" t="s">
        <v>85</v>
      </c>
      <c r="DL5" s="30" t="s">
        <v>86</v>
      </c>
      <c r="DM5" s="30" t="s">
        <v>87</v>
      </c>
      <c r="DN5" s="30" t="s">
        <v>88</v>
      </c>
      <c r="DO5" s="30" t="s">
        <v>89</v>
      </c>
      <c r="DP5" s="30" t="s">
        <v>90</v>
      </c>
      <c r="DQ5" s="30" t="s">
        <v>91</v>
      </c>
      <c r="DR5" s="30" t="s">
        <v>93</v>
      </c>
      <c r="DS5" s="30" t="s">
        <v>82</v>
      </c>
      <c r="DT5" s="30" t="s">
        <v>83</v>
      </c>
      <c r="DU5" s="30" t="s">
        <v>84</v>
      </c>
      <c r="DV5" s="30" t="s">
        <v>85</v>
      </c>
      <c r="DW5" s="30" t="s">
        <v>86</v>
      </c>
      <c r="DX5" s="30" t="s">
        <v>87</v>
      </c>
      <c r="DY5" s="30" t="s">
        <v>88</v>
      </c>
      <c r="DZ5" s="30" t="s">
        <v>89</v>
      </c>
      <c r="EA5" s="30" t="s">
        <v>90</v>
      </c>
      <c r="EB5" s="30" t="s">
        <v>91</v>
      </c>
      <c r="EC5" s="30" t="s">
        <v>93</v>
      </c>
      <c r="ED5" s="30" t="s">
        <v>82</v>
      </c>
      <c r="EE5" s="30" t="s">
        <v>83</v>
      </c>
      <c r="EF5" s="30" t="s">
        <v>84</v>
      </c>
      <c r="EG5" s="30" t="s">
        <v>85</v>
      </c>
      <c r="EH5" s="30" t="s">
        <v>86</v>
      </c>
      <c r="EI5" s="30" t="s">
        <v>87</v>
      </c>
      <c r="EJ5" s="30" t="s">
        <v>88</v>
      </c>
      <c r="EK5" s="30" t="s">
        <v>89</v>
      </c>
      <c r="EL5" s="30" t="s">
        <v>90</v>
      </c>
      <c r="EM5" s="30" t="s">
        <v>91</v>
      </c>
      <c r="EN5" s="30" t="s">
        <v>93</v>
      </c>
    </row>
    <row r="6" spans="1:144" s="34" customFormat="1">
      <c r="A6" s="26" t="s">
        <v>94</v>
      </c>
      <c r="B6" s="31">
        <f>B7</f>
        <v>2015</v>
      </c>
      <c r="C6" s="31">
        <f t="shared" ref="C6:W6" si="3">C7</f>
        <v>313726</v>
      </c>
      <c r="D6" s="31">
        <f t="shared" si="3"/>
        <v>47</v>
      </c>
      <c r="E6" s="31">
        <f t="shared" si="3"/>
        <v>17</v>
      </c>
      <c r="F6" s="31">
        <f t="shared" si="3"/>
        <v>4</v>
      </c>
      <c r="G6" s="31">
        <f t="shared" si="3"/>
        <v>0</v>
      </c>
      <c r="H6" s="31" t="str">
        <f t="shared" si="3"/>
        <v>鳥取県　北栄町</v>
      </c>
      <c r="I6" s="31" t="str">
        <f t="shared" si="3"/>
        <v>法非適用</v>
      </c>
      <c r="J6" s="31" t="str">
        <f t="shared" si="3"/>
        <v>下水道事業</v>
      </c>
      <c r="K6" s="31" t="str">
        <f t="shared" si="3"/>
        <v>特定環境保全公共下水道</v>
      </c>
      <c r="L6" s="31" t="str">
        <f t="shared" si="3"/>
        <v>D2</v>
      </c>
      <c r="M6" s="32">
        <f t="shared" si="3"/>
        <v>2.8</v>
      </c>
      <c r="N6" s="32" t="str">
        <f t="shared" si="3"/>
        <v>該当数値なし</v>
      </c>
      <c r="O6" s="32">
        <f t="shared" si="3"/>
        <v>96.71</v>
      </c>
      <c r="P6" s="32">
        <f t="shared" si="3"/>
        <v>100</v>
      </c>
      <c r="Q6" s="32">
        <f t="shared" si="3"/>
        <v>3142</v>
      </c>
      <c r="R6" s="32">
        <f t="shared" si="3"/>
        <v>15533</v>
      </c>
      <c r="S6" s="32">
        <f t="shared" si="3"/>
        <v>56.94</v>
      </c>
      <c r="T6" s="32">
        <f t="shared" si="3"/>
        <v>272.8</v>
      </c>
      <c r="U6" s="32">
        <f t="shared" si="3"/>
        <v>14976</v>
      </c>
      <c r="V6" s="32">
        <f t="shared" si="3"/>
        <v>5.2</v>
      </c>
      <c r="W6" s="32">
        <f t="shared" si="3"/>
        <v>2880</v>
      </c>
      <c r="X6" s="33">
        <f>IF(X7="",NA(),X7)</f>
        <v>48.88</v>
      </c>
      <c r="Y6" s="33">
        <f t="shared" ref="Y6:AG6" si="4">IF(Y7="",NA(),Y7)</f>
        <v>51.5</v>
      </c>
      <c r="Z6" s="33">
        <f t="shared" si="4"/>
        <v>48.13</v>
      </c>
      <c r="AA6" s="33">
        <f t="shared" si="4"/>
        <v>48.43</v>
      </c>
      <c r="AB6" s="33">
        <f t="shared" si="4"/>
        <v>45.64</v>
      </c>
      <c r="AC6" s="32" t="e">
        <f t="shared" si="4"/>
        <v>#N/A</v>
      </c>
      <c r="AD6" s="32" t="e">
        <f t="shared" si="4"/>
        <v>#N/A</v>
      </c>
      <c r="AE6" s="32" t="e">
        <f t="shared" si="4"/>
        <v>#N/A</v>
      </c>
      <c r="AF6" s="32" t="e">
        <f t="shared" si="4"/>
        <v>#N/A</v>
      </c>
      <c r="AG6" s="32" t="e">
        <f t="shared" si="4"/>
        <v>#N/A</v>
      </c>
      <c r="AH6" s="32" t="str">
        <f>IF(AH7="","",IF(AH7="-","【-】","【"&amp;SUBSTITUTE(TEXT(AH7,"#,##0.00"),"-","△")&amp;"】"))</f>
        <v/>
      </c>
      <c r="AI6" s="32" t="e">
        <f>IF(AI7="",NA(),AI7)</f>
        <v>#N/A</v>
      </c>
      <c r="AJ6" s="32" t="e">
        <f t="shared" ref="AJ6:AR6" si="5">IF(AJ7="",NA(),AJ7)</f>
        <v>#N/A</v>
      </c>
      <c r="AK6" s="32" t="e">
        <f t="shared" si="5"/>
        <v>#N/A</v>
      </c>
      <c r="AL6" s="32" t="e">
        <f t="shared" si="5"/>
        <v>#N/A</v>
      </c>
      <c r="AM6" s="32" t="e">
        <f t="shared" si="5"/>
        <v>#N/A</v>
      </c>
      <c r="AN6" s="32" t="e">
        <f t="shared" si="5"/>
        <v>#N/A</v>
      </c>
      <c r="AO6" s="32" t="e">
        <f t="shared" si="5"/>
        <v>#N/A</v>
      </c>
      <c r="AP6" s="32" t="e">
        <f t="shared" si="5"/>
        <v>#N/A</v>
      </c>
      <c r="AQ6" s="32" t="e">
        <f t="shared" si="5"/>
        <v>#N/A</v>
      </c>
      <c r="AR6" s="32" t="e">
        <f t="shared" si="5"/>
        <v>#N/A</v>
      </c>
      <c r="AS6" s="32" t="str">
        <f>IF(AS7="","",IF(AS7="-","【-】","【"&amp;SUBSTITUTE(TEXT(AS7,"#,##0.00"),"-","△")&amp;"】"))</f>
        <v/>
      </c>
      <c r="AT6" s="32" t="e">
        <f>IF(AT7="",NA(),AT7)</f>
        <v>#N/A</v>
      </c>
      <c r="AU6" s="32" t="e">
        <f t="shared" ref="AU6:BC6" si="6">IF(AU7="",NA(),AU7)</f>
        <v>#N/A</v>
      </c>
      <c r="AV6" s="32" t="e">
        <f t="shared" si="6"/>
        <v>#N/A</v>
      </c>
      <c r="AW6" s="32" t="e">
        <f t="shared" si="6"/>
        <v>#N/A</v>
      </c>
      <c r="AX6" s="32" t="e">
        <f t="shared" si="6"/>
        <v>#N/A</v>
      </c>
      <c r="AY6" s="32" t="e">
        <f t="shared" si="6"/>
        <v>#N/A</v>
      </c>
      <c r="AZ6" s="32" t="e">
        <f t="shared" si="6"/>
        <v>#N/A</v>
      </c>
      <c r="BA6" s="32" t="e">
        <f t="shared" si="6"/>
        <v>#N/A</v>
      </c>
      <c r="BB6" s="32" t="e">
        <f t="shared" si="6"/>
        <v>#N/A</v>
      </c>
      <c r="BC6" s="32" t="e">
        <f t="shared" si="6"/>
        <v>#N/A</v>
      </c>
      <c r="BD6" s="32" t="str">
        <f>IF(BD7="","",IF(BD7="-","【-】","【"&amp;SUBSTITUTE(TEXT(BD7,"#,##0.00"),"-","△")&amp;"】"))</f>
        <v/>
      </c>
      <c r="BE6" s="33">
        <f>IF(BE7="",NA(),BE7)</f>
        <v>4459.09</v>
      </c>
      <c r="BF6" s="33">
        <f t="shared" ref="BF6:BN6" si="7">IF(BF7="",NA(),BF7)</f>
        <v>5145.13</v>
      </c>
      <c r="BG6" s="33">
        <f t="shared" si="7"/>
        <v>4175.6499999999996</v>
      </c>
      <c r="BH6" s="33">
        <f t="shared" si="7"/>
        <v>3750.43</v>
      </c>
      <c r="BI6" s="33">
        <f t="shared" si="7"/>
        <v>3547.23</v>
      </c>
      <c r="BJ6" s="33">
        <f t="shared" si="7"/>
        <v>1764.87</v>
      </c>
      <c r="BK6" s="33">
        <f t="shared" si="7"/>
        <v>1622.51</v>
      </c>
      <c r="BL6" s="33">
        <f t="shared" si="7"/>
        <v>1569.13</v>
      </c>
      <c r="BM6" s="33">
        <f t="shared" si="7"/>
        <v>1436</v>
      </c>
      <c r="BN6" s="33">
        <f t="shared" si="7"/>
        <v>1434.89</v>
      </c>
      <c r="BO6" s="32" t="str">
        <f>IF(BO7="","",IF(BO7="-","【-】","【"&amp;SUBSTITUTE(TEXT(BO7,"#,##0.00"),"-","△")&amp;"】"))</f>
        <v>【1,457.06】</v>
      </c>
      <c r="BP6" s="33">
        <f>IF(BP7="",NA(),BP7)</f>
        <v>27.8</v>
      </c>
      <c r="BQ6" s="33">
        <f t="shared" ref="BQ6:BY6" si="8">IF(BQ7="",NA(),BQ7)</f>
        <v>28.56</v>
      </c>
      <c r="BR6" s="33">
        <f t="shared" si="8"/>
        <v>26.86</v>
      </c>
      <c r="BS6" s="33">
        <f t="shared" si="8"/>
        <v>33.44</v>
      </c>
      <c r="BT6" s="33">
        <f t="shared" si="8"/>
        <v>28.02</v>
      </c>
      <c r="BU6" s="33">
        <f t="shared" si="8"/>
        <v>60.75</v>
      </c>
      <c r="BV6" s="33">
        <f t="shared" si="8"/>
        <v>62.83</v>
      </c>
      <c r="BW6" s="33">
        <f t="shared" si="8"/>
        <v>64.63</v>
      </c>
      <c r="BX6" s="33">
        <f t="shared" si="8"/>
        <v>66.56</v>
      </c>
      <c r="BY6" s="33">
        <f t="shared" si="8"/>
        <v>66.22</v>
      </c>
      <c r="BZ6" s="32" t="str">
        <f>IF(BZ7="","",IF(BZ7="-","【-】","【"&amp;SUBSTITUTE(TEXT(BZ7,"#,##0.00"),"-","△")&amp;"】"))</f>
        <v>【64.73】</v>
      </c>
      <c r="CA6" s="33">
        <f>IF(CA7="",NA(),CA7)</f>
        <v>618.96</v>
      </c>
      <c r="CB6" s="33">
        <f t="shared" ref="CB6:CJ6" si="9">IF(CB7="",NA(),CB7)</f>
        <v>598.48</v>
      </c>
      <c r="CC6" s="33">
        <f t="shared" si="9"/>
        <v>637.21</v>
      </c>
      <c r="CD6" s="33">
        <f t="shared" si="9"/>
        <v>585.62</v>
      </c>
      <c r="CE6" s="33">
        <f t="shared" si="9"/>
        <v>705.52</v>
      </c>
      <c r="CF6" s="33">
        <f t="shared" si="9"/>
        <v>256</v>
      </c>
      <c r="CG6" s="33">
        <f t="shared" si="9"/>
        <v>250.43</v>
      </c>
      <c r="CH6" s="33">
        <f t="shared" si="9"/>
        <v>245.75</v>
      </c>
      <c r="CI6" s="33">
        <f t="shared" si="9"/>
        <v>244.29</v>
      </c>
      <c r="CJ6" s="33">
        <f t="shared" si="9"/>
        <v>246.72</v>
      </c>
      <c r="CK6" s="32" t="str">
        <f>IF(CK7="","",IF(CK7="-","【-】","【"&amp;SUBSTITUTE(TEXT(CK7,"#,##0.00"),"-","△")&amp;"】"))</f>
        <v>【250.25】</v>
      </c>
      <c r="CL6" s="33">
        <f>IF(CL7="",NA(),CL7)</f>
        <v>38.46</v>
      </c>
      <c r="CM6" s="33">
        <f t="shared" ref="CM6:CU6" si="10">IF(CM7="",NA(),CM7)</f>
        <v>124.26</v>
      </c>
      <c r="CN6" s="33">
        <f t="shared" si="10"/>
        <v>118.93</v>
      </c>
      <c r="CO6" s="33">
        <f t="shared" si="10"/>
        <v>114.16</v>
      </c>
      <c r="CP6" s="33">
        <f t="shared" si="10"/>
        <v>119.57</v>
      </c>
      <c r="CQ6" s="33">
        <f t="shared" si="10"/>
        <v>41.59</v>
      </c>
      <c r="CR6" s="33">
        <f t="shared" si="10"/>
        <v>42.31</v>
      </c>
      <c r="CS6" s="33">
        <f t="shared" si="10"/>
        <v>43.65</v>
      </c>
      <c r="CT6" s="33">
        <f t="shared" si="10"/>
        <v>43.58</v>
      </c>
      <c r="CU6" s="33">
        <f t="shared" si="10"/>
        <v>41.35</v>
      </c>
      <c r="CV6" s="32" t="str">
        <f>IF(CV7="","",IF(CV7="-","【-】","【"&amp;SUBSTITUTE(TEXT(CV7,"#,##0.00"),"-","△")&amp;"】"))</f>
        <v>【40.31】</v>
      </c>
      <c r="CW6" s="33">
        <f>IF(CW7="",NA(),CW7)</f>
        <v>79.849999999999994</v>
      </c>
      <c r="CX6" s="33">
        <f t="shared" ref="CX6:DF6" si="11">IF(CX7="",NA(),CX7)</f>
        <v>81.44</v>
      </c>
      <c r="CY6" s="33">
        <f t="shared" si="11"/>
        <v>84.92</v>
      </c>
      <c r="CZ6" s="33">
        <f t="shared" si="11"/>
        <v>86.03</v>
      </c>
      <c r="DA6" s="33">
        <f t="shared" si="11"/>
        <v>87.01</v>
      </c>
      <c r="DB6" s="33">
        <f t="shared" si="11"/>
        <v>80.47</v>
      </c>
      <c r="DC6" s="33">
        <f t="shared" si="11"/>
        <v>81.3</v>
      </c>
      <c r="DD6" s="33">
        <f t="shared" si="11"/>
        <v>82.2</v>
      </c>
      <c r="DE6" s="33">
        <f t="shared" si="11"/>
        <v>82.35</v>
      </c>
      <c r="DF6" s="33">
        <f t="shared" si="11"/>
        <v>82.9</v>
      </c>
      <c r="DG6" s="32" t="str">
        <f>IF(DG7="","",IF(DG7="-","【-】","【"&amp;SUBSTITUTE(TEXT(DG7,"#,##0.00"),"-","△")&amp;"】"))</f>
        <v>【81.28】</v>
      </c>
      <c r="DH6" s="32" t="e">
        <f>IF(DH7="",NA(),DH7)</f>
        <v>#N/A</v>
      </c>
      <c r="DI6" s="32" t="e">
        <f t="shared" ref="DI6:DQ6" si="12">IF(DI7="",NA(),DI7)</f>
        <v>#N/A</v>
      </c>
      <c r="DJ6" s="32" t="e">
        <f t="shared" si="12"/>
        <v>#N/A</v>
      </c>
      <c r="DK6" s="32" t="e">
        <f t="shared" si="12"/>
        <v>#N/A</v>
      </c>
      <c r="DL6" s="32" t="e">
        <f t="shared" si="12"/>
        <v>#N/A</v>
      </c>
      <c r="DM6" s="32" t="e">
        <f t="shared" si="12"/>
        <v>#N/A</v>
      </c>
      <c r="DN6" s="32" t="e">
        <f t="shared" si="12"/>
        <v>#N/A</v>
      </c>
      <c r="DO6" s="32" t="e">
        <f t="shared" si="12"/>
        <v>#N/A</v>
      </c>
      <c r="DP6" s="32" t="e">
        <f t="shared" si="12"/>
        <v>#N/A</v>
      </c>
      <c r="DQ6" s="32" t="e">
        <f t="shared" si="12"/>
        <v>#N/A</v>
      </c>
      <c r="DR6" s="32" t="str">
        <f>IF(DR7="","",IF(DR7="-","【-】","【"&amp;SUBSTITUTE(TEXT(DR7,"#,##0.00"),"-","△")&amp;"】"))</f>
        <v/>
      </c>
      <c r="DS6" s="32" t="e">
        <f>IF(DS7="",NA(),DS7)</f>
        <v>#N/A</v>
      </c>
      <c r="DT6" s="32" t="e">
        <f t="shared" ref="DT6:EB6" si="13">IF(DT7="",NA(),DT7)</f>
        <v>#N/A</v>
      </c>
      <c r="DU6" s="32" t="e">
        <f t="shared" si="13"/>
        <v>#N/A</v>
      </c>
      <c r="DV6" s="32" t="e">
        <f t="shared" si="13"/>
        <v>#N/A</v>
      </c>
      <c r="DW6" s="32" t="e">
        <f t="shared" si="13"/>
        <v>#N/A</v>
      </c>
      <c r="DX6" s="32" t="e">
        <f t="shared" si="13"/>
        <v>#N/A</v>
      </c>
      <c r="DY6" s="32" t="e">
        <f t="shared" si="13"/>
        <v>#N/A</v>
      </c>
      <c r="DZ6" s="32" t="e">
        <f t="shared" si="13"/>
        <v>#N/A</v>
      </c>
      <c r="EA6" s="32" t="e">
        <f t="shared" si="13"/>
        <v>#N/A</v>
      </c>
      <c r="EB6" s="32" t="e">
        <f t="shared" si="13"/>
        <v>#N/A</v>
      </c>
      <c r="EC6" s="32" t="str">
        <f>IF(EC7="","",IF(EC7="-","【-】","【"&amp;SUBSTITUTE(TEXT(EC7,"#,##0.00"),"-","△")&amp;"】"))</f>
        <v/>
      </c>
      <c r="ED6" s="32">
        <f>IF(ED7="",NA(),ED7)</f>
        <v>0</v>
      </c>
      <c r="EE6" s="32">
        <f t="shared" ref="EE6:EM6" si="14">IF(EE7="",NA(),EE7)</f>
        <v>0</v>
      </c>
      <c r="EF6" s="32">
        <f t="shared" si="14"/>
        <v>0</v>
      </c>
      <c r="EG6" s="32">
        <f t="shared" si="14"/>
        <v>0</v>
      </c>
      <c r="EH6" s="32">
        <f t="shared" si="14"/>
        <v>0</v>
      </c>
      <c r="EI6" s="33">
        <f t="shared" si="14"/>
        <v>0.1</v>
      </c>
      <c r="EJ6" s="33">
        <f t="shared" si="14"/>
        <v>0.11</v>
      </c>
      <c r="EK6" s="33">
        <f t="shared" si="14"/>
        <v>0.05</v>
      </c>
      <c r="EL6" s="33">
        <f t="shared" si="14"/>
        <v>0.04</v>
      </c>
      <c r="EM6" s="33">
        <f t="shared" si="14"/>
        <v>7.0000000000000007E-2</v>
      </c>
      <c r="EN6" s="32" t="str">
        <f>IF(EN7="","",IF(EN7="-","【-】","【"&amp;SUBSTITUTE(TEXT(EN7,"#,##0.00"),"-","△")&amp;"】"))</f>
        <v>【0.10】</v>
      </c>
    </row>
    <row r="7" spans="1:144" s="34" customFormat="1">
      <c r="A7" s="26"/>
      <c r="B7" s="35">
        <v>2015</v>
      </c>
      <c r="C7" s="35">
        <v>313726</v>
      </c>
      <c r="D7" s="35">
        <v>47</v>
      </c>
      <c r="E7" s="35">
        <v>17</v>
      </c>
      <c r="F7" s="35">
        <v>4</v>
      </c>
      <c r="G7" s="35">
        <v>0</v>
      </c>
      <c r="H7" s="35" t="s">
        <v>95</v>
      </c>
      <c r="I7" s="35" t="s">
        <v>96</v>
      </c>
      <c r="J7" s="35" t="s">
        <v>97</v>
      </c>
      <c r="K7" s="35" t="s">
        <v>98</v>
      </c>
      <c r="L7" s="35" t="s">
        <v>99</v>
      </c>
      <c r="M7" s="36">
        <v>2.8</v>
      </c>
      <c r="N7" s="36" t="s">
        <v>100</v>
      </c>
      <c r="O7" s="36">
        <v>96.71</v>
      </c>
      <c r="P7" s="36">
        <v>100</v>
      </c>
      <c r="Q7" s="36">
        <v>3142</v>
      </c>
      <c r="R7" s="36">
        <v>15533</v>
      </c>
      <c r="S7" s="36">
        <v>56.94</v>
      </c>
      <c r="T7" s="36">
        <v>272.8</v>
      </c>
      <c r="U7" s="36">
        <v>14976</v>
      </c>
      <c r="V7" s="36">
        <v>5.2</v>
      </c>
      <c r="W7" s="36">
        <v>2880</v>
      </c>
      <c r="X7" s="36">
        <v>48.88</v>
      </c>
      <c r="Y7" s="36">
        <v>51.5</v>
      </c>
      <c r="Z7" s="36">
        <v>48.13</v>
      </c>
      <c r="AA7" s="36">
        <v>48.43</v>
      </c>
      <c r="AB7" s="36">
        <v>45.64</v>
      </c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>
        <v>4459.09</v>
      </c>
      <c r="BF7" s="36">
        <v>5145.13</v>
      </c>
      <c r="BG7" s="36">
        <v>4175.6499999999996</v>
      </c>
      <c r="BH7" s="36">
        <v>3750.43</v>
      </c>
      <c r="BI7" s="36">
        <v>3547.23</v>
      </c>
      <c r="BJ7" s="36">
        <v>1764.87</v>
      </c>
      <c r="BK7" s="36">
        <v>1622.51</v>
      </c>
      <c r="BL7" s="36">
        <v>1569.13</v>
      </c>
      <c r="BM7" s="36">
        <v>1436</v>
      </c>
      <c r="BN7" s="36">
        <v>1434.89</v>
      </c>
      <c r="BO7" s="36">
        <v>1457.06</v>
      </c>
      <c r="BP7" s="36">
        <v>27.8</v>
      </c>
      <c r="BQ7" s="36">
        <v>28.56</v>
      </c>
      <c r="BR7" s="36">
        <v>26.86</v>
      </c>
      <c r="BS7" s="36">
        <v>33.44</v>
      </c>
      <c r="BT7" s="36">
        <v>28.02</v>
      </c>
      <c r="BU7" s="36">
        <v>60.75</v>
      </c>
      <c r="BV7" s="36">
        <v>62.83</v>
      </c>
      <c r="BW7" s="36">
        <v>64.63</v>
      </c>
      <c r="BX7" s="36">
        <v>66.56</v>
      </c>
      <c r="BY7" s="36">
        <v>66.22</v>
      </c>
      <c r="BZ7" s="36">
        <v>64.73</v>
      </c>
      <c r="CA7" s="36">
        <v>618.96</v>
      </c>
      <c r="CB7" s="36">
        <v>598.48</v>
      </c>
      <c r="CC7" s="36">
        <v>637.21</v>
      </c>
      <c r="CD7" s="36">
        <v>585.62</v>
      </c>
      <c r="CE7" s="36">
        <v>705.52</v>
      </c>
      <c r="CF7" s="36">
        <v>256</v>
      </c>
      <c r="CG7" s="36">
        <v>250.43</v>
      </c>
      <c r="CH7" s="36">
        <v>245.75</v>
      </c>
      <c r="CI7" s="36">
        <v>244.29</v>
      </c>
      <c r="CJ7" s="36">
        <v>246.72</v>
      </c>
      <c r="CK7" s="36">
        <v>250.25</v>
      </c>
      <c r="CL7" s="36">
        <v>38.46</v>
      </c>
      <c r="CM7" s="36">
        <v>124.26</v>
      </c>
      <c r="CN7" s="36">
        <v>118.93</v>
      </c>
      <c r="CO7" s="36">
        <v>114.16</v>
      </c>
      <c r="CP7" s="36">
        <v>119.57</v>
      </c>
      <c r="CQ7" s="36">
        <v>41.59</v>
      </c>
      <c r="CR7" s="36">
        <v>42.31</v>
      </c>
      <c r="CS7" s="36">
        <v>43.65</v>
      </c>
      <c r="CT7" s="36">
        <v>43.58</v>
      </c>
      <c r="CU7" s="36">
        <v>41.35</v>
      </c>
      <c r="CV7" s="36">
        <v>40.31</v>
      </c>
      <c r="CW7" s="36">
        <v>79.849999999999994</v>
      </c>
      <c r="CX7" s="36">
        <v>81.44</v>
      </c>
      <c r="CY7" s="36">
        <v>84.92</v>
      </c>
      <c r="CZ7" s="36">
        <v>86.03</v>
      </c>
      <c r="DA7" s="36">
        <v>87.01</v>
      </c>
      <c r="DB7" s="36">
        <v>80.47</v>
      </c>
      <c r="DC7" s="36">
        <v>81.3</v>
      </c>
      <c r="DD7" s="36">
        <v>82.2</v>
      </c>
      <c r="DE7" s="36">
        <v>82.35</v>
      </c>
      <c r="DF7" s="36">
        <v>82.9</v>
      </c>
      <c r="DG7" s="36">
        <v>81.28</v>
      </c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>
        <v>0</v>
      </c>
      <c r="EE7" s="36">
        <v>0</v>
      </c>
      <c r="EF7" s="36">
        <v>0</v>
      </c>
      <c r="EG7" s="36">
        <v>0</v>
      </c>
      <c r="EH7" s="36">
        <v>0</v>
      </c>
      <c r="EI7" s="36">
        <v>0.1</v>
      </c>
      <c r="EJ7" s="36">
        <v>0.11</v>
      </c>
      <c r="EK7" s="36">
        <v>0.05</v>
      </c>
      <c r="EL7" s="36">
        <v>0.04</v>
      </c>
      <c r="EM7" s="36">
        <v>7.0000000000000007E-2</v>
      </c>
      <c r="EN7" s="36">
        <v>0.1</v>
      </c>
    </row>
    <row r="8" spans="1:144"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</row>
    <row r="9" spans="1:144">
      <c r="A9" s="38"/>
      <c r="B9" s="38" t="s">
        <v>101</v>
      </c>
      <c r="C9" s="38" t="s">
        <v>102</v>
      </c>
      <c r="D9" s="38" t="s">
        <v>103</v>
      </c>
      <c r="E9" s="38" t="s">
        <v>104</v>
      </c>
      <c r="F9" s="38" t="s">
        <v>105</v>
      </c>
      <c r="Q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4">
      <c r="A10" s="38" t="s">
        <v>45</v>
      </c>
      <c r="B10" s="39">
        <f>DATEVALUE($B$6-4&amp;"年1月1日")</f>
        <v>40544</v>
      </c>
      <c r="C10" s="39">
        <f>DATEVALUE($B$6-3&amp;"年1月1日")</f>
        <v>40909</v>
      </c>
      <c r="D10" s="39">
        <f>DATEVALUE($B$6-2&amp;"年1月1日")</f>
        <v>41275</v>
      </c>
      <c r="E10" s="39">
        <f>DATEVALUE($B$6-1&amp;"年1月1日")</f>
        <v>41640</v>
      </c>
      <c r="F10" s="39">
        <f>DATEVALUE($B$6&amp;"年1月1日")</f>
        <v>42005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FJ-USER</cp:lastModifiedBy>
  <cp:lastPrinted>2017-02-13T02:55:28Z</cp:lastPrinted>
  <dcterms:created xsi:type="dcterms:W3CDTF">2017-02-08T03:03:20Z</dcterms:created>
  <dcterms:modified xsi:type="dcterms:W3CDTF">2017-02-13T02:55:31Z</dcterms:modified>
  <cp:category/>
</cp:coreProperties>
</file>