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02.15〆　公営企業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<sst xmlns="http://schemas.openxmlformats.org/spreadsheetml/2006/main" count="240" uniqueCount="125">
  <si>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</si>
  <si>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</si>
  <si>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</si>
  <si>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</si>
  <si>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</si>
  <si>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</si>
  <si>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</si>
  <si>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</si>
  <si>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</si>
  <si>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</si>
  <si>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</si>
  <si>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</si>
  <si>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</si>
  <si>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</si>
  <si>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</si>
  <si>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</si>
  <si>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</si>
  <si>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</si>
  <si>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</si>
  <si>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</si>
  <si>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</si>
  <si>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</si>
  <si>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</si>
  <si>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</si>
  <si>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</si>
  <si>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</si>
  <si>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</si>
  <si>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</si>
  <si>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</si>
  <si>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</si>
  <si>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</si>
  <si>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</si>
  <si>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</si>
  <si>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</si>
  <si>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</si>
  <si>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</si>
  <si>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</si>
  <si>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</si>
  <si>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</si>
  <si>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</si>
  <si>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</si>
  <si>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</si>
  <si>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</si>
  <si>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</si>
  <si>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</si>
  <si>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</si>
  <si>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</si>
  <si>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</si>
  <si>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</si>
  <si>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</si>
  <si>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</si>
  <si>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</si>
  <si>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</si>
  <si>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</si>
  <si>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</si>
  <si>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</si>
  <si>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</si>
  <si>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</si>
  <si>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</si>
  <si>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</si>
  <si>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</si>
  <si>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</si>
  <si>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</si>
  <si>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</si>
  <si>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</si>
  <si>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</si>
  <si>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</si>
  <si>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</si>
  <si>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</si>
  <si>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</si>
  <si>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</si>
  <si>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</si>
  <si>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</si>
  <si>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</si>
  <si>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</si>
  <si>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</si>
  <si>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</si>
  <si>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</si>
  <si>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</si>
  <si>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</si>
  <si>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</si>
  <si>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</si>
  <si>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</si>
  <si>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</si>
  <si>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</si>
  <si>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</si>
  <si>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</si>
  <si>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</si>
  <si>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</si>
  <si>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</si>
  <si>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</si>
  <si>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</si>
  <si>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</si>
  <si>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</si>
  <si>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</si>
  <si>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</si>
  <si>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</si>
  <si>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</si>
  <si>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</si>
  <si>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</si>
  <si>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</si>
  <si>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</si>
  <si>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</si>
  <si>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</si>
  <si>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</si>
  <si>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</si>
  <si>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</si>
  <si>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</si>
  <si>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</si>
  <si>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岩美町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</si>
  <si>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</si>
  <si>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</si>
  <si>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</si>
  <si>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</si>
  <si>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</si>
  <si>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</si>
  <si>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</si>
  <si>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</si>
  <si>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</si>
  <si>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</si>
  <si>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</si>
  <si>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網代地区が平成元年に、東地区が平成12年に、田後地区が平成16年にそれぞれ供用開始しました。
　現在のところいずれの処理区も老朽化による管渠の異常は見られませんが、マンホールポンプの更新時期が到来しています。
　東地区の処理場の機械設備が今後更新時期を迎えます。
　今後、中期的には計画的なマンホールポンプの更新と管渠の適切な点検を行い、長期的には施設の更新時期を見極めて計画していくことが必要となります。</t>
    <rPh sb="107" eb="108">
      <t>ヒガシ</t>
    </rPh>
    <rPh sb="108" eb="110">
      <t>チク</t>
    </rPh>
    <rPh sb="111" eb="114">
      <t>ショリジョウ</t>
    </rPh>
    <rPh sb="115" eb="117">
      <t>キカイ</t>
    </rPh>
    <rPh sb="117" eb="119">
      <t>セツビ</t>
    </rPh>
    <rPh sb="120" eb="122">
      <t>コンゴ</t>
    </rPh>
    <rPh sb="122" eb="124">
      <t>コウシン</t>
    </rPh>
    <rPh sb="124" eb="126">
      <t>ジキ</t>
    </rPh>
    <rPh sb="127" eb="128">
      <t>ムカ</t>
    </rPh>
    <phoneticPr fontId="7"/>
  </si>
  <si>
    <t>　①収益的収支比率をはじめ、いくつかの指標で改善傾向にあり経営の健全化が進んでいます。
　使用料収入の増加が頭打ちとなっていることから、安定した事業運営のため、維持管理経費の更なる削減と元金償還費の平準化を図り、将来的には、汚水処理施設の見直しを含めた検討を行うことが課題であります。</t>
    <rPh sb="45" eb="48">
      <t>シヨウリョウ</t>
    </rPh>
    <rPh sb="48" eb="50">
      <t>シュウニュウ</t>
    </rPh>
    <rPh sb="51" eb="53">
      <t>ゾウカ</t>
    </rPh>
    <rPh sb="54" eb="56">
      <t>アタマウ</t>
    </rPh>
    <phoneticPr fontId="7"/>
  </si>
  <si>
    <t>非設置</t>
    <rPh sb="0" eb="1">
      <t>ヒ</t>
    </rPh>
    <rPh sb="1" eb="3">
      <t>セッチ</t>
    </rPh>
    <phoneticPr fontId="4"/>
  </si>
  <si>
    <t>　①収益的収支比率は年々改善され、現在では高い水準を維持しています。
　⑧水洗化率は横ばい状態ですが、使用料収入が微増となっています。
　⑥汚水処理原価は平均と比べかなり低く、ほぼ横ばいとなっている。
　⑤経費回収率については、全国平均値を大きく上回ってほぼ100%となっています。
　債務残高については、新たな投資がないため、順調に減少しています。
　漁村部における人口減少、高齢化が著しく、⑦施設利用率が低下しており今後も排水量・使用料収入ともに減少していくことが想定されます。
　平成29年度より資本費平準化債の活用により耐用年数の長い資産（管渠等）にかかる元金償還費を平準化し汚水処理経費を軽減することにより経営の安定化を図ります。</t>
    <rPh sb="17" eb="19">
      <t>ゲンザイ</t>
    </rPh>
    <rPh sb="21" eb="22">
      <t>タカ</t>
    </rPh>
    <rPh sb="23" eb="25">
      <t>スイジュン</t>
    </rPh>
    <rPh sb="26" eb="28">
      <t>イジ</t>
    </rPh>
    <rPh sb="77" eb="79">
      <t>ヘイキン</t>
    </rPh>
    <rPh sb="80" eb="81">
      <t>クラ</t>
    </rPh>
    <rPh sb="85" eb="86">
      <t>ヒク</t>
    </rPh>
    <rPh sb="90" eb="91">
      <t>ヨコ</t>
    </rPh>
    <rPh sb="243" eb="245">
      <t>ヘイセイ</t>
    </rPh>
    <rPh sb="247" eb="248">
      <t>ネン</t>
    </rPh>
    <rPh sb="248" eb="249">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</si>
</sst>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48-40ED-98AC-BD6378AE25EA}"/>
            </c:ext>
          </c:extLst>
        </c:ser>
        <c:dLbls>
          <c:showLegendKey val="0"/>
          <c:showVal val="0"/>
          <c:showCatName val="0"/>
          <c:showSerName val="0"/>
          <c:showPercent val="0"/>
          <c:showBubbleSize val="0"/>
        </c:dLbls>
        <c:gapWidth val="150"/>
        <c:axId val="100182272"/>
        <c:axId val="1002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c:ext xmlns:c16="http://schemas.microsoft.com/office/drawing/2014/chart" uri="{C3380CC4-5D6E-409C-BE32-E72D297353CC}">
              <c16:uniqueId val="{00000001-6E48-40ED-98AC-BD6378AE25EA}"/>
            </c:ext>
          </c:extLst>
        </c:ser>
        <c:dLbls>
          <c:showLegendKey val="0"/>
          <c:showVal val="0"/>
          <c:showCatName val="0"/>
          <c:showSerName val="0"/>
          <c:showPercent val="0"/>
          <c:showBubbleSize val="0"/>
        </c:dLbls>
        <c:marker val="1"/>
        <c:smooth val="0"/>
        <c:axId val="100182272"/>
        <c:axId val="100241792"/>
      </c:lineChart>
      <c:dateAx>
        <c:axId val="100182272"/>
        <c:scaling>
          <c:orientation val="minMax"/>
        </c:scaling>
        <c:delete val="1"/>
        <c:axPos val="b"/>
        <c:numFmt formatCode="ge" sourceLinked="1"/>
        <c:majorTickMark val="none"/>
        <c:minorTickMark val="none"/>
        <c:tickLblPos val="none"/>
        <c:crossAx val="100241792"/>
        <c:crosses val="autoZero"/>
        <c:auto val="1"/>
        <c:lblOffset val="100"/>
        <c:baseTimeUnit val="years"/>
      </c:dateAx>
      <c:valAx>
        <c:axId val="1002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29.66</c:v>
                </c:pt>
                <c:pt idx="1">
                  <c:v>29.85</c:v>
                </c:pt>
                <c:pt idx="2">
                  <c:v>29.28</c:v>
                </c:pt>
                <c:pt idx="3">
                  <c:v>27.95</c:v>
                </c:pt>
                <c:pt idx="4">
                  <c:v>27.38</c:v>
                </c:pt>
              </c:numCache>
            </c:numRef>
          </c:val>
          <c:extLst>
            <c:ext xmlns:c16="http://schemas.microsoft.com/office/drawing/2014/chart" uri="{C3380CC4-5D6E-409C-BE32-E72D297353CC}">
              <c16:uniqueId val="{00000000-DE20-4B45-B14B-AE2289624C11}"/>
            </c:ext>
          </c:extLst>
        </c:ser>
        <c:dLbls>
          <c:showLegendKey val="0"/>
          <c:showVal val="0"/>
          <c:showCatName val="0"/>
          <c:showSerName val="0"/>
          <c:showPercent val="0"/>
          <c:showBubbleSize val="0"/>
        </c:dLbls>
        <c:gapWidth val="150"/>
        <c:axId val="118885760"/>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c:ext xmlns:c16="http://schemas.microsoft.com/office/drawing/2014/chart" uri="{C3380CC4-5D6E-409C-BE32-E72D297353CC}">
              <c16:uniqueId val="{00000001-DE20-4B45-B14B-AE2289624C11}"/>
            </c:ext>
          </c:extLst>
        </c:ser>
        <c:dLbls>
          <c:showLegendKey val="0"/>
          <c:showVal val="0"/>
          <c:showCatName val="0"/>
          <c:showSerName val="0"/>
          <c:showPercent val="0"/>
          <c:showBubbleSize val="0"/>
        </c:dLbls>
        <c:marker val="1"/>
        <c:smooth val="0"/>
        <c:axId val="118885760"/>
        <c:axId val="118892032"/>
      </c:lineChart>
      <c:dateAx>
        <c:axId val="118885760"/>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93.56</c:v>
                </c:pt>
                <c:pt idx="1">
                  <c:v>93.58</c:v>
                </c:pt>
                <c:pt idx="2">
                  <c:v>93.94</c:v>
                </c:pt>
                <c:pt idx="3">
                  <c:v>93.83</c:v>
                </c:pt>
                <c:pt idx="4">
                  <c:v>94.61</c:v>
                </c:pt>
              </c:numCache>
            </c:numRef>
          </c:val>
          <c:extLst>
            <c:ext xmlns:c16="http://schemas.microsoft.com/office/drawing/2014/chart" uri="{C3380CC4-5D6E-409C-BE32-E72D297353CC}">
              <c16:uniqueId val="{00000000-8EF4-4DDD-9879-5CBB340019F8}"/>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c:ext xmlns:c16="http://schemas.microsoft.com/office/drawing/2014/chart" uri="{C3380CC4-5D6E-409C-BE32-E72D297353CC}">
              <c16:uniqueId val="{00000001-8EF4-4DDD-9879-5CBB340019F8}"/>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94.75</c:v>
                </c:pt>
                <c:pt idx="1">
                  <c:v>93.08</c:v>
                </c:pt>
                <c:pt idx="2">
                  <c:v>98.73</c:v>
                </c:pt>
                <c:pt idx="3">
                  <c:v>100.01</c:v>
                </c:pt>
                <c:pt idx="4">
                  <c:v>99.41</c:v>
                </c:pt>
              </c:numCache>
            </c:numRef>
          </c:val>
          <c:extLst>
            <c:ext xmlns:c16="http://schemas.microsoft.com/office/drawing/2014/chart" uri="{C3380CC4-5D6E-409C-BE32-E72D297353CC}">
              <c16:uniqueId val="{00000000-C9E0-4382-8B85-D169D8AC1383}"/>
            </c:ext>
          </c:extLst>
        </c:ser>
        <c:dLbls>
          <c:showLegendKey val="0"/>
          <c:showVal val="0"/>
          <c:showCatName val="0"/>
          <c:showSerName val="0"/>
          <c:showPercent val="0"/>
          <c:showBubbleSize val="0"/>
        </c:dLbls>
        <c:gapWidth val="150"/>
        <c:axId val="90584960"/>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0-4382-8B85-D169D8AC1383}"/>
            </c:ext>
          </c:extLst>
        </c:ser>
        <c:dLbls>
          <c:showLegendKey val="0"/>
          <c:showVal val="0"/>
          <c:showCatName val="0"/>
          <c:showSerName val="0"/>
          <c:showPercent val="0"/>
          <c:showBubbleSize val="0"/>
        </c:dLbls>
        <c:marker val="1"/>
        <c:smooth val="0"/>
        <c:axId val="90584960"/>
        <c:axId val="100253696"/>
      </c:lineChart>
      <c:dateAx>
        <c:axId val="90584960"/>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3-4483-BAD1-3D9F691961B3}"/>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3-4483-BAD1-3D9F691961B3}"/>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B1-431C-BBBE-87EC0EE3F94C}"/>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B1-431C-BBBE-87EC0EE3F94C}"/>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D-43C1-AE0E-6D086F3CA371}"/>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D-43C1-AE0E-6D086F3CA371}"/>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4-46A8-BCAD-83602CC232D5}"/>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4-46A8-BCAD-83602CC232D5}"/>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433.08</c:v>
                </c:pt>
                <c:pt idx="1">
                  <c:v>440.87</c:v>
                </c:pt>
                <c:pt idx="2">
                  <c:v>415.74</c:v>
                </c:pt>
                <c:pt idx="3">
                  <c:v>422.19</c:v>
                </c:pt>
                <c:pt idx="4">
                  <c:v>410.98</c:v>
                </c:pt>
              </c:numCache>
            </c:numRef>
          </c:val>
          <c:extLst>
            <c:ext xmlns:c16="http://schemas.microsoft.com/office/drawing/2014/chart" uri="{C3380CC4-5D6E-409C-BE32-E72D297353CC}">
              <c16:uniqueId val="{00000000-B8E8-4E02-8588-73E9F6B719DE}"/>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c:ext xmlns:c16="http://schemas.microsoft.com/office/drawing/2014/chart" uri="{C3380CC4-5D6E-409C-BE32-E72D297353CC}">
              <c16:uniqueId val="{00000001-B8E8-4E02-8588-73E9F6B719DE}"/>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90.14</c:v>
                </c:pt>
                <c:pt idx="1">
                  <c:v>86.75</c:v>
                </c:pt>
                <c:pt idx="2">
                  <c:v>96.54</c:v>
                </c:pt>
                <c:pt idx="3">
                  <c:v>98.65</c:v>
                </c:pt>
                <c:pt idx="4">
                  <c:v>97.75</c:v>
                </c:pt>
              </c:numCache>
            </c:numRef>
          </c:val>
          <c:extLst>
            <c:ext xmlns:c16="http://schemas.microsoft.com/office/drawing/2014/chart" uri="{C3380CC4-5D6E-409C-BE32-E72D297353CC}">
              <c16:uniqueId val="{00000000-94E6-4A89-B59A-98593C23378C}"/>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c:ext xmlns:c16="http://schemas.microsoft.com/office/drawing/2014/chart" uri="{C3380CC4-5D6E-409C-BE32-E72D297353CC}">
              <c16:uniqueId val="{00000001-94E6-4A89-B59A-98593C23378C}"/>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257.01</c:v>
                </c:pt>
                <c:pt idx="1">
                  <c:v>266.42</c:v>
                </c:pt>
                <c:pt idx="2">
                  <c:v>248.67</c:v>
                </c:pt>
                <c:pt idx="3">
                  <c:v>245.44</c:v>
                </c:pt>
                <c:pt idx="4">
                  <c:v>246.57</c:v>
                </c:pt>
              </c:numCache>
            </c:numRef>
          </c:val>
          <c:extLst>
            <c:ext xmlns:c16="http://schemas.microsoft.com/office/drawing/2014/chart" uri="{C3380CC4-5D6E-409C-BE32-E72D297353CC}">
              <c16:uniqueId val="{00000000-F4EC-498C-A005-2F1E0D4E3C32}"/>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c:ext xmlns:c16="http://schemas.microsoft.com/office/drawing/2014/chart" uri="{C3380CC4-5D6E-409C-BE32-E72D297353CC}">
              <c16:uniqueId val="{00000001-F4EC-498C-A005-2F1E0D4E3C32}"/>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鳥取県　岩美町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123</v>
      </c>
      <c r="AE8" s="73"/>
      <c r="AF8" s="73"/>
      <c r="AG8" s="73"/>
      <c r="AH8" s="73"/>
      <c r="AI8" s="73"/>
      <c r="AJ8" s="73"/>
      <c r="AK8" s="4"/>
      <c r="AL8" s="67">
        <f>データ!S6</f>
        <v>11891</v>
      </c>
      <c r="AM8" s="67"/>
      <c r="AN8" s="67"/>
      <c r="AO8" s="67"/>
      <c r="AP8" s="67"/>
      <c r="AQ8" s="67"/>
      <c r="AR8" s="67"/>
      <c r="AS8" s="67"/>
      <c r="AT8" s="66">
        <f>データ!T6</f>
        <v>122.32</v>
      </c>
      <c r="AU8" s="66"/>
      <c r="AV8" s="66"/>
      <c r="AW8" s="66"/>
      <c r="AX8" s="66"/>
      <c r="AY8" s="66"/>
      <c r="AZ8" s="66"/>
      <c r="BA8" s="66"/>
      <c r="BB8" s="66">
        <f>データ!U6</f>
        <v>97.21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14.23</v>
      </c>
      <c r="Q10" s="66"/>
      <c r="R10" s="66"/>
      <c r="S10" s="66"/>
      <c r="T10" s="66"/>
      <c r="U10" s="66"/>
      <c r="V10" s="66"/>
      <c r="W10" s="66">
        <f>データ!Q6</f>
        <v>271.25</v>
      </c>
      <c r="X10" s="66"/>
      <c r="Y10" s="66"/>
      <c r="Z10" s="66"/>
      <c r="AA10" s="66"/>
      <c r="AB10" s="66"/>
      <c r="AC10" s="66"/>
      <c r="AD10" s="67">
        <f>データ!R6</f>
        <v>4622</v>
      </c>
      <c r="AE10" s="67"/>
      <c r="AF10" s="67"/>
      <c r="AG10" s="67"/>
      <c r="AH10" s="67"/>
      <c r="AI10" s="67"/>
      <c r="AJ10" s="67"/>
      <c r="AK10" s="2"/>
      <c r="AL10" s="67">
        <f>データ!V6</f>
        <v>1689</v>
      </c>
      <c r="AM10" s="67"/>
      <c r="AN10" s="67"/>
      <c r="AO10" s="67"/>
      <c r="AP10" s="67"/>
      <c r="AQ10" s="67"/>
      <c r="AR10" s="67"/>
      <c r="AS10" s="67"/>
      <c r="AT10" s="66">
        <f>データ!W6</f>
        <v>0.51</v>
      </c>
      <c r="AU10" s="66"/>
      <c r="AV10" s="66"/>
      <c r="AW10" s="66"/>
      <c r="AX10" s="66"/>
      <c r="AY10" s="66"/>
      <c r="AZ10" s="66"/>
      <c r="BA10" s="66"/>
      <c r="BB10" s="66">
        <f>データ!X6</f>
        <v>3311.76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313025</v>
      </c>
      <c r="D6" s="33">
        <f t="shared" si="3"/>
        <v>47</v>
      </c>
      <c r="E6" s="33">
        <f t="shared" si="3"/>
        <v>17</v>
      </c>
      <c r="F6" s="33">
        <f t="shared" si="3"/>
        <v>6</v>
      </c>
      <c r="G6" s="33">
        <f t="shared" si="3"/>
        <v>0</v>
      </c>
      <c r="H6" s="33" t="str">
        <f t="shared" si="3"/>
        <v>鳥取県　岩美町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14.23</v>
      </c>
      <c r="Q6" s="34">
        <f t="shared" si="3"/>
        <v>271.25</v>
      </c>
      <c r="R6" s="34">
        <f t="shared" si="3"/>
        <v>4622</v>
      </c>
      <c r="S6" s="34">
        <f t="shared" si="3"/>
        <v>11891</v>
      </c>
      <c r="T6" s="34">
        <f t="shared" si="3"/>
        <v>122.32</v>
      </c>
      <c r="U6" s="34">
        <f t="shared" si="3"/>
        <v>97.21</v>
      </c>
      <c r="V6" s="34">
        <f t="shared" si="3"/>
        <v>1689</v>
      </c>
      <c r="W6" s="34">
        <f t="shared" si="3"/>
        <v>0.51</v>
      </c>
      <c r="X6" s="34">
        <f t="shared" si="3"/>
        <v>3311.76</v>
      </c>
      <c r="Y6" s="35">
        <f>IF(Y7="",NA(),Y7)</f>
        <v>94.75</v>
      </c>
      <c r="Z6" s="35">
        <f t="shared" ref="Z6:AH6" si="4">IF(Z7="",NA(),Z7)</f>
        <v>93.08</v>
      </c>
      <c r="AA6" s="35">
        <f t="shared" si="4"/>
        <v>98.73</v>
      </c>
      <c r="AB6" s="35">
        <f t="shared" si="4"/>
        <v>100.01</v>
      </c>
      <c r="AC6" s="35">
        <f t="shared" si="4"/>
        <v>99.41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433.08</v>
      </c>
      <c r="BG6" s="35">
        <f t="shared" ref="BG6:BO6" si="7">IF(BG7="",NA(),BG7)</f>
        <v>440.87</v>
      </c>
      <c r="BH6" s="35">
        <f t="shared" si="7"/>
        <v>415.74</v>
      </c>
      <c r="BI6" s="35">
        <f t="shared" si="7"/>
        <v>422.19</v>
      </c>
      <c r="BJ6" s="35">
        <f t="shared" si="7"/>
        <v>410.98</v>
      </c>
      <c r="BK6" s="35">
        <f t="shared" si="7"/>
        <v>827.19</v>
      </c>
      <c r="BL6" s="35">
        <f t="shared" si="7"/>
        <v>817.63</v>
      </c>
      <c r="BM6" s="35">
        <f t="shared" si="7"/>
        <v>830.5</v>
      </c>
      <c r="BN6" s="35">
        <f t="shared" si="7"/>
        <v>1029.24</v>
      </c>
      <c r="BO6" s="35">
        <f t="shared" si="7"/>
        <v>1063.93</v>
      </c>
      <c r="BP6" s="34" t="str">
        <f>IF(BP7="","",IF(BP7="-","【-】","【"&amp;SUBSTITUTE(TEXT(BP7,"#,##0.00"),"-","△")&amp;"】"))</f>
        <v>【985.48】</v>
      </c>
      <c r="BQ6" s="35">
        <f>IF(BQ7="",NA(),BQ7)</f>
        <v>90.14</v>
      </c>
      <c r="BR6" s="35">
        <f t="shared" ref="BR6:BZ6" si="8">IF(BR7="",NA(),BR7)</f>
        <v>86.75</v>
      </c>
      <c r="BS6" s="35">
        <f t="shared" si="8"/>
        <v>96.54</v>
      </c>
      <c r="BT6" s="35">
        <f t="shared" si="8"/>
        <v>98.65</v>
      </c>
      <c r="BU6" s="35">
        <f t="shared" si="8"/>
        <v>97.75</v>
      </c>
      <c r="BV6" s="35">
        <f t="shared" si="8"/>
        <v>45.01</v>
      </c>
      <c r="BW6" s="35">
        <f t="shared" si="8"/>
        <v>46.31</v>
      </c>
      <c r="BX6" s="35">
        <f t="shared" si="8"/>
        <v>43.66</v>
      </c>
      <c r="BY6" s="35">
        <f t="shared" si="8"/>
        <v>43.13</v>
      </c>
      <c r="BZ6" s="35">
        <f t="shared" si="8"/>
        <v>46.26</v>
      </c>
      <c r="CA6" s="34" t="str">
        <f>IF(CA7="","",IF(CA7="-","【-】","【"&amp;SUBSTITUTE(TEXT(CA7,"#,##0.00"),"-","△")&amp;"】"))</f>
        <v>【45.38】</v>
      </c>
      <c r="CB6" s="35">
        <f>IF(CB7="",NA(),CB7)</f>
        <v>257.01</v>
      </c>
      <c r="CC6" s="35">
        <f t="shared" ref="CC6:CK6" si="9">IF(CC7="",NA(),CC7)</f>
        <v>266.42</v>
      </c>
      <c r="CD6" s="35">
        <f t="shared" si="9"/>
        <v>248.67</v>
      </c>
      <c r="CE6" s="35">
        <f t="shared" si="9"/>
        <v>245.44</v>
      </c>
      <c r="CF6" s="35">
        <f t="shared" si="9"/>
        <v>246.57</v>
      </c>
      <c r="CG6" s="35">
        <f t="shared" si="9"/>
        <v>350.91</v>
      </c>
      <c r="CH6" s="35">
        <f t="shared" si="9"/>
        <v>349.08</v>
      </c>
      <c r="CI6" s="35">
        <f t="shared" si="9"/>
        <v>382.09</v>
      </c>
      <c r="CJ6" s="35">
        <f t="shared" si="9"/>
        <v>392.03</v>
      </c>
      <c r="CK6" s="35">
        <f t="shared" si="9"/>
        <v>376.4</v>
      </c>
      <c r="CL6" s="34" t="str">
        <f>IF(CL7="","",IF(CL7="-","【-】","【"&amp;SUBSTITUTE(TEXT(CL7,"#,##0.00"),"-","△")&amp;"】"))</f>
        <v>【377.04】</v>
      </c>
      <c r="CM6" s="35">
        <f>IF(CM7="",NA(),CM7)</f>
        <v>29.66</v>
      </c>
      <c r="CN6" s="35">
        <f t="shared" ref="CN6:CV6" si="10">IF(CN7="",NA(),CN7)</f>
        <v>29.85</v>
      </c>
      <c r="CO6" s="35">
        <f t="shared" si="10"/>
        <v>29.28</v>
      </c>
      <c r="CP6" s="35">
        <f t="shared" si="10"/>
        <v>27.95</v>
      </c>
      <c r="CQ6" s="35">
        <f t="shared" si="10"/>
        <v>27.38</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93.56</v>
      </c>
      <c r="CY6" s="35">
        <f t="shared" ref="CY6:DG6" si="11">IF(CY7="",NA(),CY7)</f>
        <v>93.58</v>
      </c>
      <c r="CZ6" s="35">
        <f t="shared" si="11"/>
        <v>93.94</v>
      </c>
      <c r="DA6" s="35">
        <f t="shared" si="11"/>
        <v>93.83</v>
      </c>
      <c r="DB6" s="35">
        <f t="shared" si="11"/>
        <v>94.61</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313025</v>
      </c>
      <c r="D7" s="37">
        <v>47</v>
      </c>
      <c r="E7" s="37">
        <v>17</v>
      </c>
      <c r="F7" s="37">
        <v>6</v>
      </c>
      <c r="G7" s="37">
        <v>0</v>
      </c>
      <c r="H7" s="37" t="s">
        <v>109</v>
      </c>
      <c r="I7" s="37" t="s">
        <v>110</v>
      </c>
      <c r="J7" s="37" t="s">
        <v>111</v>
      </c>
      <c r="K7" s="37" t="s">
        <v>112</v>
      </c>
      <c r="L7" s="37" t="s">
        <v>113</v>
      </c>
      <c r="M7" s="37"/>
      <c r="N7" s="38" t="s">
        <v>114</v>
      </c>
      <c r="O7" s="38" t="s">
        <v>115</v>
      </c>
      <c r="P7" s="38">
        <v>14.23</v>
      </c>
      <c r="Q7" s="38">
        <v>271.25</v>
      </c>
      <c r="R7" s="38">
        <v>4622</v>
      </c>
      <c r="S7" s="38">
        <v>11891</v>
      </c>
      <c r="T7" s="38">
        <v>122.32</v>
      </c>
      <c r="U7" s="38">
        <v>97.21</v>
      </c>
      <c r="V7" s="38">
        <v>1689</v>
      </c>
      <c r="W7" s="38">
        <v>0.51</v>
      </c>
      <c r="X7" s="38">
        <v>3311.76</v>
      </c>
      <c r="Y7" s="38">
        <v>94.75</v>
      </c>
      <c r="Z7" s="38">
        <v>93.08</v>
      </c>
      <c r="AA7" s="38">
        <v>98.73</v>
      </c>
      <c r="AB7" s="38">
        <v>100.01</v>
      </c>
      <c r="AC7" s="38">
        <v>99.41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433.08</v>
      </c>
      <c r="BG7" s="38">
        <v>440.87</v>
      </c>
      <c r="BH7" s="38">
        <v>415.74</v>
      </c>
      <c r="BI7" s="38">
        <v>422.19</v>
      </c>
      <c r="BJ7" s="38">
        <v>410.98</v>
      </c>
      <c r="BK7" s="38">
        <v>827.19</v>
      </c>
      <c r="BL7" s="38">
        <v>817.63</v>
      </c>
      <c r="BM7" s="38">
        <v>830.5</v>
      </c>
      <c r="BN7" s="38">
        <v>1029.24</v>
      </c>
      <c r="BO7" s="38">
        <v>1063.93</v>
      </c>
      <c r="BP7" s="38">
        <v>985.48</v>
      </c>
      <c r="BQ7" s="38">
        <v>90.14</v>
      </c>
      <c r="BR7" s="38">
        <v>86.75</v>
      </c>
      <c r="BS7" s="38">
        <v>96.54</v>
      </c>
      <c r="BT7" s="38">
        <v>98.65</v>
      </c>
      <c r="BU7" s="38">
        <v>97.75</v>
      </c>
      <c r="BV7" s="38">
        <v>45.01</v>
      </c>
      <c r="BW7" s="38">
        <v>46.31</v>
      </c>
      <c r="BX7" s="38">
        <v>43.66</v>
      </c>
      <c r="BY7" s="38">
        <v>43.13</v>
      </c>
      <c r="BZ7" s="38">
        <v>46.26</v>
      </c>
      <c r="CA7" s="38">
        <v>45.38</v>
      </c>
      <c r="CB7" s="38">
        <v>257.01</v>
      </c>
      <c r="CC7" s="38">
        <v>266.42</v>
      </c>
      <c r="CD7" s="38">
        <v>248.67</v>
      </c>
      <c r="CE7" s="38">
        <v>245.44</v>
      </c>
      <c r="CF7" s="38">
        <v>246.57</v>
      </c>
      <c r="CG7" s="38">
        <v>350.91</v>
      </c>
      <c r="CH7" s="38">
        <v>349.08</v>
      </c>
      <c r="CI7" s="38">
        <v>382.09</v>
      </c>
      <c r="CJ7" s="38">
        <v>392.03</v>
      </c>
      <c r="CK7" s="38">
        <v>376.4</v>
      </c>
      <c r="CL7" s="38">
        <v>377.04</v>
      </c>
      <c r="CM7" s="38">
        <v>29.66</v>
      </c>
      <c r="CN7" s="38">
        <v>29.85</v>
      </c>
      <c r="CO7" s="38">
        <v>29.28</v>
      </c>
      <c r="CP7" s="38">
        <v>27.95</v>
      </c>
      <c r="CQ7" s="38">
        <v>27.38</v>
      </c>
      <c r="CR7" s="38">
        <v>38.24</v>
      </c>
      <c r="CS7" s="38">
        <v>39.42</v>
      </c>
      <c r="CT7" s="38">
        <v>39.68</v>
      </c>
      <c r="CU7" s="38">
        <v>35.64</v>
      </c>
      <c r="CV7" s="38">
        <v>33.729999999999997</v>
      </c>
      <c r="CW7" s="38">
        <v>34.15</v>
      </c>
      <c r="CX7" s="38">
        <v>93.56</v>
      </c>
      <c r="CY7" s="38">
        <v>93.58</v>
      </c>
      <c r="CZ7" s="38">
        <v>93.94</v>
      </c>
      <c r="DA7" s="38">
        <v>93.83</v>
      </c>
      <c r="DB7" s="38">
        <v>94.61</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U0029</cp:lastModifiedBy>
  <cp:lastPrinted>2018-02-01T04:58:01Z</cp:lastPrinted>
  <dcterms:created xsi:type="dcterms:W3CDTF">2017-12-25T02:36:00Z</dcterms:created>
  <dcterms:modified xsi:type="dcterms:W3CDTF">2018-02-09T00:12:03Z</dcterms:modified>
  <cp:category/>
</cp:coreProperties>
</file>