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自治振興課H24以降\05_市町村公営企業\03_公営企業決算統計\03 経営比較分析表\Ｈ29年度\04 分析依頼\05 県HP掲載用\09 三朝町　〇\"/>
    </mc:Choice>
  </mc:AlternateContent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AL10" i="4" s="1"/>
  <c r="U6" i="5"/>
  <c r="BB8" i="4" s="1"/>
  <c r="T6" i="5"/>
  <c r="AT8" i="4" s="1"/>
  <c r="S6" i="5"/>
  <c r="R6" i="5"/>
  <c r="AD10" i="4" s="1"/>
  <c r="Q6" i="5"/>
  <c r="W10" i="4" s="1"/>
  <c r="P6" i="5"/>
  <c r="P10" i="4" s="1"/>
  <c r="O6" i="5"/>
  <c r="I10" i="4" s="1"/>
  <c r="N6" i="5"/>
  <c r="B10" i="4" s="1"/>
  <c r="M6" i="5"/>
  <c r="L6" i="5"/>
  <c r="W8" i="4" s="1"/>
  <c r="K6" i="5"/>
  <c r="P8" i="4" s="1"/>
  <c r="J6" i="5"/>
  <c r="I8" i="4" s="1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H86" i="4"/>
  <c r="AT10" i="4"/>
  <c r="AL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<sst xmlns="http://schemas.openxmlformats.org/spreadsheetml/2006/main" count="243" uniqueCount="126">
  <si>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</si>
  <si>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</si>
  <si>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</si>
  <si>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</si>
  <si>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</si>
  <si>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</si>
  <si>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</si>
  <si>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</si>
  <si>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</si>
  <si>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</si>
  <si>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</si>
  <si>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</si>
  <si>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</si>
  <si>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</si>
  <si>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</si>
  <si>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</si>
  <si>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</si>
  <si>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</si>
  <si>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</si>
  <si>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</si>
  <si>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</si>
  <si>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</si>
  <si>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</si>
  <si>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</si>
  <si>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</si>
  <si>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</si>
  <si>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</si>
  <si>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</si>
  <si>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</si>
  <si>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</si>
  <si>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</si>
  <si>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</si>
  <si>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</si>
  <si>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</si>
  <si>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</si>
  <si>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</si>
  <si>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</si>
  <si>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</si>
  <si>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</si>
  <si>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</si>
  <si>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</si>
  <si>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</si>
  <si>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</si>
  <si>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</si>
  <si>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</si>
  <si>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</si>
  <si>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</si>
  <si>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</si>
  <si>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</si>
  <si>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</si>
  <si>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</si>
  <si>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</si>
  <si>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</si>
  <si>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</si>
  <si>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</si>
  <si>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</si>
  <si>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</si>
  <si>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</si>
  <si>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</si>
  <si>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</si>
  <si>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</si>
  <si>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</si>
  <si>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</si>
  <si>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</si>
  <si>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</si>
  <si>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</si>
  <si>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</si>
  <si>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</si>
  <si>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</si>
  <si>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</si>
  <si>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</si>
  <si>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</si>
  <si>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</si>
  <si>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</si>
  <si>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</si>
  <si>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</si>
  <si>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</si>
  <si>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</si>
  <si>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</si>
  <si>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</si>
  <si>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</si>
  <si>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</si>
  <si>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</si>
  <si>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</si>
  <si>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</si>
  <si>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</si>
  <si>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</si>
  <si>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</si>
  <si>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</si>
  <si>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</si>
  <si>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</si>
  <si>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</si>
  <si>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</si>
  <si>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</si>
  <si>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</si>
  <si>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</si>
  <si>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</si>
  <si>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</si>
  <si>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</si>
  <si>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</si>
  <si>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</si>
  <si>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</si>
  <si>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</si>
  <si>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</si>
  <si>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</si>
  <si>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</si>
  <si>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</si>
  <si>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</si>
  <si>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</si>
  <si>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</si>
  <si>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鳥取県　三朝町</t>
  </si>
  <si>
    <t>法非適用</t>
  </si>
  <si>
    <t>下水道事業</t>
  </si>
  <si>
    <t>林業集落排水</t>
  </si>
  <si>
    <t>G2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</si>
  <si>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</si>
  <si>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</si>
  <si>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</si>
  <si>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</si>
  <si>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</si>
  <si>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</si>
  <si>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</si>
  <si>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　老朽化の対策については、施設管理記録（過去の修繕状況）等に基づき施設の更新等を計画的に行う必要がある。</t>
    <rPh sb="1" eb="4">
      <t>ロウキュウカ</t>
    </rPh>
    <rPh sb="5" eb="7">
      <t>タイサク</t>
    </rPh>
    <rPh sb="13" eb="15">
      <t>シセツ</t>
    </rPh>
    <rPh sb="15" eb="17">
      <t>カンリ</t>
    </rPh>
    <rPh sb="17" eb="19">
      <t>キロク</t>
    </rPh>
    <rPh sb="20" eb="22">
      <t>カコ</t>
    </rPh>
    <rPh sb="23" eb="25">
      <t>シュウゼン</t>
    </rPh>
    <rPh sb="25" eb="27">
      <t>ジョウキョウ</t>
    </rPh>
    <rPh sb="28" eb="29">
      <t>トウ</t>
    </rPh>
    <rPh sb="30" eb="31">
      <t>モト</t>
    </rPh>
    <rPh sb="33" eb="35">
      <t>シセツ</t>
    </rPh>
    <rPh sb="36" eb="38">
      <t>コウシン</t>
    </rPh>
    <rPh sb="38" eb="39">
      <t>トウ</t>
    </rPh>
    <rPh sb="40" eb="43">
      <t>ケイカクテキ</t>
    </rPh>
    <rPh sb="44" eb="45">
      <t>オコナ</t>
    </rPh>
    <rPh sb="46" eb="48">
      <t>ヒツヨウ</t>
    </rPh>
    <phoneticPr fontId="4"/>
  </si>
  <si>
    <t>　経営環境が厳しさを増す中で、長期的かつ安定した経営基盤の強化を図ることが必要である。
１　人口が減少する中で、料金収入を確保するため徴収率を高めるとともに、料金体系の見直しを図る。
２　維持管理経費を抑制するなど、経費の削減を図る。</t>
    <rPh sb="1" eb="3">
      <t>ケイエイ</t>
    </rPh>
    <rPh sb="3" eb="5">
      <t>カンキョウ</t>
    </rPh>
    <rPh sb="6" eb="7">
      <t>キビ</t>
    </rPh>
    <rPh sb="10" eb="11">
      <t>マ</t>
    </rPh>
    <rPh sb="12" eb="13">
      <t>ナカ</t>
    </rPh>
    <rPh sb="15" eb="18">
      <t>チョウキテキ</t>
    </rPh>
    <rPh sb="20" eb="22">
      <t>アンテイ</t>
    </rPh>
    <rPh sb="24" eb="26">
      <t>ケイエイ</t>
    </rPh>
    <rPh sb="26" eb="28">
      <t>キバン</t>
    </rPh>
    <rPh sb="29" eb="31">
      <t>キョウカ</t>
    </rPh>
    <rPh sb="32" eb="33">
      <t>ハカ</t>
    </rPh>
    <rPh sb="37" eb="39">
      <t>ヒツヨウ</t>
    </rPh>
    <rPh sb="46" eb="48">
      <t>ジンコウ</t>
    </rPh>
    <rPh sb="49" eb="51">
      <t>ゲンショウ</t>
    </rPh>
    <rPh sb="53" eb="54">
      <t>ナカ</t>
    </rPh>
    <rPh sb="56" eb="58">
      <t>リョウキン</t>
    </rPh>
    <rPh sb="58" eb="60">
      <t>シュウニュウ</t>
    </rPh>
    <rPh sb="61" eb="63">
      <t>カクホ</t>
    </rPh>
    <rPh sb="67" eb="69">
      <t>チョウシュウ</t>
    </rPh>
    <rPh sb="69" eb="70">
      <t>リツ</t>
    </rPh>
    <rPh sb="71" eb="72">
      <t>タカ</t>
    </rPh>
    <rPh sb="79" eb="81">
      <t>リョウキン</t>
    </rPh>
    <rPh sb="81" eb="83">
      <t>タイケイ</t>
    </rPh>
    <rPh sb="84" eb="86">
      <t>ミナオ</t>
    </rPh>
    <rPh sb="88" eb="89">
      <t>ハカ</t>
    </rPh>
    <rPh sb="94" eb="96">
      <t>イジ</t>
    </rPh>
    <rPh sb="96" eb="98">
      <t>カンリ</t>
    </rPh>
    <rPh sb="98" eb="100">
      <t>ケイヒ</t>
    </rPh>
    <rPh sb="101" eb="103">
      <t>ヨクセイ</t>
    </rPh>
    <rPh sb="108" eb="110">
      <t>ケイヒ</t>
    </rPh>
    <rPh sb="111" eb="113">
      <t>サクゲン</t>
    </rPh>
    <rPh sb="114" eb="115">
      <t>ハカ</t>
    </rPh>
    <phoneticPr fontId="4"/>
  </si>
  <si>
    <t>収入：処理人口は24人と極めて少ない状態である。人口の増加が見込めず料金収入の増加も見込めないため、徴収率を高めるとともに、人口推移を考慮した料金体系の見直しを図る必要がある。
支出：施設の修繕は出来る限り職員が直営で対応し、維持管理経費の節減に努めている。今後、老朽化を見越した施設の更新等を計画的に行う必要がある。</t>
    <rPh sb="0" eb="2">
      <t>シュウニュウ</t>
    </rPh>
    <rPh sb="3" eb="5">
      <t>ショリ</t>
    </rPh>
    <rPh sb="5" eb="7">
      <t>ジンコウ</t>
    </rPh>
    <rPh sb="10" eb="11">
      <t>ニン</t>
    </rPh>
    <rPh sb="12" eb="13">
      <t>キワ</t>
    </rPh>
    <rPh sb="15" eb="16">
      <t>スク</t>
    </rPh>
    <rPh sb="18" eb="20">
      <t>ジョウタイ</t>
    </rPh>
    <rPh sb="24" eb="26">
      <t>ジンコウ</t>
    </rPh>
    <rPh sb="27" eb="29">
      <t>ゾウカ</t>
    </rPh>
    <rPh sb="30" eb="32">
      <t>ミコ</t>
    </rPh>
    <rPh sb="34" eb="36">
      <t>リョウキン</t>
    </rPh>
    <rPh sb="36" eb="38">
      <t>シュウニュウ</t>
    </rPh>
    <rPh sb="39" eb="41">
      <t>ゾウカ</t>
    </rPh>
    <rPh sb="42" eb="44">
      <t>ミコ</t>
    </rPh>
    <rPh sb="50" eb="52">
      <t>チョウシュウ</t>
    </rPh>
    <rPh sb="52" eb="53">
      <t>リツ</t>
    </rPh>
    <rPh sb="54" eb="55">
      <t>タカ</t>
    </rPh>
    <rPh sb="62" eb="64">
      <t>ジンコウ</t>
    </rPh>
    <rPh sb="64" eb="66">
      <t>スイイ</t>
    </rPh>
    <rPh sb="67" eb="69">
      <t>コウリョ</t>
    </rPh>
    <rPh sb="71" eb="73">
      <t>リョウキン</t>
    </rPh>
    <rPh sb="73" eb="75">
      <t>タイケイ</t>
    </rPh>
    <rPh sb="76" eb="78">
      <t>ミナオ</t>
    </rPh>
    <rPh sb="80" eb="81">
      <t>ハカ</t>
    </rPh>
    <rPh sb="82" eb="84">
      <t>ヒツヨウ</t>
    </rPh>
    <rPh sb="90" eb="92">
      <t>シシュツ</t>
    </rPh>
    <rPh sb="130" eb="132">
      <t>コンゴ</t>
    </rPh>
    <rPh sb="133" eb="136">
      <t>ロウキュウカ</t>
    </rPh>
    <rPh sb="137" eb="139">
      <t>ミコ</t>
    </rPh>
    <rPh sb="141" eb="143">
      <t>シセツ</t>
    </rPh>
    <rPh sb="144" eb="146">
      <t>コウシン</t>
    </rPh>
    <rPh sb="146" eb="147">
      <t>トウ</t>
    </rPh>
    <rPh sb="148" eb="151">
      <t>ケイカクテキ</t>
    </rPh>
    <rPh sb="152" eb="153">
      <t>オコナ</t>
    </rPh>
    <rPh sb="154" eb="156">
      <t>ヒツヨウ</t>
    </rPh>
    <phoneticPr fontId="4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</si>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</sst>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6992888"/>
        <c:axId val="326991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0.02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992888"/>
        <c:axId val="326991712"/>
      </c:lineChart>
      <c:dateAx>
        <c:axId val="326992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6991712"/>
        <c:crosses val="autoZero"/>
        <c:auto val="1"/>
        <c:lblOffset val="100"/>
        <c:baseTimeUnit val="years"/>
      </c:dateAx>
      <c:valAx>
        <c:axId val="326991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6992888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57.14</c:v>
                </c:pt>
                <c:pt idx="1">
                  <c:v>28.57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711160"/>
        <c:axId val="327706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47.83</c:v>
                </c:pt>
                <c:pt idx="1">
                  <c:v>58.58</c:v>
                </c:pt>
                <c:pt idx="2">
                  <c:v>56.52</c:v>
                </c:pt>
                <c:pt idx="3">
                  <c:v>53.97</c:v>
                </c:pt>
                <c:pt idx="4">
                  <c:v>40.53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711160"/>
        <c:axId val="327706848"/>
      </c:lineChart>
      <c:dateAx>
        <c:axId val="327711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7706848"/>
        <c:crosses val="autoZero"/>
        <c:auto val="1"/>
        <c:lblOffset val="100"/>
        <c:baseTimeUnit val="years"/>
      </c:dateAx>
      <c:valAx>
        <c:axId val="327706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7711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71.88</c:v>
                </c:pt>
                <c:pt idx="1">
                  <c:v>74.19</c:v>
                </c:pt>
                <c:pt idx="2">
                  <c:v>77.42</c:v>
                </c:pt>
                <c:pt idx="3">
                  <c:v>75</c:v>
                </c:pt>
                <c:pt idx="4">
                  <c:v>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710768"/>
        <c:axId val="327712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84.46</c:v>
                </c:pt>
                <c:pt idx="1">
                  <c:v>89.31</c:v>
                </c:pt>
                <c:pt idx="2">
                  <c:v>91.27</c:v>
                </c:pt>
                <c:pt idx="3">
                  <c:v>92.01</c:v>
                </c:pt>
                <c:pt idx="4">
                  <c:v>90.28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710768"/>
        <c:axId val="327712728"/>
      </c:lineChart>
      <c:dateAx>
        <c:axId val="327710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7712728"/>
        <c:crosses val="autoZero"/>
        <c:auto val="1"/>
        <c:lblOffset val="100"/>
        <c:baseTimeUnit val="years"/>
      </c:dateAx>
      <c:valAx>
        <c:axId val="327712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7710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56.77</c:v>
                </c:pt>
                <c:pt idx="1">
                  <c:v>57.81</c:v>
                </c:pt>
                <c:pt idx="2">
                  <c:v>56.71</c:v>
                </c:pt>
                <c:pt idx="3">
                  <c:v>53.94</c:v>
                </c:pt>
                <c:pt idx="4">
                  <c:v>53.59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6994064"/>
        <c:axId val="326992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994064"/>
        <c:axId val="326992104"/>
      </c:lineChart>
      <c:dateAx>
        <c:axId val="326994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6992104"/>
        <c:crosses val="autoZero"/>
        <c:auto val="1"/>
        <c:lblOffset val="100"/>
        <c:baseTimeUnit val="years"/>
      </c:dateAx>
      <c:valAx>
        <c:axId val="326992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6994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6994456"/>
        <c:axId val="327797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994456"/>
        <c:axId val="327797808"/>
      </c:lineChart>
      <c:dateAx>
        <c:axId val="326994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7797808"/>
        <c:crosses val="autoZero"/>
        <c:auto val="1"/>
        <c:lblOffset val="100"/>
        <c:baseTimeUnit val="years"/>
      </c:dateAx>
      <c:valAx>
        <c:axId val="327797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6994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798592"/>
        <c:axId val="327798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798592"/>
        <c:axId val="327798984"/>
      </c:lineChart>
      <c:dateAx>
        <c:axId val="327798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7798984"/>
        <c:crosses val="autoZero"/>
        <c:auto val="1"/>
        <c:lblOffset val="100"/>
        <c:baseTimeUnit val="years"/>
      </c:dateAx>
      <c:valAx>
        <c:axId val="327798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7798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800552"/>
        <c:axId val="327802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800552"/>
        <c:axId val="327802904"/>
      </c:lineChart>
      <c:dateAx>
        <c:axId val="327800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7802904"/>
        <c:crosses val="autoZero"/>
        <c:auto val="1"/>
        <c:lblOffset val="100"/>
        <c:baseTimeUnit val="years"/>
      </c:dateAx>
      <c:valAx>
        <c:axId val="327802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7800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803296"/>
        <c:axId val="327803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803296"/>
        <c:axId val="327803688"/>
      </c:lineChart>
      <c:dateAx>
        <c:axId val="327803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7803688"/>
        <c:crosses val="autoZero"/>
        <c:auto val="1"/>
        <c:lblOffset val="100"/>
        <c:baseTimeUnit val="years"/>
      </c:dateAx>
      <c:valAx>
        <c:axId val="327803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7803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215.4</c:v>
                </c:pt>
                <c:pt idx="1">
                  <c:v>362.47</c:v>
                </c:pt>
                <c:pt idx="2">
                  <c:v>614.29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709984"/>
        <c:axId val="327709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1844.55</c:v>
                </c:pt>
                <c:pt idx="1">
                  <c:v>1156.78</c:v>
                </c:pt>
                <c:pt idx="2">
                  <c:v>1239.21</c:v>
                </c:pt>
                <c:pt idx="3">
                  <c:v>1196.58</c:v>
                </c:pt>
                <c:pt idx="4">
                  <c:v>776.75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709984"/>
        <c:axId val="327709200"/>
      </c:lineChart>
      <c:dateAx>
        <c:axId val="327709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7709200"/>
        <c:crosses val="autoZero"/>
        <c:auto val="1"/>
        <c:lblOffset val="100"/>
        <c:baseTimeUnit val="years"/>
      </c:dateAx>
      <c:valAx>
        <c:axId val="327709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7709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42.06</c:v>
                </c:pt>
                <c:pt idx="1">
                  <c:v>42.51</c:v>
                </c:pt>
                <c:pt idx="2">
                  <c:v>41.74</c:v>
                </c:pt>
                <c:pt idx="3">
                  <c:v>38.909999999999997</c:v>
                </c:pt>
                <c:pt idx="4">
                  <c:v>38.29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712336"/>
        <c:axId val="327708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22.93</c:v>
                </c:pt>
                <c:pt idx="1">
                  <c:v>33.82</c:v>
                </c:pt>
                <c:pt idx="2">
                  <c:v>38.14</c:v>
                </c:pt>
                <c:pt idx="3">
                  <c:v>38.28</c:v>
                </c:pt>
                <c:pt idx="4">
                  <c:v>38.49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712336"/>
        <c:axId val="327708808"/>
      </c:lineChart>
      <c:dateAx>
        <c:axId val="327712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7708808"/>
        <c:crosses val="autoZero"/>
        <c:auto val="1"/>
        <c:lblOffset val="100"/>
        <c:baseTimeUnit val="years"/>
      </c:dateAx>
      <c:valAx>
        <c:axId val="327708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7712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420.02</c:v>
                </c:pt>
                <c:pt idx="1">
                  <c:v>421.5</c:v>
                </c:pt>
                <c:pt idx="2">
                  <c:v>450.84</c:v>
                </c:pt>
                <c:pt idx="3">
                  <c:v>490.76</c:v>
                </c:pt>
                <c:pt idx="4">
                  <c:v>459.24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714296"/>
        <c:axId val="327708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690.86</c:v>
                </c:pt>
                <c:pt idx="1">
                  <c:v>525.1</c:v>
                </c:pt>
                <c:pt idx="2">
                  <c:v>471.79</c:v>
                </c:pt>
                <c:pt idx="3">
                  <c:v>468.36</c:v>
                </c:pt>
                <c:pt idx="4">
                  <c:v>479.21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714296"/>
        <c:axId val="327708416"/>
      </c:lineChart>
      <c:dateAx>
        <c:axId val="327714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7708416"/>
        <c:crosses val="autoZero"/>
        <c:auto val="1"/>
        <c:lblOffset val="100"/>
        <c:baseTimeUnit val="years"/>
      </c:dateAx>
      <c:valAx>
        <c:axId val="327708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7714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【644.02】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【39.10】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【547.82】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AD9" sqref="AD9:AJ9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75" t="str">
        <f>データ!H6</f>
        <v>鳥取県　三朝町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63" t="s">
        <v>1</v>
      </c>
      <c r="C7" s="63"/>
      <c r="D7" s="63"/>
      <c r="E7" s="63"/>
      <c r="F7" s="63"/>
      <c r="G7" s="63"/>
      <c r="H7" s="63"/>
      <c r="I7" s="63" t="s">
        <v>2</v>
      </c>
      <c r="J7" s="63"/>
      <c r="K7" s="63"/>
      <c r="L7" s="63"/>
      <c r="M7" s="63"/>
      <c r="N7" s="63"/>
      <c r="O7" s="63"/>
      <c r="P7" s="63" t="s">
        <v>3</v>
      </c>
      <c r="Q7" s="63"/>
      <c r="R7" s="63"/>
      <c r="S7" s="63"/>
      <c r="T7" s="63"/>
      <c r="U7" s="63"/>
      <c r="V7" s="63"/>
      <c r="W7" s="63" t="s">
        <v>4</v>
      </c>
      <c r="X7" s="63"/>
      <c r="Y7" s="63"/>
      <c r="Z7" s="63"/>
      <c r="AA7" s="63"/>
      <c r="AB7" s="63"/>
      <c r="AC7" s="63"/>
      <c r="AD7" s="63" t="s">
        <v>5</v>
      </c>
      <c r="AE7" s="63"/>
      <c r="AF7" s="63"/>
      <c r="AG7" s="63"/>
      <c r="AH7" s="63"/>
      <c r="AI7" s="63"/>
      <c r="AJ7" s="63"/>
      <c r="AK7" s="4"/>
      <c r="AL7" s="63" t="s">
        <v>6</v>
      </c>
      <c r="AM7" s="63"/>
      <c r="AN7" s="63"/>
      <c r="AO7" s="63"/>
      <c r="AP7" s="63"/>
      <c r="AQ7" s="63"/>
      <c r="AR7" s="63"/>
      <c r="AS7" s="63"/>
      <c r="AT7" s="63" t="s">
        <v>7</v>
      </c>
      <c r="AU7" s="63"/>
      <c r="AV7" s="63"/>
      <c r="AW7" s="63"/>
      <c r="AX7" s="63"/>
      <c r="AY7" s="63"/>
      <c r="AZ7" s="63"/>
      <c r="BA7" s="63"/>
      <c r="BB7" s="63" t="s">
        <v>8</v>
      </c>
      <c r="BC7" s="63"/>
      <c r="BD7" s="63"/>
      <c r="BE7" s="63"/>
      <c r="BF7" s="63"/>
      <c r="BG7" s="63"/>
      <c r="BH7" s="63"/>
      <c r="BI7" s="63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林業集落排水</v>
      </c>
      <c r="Q8" s="72"/>
      <c r="R8" s="72"/>
      <c r="S8" s="72"/>
      <c r="T8" s="72"/>
      <c r="U8" s="72"/>
      <c r="V8" s="72"/>
      <c r="W8" s="72" t="str">
        <f>データ!L6</f>
        <v>G2</v>
      </c>
      <c r="X8" s="72"/>
      <c r="Y8" s="72"/>
      <c r="Z8" s="72"/>
      <c r="AA8" s="72"/>
      <c r="AB8" s="72"/>
      <c r="AC8" s="72"/>
      <c r="AD8" s="73" t="s">
        <v>125</v>
      </c>
      <c r="AE8" s="73"/>
      <c r="AF8" s="73"/>
      <c r="AG8" s="73"/>
      <c r="AH8" s="73"/>
      <c r="AI8" s="73"/>
      <c r="AJ8" s="73"/>
      <c r="AK8" s="4"/>
      <c r="AL8" s="67">
        <f>データ!S6</f>
        <v>6720</v>
      </c>
      <c r="AM8" s="67"/>
      <c r="AN8" s="67"/>
      <c r="AO8" s="67"/>
      <c r="AP8" s="67"/>
      <c r="AQ8" s="67"/>
      <c r="AR8" s="67"/>
      <c r="AS8" s="67"/>
      <c r="AT8" s="66">
        <f>データ!T6</f>
        <v>233.52</v>
      </c>
      <c r="AU8" s="66"/>
      <c r="AV8" s="66"/>
      <c r="AW8" s="66"/>
      <c r="AX8" s="66"/>
      <c r="AY8" s="66"/>
      <c r="AZ8" s="66"/>
      <c r="BA8" s="66"/>
      <c r="BB8" s="66">
        <f>データ!U6</f>
        <v>28.78</v>
      </c>
      <c r="BC8" s="66"/>
      <c r="BD8" s="66"/>
      <c r="BE8" s="66"/>
      <c r="BF8" s="66"/>
      <c r="BG8" s="66"/>
      <c r="BH8" s="66"/>
      <c r="BI8" s="66"/>
      <c r="BJ8" s="4"/>
      <c r="BK8" s="4"/>
      <c r="BL8" s="70" t="s">
        <v>10</v>
      </c>
      <c r="BM8" s="71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63" t="s">
        <v>12</v>
      </c>
      <c r="C9" s="63"/>
      <c r="D9" s="63"/>
      <c r="E9" s="63"/>
      <c r="F9" s="63"/>
      <c r="G9" s="63"/>
      <c r="H9" s="63"/>
      <c r="I9" s="63" t="s">
        <v>13</v>
      </c>
      <c r="J9" s="63"/>
      <c r="K9" s="63"/>
      <c r="L9" s="63"/>
      <c r="M9" s="63"/>
      <c r="N9" s="63"/>
      <c r="O9" s="63"/>
      <c r="P9" s="63" t="s">
        <v>14</v>
      </c>
      <c r="Q9" s="63"/>
      <c r="R9" s="63"/>
      <c r="S9" s="63"/>
      <c r="T9" s="63"/>
      <c r="U9" s="63"/>
      <c r="V9" s="63"/>
      <c r="W9" s="63" t="s">
        <v>15</v>
      </c>
      <c r="X9" s="63"/>
      <c r="Y9" s="63"/>
      <c r="Z9" s="63"/>
      <c r="AA9" s="63"/>
      <c r="AB9" s="63"/>
      <c r="AC9" s="63"/>
      <c r="AD9" s="63" t="s">
        <v>16</v>
      </c>
      <c r="AE9" s="63"/>
      <c r="AF9" s="63"/>
      <c r="AG9" s="63"/>
      <c r="AH9" s="63"/>
      <c r="AI9" s="63"/>
      <c r="AJ9" s="63"/>
      <c r="AK9" s="4"/>
      <c r="AL9" s="63" t="s">
        <v>17</v>
      </c>
      <c r="AM9" s="63"/>
      <c r="AN9" s="63"/>
      <c r="AO9" s="63"/>
      <c r="AP9" s="63"/>
      <c r="AQ9" s="63"/>
      <c r="AR9" s="63"/>
      <c r="AS9" s="63"/>
      <c r="AT9" s="63" t="s">
        <v>18</v>
      </c>
      <c r="AU9" s="63"/>
      <c r="AV9" s="63"/>
      <c r="AW9" s="63"/>
      <c r="AX9" s="63"/>
      <c r="AY9" s="63"/>
      <c r="AZ9" s="63"/>
      <c r="BA9" s="63"/>
      <c r="BB9" s="63" t="s">
        <v>19</v>
      </c>
      <c r="BC9" s="63"/>
      <c r="BD9" s="63"/>
      <c r="BE9" s="63"/>
      <c r="BF9" s="63"/>
      <c r="BG9" s="63"/>
      <c r="BH9" s="63"/>
      <c r="BI9" s="63"/>
      <c r="BJ9" s="4"/>
      <c r="BK9" s="4"/>
      <c r="BL9" s="64" t="s">
        <v>20</v>
      </c>
      <c r="BM9" s="65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66" t="str">
        <f>データ!N6</f>
        <v>-</v>
      </c>
      <c r="C10" s="66"/>
      <c r="D10" s="66"/>
      <c r="E10" s="66"/>
      <c r="F10" s="66"/>
      <c r="G10" s="66"/>
      <c r="H10" s="66"/>
      <c r="I10" s="66" t="str">
        <f>データ!O6</f>
        <v>該当数値なし</v>
      </c>
      <c r="J10" s="66"/>
      <c r="K10" s="66"/>
      <c r="L10" s="66"/>
      <c r="M10" s="66"/>
      <c r="N10" s="66"/>
      <c r="O10" s="66"/>
      <c r="P10" s="66">
        <f>データ!P6</f>
        <v>0.37</v>
      </c>
      <c r="Q10" s="66"/>
      <c r="R10" s="66"/>
      <c r="S10" s="66"/>
      <c r="T10" s="66"/>
      <c r="U10" s="66"/>
      <c r="V10" s="66"/>
      <c r="W10" s="66">
        <f>データ!Q6</f>
        <v>100</v>
      </c>
      <c r="X10" s="66"/>
      <c r="Y10" s="66"/>
      <c r="Z10" s="66"/>
      <c r="AA10" s="66"/>
      <c r="AB10" s="66"/>
      <c r="AC10" s="66"/>
      <c r="AD10" s="67">
        <f>データ!R6</f>
        <v>3456</v>
      </c>
      <c r="AE10" s="67"/>
      <c r="AF10" s="67"/>
      <c r="AG10" s="67"/>
      <c r="AH10" s="67"/>
      <c r="AI10" s="67"/>
      <c r="AJ10" s="67"/>
      <c r="AK10" s="2"/>
      <c r="AL10" s="67">
        <f>データ!V6</f>
        <v>25</v>
      </c>
      <c r="AM10" s="67"/>
      <c r="AN10" s="67"/>
      <c r="AO10" s="67"/>
      <c r="AP10" s="67"/>
      <c r="AQ10" s="67"/>
      <c r="AR10" s="67"/>
      <c r="AS10" s="67"/>
      <c r="AT10" s="66">
        <f>データ!W6</f>
        <v>0.02</v>
      </c>
      <c r="AU10" s="66"/>
      <c r="AV10" s="66"/>
      <c r="AW10" s="66"/>
      <c r="AX10" s="66"/>
      <c r="AY10" s="66"/>
      <c r="AZ10" s="66"/>
      <c r="BA10" s="66"/>
      <c r="BB10" s="66">
        <f>データ!X6</f>
        <v>1250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22</v>
      </c>
      <c r="BM10" s="69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8" t="s">
        <v>24</v>
      </c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78" ht="13.5" customHeight="1">
      <c r="A14" s="2"/>
      <c r="B14" s="60" t="s">
        <v>25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2"/>
      <c r="BK14" s="2"/>
      <c r="BL14" s="42" t="s">
        <v>26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8" t="s">
        <v>124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8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8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8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50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8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8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8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8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8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8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/>
    </row>
    <row r="34" spans="1:78" ht="13.5" customHeight="1">
      <c r="A34" s="2"/>
      <c r="B34" s="17"/>
      <c r="C34" s="54" t="s">
        <v>27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20"/>
      <c r="R34" s="54" t="s">
        <v>28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20"/>
      <c r="AG34" s="54" t="s">
        <v>29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20"/>
      <c r="AV34" s="54" t="s">
        <v>30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9"/>
      <c r="BK34" s="2"/>
      <c r="BL34" s="48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</row>
    <row r="35" spans="1:78" ht="13.5" customHeight="1">
      <c r="A35" s="2"/>
      <c r="B35" s="17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20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20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20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9"/>
      <c r="BK35" s="2"/>
      <c r="BL35" s="48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8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8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8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0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50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8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8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50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48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50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2" t="s">
        <v>31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8" t="s">
        <v>122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>
      <c r="A56" s="2"/>
      <c r="B56" s="17"/>
      <c r="C56" s="54" t="s">
        <v>32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20"/>
      <c r="R56" s="54" t="s">
        <v>33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20"/>
      <c r="AG56" s="54" t="s">
        <v>34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20"/>
      <c r="AV56" s="54" t="s">
        <v>35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9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>
      <c r="A57" s="2"/>
      <c r="B57" s="17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20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20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20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9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>
      <c r="A60" s="2"/>
      <c r="B60" s="55" t="s">
        <v>36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2" t="s">
        <v>37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8" t="s">
        <v>123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>
      <c r="A79" s="2"/>
      <c r="B79" s="17"/>
      <c r="C79" s="54" t="s">
        <v>38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20"/>
      <c r="V79" s="20"/>
      <c r="W79" s="54" t="s">
        <v>39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20"/>
      <c r="AP79" s="20"/>
      <c r="AQ79" s="54" t="s">
        <v>40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8"/>
      <c r="BJ79" s="19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>
      <c r="A80" s="2"/>
      <c r="B80" s="17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20"/>
      <c r="V80" s="20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20"/>
      <c r="AP80" s="20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8"/>
      <c r="BJ80" s="19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>
      <c r="C83" s="2" t="s">
        <v>41</v>
      </c>
    </row>
    <row r="84" spans="1:78">
      <c r="C84" s="2" t="s">
        <v>42</v>
      </c>
    </row>
    <row r="85" spans="1:78" hidden="1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【644.02】</v>
      </c>
      <c r="I86" s="26" t="str">
        <f>データ!CA6</f>
        <v>【32.93】</v>
      </c>
      <c r="J86" s="26" t="str">
        <f>データ!CL6</f>
        <v>【547.82】</v>
      </c>
      <c r="K86" s="26" t="str">
        <f>データ!CW6</f>
        <v>【39.10】</v>
      </c>
      <c r="L86" s="26" t="str">
        <f>データ!DH6</f>
        <v>【89.88】</v>
      </c>
      <c r="M86" s="26" t="s">
        <v>56</v>
      </c>
      <c r="N86" s="26" t="s">
        <v>56</v>
      </c>
      <c r="O86" s="26" t="str">
        <f>データ!EO6</f>
        <v>【0.02】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5">
      <c r="A1" s="3" t="s">
        <v>57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>
      <c r="A2" s="28" t="s">
        <v>58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>
      <c r="A3" s="28" t="s">
        <v>59</v>
      </c>
      <c r="B3" s="29" t="s">
        <v>60</v>
      </c>
      <c r="C3" s="29" t="s">
        <v>61</v>
      </c>
      <c r="D3" s="29" t="s">
        <v>62</v>
      </c>
      <c r="E3" s="29" t="s">
        <v>63</v>
      </c>
      <c r="F3" s="29" t="s">
        <v>64</v>
      </c>
      <c r="G3" s="29" t="s">
        <v>65</v>
      </c>
      <c r="H3" s="77" t="s">
        <v>66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67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>
      <c r="A4" s="28" t="s">
        <v>69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70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71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72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73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74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75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76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77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78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79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80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>
      <c r="A5" s="28" t="s">
        <v>81</v>
      </c>
      <c r="B5" s="31"/>
      <c r="C5" s="31"/>
      <c r="D5" s="31"/>
      <c r="E5" s="31"/>
      <c r="F5" s="31"/>
      <c r="G5" s="31"/>
      <c r="H5" s="32" t="s">
        <v>82</v>
      </c>
      <c r="I5" s="32" t="s">
        <v>83</v>
      </c>
      <c r="J5" s="32" t="s">
        <v>84</v>
      </c>
      <c r="K5" s="32" t="s">
        <v>85</v>
      </c>
      <c r="L5" s="32" t="s">
        <v>86</v>
      </c>
      <c r="M5" s="32" t="s">
        <v>5</v>
      </c>
      <c r="N5" s="32" t="s">
        <v>87</v>
      </c>
      <c r="O5" s="32" t="s">
        <v>88</v>
      </c>
      <c r="P5" s="32" t="s">
        <v>89</v>
      </c>
      <c r="Q5" s="32" t="s">
        <v>90</v>
      </c>
      <c r="R5" s="32" t="s">
        <v>91</v>
      </c>
      <c r="S5" s="32" t="s">
        <v>92</v>
      </c>
      <c r="T5" s="32" t="s">
        <v>93</v>
      </c>
      <c r="U5" s="32" t="s">
        <v>94</v>
      </c>
      <c r="V5" s="32" t="s">
        <v>95</v>
      </c>
      <c r="W5" s="32" t="s">
        <v>96</v>
      </c>
      <c r="X5" s="32" t="s">
        <v>97</v>
      </c>
      <c r="Y5" s="32" t="s">
        <v>98</v>
      </c>
      <c r="Z5" s="32" t="s">
        <v>99</v>
      </c>
      <c r="AA5" s="32" t="s">
        <v>100</v>
      </c>
      <c r="AB5" s="32" t="s">
        <v>101</v>
      </c>
      <c r="AC5" s="32" t="s">
        <v>102</v>
      </c>
      <c r="AD5" s="32" t="s">
        <v>103</v>
      </c>
      <c r="AE5" s="32" t="s">
        <v>104</v>
      </c>
      <c r="AF5" s="32" t="s">
        <v>105</v>
      </c>
      <c r="AG5" s="32" t="s">
        <v>106</v>
      </c>
      <c r="AH5" s="32" t="s">
        <v>107</v>
      </c>
      <c r="AI5" s="32" t="s">
        <v>43</v>
      </c>
      <c r="AJ5" s="32" t="s">
        <v>98</v>
      </c>
      <c r="AK5" s="32" t="s">
        <v>99</v>
      </c>
      <c r="AL5" s="32" t="s">
        <v>100</v>
      </c>
      <c r="AM5" s="32" t="s">
        <v>101</v>
      </c>
      <c r="AN5" s="32" t="s">
        <v>102</v>
      </c>
      <c r="AO5" s="32" t="s">
        <v>103</v>
      </c>
      <c r="AP5" s="32" t="s">
        <v>104</v>
      </c>
      <c r="AQ5" s="32" t="s">
        <v>105</v>
      </c>
      <c r="AR5" s="32" t="s">
        <v>106</v>
      </c>
      <c r="AS5" s="32" t="s">
        <v>107</v>
      </c>
      <c r="AT5" s="32" t="s">
        <v>108</v>
      </c>
      <c r="AU5" s="32" t="s">
        <v>98</v>
      </c>
      <c r="AV5" s="32" t="s">
        <v>99</v>
      </c>
      <c r="AW5" s="32" t="s">
        <v>100</v>
      </c>
      <c r="AX5" s="32" t="s">
        <v>101</v>
      </c>
      <c r="AY5" s="32" t="s">
        <v>102</v>
      </c>
      <c r="AZ5" s="32" t="s">
        <v>103</v>
      </c>
      <c r="BA5" s="32" t="s">
        <v>104</v>
      </c>
      <c r="BB5" s="32" t="s">
        <v>105</v>
      </c>
      <c r="BC5" s="32" t="s">
        <v>106</v>
      </c>
      <c r="BD5" s="32" t="s">
        <v>107</v>
      </c>
      <c r="BE5" s="32" t="s">
        <v>108</v>
      </c>
      <c r="BF5" s="32" t="s">
        <v>98</v>
      </c>
      <c r="BG5" s="32" t="s">
        <v>99</v>
      </c>
      <c r="BH5" s="32" t="s">
        <v>100</v>
      </c>
      <c r="BI5" s="32" t="s">
        <v>101</v>
      </c>
      <c r="BJ5" s="32" t="s">
        <v>102</v>
      </c>
      <c r="BK5" s="32" t="s">
        <v>103</v>
      </c>
      <c r="BL5" s="32" t="s">
        <v>104</v>
      </c>
      <c r="BM5" s="32" t="s">
        <v>105</v>
      </c>
      <c r="BN5" s="32" t="s">
        <v>106</v>
      </c>
      <c r="BO5" s="32" t="s">
        <v>107</v>
      </c>
      <c r="BP5" s="32" t="s">
        <v>108</v>
      </c>
      <c r="BQ5" s="32" t="s">
        <v>98</v>
      </c>
      <c r="BR5" s="32" t="s">
        <v>99</v>
      </c>
      <c r="BS5" s="32" t="s">
        <v>100</v>
      </c>
      <c r="BT5" s="32" t="s">
        <v>101</v>
      </c>
      <c r="BU5" s="32" t="s">
        <v>102</v>
      </c>
      <c r="BV5" s="32" t="s">
        <v>103</v>
      </c>
      <c r="BW5" s="32" t="s">
        <v>104</v>
      </c>
      <c r="BX5" s="32" t="s">
        <v>105</v>
      </c>
      <c r="BY5" s="32" t="s">
        <v>106</v>
      </c>
      <c r="BZ5" s="32" t="s">
        <v>107</v>
      </c>
      <c r="CA5" s="32" t="s">
        <v>108</v>
      </c>
      <c r="CB5" s="32" t="s">
        <v>98</v>
      </c>
      <c r="CC5" s="32" t="s">
        <v>99</v>
      </c>
      <c r="CD5" s="32" t="s">
        <v>100</v>
      </c>
      <c r="CE5" s="32" t="s">
        <v>101</v>
      </c>
      <c r="CF5" s="32" t="s">
        <v>102</v>
      </c>
      <c r="CG5" s="32" t="s">
        <v>103</v>
      </c>
      <c r="CH5" s="32" t="s">
        <v>104</v>
      </c>
      <c r="CI5" s="32" t="s">
        <v>105</v>
      </c>
      <c r="CJ5" s="32" t="s">
        <v>106</v>
      </c>
      <c r="CK5" s="32" t="s">
        <v>107</v>
      </c>
      <c r="CL5" s="32" t="s">
        <v>108</v>
      </c>
      <c r="CM5" s="32" t="s">
        <v>98</v>
      </c>
      <c r="CN5" s="32" t="s">
        <v>99</v>
      </c>
      <c r="CO5" s="32" t="s">
        <v>100</v>
      </c>
      <c r="CP5" s="32" t="s">
        <v>101</v>
      </c>
      <c r="CQ5" s="32" t="s">
        <v>102</v>
      </c>
      <c r="CR5" s="32" t="s">
        <v>103</v>
      </c>
      <c r="CS5" s="32" t="s">
        <v>104</v>
      </c>
      <c r="CT5" s="32" t="s">
        <v>105</v>
      </c>
      <c r="CU5" s="32" t="s">
        <v>106</v>
      </c>
      <c r="CV5" s="32" t="s">
        <v>107</v>
      </c>
      <c r="CW5" s="32" t="s">
        <v>108</v>
      </c>
      <c r="CX5" s="32" t="s">
        <v>98</v>
      </c>
      <c r="CY5" s="32" t="s">
        <v>99</v>
      </c>
      <c r="CZ5" s="32" t="s">
        <v>100</v>
      </c>
      <c r="DA5" s="32" t="s">
        <v>101</v>
      </c>
      <c r="DB5" s="32" t="s">
        <v>102</v>
      </c>
      <c r="DC5" s="32" t="s">
        <v>103</v>
      </c>
      <c r="DD5" s="32" t="s">
        <v>104</v>
      </c>
      <c r="DE5" s="32" t="s">
        <v>105</v>
      </c>
      <c r="DF5" s="32" t="s">
        <v>106</v>
      </c>
      <c r="DG5" s="32" t="s">
        <v>107</v>
      </c>
      <c r="DH5" s="32" t="s">
        <v>108</v>
      </c>
      <c r="DI5" s="32" t="s">
        <v>98</v>
      </c>
      <c r="DJ5" s="32" t="s">
        <v>99</v>
      </c>
      <c r="DK5" s="32" t="s">
        <v>100</v>
      </c>
      <c r="DL5" s="32" t="s">
        <v>101</v>
      </c>
      <c r="DM5" s="32" t="s">
        <v>102</v>
      </c>
      <c r="DN5" s="32" t="s">
        <v>103</v>
      </c>
      <c r="DO5" s="32" t="s">
        <v>104</v>
      </c>
      <c r="DP5" s="32" t="s">
        <v>105</v>
      </c>
      <c r="DQ5" s="32" t="s">
        <v>106</v>
      </c>
      <c r="DR5" s="32" t="s">
        <v>107</v>
      </c>
      <c r="DS5" s="32" t="s">
        <v>108</v>
      </c>
      <c r="DT5" s="32" t="s">
        <v>98</v>
      </c>
      <c r="DU5" s="32" t="s">
        <v>99</v>
      </c>
      <c r="DV5" s="32" t="s">
        <v>100</v>
      </c>
      <c r="DW5" s="32" t="s">
        <v>101</v>
      </c>
      <c r="DX5" s="32" t="s">
        <v>102</v>
      </c>
      <c r="DY5" s="32" t="s">
        <v>103</v>
      </c>
      <c r="DZ5" s="32" t="s">
        <v>104</v>
      </c>
      <c r="EA5" s="32" t="s">
        <v>105</v>
      </c>
      <c r="EB5" s="32" t="s">
        <v>106</v>
      </c>
      <c r="EC5" s="32" t="s">
        <v>107</v>
      </c>
      <c r="ED5" s="32" t="s">
        <v>108</v>
      </c>
      <c r="EE5" s="32" t="s">
        <v>98</v>
      </c>
      <c r="EF5" s="32" t="s">
        <v>99</v>
      </c>
      <c r="EG5" s="32" t="s">
        <v>100</v>
      </c>
      <c r="EH5" s="32" t="s">
        <v>101</v>
      </c>
      <c r="EI5" s="32" t="s">
        <v>102</v>
      </c>
      <c r="EJ5" s="32" t="s">
        <v>103</v>
      </c>
      <c r="EK5" s="32" t="s">
        <v>104</v>
      </c>
      <c r="EL5" s="32" t="s">
        <v>105</v>
      </c>
      <c r="EM5" s="32" t="s">
        <v>106</v>
      </c>
      <c r="EN5" s="32" t="s">
        <v>107</v>
      </c>
      <c r="EO5" s="32" t="s">
        <v>108</v>
      </c>
    </row>
    <row r="6" spans="1:145" s="36" customFormat="1">
      <c r="A6" s="28" t="s">
        <v>109</v>
      </c>
      <c r="B6" s="33">
        <f>B7</f>
        <v>2016</v>
      </c>
      <c r="C6" s="33">
        <f t="shared" ref="C6:X6" si="3">C7</f>
        <v>313645</v>
      </c>
      <c r="D6" s="33">
        <f t="shared" si="3"/>
        <v>47</v>
      </c>
      <c r="E6" s="33">
        <f t="shared" si="3"/>
        <v>17</v>
      </c>
      <c r="F6" s="33">
        <f t="shared" si="3"/>
        <v>7</v>
      </c>
      <c r="G6" s="33">
        <f t="shared" si="3"/>
        <v>0</v>
      </c>
      <c r="H6" s="33" t="str">
        <f t="shared" si="3"/>
        <v>鳥取県　三朝町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林業集落排水</v>
      </c>
      <c r="L6" s="33" t="str">
        <f t="shared" si="3"/>
        <v>G2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0.37</v>
      </c>
      <c r="Q6" s="34">
        <f t="shared" si="3"/>
        <v>100</v>
      </c>
      <c r="R6" s="34">
        <f t="shared" si="3"/>
        <v>3456</v>
      </c>
      <c r="S6" s="34">
        <f t="shared" si="3"/>
        <v>6720</v>
      </c>
      <c r="T6" s="34">
        <f t="shared" si="3"/>
        <v>233.52</v>
      </c>
      <c r="U6" s="34">
        <f t="shared" si="3"/>
        <v>28.78</v>
      </c>
      <c r="V6" s="34">
        <f t="shared" si="3"/>
        <v>25</v>
      </c>
      <c r="W6" s="34">
        <f t="shared" si="3"/>
        <v>0.02</v>
      </c>
      <c r="X6" s="34">
        <f t="shared" si="3"/>
        <v>1250</v>
      </c>
      <c r="Y6" s="35">
        <f>IF(Y7="",NA(),Y7)</f>
        <v>56.77</v>
      </c>
      <c r="Z6" s="35">
        <f t="shared" ref="Z6:AH6" si="4">IF(Z7="",NA(),Z7)</f>
        <v>57.81</v>
      </c>
      <c r="AA6" s="35">
        <f t="shared" si="4"/>
        <v>56.71</v>
      </c>
      <c r="AB6" s="35">
        <f t="shared" si="4"/>
        <v>53.94</v>
      </c>
      <c r="AC6" s="35">
        <f t="shared" si="4"/>
        <v>53.59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215.4</v>
      </c>
      <c r="BG6" s="35">
        <f t="shared" ref="BG6:BO6" si="7">IF(BG7="",NA(),BG7)</f>
        <v>362.47</v>
      </c>
      <c r="BH6" s="35">
        <f t="shared" si="7"/>
        <v>614.29</v>
      </c>
      <c r="BI6" s="34">
        <f t="shared" si="7"/>
        <v>0</v>
      </c>
      <c r="BJ6" s="34">
        <f t="shared" si="7"/>
        <v>0</v>
      </c>
      <c r="BK6" s="35">
        <f t="shared" si="7"/>
        <v>1844.55</v>
      </c>
      <c r="BL6" s="35">
        <f t="shared" si="7"/>
        <v>1156.78</v>
      </c>
      <c r="BM6" s="35">
        <f t="shared" si="7"/>
        <v>1239.21</v>
      </c>
      <c r="BN6" s="35">
        <f t="shared" si="7"/>
        <v>1196.58</v>
      </c>
      <c r="BO6" s="35">
        <f t="shared" si="7"/>
        <v>776.75</v>
      </c>
      <c r="BP6" s="34" t="str">
        <f>IF(BP7="","",IF(BP7="-","【-】","【"&amp;SUBSTITUTE(TEXT(BP7,"#,##0.00"),"-","△")&amp;"】"))</f>
        <v>【644.02】</v>
      </c>
      <c r="BQ6" s="35">
        <f>IF(BQ7="",NA(),BQ7)</f>
        <v>42.06</v>
      </c>
      <c r="BR6" s="35">
        <f t="shared" ref="BR6:BZ6" si="8">IF(BR7="",NA(),BR7)</f>
        <v>42.51</v>
      </c>
      <c r="BS6" s="35">
        <f t="shared" si="8"/>
        <v>41.74</v>
      </c>
      <c r="BT6" s="35">
        <f t="shared" si="8"/>
        <v>38.909999999999997</v>
      </c>
      <c r="BU6" s="35">
        <f t="shared" si="8"/>
        <v>38.29</v>
      </c>
      <c r="BV6" s="35">
        <f t="shared" si="8"/>
        <v>22.93</v>
      </c>
      <c r="BW6" s="35">
        <f t="shared" si="8"/>
        <v>33.82</v>
      </c>
      <c r="BX6" s="35">
        <f t="shared" si="8"/>
        <v>38.14</v>
      </c>
      <c r="BY6" s="35">
        <f t="shared" si="8"/>
        <v>38.28</v>
      </c>
      <c r="BZ6" s="35">
        <f t="shared" si="8"/>
        <v>38.49</v>
      </c>
      <c r="CA6" s="34" t="str">
        <f>IF(CA7="","",IF(CA7="-","【-】","【"&amp;SUBSTITUTE(TEXT(CA7,"#,##0.00"),"-","△")&amp;"】"))</f>
        <v>【32.93】</v>
      </c>
      <c r="CB6" s="35">
        <f>IF(CB7="",NA(),CB7)</f>
        <v>420.02</v>
      </c>
      <c r="CC6" s="35">
        <f t="shared" ref="CC6:CK6" si="9">IF(CC7="",NA(),CC7)</f>
        <v>421.5</v>
      </c>
      <c r="CD6" s="35">
        <f t="shared" si="9"/>
        <v>450.84</v>
      </c>
      <c r="CE6" s="35">
        <f t="shared" si="9"/>
        <v>490.76</v>
      </c>
      <c r="CF6" s="35">
        <f t="shared" si="9"/>
        <v>459.24</v>
      </c>
      <c r="CG6" s="35">
        <f t="shared" si="9"/>
        <v>690.86</v>
      </c>
      <c r="CH6" s="35">
        <f t="shared" si="9"/>
        <v>525.1</v>
      </c>
      <c r="CI6" s="35">
        <f t="shared" si="9"/>
        <v>471.79</v>
      </c>
      <c r="CJ6" s="35">
        <f t="shared" si="9"/>
        <v>468.36</v>
      </c>
      <c r="CK6" s="35">
        <f t="shared" si="9"/>
        <v>479.21</v>
      </c>
      <c r="CL6" s="34" t="str">
        <f>IF(CL7="","",IF(CL7="-","【-】","【"&amp;SUBSTITUTE(TEXT(CL7,"#,##0.00"),"-","△")&amp;"】"))</f>
        <v>【547.82】</v>
      </c>
      <c r="CM6" s="35">
        <f>IF(CM7="",NA(),CM7)</f>
        <v>57.14</v>
      </c>
      <c r="CN6" s="35">
        <f t="shared" ref="CN6:CV6" si="10">IF(CN7="",NA(),CN7)</f>
        <v>28.57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47.83</v>
      </c>
      <c r="CS6" s="35">
        <f t="shared" si="10"/>
        <v>58.58</v>
      </c>
      <c r="CT6" s="35">
        <f t="shared" si="10"/>
        <v>56.52</v>
      </c>
      <c r="CU6" s="35">
        <f t="shared" si="10"/>
        <v>53.97</v>
      </c>
      <c r="CV6" s="35">
        <f t="shared" si="10"/>
        <v>40.53</v>
      </c>
      <c r="CW6" s="34" t="str">
        <f>IF(CW7="","",IF(CW7="-","【-】","【"&amp;SUBSTITUTE(TEXT(CW7,"#,##0.00"),"-","△")&amp;"】"))</f>
        <v>【39.10】</v>
      </c>
      <c r="CX6" s="35">
        <f>IF(CX7="",NA(),CX7)</f>
        <v>71.88</v>
      </c>
      <c r="CY6" s="35">
        <f t="shared" ref="CY6:DG6" si="11">IF(CY7="",NA(),CY7)</f>
        <v>74.19</v>
      </c>
      <c r="CZ6" s="35">
        <f t="shared" si="11"/>
        <v>77.42</v>
      </c>
      <c r="DA6" s="35">
        <f t="shared" si="11"/>
        <v>75</v>
      </c>
      <c r="DB6" s="35">
        <f t="shared" si="11"/>
        <v>72</v>
      </c>
      <c r="DC6" s="35">
        <f t="shared" si="11"/>
        <v>84.46</v>
      </c>
      <c r="DD6" s="35">
        <f t="shared" si="11"/>
        <v>89.31</v>
      </c>
      <c r="DE6" s="35">
        <f t="shared" si="11"/>
        <v>91.27</v>
      </c>
      <c r="DF6" s="35">
        <f t="shared" si="11"/>
        <v>92.01</v>
      </c>
      <c r="DG6" s="35">
        <f t="shared" si="11"/>
        <v>90.28</v>
      </c>
      <c r="DH6" s="34" t="str">
        <f>IF(DH7="","",IF(DH7="-","【-】","【"&amp;SUBSTITUTE(TEXT(DH7,"#,##0.00"),"-","△")&amp;"】"))</f>
        <v>【89.88】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4">
        <f t="shared" si="14"/>
        <v>0</v>
      </c>
      <c r="EK6" s="34">
        <f t="shared" si="14"/>
        <v>0</v>
      </c>
      <c r="EL6" s="34">
        <f t="shared" si="14"/>
        <v>0</v>
      </c>
      <c r="EM6" s="34">
        <f t="shared" si="14"/>
        <v>0</v>
      </c>
      <c r="EN6" s="35">
        <f t="shared" si="14"/>
        <v>0.02</v>
      </c>
      <c r="EO6" s="34" t="str">
        <f>IF(EO7="","",IF(EO7="-","【-】","【"&amp;SUBSTITUTE(TEXT(EO7,"#,##0.00"),"-","△")&amp;"】"))</f>
        <v>【0.02】</v>
      </c>
    </row>
    <row r="7" spans="1:145" s="36" customFormat="1">
      <c r="A7" s="28"/>
      <c r="B7" s="37">
        <v>2016</v>
      </c>
      <c r="C7" s="37">
        <v>313645</v>
      </c>
      <c r="D7" s="37">
        <v>47</v>
      </c>
      <c r="E7" s="37">
        <v>17</v>
      </c>
      <c r="F7" s="37">
        <v>7</v>
      </c>
      <c r="G7" s="37">
        <v>0</v>
      </c>
      <c r="H7" s="37" t="s">
        <v>110</v>
      </c>
      <c r="I7" s="37" t="s">
        <v>111</v>
      </c>
      <c r="J7" s="37" t="s">
        <v>112</v>
      </c>
      <c r="K7" s="37" t="s">
        <v>113</v>
      </c>
      <c r="L7" s="37" t="s">
        <v>114</v>
      </c>
      <c r="M7" s="37"/>
      <c r="N7" s="38" t="s">
        <v>115</v>
      </c>
      <c r="O7" s="38" t="s">
        <v>116</v>
      </c>
      <c r="P7" s="38">
        <v>0.37</v>
      </c>
      <c r="Q7" s="38">
        <v>100</v>
      </c>
      <c r="R7" s="38">
        <v>3456</v>
      </c>
      <c r="S7" s="38">
        <v>6720</v>
      </c>
      <c r="T7" s="38">
        <v>233.52</v>
      </c>
      <c r="U7" s="38">
        <v>28.78</v>
      </c>
      <c r="V7" s="38">
        <v>25</v>
      </c>
      <c r="W7" s="38">
        <v>0.02</v>
      </c>
      <c r="X7" s="38">
        <v>1250</v>
      </c>
      <c r="Y7" s="38">
        <v>56.77</v>
      </c>
      <c r="Z7" s="38">
        <v>57.81</v>
      </c>
      <c r="AA7" s="38">
        <v>56.71</v>
      </c>
      <c r="AB7" s="38">
        <v>53.94</v>
      </c>
      <c r="AC7" s="38">
        <v>53.59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215.4</v>
      </c>
      <c r="BG7" s="38">
        <v>362.47</v>
      </c>
      <c r="BH7" s="38">
        <v>614.29</v>
      </c>
      <c r="BI7" s="38">
        <v>0</v>
      </c>
      <c r="BJ7" s="38">
        <v>0</v>
      </c>
      <c r="BK7" s="38">
        <v>1844.55</v>
      </c>
      <c r="BL7" s="38">
        <v>1156.78</v>
      </c>
      <c r="BM7" s="38">
        <v>1239.21</v>
      </c>
      <c r="BN7" s="38">
        <v>1196.58</v>
      </c>
      <c r="BO7" s="38">
        <v>776.75</v>
      </c>
      <c r="BP7" s="38">
        <v>644.02</v>
      </c>
      <c r="BQ7" s="38">
        <v>42.06</v>
      </c>
      <c r="BR7" s="38">
        <v>42.51</v>
      </c>
      <c r="BS7" s="38">
        <v>41.74</v>
      </c>
      <c r="BT7" s="38">
        <v>38.909999999999997</v>
      </c>
      <c r="BU7" s="38">
        <v>38.29</v>
      </c>
      <c r="BV7" s="38">
        <v>22.93</v>
      </c>
      <c r="BW7" s="38">
        <v>33.82</v>
      </c>
      <c r="BX7" s="38">
        <v>38.14</v>
      </c>
      <c r="BY7" s="38">
        <v>38.28</v>
      </c>
      <c r="BZ7" s="38">
        <v>38.49</v>
      </c>
      <c r="CA7" s="38">
        <v>32.93</v>
      </c>
      <c r="CB7" s="38">
        <v>420.02</v>
      </c>
      <c r="CC7" s="38">
        <v>421.5</v>
      </c>
      <c r="CD7" s="38">
        <v>450.84</v>
      </c>
      <c r="CE7" s="38">
        <v>490.76</v>
      </c>
      <c r="CF7" s="38">
        <v>459.24</v>
      </c>
      <c r="CG7" s="38">
        <v>690.86</v>
      </c>
      <c r="CH7" s="38">
        <v>525.1</v>
      </c>
      <c r="CI7" s="38">
        <v>471.79</v>
      </c>
      <c r="CJ7" s="38">
        <v>468.36</v>
      </c>
      <c r="CK7" s="38">
        <v>479.21</v>
      </c>
      <c r="CL7" s="38">
        <v>547.82000000000005</v>
      </c>
      <c r="CM7" s="38">
        <v>57.14</v>
      </c>
      <c r="CN7" s="38">
        <v>28.57</v>
      </c>
      <c r="CO7" s="38" t="s">
        <v>115</v>
      </c>
      <c r="CP7" s="38" t="s">
        <v>115</v>
      </c>
      <c r="CQ7" s="38" t="s">
        <v>115</v>
      </c>
      <c r="CR7" s="38">
        <v>47.83</v>
      </c>
      <c r="CS7" s="38">
        <v>58.58</v>
      </c>
      <c r="CT7" s="38">
        <v>56.52</v>
      </c>
      <c r="CU7" s="38">
        <v>53.97</v>
      </c>
      <c r="CV7" s="38">
        <v>40.53</v>
      </c>
      <c r="CW7" s="38">
        <v>39.1</v>
      </c>
      <c r="CX7" s="38">
        <v>71.88</v>
      </c>
      <c r="CY7" s="38">
        <v>74.19</v>
      </c>
      <c r="CZ7" s="38">
        <v>77.42</v>
      </c>
      <c r="DA7" s="38">
        <v>75</v>
      </c>
      <c r="DB7" s="38">
        <v>72</v>
      </c>
      <c r="DC7" s="38">
        <v>84.46</v>
      </c>
      <c r="DD7" s="38">
        <v>89.31</v>
      </c>
      <c r="DE7" s="38">
        <v>91.27</v>
      </c>
      <c r="DF7" s="38">
        <v>92.01</v>
      </c>
      <c r="DG7" s="38">
        <v>90.28</v>
      </c>
      <c r="DH7" s="38">
        <v>89.88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</v>
      </c>
      <c r="EK7" s="38">
        <v>0</v>
      </c>
      <c r="EL7" s="38">
        <v>0</v>
      </c>
      <c r="EM7" s="38">
        <v>0</v>
      </c>
      <c r="EN7" s="38">
        <v>0.02</v>
      </c>
      <c r="EO7" s="38">
        <v>0.02</v>
      </c>
    </row>
    <row r="8" spans="1:14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>
      <c r="A9" s="40"/>
      <c r="B9" s="40" t="s">
        <v>117</v>
      </c>
      <c r="C9" s="40" t="s">
        <v>118</v>
      </c>
      <c r="D9" s="40" t="s">
        <v>119</v>
      </c>
      <c r="E9" s="40" t="s">
        <v>120</v>
      </c>
      <c r="F9" s="40" t="s">
        <v>121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>
      <c r="A10" s="40" t="s">
        <v>60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鳥取県庁</cp:lastModifiedBy>
  <cp:lastPrinted>2018-02-27T07:48:29Z</cp:lastPrinted>
  <dcterms:modified xsi:type="dcterms:W3CDTF">2018-02-27T07:48:31Z</dcterms:modified>
</cp:coreProperties>
</file>