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0" windowWidth="10140" windowHeight="7800" activeTab="0"/>
  </bookViews>
  <sheets>
    <sheet name="第10表、第10－1表" sheetId="1" r:id="rId1"/>
  </sheets>
  <definedNames>
    <definedName name="_xlnm.Print_Area" localSheetId="0">'第10表、第10－1表'!$A$1:$M$65</definedName>
  </definedNames>
  <calcPr fullCalcOnLoad="1"/>
</workbook>
</file>

<file path=xl/sharedStrings.xml><?xml version="1.0" encoding="utf-8"?>
<sst xmlns="http://schemas.openxmlformats.org/spreadsheetml/2006/main" count="146" uniqueCount="89">
  <si>
    <t>鳥 取 市</t>
  </si>
  <si>
    <t>米 子 市</t>
  </si>
  <si>
    <t>倉 吉 市</t>
  </si>
  <si>
    <t>境 港 市</t>
  </si>
  <si>
    <t>八 頭 町</t>
  </si>
  <si>
    <t>北 栄 町</t>
  </si>
  <si>
    <t>伯 耆 町</t>
  </si>
  <si>
    <t>県　　 計</t>
  </si>
  <si>
    <t>市　　 計</t>
  </si>
  <si>
    <t>郡　　 計</t>
  </si>
  <si>
    <t xml:space="preserve"> 岩 美 郡</t>
  </si>
  <si>
    <t xml:space="preserve"> 八 頭 郡</t>
  </si>
  <si>
    <t xml:space="preserve"> 東 伯 郡</t>
  </si>
  <si>
    <t xml:space="preserve"> 西 伯 郡</t>
  </si>
  <si>
    <t xml:space="preserve"> 日 野 郡</t>
  </si>
  <si>
    <t>湯梨浜町</t>
  </si>
  <si>
    <t>琴 浦 町</t>
  </si>
  <si>
    <t>南 部 町</t>
  </si>
  <si>
    <t>増　　　減</t>
  </si>
  <si>
    <t>県　　 計</t>
  </si>
  <si>
    <t>八 頭 町</t>
  </si>
  <si>
    <t>湯梨浜町</t>
  </si>
  <si>
    <t>琴 浦 町</t>
  </si>
  <si>
    <t>北 栄 町</t>
  </si>
  <si>
    <t>南 部 町</t>
  </si>
  <si>
    <t>伯 耆 町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</si>
  <si>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</si>
  <si>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</si>
  <si>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</si>
  <si>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</si>
  <si>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</si>
  <si>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</si>
  <si>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</si>
  <si>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</si>
  <si>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</si>
  <si>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A</t>
  </si>
  <si>
    <t>B</t>
  </si>
  <si>
    <t>C</t>
  </si>
  <si>
    <t>D</t>
  </si>
  <si>
    <t>E</t>
  </si>
  <si>
    <t>F</t>
  </si>
  <si>
    <t>A-D</t>
  </si>
  <si>
    <t>B-E</t>
  </si>
  <si>
    <t>C-F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</si>
  <si>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</si>
  <si>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</si>
  <si>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</si>
  <si>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</si>
  <si>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</si>
  <si>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</si>
  <si>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</si>
  <si>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</si>
  <si>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</si>
  <si>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年 　齢　 ３　 区　 分　 別　 人　 口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</si>
  <si>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</si>
  <si>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</si>
  <si>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</si>
  <si>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</si>
  <si>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</si>
  <si>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</si>
  <si>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</si>
  <si>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</si>
  <si>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</si>
  <si>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↓計算式入りの列</t>
  </si>
  <si>
    <t>↓この列、入力しない</t>
  </si>
  <si>
    <t>不詳除く</t>
  </si>
  <si>
    <t>不詳を引いた数字！</t>
  </si>
  <si>
    <t>不詳除いた数字！</t>
  </si>
  <si>
    <t>（人）</t>
  </si>
  <si>
    <t>年 齢 ３ 区 分 別 人 口　（人）</t>
  </si>
  <si>
    <t>年齢３区分別人口割合 （％）</t>
  </si>
  <si>
    <t>年少人口</t>
  </si>
  <si>
    <t>生産年齢人口</t>
  </si>
  <si>
    <t>老年人口</t>
  </si>
  <si>
    <t>（０～14歳）</t>
  </si>
  <si>
    <t>（０～14歳）</t>
  </si>
  <si>
    <t>（15～64歳）</t>
  </si>
  <si>
    <t>（15～64歳）</t>
  </si>
  <si>
    <t>（65歳以上）</t>
  </si>
  <si>
    <t>（65歳以上）</t>
  </si>
  <si>
    <t>※市町村の区分別人口に年齢不詳は含まない。</t>
  </si>
  <si>
    <t>第１０表　市町村別、年齢３区分別推計人口</t>
  </si>
  <si>
    <t>第１０－１表　市町村別、年齢３区分別推計人口増減数</t>
  </si>
  <si>
    <t>平成３０年１０月１日現在</t>
  </si>
  <si>
    <t>平成３０年１０月１日現在</t>
  </si>
  <si>
    <t>平成２９年１０月１日現在</t>
  </si>
  <si>
    <t>平成２９年１０月１日現在</t>
  </si>
  <si>
    <t>H29</t>
  </si>
  <si>
    <t>H30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</si>
</sst>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#,##0_ "/>
    <numFmt numFmtId="185" formatCode="#,##0.0_ "/>
    <numFmt numFmtId="186" formatCode="0_);[Red]\(0\)"/>
    <numFmt numFmtId="187" formatCode="0.0_);[Red]\(0.0\)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3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vertical="center"/>
    </xf>
    <xf numFmtId="3" fontId="0" fillId="0" borderId="42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 vertical="center"/>
    </xf>
    <xf numFmtId="187" fontId="0" fillId="0" borderId="43" xfId="0" applyNumberFormat="1" applyFont="1" applyFill="1" applyBorder="1" applyAlignment="1">
      <alignment vertical="center"/>
    </xf>
    <xf numFmtId="187" fontId="0" fillId="0" borderId="17" xfId="0" applyNumberFormat="1" applyFont="1" applyFill="1" applyBorder="1" applyAlignment="1">
      <alignment vertical="center"/>
    </xf>
    <xf numFmtId="187" fontId="0" fillId="0" borderId="24" xfId="0" applyNumberFormat="1" applyFont="1" applyFill="1" applyBorder="1" applyAlignment="1">
      <alignment vertical="center"/>
    </xf>
    <xf numFmtId="187" fontId="0" fillId="0" borderId="44" xfId="0" applyNumberFormat="1" applyFont="1" applyFill="1" applyBorder="1" applyAlignment="1">
      <alignment vertical="center"/>
    </xf>
    <xf numFmtId="187" fontId="0" fillId="0" borderId="25" xfId="0" applyNumberFormat="1" applyFont="1" applyFill="1" applyBorder="1" applyAlignment="1">
      <alignment vertical="center"/>
    </xf>
    <xf numFmtId="187" fontId="0" fillId="0" borderId="26" xfId="0" applyNumberFormat="1" applyFont="1" applyFill="1" applyBorder="1" applyAlignment="1">
      <alignment vertical="center"/>
    </xf>
    <xf numFmtId="187" fontId="0" fillId="0" borderId="45" xfId="0" applyNumberFormat="1" applyFont="1" applyFill="1" applyBorder="1" applyAlignment="1">
      <alignment vertical="center"/>
    </xf>
    <xf numFmtId="187" fontId="0" fillId="0" borderId="27" xfId="0" applyNumberFormat="1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vertical="center"/>
    </xf>
    <xf numFmtId="187" fontId="0" fillId="0" borderId="19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46" xfId="0" applyNumberFormat="1" applyFont="1" applyFill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187" fontId="0" fillId="0" borderId="47" xfId="0" applyNumberFormat="1" applyFont="1" applyFill="1" applyBorder="1" applyAlignment="1">
      <alignment vertical="center"/>
    </xf>
    <xf numFmtId="187" fontId="0" fillId="0" borderId="48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87" fontId="0" fillId="0" borderId="49" xfId="0" applyNumberFormat="1" applyFont="1" applyFill="1" applyBorder="1" applyAlignment="1">
      <alignment vertical="center"/>
    </xf>
    <xf numFmtId="187" fontId="0" fillId="0" borderId="50" xfId="0" applyNumberFormat="1" applyFont="1" applyFill="1" applyBorder="1" applyAlignment="1">
      <alignment vertical="center"/>
    </xf>
    <xf numFmtId="187" fontId="0" fillId="0" borderId="51" xfId="0" applyNumberFormat="1" applyFont="1" applyFill="1" applyBorder="1" applyAlignment="1">
      <alignment vertical="center"/>
    </xf>
    <xf numFmtId="187" fontId="0" fillId="0" borderId="52" xfId="0" applyNumberFormat="1" applyFont="1" applyFill="1" applyBorder="1" applyAlignment="1">
      <alignment vertical="center"/>
    </xf>
    <xf numFmtId="187" fontId="0" fillId="0" borderId="53" xfId="0" applyNumberFormat="1" applyFont="1" applyFill="1" applyBorder="1" applyAlignment="1">
      <alignment vertical="center"/>
    </xf>
    <xf numFmtId="187" fontId="0" fillId="0" borderId="54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shrinkToFit="1"/>
    </xf>
    <xf numFmtId="0" fontId="7" fillId="0" borderId="11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shrinkToFit="1"/>
    </xf>
    <xf numFmtId="0" fontId="7" fillId="0" borderId="0" xfId="0" applyFont="1" applyFill="1" applyBorder="1" applyAlignment="1">
      <alignment horizontal="center" vertical="center" shrinkToFit="1"/>
    </xf>
    <xf numFmtId="0" fontId="14" fillId="0" borderId="35" xfId="0" applyNumberFormat="1" applyFont="1" applyFill="1" applyBorder="1" applyAlignment="1">
      <alignment horizontal="center" vertical="center"/>
    </xf>
    <xf numFmtId="0" fontId="14" fillId="0" borderId="39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textRotation="255"/>
    </xf>
    <xf numFmtId="3" fontId="0" fillId="0" borderId="5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0" fontId="0" fillId="0" borderId="6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61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60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showOutlineSymbols="0" view="pageBreakPreview" zoomScale="75" zoomScaleNormal="87" zoomScaleSheetLayoutView="75" zoomScalePageLayoutView="0" workbookViewId="0" topLeftCell="A1">
      <selection activeCell="A1" sqref="A1"/>
    </sheetView>
  </sheetViews>
  <sheetFormatPr defaultColWidth="10.75390625" defaultRowHeight="19.5" customHeight="1"/>
  <cols>
    <col min="1" max="1" width="8.875" style="19" customWidth="1"/>
    <col min="2" max="13" width="9.625" style="19" customWidth="1"/>
    <col min="14" max="14" width="12.00390625" style="47" hidden="1" customWidth="1"/>
    <col min="15" max="15" width="10.75390625" style="49" hidden="1" customWidth="1"/>
    <col min="16" max="16" width="10.75390625" style="19" hidden="1" customWidth="1"/>
    <col min="17" max="17" width="10.75390625" style="49" hidden="1" customWidth="1"/>
    <col min="18" max="19" width="0" style="19" hidden="1" customWidth="1"/>
    <col min="20" max="16384" width="10.75390625" style="19" customWidth="1"/>
  </cols>
  <sheetData>
    <row r="1" spans="1:19" ht="19.5" customHeight="1">
      <c r="A1" s="17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1" t="s">
        <v>66</v>
      </c>
      <c r="O1" s="49" t="s">
        <v>64</v>
      </c>
      <c r="P1" s="49"/>
      <c r="Q1" s="49" t="s">
        <v>64</v>
      </c>
      <c r="S1" s="112" t="s">
        <v>67</v>
      </c>
    </row>
    <row r="2" spans="1:19" ht="19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76"/>
      <c r="N2" s="111"/>
      <c r="O2" s="49" t="s">
        <v>63</v>
      </c>
      <c r="P2" s="49"/>
      <c r="Q2" s="49" t="s">
        <v>63</v>
      </c>
      <c r="S2" s="112"/>
    </row>
    <row r="3" spans="1:19" ht="19.5" customHeight="1">
      <c r="A3" s="20"/>
      <c r="B3" s="114" t="s">
        <v>69</v>
      </c>
      <c r="C3" s="115"/>
      <c r="D3" s="115"/>
      <c r="E3" s="115"/>
      <c r="F3" s="115"/>
      <c r="G3" s="115"/>
      <c r="H3" s="116" t="s">
        <v>70</v>
      </c>
      <c r="I3" s="117"/>
      <c r="J3" s="117"/>
      <c r="K3" s="117"/>
      <c r="L3" s="117"/>
      <c r="M3" s="118"/>
      <c r="N3" s="111"/>
      <c r="P3" s="48"/>
      <c r="R3" s="48"/>
      <c r="S3" s="112"/>
    </row>
    <row r="4" spans="1:19" ht="19.5" customHeight="1">
      <c r="A4" s="21"/>
      <c r="B4" s="114" t="s">
        <v>84</v>
      </c>
      <c r="C4" s="115"/>
      <c r="D4" s="121"/>
      <c r="E4" s="114" t="s">
        <v>86</v>
      </c>
      <c r="F4" s="115"/>
      <c r="G4" s="121"/>
      <c r="H4" s="122" t="s">
        <v>83</v>
      </c>
      <c r="I4" s="123"/>
      <c r="J4" s="124"/>
      <c r="K4" s="122" t="s">
        <v>85</v>
      </c>
      <c r="L4" s="123"/>
      <c r="M4" s="125"/>
      <c r="P4" s="48"/>
      <c r="R4" s="48"/>
      <c r="S4" s="112"/>
    </row>
    <row r="5" spans="1:19" ht="19.5" customHeight="1">
      <c r="A5" s="21"/>
      <c r="B5" s="83" t="s">
        <v>71</v>
      </c>
      <c r="C5" s="85" t="s">
        <v>72</v>
      </c>
      <c r="D5" s="84" t="s">
        <v>73</v>
      </c>
      <c r="E5" s="83" t="s">
        <v>71</v>
      </c>
      <c r="F5" s="85" t="s">
        <v>72</v>
      </c>
      <c r="G5" s="84" t="s">
        <v>73</v>
      </c>
      <c r="H5" s="83" t="s">
        <v>71</v>
      </c>
      <c r="I5" s="85" t="s">
        <v>72</v>
      </c>
      <c r="J5" s="84" t="s">
        <v>73</v>
      </c>
      <c r="K5" s="83" t="s">
        <v>71</v>
      </c>
      <c r="L5" s="85" t="s">
        <v>72</v>
      </c>
      <c r="M5" s="100" t="s">
        <v>73</v>
      </c>
      <c r="P5" s="48"/>
      <c r="R5" s="48"/>
      <c r="S5" s="112"/>
    </row>
    <row r="6" spans="1:19" ht="19.5" customHeight="1">
      <c r="A6" s="21"/>
      <c r="B6" s="93" t="s">
        <v>75</v>
      </c>
      <c r="C6" s="94" t="s">
        <v>77</v>
      </c>
      <c r="D6" s="95" t="s">
        <v>79</v>
      </c>
      <c r="E6" s="93" t="s">
        <v>74</v>
      </c>
      <c r="F6" s="94" t="s">
        <v>76</v>
      </c>
      <c r="G6" s="95" t="s">
        <v>78</v>
      </c>
      <c r="H6" s="96" t="s">
        <v>74</v>
      </c>
      <c r="I6" s="97" t="s">
        <v>76</v>
      </c>
      <c r="J6" s="98" t="s">
        <v>78</v>
      </c>
      <c r="K6" s="96" t="s">
        <v>74</v>
      </c>
      <c r="L6" s="97" t="s">
        <v>76</v>
      </c>
      <c r="M6" s="99" t="s">
        <v>78</v>
      </c>
      <c r="O6" s="50" t="s">
        <v>88</v>
      </c>
      <c r="P6" s="1"/>
      <c r="Q6" s="50" t="s">
        <v>87</v>
      </c>
      <c r="R6" s="1"/>
      <c r="S6" s="112"/>
    </row>
    <row r="7" spans="1:19" ht="19.5" customHeight="1">
      <c r="A7" s="22" t="s">
        <v>7</v>
      </c>
      <c r="B7" s="35">
        <f aca="true" t="shared" si="0" ref="B7:G7">B8+B9</f>
        <v>70708</v>
      </c>
      <c r="C7" s="40">
        <f t="shared" si="0"/>
        <v>310057</v>
      </c>
      <c r="D7" s="10">
        <f t="shared" si="0"/>
        <v>175389</v>
      </c>
      <c r="E7" s="35">
        <f t="shared" si="0"/>
        <v>71766</v>
      </c>
      <c r="F7" s="40">
        <f t="shared" si="0"/>
        <v>315542</v>
      </c>
      <c r="G7" s="10">
        <f t="shared" si="0"/>
        <v>173562</v>
      </c>
      <c r="H7" s="58">
        <f aca="true" t="shared" si="1" ref="H7:H33">B7/O7*100</f>
        <v>12.713744754150829</v>
      </c>
      <c r="I7" s="59">
        <f aca="true" t="shared" si="2" ref="I7:I33">C7/O7*100</f>
        <v>55.75020587822797</v>
      </c>
      <c r="J7" s="60">
        <f aca="true" t="shared" si="3" ref="J7:J33">D7/O7*100</f>
        <v>31.5360493676212</v>
      </c>
      <c r="K7" s="58">
        <f aca="true" t="shared" si="4" ref="K7:K33">E7/R7*100</f>
        <v>12.795478453117479</v>
      </c>
      <c r="L7" s="59">
        <f aca="true" t="shared" si="5" ref="L7:L33">F7/R7*100</f>
        <v>56.25938274466454</v>
      </c>
      <c r="M7" s="77">
        <f aca="true" t="shared" si="6" ref="M7:M33">G7/R7*100</f>
        <v>30.94513880221798</v>
      </c>
      <c r="N7" s="47" t="s">
        <v>19</v>
      </c>
      <c r="O7" s="51">
        <f>O8+O9</f>
        <v>556154</v>
      </c>
      <c r="P7" s="29">
        <f aca="true" t="shared" si="7" ref="P7:P33">SUM(B7:D7)</f>
        <v>556154</v>
      </c>
      <c r="Q7" s="51">
        <f>Q8+Q9</f>
        <v>560870</v>
      </c>
      <c r="R7" s="29">
        <f>SUM(E7:G7)</f>
        <v>560870</v>
      </c>
      <c r="S7" s="112"/>
    </row>
    <row r="8" spans="1:19" ht="19.5" customHeight="1">
      <c r="A8" s="24" t="s">
        <v>8</v>
      </c>
      <c r="B8" s="36">
        <f aca="true" t="shared" si="8" ref="B8:G8">SUM(B10:B13)</f>
        <v>54206</v>
      </c>
      <c r="C8" s="41">
        <f t="shared" si="8"/>
        <v>237731</v>
      </c>
      <c r="D8" s="25">
        <f t="shared" si="8"/>
        <v>122744</v>
      </c>
      <c r="E8" s="36">
        <f t="shared" si="8"/>
        <v>55005</v>
      </c>
      <c r="F8" s="41">
        <f t="shared" si="8"/>
        <v>241286</v>
      </c>
      <c r="G8" s="25">
        <f t="shared" si="8"/>
        <v>121187</v>
      </c>
      <c r="H8" s="61">
        <f t="shared" si="1"/>
        <v>13.071734658689453</v>
      </c>
      <c r="I8" s="62">
        <f t="shared" si="2"/>
        <v>57.328645392482414</v>
      </c>
      <c r="J8" s="63">
        <f t="shared" si="3"/>
        <v>29.59961994882814</v>
      </c>
      <c r="K8" s="61">
        <f t="shared" si="4"/>
        <v>13.175544579594614</v>
      </c>
      <c r="L8" s="62">
        <f t="shared" si="5"/>
        <v>57.79609943517981</v>
      </c>
      <c r="M8" s="78">
        <f t="shared" si="6"/>
        <v>29.028355985225566</v>
      </c>
      <c r="N8" s="47" t="s">
        <v>8</v>
      </c>
      <c r="O8" s="51">
        <f>SUM(P10:P13)</f>
        <v>414681</v>
      </c>
      <c r="P8" s="23">
        <f t="shared" si="7"/>
        <v>414681</v>
      </c>
      <c r="Q8" s="51">
        <f>SUM(R10:R13)</f>
        <v>417478</v>
      </c>
      <c r="R8" s="29">
        <f aca="true" t="shared" si="9" ref="R8:R33">SUM(E8:G8)</f>
        <v>417478</v>
      </c>
      <c r="S8" s="112"/>
    </row>
    <row r="9" spans="1:19" ht="19.5" customHeight="1">
      <c r="A9" s="26" t="s">
        <v>9</v>
      </c>
      <c r="B9" s="37">
        <f aca="true" t="shared" si="10" ref="B9:G9">B14+B16+B20+B25+B30</f>
        <v>16502</v>
      </c>
      <c r="C9" s="42">
        <f t="shared" si="10"/>
        <v>72326</v>
      </c>
      <c r="D9" s="27">
        <f t="shared" si="10"/>
        <v>52645</v>
      </c>
      <c r="E9" s="37">
        <f t="shared" si="10"/>
        <v>16761</v>
      </c>
      <c r="F9" s="42">
        <f t="shared" si="10"/>
        <v>74256</v>
      </c>
      <c r="G9" s="27">
        <f t="shared" si="10"/>
        <v>52375</v>
      </c>
      <c r="H9" s="64">
        <f t="shared" si="1"/>
        <v>11.66441653177638</v>
      </c>
      <c r="I9" s="65">
        <f t="shared" si="2"/>
        <v>51.12353593971994</v>
      </c>
      <c r="J9" s="66">
        <f t="shared" si="3"/>
        <v>37.212047528503675</v>
      </c>
      <c r="K9" s="64">
        <f t="shared" si="4"/>
        <v>11.68893662128989</v>
      </c>
      <c r="L9" s="65">
        <f t="shared" si="5"/>
        <v>51.78531577772818</v>
      </c>
      <c r="M9" s="79">
        <f t="shared" si="6"/>
        <v>36.52574760098192</v>
      </c>
      <c r="N9" s="47" t="s">
        <v>9</v>
      </c>
      <c r="O9" s="51">
        <f>O14+O16+O20+O25+O30</f>
        <v>141473</v>
      </c>
      <c r="P9" s="23">
        <f t="shared" si="7"/>
        <v>141473</v>
      </c>
      <c r="Q9" s="51">
        <f>Q14+Q16+Q20+Q25+Q30</f>
        <v>143392</v>
      </c>
      <c r="R9" s="29">
        <f t="shared" si="9"/>
        <v>143392</v>
      </c>
      <c r="S9" s="112"/>
    </row>
    <row r="10" spans="1:19" ht="19.5" customHeight="1">
      <c r="A10" s="22" t="s">
        <v>0</v>
      </c>
      <c r="B10" s="35">
        <v>24591</v>
      </c>
      <c r="C10" s="40">
        <v>109806</v>
      </c>
      <c r="D10" s="10">
        <v>53783</v>
      </c>
      <c r="E10" s="35">
        <v>25033</v>
      </c>
      <c r="F10" s="40">
        <v>111612</v>
      </c>
      <c r="G10" s="10">
        <v>53046</v>
      </c>
      <c r="H10" s="58">
        <f>B10/O10*100</f>
        <v>13.067807418429163</v>
      </c>
      <c r="I10" s="59">
        <f t="shared" si="2"/>
        <v>58.35157827611861</v>
      </c>
      <c r="J10" s="60">
        <f t="shared" si="3"/>
        <v>28.58061430545223</v>
      </c>
      <c r="K10" s="58">
        <f t="shared" si="4"/>
        <v>13.196725200457587</v>
      </c>
      <c r="L10" s="59">
        <f t="shared" si="5"/>
        <v>58.83884844299413</v>
      </c>
      <c r="M10" s="77">
        <f t="shared" si="6"/>
        <v>27.964426356548284</v>
      </c>
      <c r="N10" s="47" t="s">
        <v>0</v>
      </c>
      <c r="O10" s="49">
        <f>P10</f>
        <v>188180</v>
      </c>
      <c r="P10" s="29">
        <f>SUM(B10:D10)</f>
        <v>188180</v>
      </c>
      <c r="Q10" s="49">
        <f>R10</f>
        <v>189691</v>
      </c>
      <c r="R10" s="29">
        <f t="shared" si="9"/>
        <v>189691</v>
      </c>
      <c r="S10" s="112"/>
    </row>
    <row r="11" spans="1:19" ht="19.5" customHeight="1">
      <c r="A11" s="28" t="s">
        <v>1</v>
      </c>
      <c r="B11" s="39">
        <v>19627</v>
      </c>
      <c r="C11" s="43">
        <v>84228</v>
      </c>
      <c r="D11" s="29">
        <v>42299</v>
      </c>
      <c r="E11" s="39">
        <v>19845</v>
      </c>
      <c r="F11" s="43">
        <v>85058</v>
      </c>
      <c r="G11" s="29">
        <v>41709</v>
      </c>
      <c r="H11" s="67">
        <f t="shared" si="1"/>
        <v>13.428985864225407</v>
      </c>
      <c r="I11" s="68">
        <f t="shared" si="2"/>
        <v>57.62962354776469</v>
      </c>
      <c r="J11" s="69">
        <f t="shared" si="3"/>
        <v>28.94139058800991</v>
      </c>
      <c r="K11" s="67">
        <f t="shared" si="4"/>
        <v>13.535726952773306</v>
      </c>
      <c r="L11" s="68">
        <f t="shared" si="5"/>
        <v>58.015714948298914</v>
      </c>
      <c r="M11" s="80">
        <f t="shared" si="6"/>
        <v>28.448558098927784</v>
      </c>
      <c r="N11" s="47" t="s">
        <v>1</v>
      </c>
      <c r="O11" s="49">
        <f aca="true" t="shared" si="11" ref="O11:Q13">P11</f>
        <v>146154</v>
      </c>
      <c r="P11" s="23">
        <f t="shared" si="7"/>
        <v>146154</v>
      </c>
      <c r="Q11" s="49">
        <f t="shared" si="11"/>
        <v>146612</v>
      </c>
      <c r="R11" s="29">
        <f t="shared" si="9"/>
        <v>146612</v>
      </c>
      <c r="S11" s="112"/>
    </row>
    <row r="12" spans="1:19" ht="19.5" customHeight="1">
      <c r="A12" s="28" t="s">
        <v>2</v>
      </c>
      <c r="B12" s="39">
        <v>5927</v>
      </c>
      <c r="C12" s="43">
        <v>25381</v>
      </c>
      <c r="D12" s="13">
        <v>15973</v>
      </c>
      <c r="E12" s="39">
        <v>6003</v>
      </c>
      <c r="F12" s="43">
        <v>25981</v>
      </c>
      <c r="G12" s="13">
        <v>15838</v>
      </c>
      <c r="H12" s="67">
        <f t="shared" si="1"/>
        <v>12.535690869482455</v>
      </c>
      <c r="I12" s="68">
        <f t="shared" si="2"/>
        <v>53.6811827161016</v>
      </c>
      <c r="J12" s="69">
        <f t="shared" si="3"/>
        <v>33.78312641441594</v>
      </c>
      <c r="K12" s="67">
        <f t="shared" si="4"/>
        <v>12.552799966542597</v>
      </c>
      <c r="L12" s="68">
        <f t="shared" si="5"/>
        <v>54.32855171260089</v>
      </c>
      <c r="M12" s="80">
        <f t="shared" si="6"/>
        <v>33.11864832085651</v>
      </c>
      <c r="N12" s="47" t="s">
        <v>2</v>
      </c>
      <c r="O12" s="49">
        <f t="shared" si="11"/>
        <v>47281</v>
      </c>
      <c r="P12" s="23">
        <f t="shared" si="7"/>
        <v>47281</v>
      </c>
      <c r="Q12" s="49">
        <f t="shared" si="11"/>
        <v>47822</v>
      </c>
      <c r="R12" s="29">
        <f t="shared" si="9"/>
        <v>47822</v>
      </c>
      <c r="S12" s="112"/>
    </row>
    <row r="13" spans="1:19" ht="19.5" customHeight="1">
      <c r="A13" s="28" t="s">
        <v>3</v>
      </c>
      <c r="B13" s="39">
        <v>4061</v>
      </c>
      <c r="C13" s="43">
        <v>18316</v>
      </c>
      <c r="D13" s="13">
        <v>10689</v>
      </c>
      <c r="E13" s="39">
        <v>4124</v>
      </c>
      <c r="F13" s="43">
        <v>18635</v>
      </c>
      <c r="G13" s="13">
        <v>10594</v>
      </c>
      <c r="H13" s="67">
        <f t="shared" si="1"/>
        <v>12.281497610838928</v>
      </c>
      <c r="I13" s="68">
        <f t="shared" si="2"/>
        <v>55.39224581140749</v>
      </c>
      <c r="J13" s="69">
        <f t="shared" si="3"/>
        <v>32.32625657775358</v>
      </c>
      <c r="K13" s="67">
        <f t="shared" si="4"/>
        <v>12.36470482415375</v>
      </c>
      <c r="L13" s="68">
        <f t="shared" si="5"/>
        <v>55.87203549905556</v>
      </c>
      <c r="M13" s="80">
        <f t="shared" si="6"/>
        <v>31.763259676790696</v>
      </c>
      <c r="N13" s="47" t="s">
        <v>3</v>
      </c>
      <c r="O13" s="49">
        <f t="shared" si="11"/>
        <v>33066</v>
      </c>
      <c r="P13" s="23">
        <f t="shared" si="7"/>
        <v>33066</v>
      </c>
      <c r="Q13" s="49">
        <f t="shared" si="11"/>
        <v>33353</v>
      </c>
      <c r="R13" s="29">
        <f t="shared" si="9"/>
        <v>33353</v>
      </c>
      <c r="S13" s="112"/>
    </row>
    <row r="14" spans="1:19" ht="19.5" customHeight="1">
      <c r="A14" s="30" t="s">
        <v>10</v>
      </c>
      <c r="B14" s="38">
        <f aca="true" t="shared" si="12" ref="B14:G14">B15</f>
        <v>1222</v>
      </c>
      <c r="C14" s="44">
        <f t="shared" si="12"/>
        <v>5861</v>
      </c>
      <c r="D14" s="34">
        <f t="shared" si="12"/>
        <v>4024</v>
      </c>
      <c r="E14" s="38">
        <f t="shared" si="12"/>
        <v>1261</v>
      </c>
      <c r="F14" s="44">
        <f t="shared" si="12"/>
        <v>6042</v>
      </c>
      <c r="G14" s="34">
        <f t="shared" si="12"/>
        <v>3959</v>
      </c>
      <c r="H14" s="70">
        <f t="shared" si="1"/>
        <v>11.002070766183488</v>
      </c>
      <c r="I14" s="71">
        <f t="shared" si="2"/>
        <v>52.76852435401098</v>
      </c>
      <c r="J14" s="72">
        <f t="shared" si="3"/>
        <v>36.22940487980553</v>
      </c>
      <c r="K14" s="70">
        <f t="shared" si="4"/>
        <v>11.196945480376487</v>
      </c>
      <c r="L14" s="71">
        <f t="shared" si="5"/>
        <v>53.64944059669685</v>
      </c>
      <c r="M14" s="81">
        <f t="shared" si="6"/>
        <v>35.15361392292666</v>
      </c>
      <c r="N14" s="47" t="s">
        <v>10</v>
      </c>
      <c r="O14" s="51">
        <f>P15</f>
        <v>11107</v>
      </c>
      <c r="P14" s="23">
        <f t="shared" si="7"/>
        <v>11107</v>
      </c>
      <c r="Q14" s="51">
        <f>R15</f>
        <v>11262</v>
      </c>
      <c r="R14" s="29">
        <f t="shared" si="9"/>
        <v>11262</v>
      </c>
      <c r="S14" s="112"/>
    </row>
    <row r="15" spans="1:19" ht="19.5" customHeight="1">
      <c r="A15" s="28" t="s">
        <v>26</v>
      </c>
      <c r="B15" s="39">
        <v>1222</v>
      </c>
      <c r="C15" s="43">
        <v>5861</v>
      </c>
      <c r="D15" s="13">
        <v>4024</v>
      </c>
      <c r="E15" s="39">
        <v>1261</v>
      </c>
      <c r="F15" s="43">
        <v>6042</v>
      </c>
      <c r="G15" s="13">
        <v>3959</v>
      </c>
      <c r="H15" s="67">
        <f t="shared" si="1"/>
        <v>11.002070766183488</v>
      </c>
      <c r="I15" s="68">
        <f t="shared" si="2"/>
        <v>52.76852435401098</v>
      </c>
      <c r="J15" s="69">
        <f t="shared" si="3"/>
        <v>36.22940487980553</v>
      </c>
      <c r="K15" s="67">
        <f t="shared" si="4"/>
        <v>11.196945480376487</v>
      </c>
      <c r="L15" s="68">
        <f t="shared" si="5"/>
        <v>53.64944059669685</v>
      </c>
      <c r="M15" s="80">
        <f t="shared" si="6"/>
        <v>35.15361392292666</v>
      </c>
      <c r="N15" s="47" t="s">
        <v>54</v>
      </c>
      <c r="O15" s="49">
        <f>P15</f>
        <v>11107</v>
      </c>
      <c r="P15" s="23">
        <f t="shared" si="7"/>
        <v>11107</v>
      </c>
      <c r="Q15" s="49">
        <f>R15</f>
        <v>11262</v>
      </c>
      <c r="R15" s="29">
        <f t="shared" si="9"/>
        <v>11262</v>
      </c>
      <c r="S15" s="112"/>
    </row>
    <row r="16" spans="1:19" ht="19.5" customHeight="1">
      <c r="A16" s="31" t="s">
        <v>11</v>
      </c>
      <c r="B16" s="38">
        <f aca="true" t="shared" si="13" ref="B16:G16">SUM(B17:B19)</f>
        <v>2783</v>
      </c>
      <c r="C16" s="44">
        <f t="shared" si="13"/>
        <v>13365</v>
      </c>
      <c r="D16" s="34">
        <f t="shared" si="13"/>
        <v>9840</v>
      </c>
      <c r="E16" s="38">
        <f t="shared" si="13"/>
        <v>2824</v>
      </c>
      <c r="F16" s="44">
        <f t="shared" si="13"/>
        <v>13844</v>
      </c>
      <c r="G16" s="34">
        <f t="shared" si="13"/>
        <v>9779</v>
      </c>
      <c r="H16" s="70">
        <f t="shared" si="1"/>
        <v>10.708788671694629</v>
      </c>
      <c r="I16" s="71">
        <f t="shared" si="2"/>
        <v>51.42758196090503</v>
      </c>
      <c r="J16" s="72">
        <f t="shared" si="3"/>
        <v>37.863629367400335</v>
      </c>
      <c r="K16" s="70">
        <f t="shared" si="4"/>
        <v>10.677959692970846</v>
      </c>
      <c r="L16" s="71">
        <f t="shared" si="5"/>
        <v>52.34620183763754</v>
      </c>
      <c r="M16" s="81">
        <f t="shared" si="6"/>
        <v>36.97583846939161</v>
      </c>
      <c r="N16" s="47" t="s">
        <v>11</v>
      </c>
      <c r="O16" s="51">
        <f>SUM(P17:P19)</f>
        <v>25988</v>
      </c>
      <c r="P16" s="23">
        <f t="shared" si="7"/>
        <v>25988</v>
      </c>
      <c r="Q16" s="51">
        <f>SUM(R17:R19)</f>
        <v>26447</v>
      </c>
      <c r="R16" s="29">
        <f t="shared" si="9"/>
        <v>26447</v>
      </c>
      <c r="S16" s="112"/>
    </row>
    <row r="17" spans="1:19" ht="19.5" customHeight="1">
      <c r="A17" s="28" t="s">
        <v>27</v>
      </c>
      <c r="B17" s="39">
        <v>208</v>
      </c>
      <c r="C17" s="43">
        <v>1422</v>
      </c>
      <c r="D17" s="13">
        <v>1425</v>
      </c>
      <c r="E17" s="39">
        <v>207</v>
      </c>
      <c r="F17" s="43">
        <v>1472</v>
      </c>
      <c r="G17" s="13">
        <v>1451</v>
      </c>
      <c r="H17" s="67">
        <f t="shared" si="1"/>
        <v>6.808510638297872</v>
      </c>
      <c r="I17" s="68">
        <f t="shared" si="2"/>
        <v>46.54664484451719</v>
      </c>
      <c r="J17" s="69">
        <f t="shared" si="3"/>
        <v>46.64484451718494</v>
      </c>
      <c r="K17" s="67">
        <f t="shared" si="4"/>
        <v>6.613418530351438</v>
      </c>
      <c r="L17" s="68">
        <f t="shared" si="5"/>
        <v>47.02875399361022</v>
      </c>
      <c r="M17" s="80">
        <f t="shared" si="6"/>
        <v>46.35782747603834</v>
      </c>
      <c r="N17" s="47" t="s">
        <v>55</v>
      </c>
      <c r="O17" s="49">
        <f aca="true" t="shared" si="14" ref="O17:Q19">P17</f>
        <v>3055</v>
      </c>
      <c r="P17" s="23">
        <f t="shared" si="7"/>
        <v>3055</v>
      </c>
      <c r="Q17" s="49">
        <f t="shared" si="14"/>
        <v>3130</v>
      </c>
      <c r="R17" s="29">
        <f t="shared" si="9"/>
        <v>3130</v>
      </c>
      <c r="S17" s="112"/>
    </row>
    <row r="18" spans="1:19" ht="19.5" customHeight="1">
      <c r="A18" s="28" t="s">
        <v>28</v>
      </c>
      <c r="B18" s="39">
        <v>671</v>
      </c>
      <c r="C18" s="43">
        <v>3272</v>
      </c>
      <c r="D18" s="29">
        <v>2745</v>
      </c>
      <c r="E18" s="39">
        <v>698</v>
      </c>
      <c r="F18" s="43">
        <v>3450</v>
      </c>
      <c r="G18" s="29">
        <v>2756</v>
      </c>
      <c r="H18" s="67">
        <f t="shared" si="1"/>
        <v>10.032894736842106</v>
      </c>
      <c r="I18" s="68">
        <f t="shared" si="2"/>
        <v>48.92344497607656</v>
      </c>
      <c r="J18" s="69">
        <f t="shared" si="3"/>
        <v>41.04366028708134</v>
      </c>
      <c r="K18" s="67">
        <f t="shared" si="4"/>
        <v>10.11008111239861</v>
      </c>
      <c r="L18" s="68">
        <f t="shared" si="5"/>
        <v>49.971031286210895</v>
      </c>
      <c r="M18" s="80">
        <f t="shared" si="6"/>
        <v>39.918887601390495</v>
      </c>
      <c r="N18" s="47" t="s">
        <v>56</v>
      </c>
      <c r="O18" s="49">
        <f t="shared" si="14"/>
        <v>6688</v>
      </c>
      <c r="P18" s="23">
        <f t="shared" si="7"/>
        <v>6688</v>
      </c>
      <c r="Q18" s="49">
        <f t="shared" si="14"/>
        <v>6904</v>
      </c>
      <c r="R18" s="29">
        <f t="shared" si="9"/>
        <v>6904</v>
      </c>
      <c r="S18" s="112"/>
    </row>
    <row r="19" spans="1:19" ht="19.5" customHeight="1">
      <c r="A19" s="26" t="s">
        <v>4</v>
      </c>
      <c r="B19" s="37">
        <v>1904</v>
      </c>
      <c r="C19" s="42">
        <v>8671</v>
      </c>
      <c r="D19" s="14">
        <v>5670</v>
      </c>
      <c r="E19" s="37">
        <v>1919</v>
      </c>
      <c r="F19" s="42">
        <v>8922</v>
      </c>
      <c r="G19" s="14">
        <v>5572</v>
      </c>
      <c r="H19" s="64">
        <f t="shared" si="1"/>
        <v>11.720529393659588</v>
      </c>
      <c r="I19" s="65">
        <f t="shared" si="2"/>
        <v>53.37642351492767</v>
      </c>
      <c r="J19" s="66">
        <f t="shared" si="3"/>
        <v>34.903047091412745</v>
      </c>
      <c r="K19" s="64">
        <f t="shared" si="4"/>
        <v>11.691951501858282</v>
      </c>
      <c r="L19" s="65">
        <f t="shared" si="5"/>
        <v>54.35934929628953</v>
      </c>
      <c r="M19" s="79">
        <f t="shared" si="6"/>
        <v>33.948699201852186</v>
      </c>
      <c r="N19" s="47" t="s">
        <v>4</v>
      </c>
      <c r="O19" s="49">
        <f t="shared" si="14"/>
        <v>16245</v>
      </c>
      <c r="P19" s="23">
        <f t="shared" si="7"/>
        <v>16245</v>
      </c>
      <c r="Q19" s="49">
        <f t="shared" si="14"/>
        <v>16413</v>
      </c>
      <c r="R19" s="29">
        <f t="shared" si="9"/>
        <v>16413</v>
      </c>
      <c r="S19" s="112"/>
    </row>
    <row r="20" spans="1:19" ht="19.5" customHeight="1">
      <c r="A20" s="21" t="s">
        <v>12</v>
      </c>
      <c r="B20" s="39">
        <f aca="true" t="shared" si="15" ref="B20:G20">SUM(B21:B24)</f>
        <v>6934</v>
      </c>
      <c r="C20" s="43">
        <f t="shared" si="15"/>
        <v>28202</v>
      </c>
      <c r="D20" s="29">
        <f t="shared" si="15"/>
        <v>18393</v>
      </c>
      <c r="E20" s="39">
        <f t="shared" si="15"/>
        <v>7008</v>
      </c>
      <c r="F20" s="43">
        <f t="shared" si="15"/>
        <v>28760</v>
      </c>
      <c r="G20" s="29">
        <f t="shared" si="15"/>
        <v>18316</v>
      </c>
      <c r="H20" s="67">
        <f t="shared" si="1"/>
        <v>12.953726017672661</v>
      </c>
      <c r="I20" s="68">
        <f t="shared" si="2"/>
        <v>52.68546021782585</v>
      </c>
      <c r="J20" s="69">
        <f t="shared" si="3"/>
        <v>34.360813764501486</v>
      </c>
      <c r="K20" s="67">
        <f t="shared" si="4"/>
        <v>12.957621477701354</v>
      </c>
      <c r="L20" s="68">
        <f t="shared" si="5"/>
        <v>53.17654019673101</v>
      </c>
      <c r="M20" s="80">
        <f t="shared" si="6"/>
        <v>33.86583832556764</v>
      </c>
      <c r="N20" s="47" t="s">
        <v>12</v>
      </c>
      <c r="O20" s="51">
        <f>SUM(P21:P24)</f>
        <v>53529</v>
      </c>
      <c r="P20" s="23">
        <f t="shared" si="7"/>
        <v>53529</v>
      </c>
      <c r="Q20" s="51">
        <f>SUM(R21:R24)</f>
        <v>54084</v>
      </c>
      <c r="R20" s="29">
        <f t="shared" si="9"/>
        <v>54084</v>
      </c>
      <c r="S20" s="112"/>
    </row>
    <row r="21" spans="1:19" ht="19.5" customHeight="1">
      <c r="A21" s="32" t="s">
        <v>29</v>
      </c>
      <c r="B21" s="46">
        <v>746</v>
      </c>
      <c r="C21" s="45">
        <v>3071</v>
      </c>
      <c r="D21" s="15">
        <v>2388</v>
      </c>
      <c r="E21" s="46">
        <v>763</v>
      </c>
      <c r="F21" s="45">
        <v>3159</v>
      </c>
      <c r="G21" s="15">
        <v>2389</v>
      </c>
      <c r="H21" s="73">
        <f t="shared" si="1"/>
        <v>12.02256244963739</v>
      </c>
      <c r="I21" s="74">
        <f t="shared" si="2"/>
        <v>49.492344883158744</v>
      </c>
      <c r="J21" s="75">
        <f t="shared" si="3"/>
        <v>38.485092667203865</v>
      </c>
      <c r="K21" s="73">
        <f t="shared" si="4"/>
        <v>12.090001584534939</v>
      </c>
      <c r="L21" s="74">
        <f t="shared" si="5"/>
        <v>50.05545872286484</v>
      </c>
      <c r="M21" s="82">
        <f t="shared" si="6"/>
        <v>37.85453969260022</v>
      </c>
      <c r="N21" s="47" t="s">
        <v>57</v>
      </c>
      <c r="O21" s="49">
        <f aca="true" t="shared" si="16" ref="O21:Q24">P21</f>
        <v>6205</v>
      </c>
      <c r="P21" s="23">
        <f t="shared" si="7"/>
        <v>6205</v>
      </c>
      <c r="Q21" s="49">
        <f t="shared" si="16"/>
        <v>6311</v>
      </c>
      <c r="R21" s="29">
        <f t="shared" si="9"/>
        <v>6311</v>
      </c>
      <c r="S21" s="112"/>
    </row>
    <row r="22" spans="1:19" ht="19.5" customHeight="1">
      <c r="A22" s="28" t="s">
        <v>15</v>
      </c>
      <c r="B22" s="39">
        <v>2285</v>
      </c>
      <c r="C22" s="43">
        <v>8869</v>
      </c>
      <c r="D22" s="13">
        <v>5081</v>
      </c>
      <c r="E22" s="39">
        <v>2285</v>
      </c>
      <c r="F22" s="43">
        <v>8922</v>
      </c>
      <c r="G22" s="13">
        <v>5088</v>
      </c>
      <c r="H22" s="67">
        <f t="shared" si="1"/>
        <v>14.074530335694488</v>
      </c>
      <c r="I22" s="68">
        <f t="shared" si="2"/>
        <v>54.62888820449646</v>
      </c>
      <c r="J22" s="69">
        <f t="shared" si="3"/>
        <v>31.296581459809055</v>
      </c>
      <c r="K22" s="67">
        <f t="shared" si="4"/>
        <v>14.02270635164161</v>
      </c>
      <c r="L22" s="68">
        <f t="shared" si="5"/>
        <v>54.752991715250076</v>
      </c>
      <c r="M22" s="80">
        <f t="shared" si="6"/>
        <v>31.22430193310832</v>
      </c>
      <c r="N22" s="47" t="s">
        <v>15</v>
      </c>
      <c r="O22" s="49">
        <f t="shared" si="16"/>
        <v>16235</v>
      </c>
      <c r="P22" s="23">
        <f t="shared" si="7"/>
        <v>16235</v>
      </c>
      <c r="Q22" s="49">
        <f t="shared" si="16"/>
        <v>16295</v>
      </c>
      <c r="R22" s="29">
        <f t="shared" si="9"/>
        <v>16295</v>
      </c>
      <c r="S22" s="112"/>
    </row>
    <row r="23" spans="1:19" ht="19.5" customHeight="1">
      <c r="A23" s="28" t="s">
        <v>16</v>
      </c>
      <c r="B23" s="39">
        <v>2043</v>
      </c>
      <c r="C23" s="43">
        <v>8622</v>
      </c>
      <c r="D23" s="29">
        <v>6018</v>
      </c>
      <c r="E23" s="39">
        <v>2076</v>
      </c>
      <c r="F23" s="43">
        <v>8815</v>
      </c>
      <c r="G23" s="29">
        <v>6045</v>
      </c>
      <c r="H23" s="67">
        <f>B23/O23*100</f>
        <v>12.245998921057364</v>
      </c>
      <c r="I23" s="68">
        <f t="shared" si="2"/>
        <v>51.68135227477072</v>
      </c>
      <c r="J23" s="69">
        <f t="shared" si="3"/>
        <v>36.07264880417191</v>
      </c>
      <c r="K23" s="67">
        <f t="shared" si="4"/>
        <v>12.257912139820501</v>
      </c>
      <c r="L23" s="68">
        <f t="shared" si="5"/>
        <v>52.048889938592346</v>
      </c>
      <c r="M23" s="80">
        <f t="shared" si="6"/>
        <v>35.69319792158715</v>
      </c>
      <c r="N23" s="47" t="s">
        <v>16</v>
      </c>
      <c r="O23" s="49">
        <f t="shared" si="16"/>
        <v>16683</v>
      </c>
      <c r="P23" s="23">
        <f t="shared" si="7"/>
        <v>16683</v>
      </c>
      <c r="Q23" s="49">
        <f t="shared" si="16"/>
        <v>16936</v>
      </c>
      <c r="R23" s="29">
        <f t="shared" si="9"/>
        <v>16936</v>
      </c>
      <c r="S23" s="112"/>
    </row>
    <row r="24" spans="1:19" ht="19.5" customHeight="1">
      <c r="A24" s="26" t="s">
        <v>5</v>
      </c>
      <c r="B24" s="37">
        <v>1860</v>
      </c>
      <c r="C24" s="42">
        <v>7640</v>
      </c>
      <c r="D24" s="14">
        <v>4906</v>
      </c>
      <c r="E24" s="37">
        <v>1884</v>
      </c>
      <c r="F24" s="42">
        <v>7864</v>
      </c>
      <c r="G24" s="14">
        <v>4794</v>
      </c>
      <c r="H24" s="64">
        <f t="shared" si="1"/>
        <v>12.911286963765098</v>
      </c>
      <c r="I24" s="65">
        <f t="shared" si="2"/>
        <v>53.03345828127169</v>
      </c>
      <c r="J24" s="66">
        <f t="shared" si="3"/>
        <v>34.05525475496321</v>
      </c>
      <c r="K24" s="64">
        <f t="shared" si="4"/>
        <v>12.955576949525513</v>
      </c>
      <c r="L24" s="65">
        <f t="shared" si="5"/>
        <v>54.07784348782836</v>
      </c>
      <c r="M24" s="79">
        <f t="shared" si="6"/>
        <v>32.96657956264613</v>
      </c>
      <c r="N24" s="47" t="s">
        <v>5</v>
      </c>
      <c r="O24" s="49">
        <f t="shared" si="16"/>
        <v>14406</v>
      </c>
      <c r="P24" s="23">
        <f t="shared" si="7"/>
        <v>14406</v>
      </c>
      <c r="Q24" s="49">
        <f t="shared" si="16"/>
        <v>14542</v>
      </c>
      <c r="R24" s="29">
        <f t="shared" si="9"/>
        <v>14542</v>
      </c>
      <c r="S24" s="112"/>
    </row>
    <row r="25" spans="1:19" ht="19.5" customHeight="1">
      <c r="A25" s="21" t="s">
        <v>13</v>
      </c>
      <c r="B25" s="39">
        <f aca="true" t="shared" si="17" ref="B25:G25">SUM(B26:B29)</f>
        <v>4839</v>
      </c>
      <c r="C25" s="43">
        <f t="shared" si="17"/>
        <v>20590</v>
      </c>
      <c r="D25" s="29">
        <f t="shared" si="17"/>
        <v>15320</v>
      </c>
      <c r="E25" s="39">
        <f t="shared" si="17"/>
        <v>4869</v>
      </c>
      <c r="F25" s="43">
        <f t="shared" si="17"/>
        <v>21070</v>
      </c>
      <c r="G25" s="29">
        <f t="shared" si="17"/>
        <v>15210</v>
      </c>
      <c r="H25" s="67">
        <f t="shared" si="1"/>
        <v>11.875138040197305</v>
      </c>
      <c r="I25" s="68">
        <f t="shared" si="2"/>
        <v>50.52884733367689</v>
      </c>
      <c r="J25" s="69">
        <f t="shared" si="3"/>
        <v>37.59601462612579</v>
      </c>
      <c r="K25" s="67">
        <f t="shared" si="4"/>
        <v>11.832608325840239</v>
      </c>
      <c r="L25" s="68">
        <f t="shared" si="5"/>
        <v>51.204160489926856</v>
      </c>
      <c r="M25" s="80">
        <f t="shared" si="6"/>
        <v>36.96323118423291</v>
      </c>
      <c r="N25" s="47" t="s">
        <v>13</v>
      </c>
      <c r="O25" s="51">
        <f>SUM(P26:P29)</f>
        <v>40749</v>
      </c>
      <c r="P25" s="23">
        <f t="shared" si="7"/>
        <v>40749</v>
      </c>
      <c r="Q25" s="51">
        <f>SUM(R26:R29)</f>
        <v>41149</v>
      </c>
      <c r="R25" s="29">
        <f t="shared" si="9"/>
        <v>41149</v>
      </c>
      <c r="S25" s="112"/>
    </row>
    <row r="26" spans="1:19" ht="19.5" customHeight="1">
      <c r="A26" s="32" t="s">
        <v>30</v>
      </c>
      <c r="B26" s="46">
        <v>546</v>
      </c>
      <c r="C26" s="45">
        <v>2023</v>
      </c>
      <c r="D26" s="15">
        <v>994</v>
      </c>
      <c r="E26" s="46">
        <v>530</v>
      </c>
      <c r="F26" s="45">
        <v>1992</v>
      </c>
      <c r="G26" s="15">
        <v>967</v>
      </c>
      <c r="H26" s="73">
        <f t="shared" si="1"/>
        <v>15.324165029469548</v>
      </c>
      <c r="I26" s="74">
        <f t="shared" si="2"/>
        <v>56.777996070726914</v>
      </c>
      <c r="J26" s="75">
        <f t="shared" si="3"/>
        <v>27.897838899803535</v>
      </c>
      <c r="K26" s="73">
        <f t="shared" si="4"/>
        <v>15.19059902550874</v>
      </c>
      <c r="L26" s="74">
        <f t="shared" si="5"/>
        <v>57.093723129836626</v>
      </c>
      <c r="M26" s="82">
        <f t="shared" si="6"/>
        <v>27.71567784465463</v>
      </c>
      <c r="N26" s="47" t="s">
        <v>58</v>
      </c>
      <c r="O26" s="49">
        <f aca="true" t="shared" si="18" ref="O26:Q29">P26</f>
        <v>3563</v>
      </c>
      <c r="P26" s="23">
        <f t="shared" si="7"/>
        <v>3563</v>
      </c>
      <c r="Q26" s="49">
        <f t="shared" si="18"/>
        <v>3489</v>
      </c>
      <c r="R26" s="29">
        <f t="shared" si="9"/>
        <v>3489</v>
      </c>
      <c r="S26" s="112"/>
    </row>
    <row r="27" spans="1:19" ht="19.5" customHeight="1">
      <c r="A27" s="28" t="s">
        <v>31</v>
      </c>
      <c r="B27" s="39">
        <v>1767</v>
      </c>
      <c r="C27" s="43">
        <v>7751</v>
      </c>
      <c r="D27" s="13">
        <v>6323</v>
      </c>
      <c r="E27" s="39">
        <v>1782</v>
      </c>
      <c r="F27" s="43">
        <v>7946</v>
      </c>
      <c r="G27" s="13">
        <v>6291</v>
      </c>
      <c r="H27" s="67">
        <f t="shared" si="1"/>
        <v>11.154598825831702</v>
      </c>
      <c r="I27" s="68">
        <f t="shared" si="2"/>
        <v>48.929991793447385</v>
      </c>
      <c r="J27" s="69">
        <f t="shared" si="3"/>
        <v>39.91540938072091</v>
      </c>
      <c r="K27" s="67">
        <f t="shared" si="4"/>
        <v>11.124289905736937</v>
      </c>
      <c r="L27" s="68">
        <f t="shared" si="5"/>
        <v>49.603595730070545</v>
      </c>
      <c r="M27" s="80">
        <f t="shared" si="6"/>
        <v>39.272114364192525</v>
      </c>
      <c r="N27" s="47" t="s">
        <v>59</v>
      </c>
      <c r="O27" s="49">
        <f t="shared" si="18"/>
        <v>15841</v>
      </c>
      <c r="P27" s="23">
        <f t="shared" si="7"/>
        <v>15841</v>
      </c>
      <c r="Q27" s="49">
        <f t="shared" si="18"/>
        <v>16019</v>
      </c>
      <c r="R27" s="29">
        <f t="shared" si="9"/>
        <v>16019</v>
      </c>
      <c r="S27" s="112"/>
    </row>
    <row r="28" spans="1:19" ht="19.5" customHeight="1">
      <c r="A28" s="28" t="s">
        <v>17</v>
      </c>
      <c r="B28" s="39">
        <v>1272</v>
      </c>
      <c r="C28" s="43">
        <v>5490</v>
      </c>
      <c r="D28" s="13">
        <v>3850</v>
      </c>
      <c r="E28" s="39">
        <v>1287</v>
      </c>
      <c r="F28" s="43">
        <v>5647</v>
      </c>
      <c r="G28" s="13">
        <v>3830</v>
      </c>
      <c r="H28" s="67">
        <f t="shared" si="1"/>
        <v>11.986430456087447</v>
      </c>
      <c r="I28" s="68">
        <f t="shared" si="2"/>
        <v>51.733886166603845</v>
      </c>
      <c r="J28" s="69">
        <f t="shared" si="3"/>
        <v>36.27968337730871</v>
      </c>
      <c r="K28" s="67">
        <f t="shared" si="4"/>
        <v>11.956521739130435</v>
      </c>
      <c r="L28" s="68">
        <f t="shared" si="5"/>
        <v>52.461910070605725</v>
      </c>
      <c r="M28" s="80">
        <f t="shared" si="6"/>
        <v>35.58156819026384</v>
      </c>
      <c r="N28" s="47" t="s">
        <v>17</v>
      </c>
      <c r="O28" s="49">
        <f t="shared" si="18"/>
        <v>10612</v>
      </c>
      <c r="P28" s="23">
        <f t="shared" si="7"/>
        <v>10612</v>
      </c>
      <c r="Q28" s="49">
        <f t="shared" si="18"/>
        <v>10764</v>
      </c>
      <c r="R28" s="29">
        <f t="shared" si="9"/>
        <v>10764</v>
      </c>
      <c r="S28" s="112"/>
    </row>
    <row r="29" spans="1:19" ht="19.5" customHeight="1">
      <c r="A29" s="26" t="s">
        <v>6</v>
      </c>
      <c r="B29" s="37">
        <v>1254</v>
      </c>
      <c r="C29" s="42">
        <v>5326</v>
      </c>
      <c r="D29" s="14">
        <v>4153</v>
      </c>
      <c r="E29" s="37">
        <v>1270</v>
      </c>
      <c r="F29" s="42">
        <v>5485</v>
      </c>
      <c r="G29" s="14">
        <v>4122</v>
      </c>
      <c r="H29" s="64">
        <f t="shared" si="1"/>
        <v>11.683592658157085</v>
      </c>
      <c r="I29" s="65">
        <f t="shared" si="2"/>
        <v>49.62265908879158</v>
      </c>
      <c r="J29" s="66">
        <f t="shared" si="3"/>
        <v>38.69374825305133</v>
      </c>
      <c r="K29" s="64">
        <f t="shared" si="4"/>
        <v>11.676013606693022</v>
      </c>
      <c r="L29" s="65">
        <f t="shared" si="5"/>
        <v>50.42750758481199</v>
      </c>
      <c r="M29" s="79">
        <f t="shared" si="6"/>
        <v>37.89647880849499</v>
      </c>
      <c r="N29" s="47" t="s">
        <v>6</v>
      </c>
      <c r="O29" s="49">
        <f t="shared" si="18"/>
        <v>10733</v>
      </c>
      <c r="P29" s="23">
        <f t="shared" si="7"/>
        <v>10733</v>
      </c>
      <c r="Q29" s="49">
        <f t="shared" si="18"/>
        <v>10877</v>
      </c>
      <c r="R29" s="29">
        <f t="shared" si="9"/>
        <v>10877</v>
      </c>
      <c r="S29" s="112"/>
    </row>
    <row r="30" spans="1:19" ht="19.5" customHeight="1">
      <c r="A30" s="31" t="s">
        <v>14</v>
      </c>
      <c r="B30" s="38">
        <f aca="true" t="shared" si="19" ref="B30:G30">SUM(B31:B33)</f>
        <v>724</v>
      </c>
      <c r="C30" s="44">
        <f t="shared" si="19"/>
        <v>4308</v>
      </c>
      <c r="D30" s="34">
        <f t="shared" si="19"/>
        <v>5068</v>
      </c>
      <c r="E30" s="38">
        <f t="shared" si="19"/>
        <v>799</v>
      </c>
      <c r="F30" s="44">
        <f t="shared" si="19"/>
        <v>4540</v>
      </c>
      <c r="G30" s="34">
        <f t="shared" si="19"/>
        <v>5111</v>
      </c>
      <c r="H30" s="70">
        <f t="shared" si="1"/>
        <v>7.168316831683168</v>
      </c>
      <c r="I30" s="71">
        <f t="shared" si="2"/>
        <v>42.65346534653465</v>
      </c>
      <c r="J30" s="72">
        <f t="shared" si="3"/>
        <v>50.17821782178218</v>
      </c>
      <c r="K30" s="70">
        <f t="shared" si="4"/>
        <v>7.645933014354068</v>
      </c>
      <c r="L30" s="71">
        <f t="shared" si="5"/>
        <v>43.44497607655502</v>
      </c>
      <c r="M30" s="81">
        <f t="shared" si="6"/>
        <v>48.90909090909091</v>
      </c>
      <c r="N30" s="47" t="s">
        <v>14</v>
      </c>
      <c r="O30" s="51">
        <f>SUM(P31:P33)</f>
        <v>10100</v>
      </c>
      <c r="P30" s="23">
        <f t="shared" si="7"/>
        <v>10100</v>
      </c>
      <c r="Q30" s="51">
        <f>SUM(R31:R33)</f>
        <v>10450</v>
      </c>
      <c r="R30" s="29">
        <f t="shared" si="9"/>
        <v>10450</v>
      </c>
      <c r="S30" s="112"/>
    </row>
    <row r="31" spans="1:19" ht="19.5" customHeight="1">
      <c r="A31" s="28" t="s">
        <v>32</v>
      </c>
      <c r="B31" s="39">
        <v>302</v>
      </c>
      <c r="C31" s="43">
        <v>1765</v>
      </c>
      <c r="D31" s="13">
        <v>2249</v>
      </c>
      <c r="E31" s="39">
        <v>323</v>
      </c>
      <c r="F31" s="43">
        <v>1867</v>
      </c>
      <c r="G31" s="13">
        <v>2268</v>
      </c>
      <c r="H31" s="67">
        <f t="shared" si="1"/>
        <v>6.997219647822058</v>
      </c>
      <c r="I31" s="68">
        <f t="shared" si="2"/>
        <v>40.89434661723818</v>
      </c>
      <c r="J31" s="69">
        <f t="shared" si="3"/>
        <v>52.108433734939766</v>
      </c>
      <c r="K31" s="67">
        <f t="shared" si="4"/>
        <v>7.245401525347689</v>
      </c>
      <c r="L31" s="68">
        <f t="shared" si="5"/>
        <v>41.87976671152984</v>
      </c>
      <c r="M31" s="80">
        <f t="shared" si="6"/>
        <v>50.87483176312247</v>
      </c>
      <c r="N31" s="47" t="s">
        <v>60</v>
      </c>
      <c r="O31" s="49">
        <f aca="true" t="shared" si="20" ref="O31:Q33">P31</f>
        <v>4316</v>
      </c>
      <c r="P31" s="23">
        <f t="shared" si="7"/>
        <v>4316</v>
      </c>
      <c r="Q31" s="49">
        <f t="shared" si="20"/>
        <v>4458</v>
      </c>
      <c r="R31" s="29">
        <f t="shared" si="9"/>
        <v>4458</v>
      </c>
      <c r="S31" s="112"/>
    </row>
    <row r="32" spans="1:19" ht="19.5" customHeight="1">
      <c r="A32" s="28" t="s">
        <v>33</v>
      </c>
      <c r="B32" s="11">
        <v>210</v>
      </c>
      <c r="C32" s="12">
        <v>1294</v>
      </c>
      <c r="D32" s="13">
        <v>1490</v>
      </c>
      <c r="E32" s="11">
        <v>234</v>
      </c>
      <c r="F32" s="12">
        <v>1356</v>
      </c>
      <c r="G32" s="13">
        <v>1511</v>
      </c>
      <c r="H32" s="67">
        <f t="shared" si="1"/>
        <v>7.014028056112225</v>
      </c>
      <c r="I32" s="68">
        <f t="shared" si="2"/>
        <v>43.219772879091515</v>
      </c>
      <c r="J32" s="69">
        <f t="shared" si="3"/>
        <v>49.766199064796254</v>
      </c>
      <c r="K32" s="67">
        <f t="shared" si="4"/>
        <v>7.545952918413415</v>
      </c>
      <c r="L32" s="68">
        <f t="shared" si="5"/>
        <v>43.727829732344404</v>
      </c>
      <c r="M32" s="80">
        <f t="shared" si="6"/>
        <v>48.72621734924218</v>
      </c>
      <c r="N32" s="47" t="s">
        <v>61</v>
      </c>
      <c r="O32" s="49">
        <f t="shared" si="20"/>
        <v>2994</v>
      </c>
      <c r="P32" s="23">
        <f t="shared" si="7"/>
        <v>2994</v>
      </c>
      <c r="Q32" s="49">
        <f t="shared" si="20"/>
        <v>3101</v>
      </c>
      <c r="R32" s="29">
        <f t="shared" si="9"/>
        <v>3101</v>
      </c>
      <c r="S32" s="112"/>
    </row>
    <row r="33" spans="1:19" ht="19.5" customHeight="1">
      <c r="A33" s="28" t="s">
        <v>34</v>
      </c>
      <c r="B33" s="11">
        <v>212</v>
      </c>
      <c r="C33" s="12">
        <v>1249</v>
      </c>
      <c r="D33" s="13">
        <v>1329</v>
      </c>
      <c r="E33" s="11">
        <v>242</v>
      </c>
      <c r="F33" s="12">
        <v>1317</v>
      </c>
      <c r="G33" s="13">
        <v>1332</v>
      </c>
      <c r="H33" s="67">
        <f t="shared" si="1"/>
        <v>7.598566308243727</v>
      </c>
      <c r="I33" s="68">
        <f t="shared" si="2"/>
        <v>44.76702508960573</v>
      </c>
      <c r="J33" s="69">
        <f t="shared" si="3"/>
        <v>47.634408602150536</v>
      </c>
      <c r="K33" s="67">
        <f t="shared" si="4"/>
        <v>8.370805949498443</v>
      </c>
      <c r="L33" s="68">
        <f t="shared" si="5"/>
        <v>45.55517122103078</v>
      </c>
      <c r="M33" s="79">
        <f t="shared" si="6"/>
        <v>46.07402282947077</v>
      </c>
      <c r="N33" s="47" t="s">
        <v>62</v>
      </c>
      <c r="O33" s="49">
        <f t="shared" si="20"/>
        <v>2790</v>
      </c>
      <c r="P33" s="23">
        <f t="shared" si="7"/>
        <v>2790</v>
      </c>
      <c r="Q33" s="49">
        <f t="shared" si="20"/>
        <v>2891</v>
      </c>
      <c r="R33" s="29">
        <f t="shared" si="9"/>
        <v>2891</v>
      </c>
      <c r="S33" s="112"/>
    </row>
    <row r="34" spans="1:19" ht="6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R34" s="19" t="s">
        <v>65</v>
      </c>
      <c r="S34" s="112"/>
    </row>
    <row r="35" spans="1:19" ht="19.5" customHeight="1">
      <c r="A35" s="119" t="s">
        <v>80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S35" s="104"/>
    </row>
    <row r="36" spans="1:19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S36" s="104"/>
    </row>
    <row r="38" spans="1:11" ht="19.5" customHeight="1">
      <c r="A38" s="16" t="s">
        <v>82</v>
      </c>
      <c r="C38" s="2"/>
      <c r="D38" s="2"/>
      <c r="E38" s="2"/>
      <c r="F38" s="2"/>
      <c r="G38" s="2"/>
      <c r="H38" s="2"/>
      <c r="I38" s="2"/>
      <c r="J38" s="2"/>
      <c r="K38" s="2"/>
    </row>
    <row r="39" spans="2:20" ht="19.5" customHeight="1">
      <c r="B39" s="2"/>
      <c r="C39" s="2"/>
      <c r="D39" s="2"/>
      <c r="E39" s="2"/>
      <c r="F39" s="2"/>
      <c r="G39" s="2"/>
      <c r="H39" s="2"/>
      <c r="I39" s="2"/>
      <c r="J39" s="18"/>
      <c r="K39" s="76" t="s">
        <v>68</v>
      </c>
      <c r="O39" s="54"/>
      <c r="P39" s="55"/>
      <c r="Q39" s="54"/>
      <c r="R39" s="55"/>
      <c r="S39" s="55"/>
      <c r="T39" s="55"/>
    </row>
    <row r="40" spans="2:20" ht="19.5" customHeight="1">
      <c r="B40" s="3"/>
      <c r="C40" s="108" t="s">
        <v>53</v>
      </c>
      <c r="D40" s="108"/>
      <c r="E40" s="108"/>
      <c r="F40" s="108"/>
      <c r="G40" s="108"/>
      <c r="H40" s="108"/>
      <c r="I40" s="108"/>
      <c r="J40" s="108"/>
      <c r="K40" s="109"/>
      <c r="O40" s="54"/>
      <c r="P40" s="55"/>
      <c r="Q40" s="54"/>
      <c r="R40" s="55"/>
      <c r="S40" s="55"/>
      <c r="T40" s="55"/>
    </row>
    <row r="41" spans="2:20" ht="19.5" customHeight="1">
      <c r="B41" s="4"/>
      <c r="C41" s="110" t="str">
        <f>B4</f>
        <v>平成３０年１０月１日現在</v>
      </c>
      <c r="D41" s="110"/>
      <c r="E41" s="110"/>
      <c r="F41" s="110" t="str">
        <f>E4</f>
        <v>平成２９年１０月１日現在</v>
      </c>
      <c r="G41" s="110"/>
      <c r="H41" s="110"/>
      <c r="I41" s="110" t="s">
        <v>18</v>
      </c>
      <c r="J41" s="110"/>
      <c r="K41" s="110"/>
      <c r="O41" s="113"/>
      <c r="P41" s="113"/>
      <c r="Q41" s="113"/>
      <c r="R41" s="113"/>
      <c r="S41" s="113"/>
      <c r="T41" s="113"/>
    </row>
    <row r="42" spans="2:20" s="86" customFormat="1" ht="19.5" customHeight="1">
      <c r="B42" s="87"/>
      <c r="C42" s="88" t="s">
        <v>71</v>
      </c>
      <c r="D42" s="88" t="s">
        <v>72</v>
      </c>
      <c r="E42" s="89" t="s">
        <v>73</v>
      </c>
      <c r="F42" s="90" t="s">
        <v>71</v>
      </c>
      <c r="G42" s="88" t="s">
        <v>72</v>
      </c>
      <c r="H42" s="89" t="s">
        <v>73</v>
      </c>
      <c r="I42" s="90" t="s">
        <v>71</v>
      </c>
      <c r="J42" s="88" t="s">
        <v>72</v>
      </c>
      <c r="K42" s="89" t="s">
        <v>73</v>
      </c>
      <c r="N42" s="91"/>
      <c r="O42" s="92"/>
      <c r="P42" s="92"/>
      <c r="Q42" s="92"/>
      <c r="R42" s="92"/>
      <c r="S42" s="92"/>
      <c r="T42" s="92"/>
    </row>
    <row r="43" spans="2:20" ht="19.5" customHeight="1">
      <c r="B43" s="6"/>
      <c r="C43" s="101" t="s">
        <v>74</v>
      </c>
      <c r="D43" s="101" t="s">
        <v>76</v>
      </c>
      <c r="E43" s="102" t="s">
        <v>78</v>
      </c>
      <c r="F43" s="103" t="s">
        <v>74</v>
      </c>
      <c r="G43" s="101" t="s">
        <v>76</v>
      </c>
      <c r="H43" s="102" t="s">
        <v>78</v>
      </c>
      <c r="I43" s="103" t="s">
        <v>74</v>
      </c>
      <c r="J43" s="101" t="s">
        <v>76</v>
      </c>
      <c r="K43" s="102" t="s">
        <v>78</v>
      </c>
      <c r="O43" s="56"/>
      <c r="P43" s="56"/>
      <c r="Q43" s="56"/>
      <c r="R43" s="56"/>
      <c r="S43" s="56"/>
      <c r="T43" s="56"/>
    </row>
    <row r="44" spans="2:20" ht="19.5" customHeight="1">
      <c r="B44" s="7"/>
      <c r="C44" s="53" t="s">
        <v>35</v>
      </c>
      <c r="D44" s="53" t="s">
        <v>36</v>
      </c>
      <c r="E44" s="9" t="s">
        <v>37</v>
      </c>
      <c r="F44" s="8" t="s">
        <v>38</v>
      </c>
      <c r="G44" s="53" t="s">
        <v>39</v>
      </c>
      <c r="H44" s="9" t="s">
        <v>40</v>
      </c>
      <c r="I44" s="8" t="s">
        <v>41</v>
      </c>
      <c r="J44" s="53" t="s">
        <v>42</v>
      </c>
      <c r="K44" s="9" t="s">
        <v>43</v>
      </c>
      <c r="O44" s="56"/>
      <c r="P44" s="56"/>
      <c r="Q44" s="56"/>
      <c r="R44" s="56"/>
      <c r="S44" s="56"/>
      <c r="T44" s="56"/>
    </row>
    <row r="45" spans="2:20" ht="19.5" customHeight="1">
      <c r="B45" s="5" t="s">
        <v>19</v>
      </c>
      <c r="C45" s="52">
        <f aca="true" t="shared" si="21" ref="C45:H45">B7</f>
        <v>70708</v>
      </c>
      <c r="D45" s="52">
        <f t="shared" si="21"/>
        <v>310057</v>
      </c>
      <c r="E45" s="52">
        <f t="shared" si="21"/>
        <v>175389</v>
      </c>
      <c r="F45" s="52">
        <f t="shared" si="21"/>
        <v>71766</v>
      </c>
      <c r="G45" s="52">
        <f t="shared" si="21"/>
        <v>315542</v>
      </c>
      <c r="H45" s="52">
        <f t="shared" si="21"/>
        <v>173562</v>
      </c>
      <c r="I45" s="105">
        <f aca="true" t="shared" si="22" ref="I45:K64">C45-F45</f>
        <v>-1058</v>
      </c>
      <c r="J45" s="106">
        <f t="shared" si="22"/>
        <v>-5485</v>
      </c>
      <c r="K45" s="107">
        <f t="shared" si="22"/>
        <v>1827</v>
      </c>
      <c r="O45" s="29"/>
      <c r="P45" s="29"/>
      <c r="Q45" s="29"/>
      <c r="R45" s="57"/>
      <c r="S45" s="57"/>
      <c r="T45" s="57"/>
    </row>
    <row r="46" spans="2:20" ht="19.5" customHeight="1">
      <c r="B46" s="5" t="s">
        <v>0</v>
      </c>
      <c r="C46" s="52">
        <f aca="true" t="shared" si="23" ref="C46:H49">B10</f>
        <v>24591</v>
      </c>
      <c r="D46" s="52">
        <f t="shared" si="23"/>
        <v>109806</v>
      </c>
      <c r="E46" s="52">
        <f t="shared" si="23"/>
        <v>53783</v>
      </c>
      <c r="F46" s="52">
        <f t="shared" si="23"/>
        <v>25033</v>
      </c>
      <c r="G46" s="52">
        <f t="shared" si="23"/>
        <v>111612</v>
      </c>
      <c r="H46" s="52">
        <f t="shared" si="23"/>
        <v>53046</v>
      </c>
      <c r="I46" s="106">
        <f t="shared" si="22"/>
        <v>-442</v>
      </c>
      <c r="J46" s="106">
        <f t="shared" si="22"/>
        <v>-1806</v>
      </c>
      <c r="K46" s="106">
        <f t="shared" si="22"/>
        <v>737</v>
      </c>
      <c r="O46" s="29"/>
      <c r="P46" s="29"/>
      <c r="Q46" s="29"/>
      <c r="R46" s="57"/>
      <c r="S46" s="57"/>
      <c r="T46" s="57"/>
    </row>
    <row r="47" spans="2:20" ht="19.5" customHeight="1">
      <c r="B47" s="5" t="s">
        <v>1</v>
      </c>
      <c r="C47" s="52">
        <f t="shared" si="23"/>
        <v>19627</v>
      </c>
      <c r="D47" s="52">
        <f t="shared" si="23"/>
        <v>84228</v>
      </c>
      <c r="E47" s="52">
        <f t="shared" si="23"/>
        <v>42299</v>
      </c>
      <c r="F47" s="52">
        <f t="shared" si="23"/>
        <v>19845</v>
      </c>
      <c r="G47" s="52">
        <f t="shared" si="23"/>
        <v>85058</v>
      </c>
      <c r="H47" s="52">
        <f t="shared" si="23"/>
        <v>41709</v>
      </c>
      <c r="I47" s="106">
        <f t="shared" si="22"/>
        <v>-218</v>
      </c>
      <c r="J47" s="106">
        <f t="shared" si="22"/>
        <v>-830</v>
      </c>
      <c r="K47" s="106">
        <f t="shared" si="22"/>
        <v>590</v>
      </c>
      <c r="O47" s="29"/>
      <c r="P47" s="29"/>
      <c r="Q47" s="29"/>
      <c r="R47" s="57"/>
      <c r="S47" s="57"/>
      <c r="T47" s="57"/>
    </row>
    <row r="48" spans="2:20" ht="19.5" customHeight="1">
      <c r="B48" s="5" t="s">
        <v>2</v>
      </c>
      <c r="C48" s="52">
        <f t="shared" si="23"/>
        <v>5927</v>
      </c>
      <c r="D48" s="52">
        <f t="shared" si="23"/>
        <v>25381</v>
      </c>
      <c r="E48" s="52">
        <f t="shared" si="23"/>
        <v>15973</v>
      </c>
      <c r="F48" s="52">
        <f t="shared" si="23"/>
        <v>6003</v>
      </c>
      <c r="G48" s="52">
        <f t="shared" si="23"/>
        <v>25981</v>
      </c>
      <c r="H48" s="52">
        <f t="shared" si="23"/>
        <v>15838</v>
      </c>
      <c r="I48" s="106">
        <f t="shared" si="22"/>
        <v>-76</v>
      </c>
      <c r="J48" s="106">
        <f t="shared" si="22"/>
        <v>-600</v>
      </c>
      <c r="K48" s="106">
        <f t="shared" si="22"/>
        <v>135</v>
      </c>
      <c r="O48" s="29"/>
      <c r="P48" s="29"/>
      <c r="Q48" s="29"/>
      <c r="R48" s="57"/>
      <c r="S48" s="57"/>
      <c r="T48" s="57"/>
    </row>
    <row r="49" spans="2:20" ht="19.5" customHeight="1">
      <c r="B49" s="5" t="s">
        <v>3</v>
      </c>
      <c r="C49" s="52">
        <f t="shared" si="23"/>
        <v>4061</v>
      </c>
      <c r="D49" s="52">
        <f t="shared" si="23"/>
        <v>18316</v>
      </c>
      <c r="E49" s="52">
        <f t="shared" si="23"/>
        <v>10689</v>
      </c>
      <c r="F49" s="52">
        <f t="shared" si="23"/>
        <v>4124</v>
      </c>
      <c r="G49" s="52">
        <f t="shared" si="23"/>
        <v>18635</v>
      </c>
      <c r="H49" s="52">
        <f t="shared" si="23"/>
        <v>10594</v>
      </c>
      <c r="I49" s="106">
        <f t="shared" si="22"/>
        <v>-63</v>
      </c>
      <c r="J49" s="106">
        <f t="shared" si="22"/>
        <v>-319</v>
      </c>
      <c r="K49" s="106">
        <f t="shared" si="22"/>
        <v>95</v>
      </c>
      <c r="O49" s="29"/>
      <c r="P49" s="29"/>
      <c r="Q49" s="29"/>
      <c r="R49" s="57"/>
      <c r="S49" s="57"/>
      <c r="T49" s="57"/>
    </row>
    <row r="50" spans="2:20" ht="19.5" customHeight="1">
      <c r="B50" s="5" t="s">
        <v>44</v>
      </c>
      <c r="C50" s="52">
        <f aca="true" t="shared" si="24" ref="C50:H50">B15</f>
        <v>1222</v>
      </c>
      <c r="D50" s="52">
        <f t="shared" si="24"/>
        <v>5861</v>
      </c>
      <c r="E50" s="52">
        <f t="shared" si="24"/>
        <v>4024</v>
      </c>
      <c r="F50" s="52">
        <f t="shared" si="24"/>
        <v>1261</v>
      </c>
      <c r="G50" s="52">
        <f t="shared" si="24"/>
        <v>6042</v>
      </c>
      <c r="H50" s="52">
        <f t="shared" si="24"/>
        <v>3959</v>
      </c>
      <c r="I50" s="106">
        <f t="shared" si="22"/>
        <v>-39</v>
      </c>
      <c r="J50" s="106">
        <f t="shared" si="22"/>
        <v>-181</v>
      </c>
      <c r="K50" s="106">
        <f t="shared" si="22"/>
        <v>65</v>
      </c>
      <c r="O50" s="29"/>
      <c r="P50" s="29"/>
      <c r="Q50" s="29"/>
      <c r="R50" s="57"/>
      <c r="S50" s="57"/>
      <c r="T50" s="57"/>
    </row>
    <row r="51" spans="2:20" ht="19.5" customHeight="1">
      <c r="B51" s="5" t="s">
        <v>45</v>
      </c>
      <c r="C51" s="52">
        <f aca="true" t="shared" si="25" ref="C51:H53">B17</f>
        <v>208</v>
      </c>
      <c r="D51" s="52">
        <f t="shared" si="25"/>
        <v>1422</v>
      </c>
      <c r="E51" s="52">
        <f t="shared" si="25"/>
        <v>1425</v>
      </c>
      <c r="F51" s="52">
        <f t="shared" si="25"/>
        <v>207</v>
      </c>
      <c r="G51" s="52">
        <f t="shared" si="25"/>
        <v>1472</v>
      </c>
      <c r="H51" s="52">
        <f t="shared" si="25"/>
        <v>1451</v>
      </c>
      <c r="I51" s="106">
        <f t="shared" si="22"/>
        <v>1</v>
      </c>
      <c r="J51" s="106">
        <f t="shared" si="22"/>
        <v>-50</v>
      </c>
      <c r="K51" s="106">
        <f t="shared" si="22"/>
        <v>-26</v>
      </c>
      <c r="O51" s="29"/>
      <c r="P51" s="29"/>
      <c r="Q51" s="29"/>
      <c r="R51" s="57"/>
      <c r="S51" s="57"/>
      <c r="T51" s="57"/>
    </row>
    <row r="52" spans="2:20" ht="19.5" customHeight="1">
      <c r="B52" s="5" t="s">
        <v>46</v>
      </c>
      <c r="C52" s="52">
        <f t="shared" si="25"/>
        <v>671</v>
      </c>
      <c r="D52" s="52">
        <f t="shared" si="25"/>
        <v>3272</v>
      </c>
      <c r="E52" s="52">
        <f t="shared" si="25"/>
        <v>2745</v>
      </c>
      <c r="F52" s="52">
        <f t="shared" si="25"/>
        <v>698</v>
      </c>
      <c r="G52" s="52">
        <f t="shared" si="25"/>
        <v>3450</v>
      </c>
      <c r="H52" s="52">
        <f t="shared" si="25"/>
        <v>2756</v>
      </c>
      <c r="I52" s="106">
        <f t="shared" si="22"/>
        <v>-27</v>
      </c>
      <c r="J52" s="106">
        <f t="shared" si="22"/>
        <v>-178</v>
      </c>
      <c r="K52" s="106">
        <f t="shared" si="22"/>
        <v>-11</v>
      </c>
      <c r="O52" s="29"/>
      <c r="P52" s="29"/>
      <c r="Q52" s="29"/>
      <c r="R52" s="57"/>
      <c r="S52" s="57"/>
      <c r="T52" s="57"/>
    </row>
    <row r="53" spans="2:20" ht="19.5" customHeight="1">
      <c r="B53" s="5" t="s">
        <v>20</v>
      </c>
      <c r="C53" s="52">
        <f t="shared" si="25"/>
        <v>1904</v>
      </c>
      <c r="D53" s="52">
        <f t="shared" si="25"/>
        <v>8671</v>
      </c>
      <c r="E53" s="52">
        <f t="shared" si="25"/>
        <v>5670</v>
      </c>
      <c r="F53" s="52">
        <f t="shared" si="25"/>
        <v>1919</v>
      </c>
      <c r="G53" s="52">
        <f t="shared" si="25"/>
        <v>8922</v>
      </c>
      <c r="H53" s="52">
        <f t="shared" si="25"/>
        <v>5572</v>
      </c>
      <c r="I53" s="106">
        <f t="shared" si="22"/>
        <v>-15</v>
      </c>
      <c r="J53" s="106">
        <f t="shared" si="22"/>
        <v>-251</v>
      </c>
      <c r="K53" s="106">
        <f t="shared" si="22"/>
        <v>98</v>
      </c>
      <c r="O53" s="29"/>
      <c r="P53" s="29"/>
      <c r="Q53" s="29"/>
      <c r="R53" s="57"/>
      <c r="S53" s="57"/>
      <c r="T53" s="57"/>
    </row>
    <row r="54" spans="2:20" ht="19.5" customHeight="1">
      <c r="B54" s="5" t="s">
        <v>47</v>
      </c>
      <c r="C54" s="52">
        <f aca="true" t="shared" si="26" ref="C54:H57">B21</f>
        <v>746</v>
      </c>
      <c r="D54" s="52">
        <f t="shared" si="26"/>
        <v>3071</v>
      </c>
      <c r="E54" s="52">
        <f t="shared" si="26"/>
        <v>2388</v>
      </c>
      <c r="F54" s="52">
        <f t="shared" si="26"/>
        <v>763</v>
      </c>
      <c r="G54" s="52">
        <f t="shared" si="26"/>
        <v>3159</v>
      </c>
      <c r="H54" s="52">
        <f t="shared" si="26"/>
        <v>2389</v>
      </c>
      <c r="I54" s="106">
        <f t="shared" si="22"/>
        <v>-17</v>
      </c>
      <c r="J54" s="106">
        <f t="shared" si="22"/>
        <v>-88</v>
      </c>
      <c r="K54" s="106">
        <f t="shared" si="22"/>
        <v>-1</v>
      </c>
      <c r="O54" s="29"/>
      <c r="P54" s="29"/>
      <c r="Q54" s="29"/>
      <c r="R54" s="57"/>
      <c r="S54" s="57"/>
      <c r="T54" s="57"/>
    </row>
    <row r="55" spans="2:20" ht="19.5" customHeight="1">
      <c r="B55" s="5" t="s">
        <v>21</v>
      </c>
      <c r="C55" s="52">
        <f t="shared" si="26"/>
        <v>2285</v>
      </c>
      <c r="D55" s="52">
        <f t="shared" si="26"/>
        <v>8869</v>
      </c>
      <c r="E55" s="52">
        <f t="shared" si="26"/>
        <v>5081</v>
      </c>
      <c r="F55" s="52">
        <f t="shared" si="26"/>
        <v>2285</v>
      </c>
      <c r="G55" s="52">
        <f t="shared" si="26"/>
        <v>8922</v>
      </c>
      <c r="H55" s="52">
        <f t="shared" si="26"/>
        <v>5088</v>
      </c>
      <c r="I55" s="106">
        <f t="shared" si="22"/>
        <v>0</v>
      </c>
      <c r="J55" s="106">
        <f t="shared" si="22"/>
        <v>-53</v>
      </c>
      <c r="K55" s="106">
        <f t="shared" si="22"/>
        <v>-7</v>
      </c>
      <c r="O55" s="29"/>
      <c r="P55" s="29"/>
      <c r="Q55" s="29"/>
      <c r="R55" s="57"/>
      <c r="S55" s="57"/>
      <c r="T55" s="57"/>
    </row>
    <row r="56" spans="2:20" ht="19.5" customHeight="1">
      <c r="B56" s="5" t="s">
        <v>22</v>
      </c>
      <c r="C56" s="52">
        <f t="shared" si="26"/>
        <v>2043</v>
      </c>
      <c r="D56" s="52">
        <f t="shared" si="26"/>
        <v>8622</v>
      </c>
      <c r="E56" s="52">
        <f t="shared" si="26"/>
        <v>6018</v>
      </c>
      <c r="F56" s="52">
        <f t="shared" si="26"/>
        <v>2076</v>
      </c>
      <c r="G56" s="52">
        <f t="shared" si="26"/>
        <v>8815</v>
      </c>
      <c r="H56" s="52">
        <f t="shared" si="26"/>
        <v>6045</v>
      </c>
      <c r="I56" s="106">
        <f t="shared" si="22"/>
        <v>-33</v>
      </c>
      <c r="J56" s="106">
        <f t="shared" si="22"/>
        <v>-193</v>
      </c>
      <c r="K56" s="106">
        <f t="shared" si="22"/>
        <v>-27</v>
      </c>
      <c r="O56" s="29"/>
      <c r="P56" s="29"/>
      <c r="Q56" s="29"/>
      <c r="R56" s="57"/>
      <c r="S56" s="57"/>
      <c r="T56" s="57"/>
    </row>
    <row r="57" spans="2:20" ht="19.5" customHeight="1">
      <c r="B57" s="5" t="s">
        <v>23</v>
      </c>
      <c r="C57" s="52">
        <f t="shared" si="26"/>
        <v>1860</v>
      </c>
      <c r="D57" s="52">
        <f t="shared" si="26"/>
        <v>7640</v>
      </c>
      <c r="E57" s="52">
        <f t="shared" si="26"/>
        <v>4906</v>
      </c>
      <c r="F57" s="52">
        <f t="shared" si="26"/>
        <v>1884</v>
      </c>
      <c r="G57" s="52">
        <f t="shared" si="26"/>
        <v>7864</v>
      </c>
      <c r="H57" s="52">
        <f t="shared" si="26"/>
        <v>4794</v>
      </c>
      <c r="I57" s="106">
        <f t="shared" si="22"/>
        <v>-24</v>
      </c>
      <c r="J57" s="106">
        <f t="shared" si="22"/>
        <v>-224</v>
      </c>
      <c r="K57" s="106">
        <f t="shared" si="22"/>
        <v>112</v>
      </c>
      <c r="O57" s="57"/>
      <c r="P57" s="57"/>
      <c r="Q57" s="57"/>
      <c r="R57" s="55"/>
      <c r="S57" s="55"/>
      <c r="T57" s="55"/>
    </row>
    <row r="58" spans="2:20" ht="19.5" customHeight="1">
      <c r="B58" s="5" t="s">
        <v>48</v>
      </c>
      <c r="C58" s="52">
        <f aca="true" t="shared" si="27" ref="C58:H61">B26</f>
        <v>546</v>
      </c>
      <c r="D58" s="52">
        <f t="shared" si="27"/>
        <v>2023</v>
      </c>
      <c r="E58" s="52">
        <f t="shared" si="27"/>
        <v>994</v>
      </c>
      <c r="F58" s="52">
        <f t="shared" si="27"/>
        <v>530</v>
      </c>
      <c r="G58" s="52">
        <f t="shared" si="27"/>
        <v>1992</v>
      </c>
      <c r="H58" s="52">
        <f t="shared" si="27"/>
        <v>967</v>
      </c>
      <c r="I58" s="106">
        <f t="shared" si="22"/>
        <v>16</v>
      </c>
      <c r="J58" s="106">
        <f t="shared" si="22"/>
        <v>31</v>
      </c>
      <c r="K58" s="106">
        <f t="shared" si="22"/>
        <v>27</v>
      </c>
      <c r="O58" s="57"/>
      <c r="P58" s="57"/>
      <c r="Q58" s="57"/>
      <c r="R58" s="55"/>
      <c r="S58" s="55"/>
      <c r="T58" s="55"/>
    </row>
    <row r="59" spans="2:20" ht="19.5" customHeight="1">
      <c r="B59" s="5" t="s">
        <v>49</v>
      </c>
      <c r="C59" s="52">
        <f t="shared" si="27"/>
        <v>1767</v>
      </c>
      <c r="D59" s="52">
        <f t="shared" si="27"/>
        <v>7751</v>
      </c>
      <c r="E59" s="52">
        <f t="shared" si="27"/>
        <v>6323</v>
      </c>
      <c r="F59" s="52">
        <f t="shared" si="27"/>
        <v>1782</v>
      </c>
      <c r="G59" s="52">
        <f t="shared" si="27"/>
        <v>7946</v>
      </c>
      <c r="H59" s="52">
        <f t="shared" si="27"/>
        <v>6291</v>
      </c>
      <c r="I59" s="106">
        <f t="shared" si="22"/>
        <v>-15</v>
      </c>
      <c r="J59" s="106">
        <f t="shared" si="22"/>
        <v>-195</v>
      </c>
      <c r="K59" s="106">
        <f t="shared" si="22"/>
        <v>32</v>
      </c>
      <c r="O59" s="57"/>
      <c r="P59" s="57"/>
      <c r="Q59" s="57"/>
      <c r="R59" s="55"/>
      <c r="S59" s="55"/>
      <c r="T59" s="55"/>
    </row>
    <row r="60" spans="2:20" ht="19.5" customHeight="1">
      <c r="B60" s="5" t="s">
        <v>24</v>
      </c>
      <c r="C60" s="52">
        <f t="shared" si="27"/>
        <v>1272</v>
      </c>
      <c r="D60" s="52">
        <f t="shared" si="27"/>
        <v>5490</v>
      </c>
      <c r="E60" s="52">
        <f t="shared" si="27"/>
        <v>3850</v>
      </c>
      <c r="F60" s="52">
        <f t="shared" si="27"/>
        <v>1287</v>
      </c>
      <c r="G60" s="52">
        <f t="shared" si="27"/>
        <v>5647</v>
      </c>
      <c r="H60" s="52">
        <f t="shared" si="27"/>
        <v>3830</v>
      </c>
      <c r="I60" s="106">
        <f t="shared" si="22"/>
        <v>-15</v>
      </c>
      <c r="J60" s="106">
        <f t="shared" si="22"/>
        <v>-157</v>
      </c>
      <c r="K60" s="106">
        <f t="shared" si="22"/>
        <v>20</v>
      </c>
      <c r="O60" s="57"/>
      <c r="P60" s="57"/>
      <c r="Q60" s="57"/>
      <c r="R60" s="55"/>
      <c r="S60" s="55"/>
      <c r="T60" s="55"/>
    </row>
    <row r="61" spans="2:20" ht="19.5" customHeight="1">
      <c r="B61" s="5" t="s">
        <v>25</v>
      </c>
      <c r="C61" s="52">
        <f t="shared" si="27"/>
        <v>1254</v>
      </c>
      <c r="D61" s="52">
        <f t="shared" si="27"/>
        <v>5326</v>
      </c>
      <c r="E61" s="52">
        <f t="shared" si="27"/>
        <v>4153</v>
      </c>
      <c r="F61" s="52">
        <f t="shared" si="27"/>
        <v>1270</v>
      </c>
      <c r="G61" s="52">
        <f t="shared" si="27"/>
        <v>5485</v>
      </c>
      <c r="H61" s="52">
        <f t="shared" si="27"/>
        <v>4122</v>
      </c>
      <c r="I61" s="106">
        <f t="shared" si="22"/>
        <v>-16</v>
      </c>
      <c r="J61" s="106">
        <f t="shared" si="22"/>
        <v>-159</v>
      </c>
      <c r="K61" s="106">
        <f t="shared" si="22"/>
        <v>31</v>
      </c>
      <c r="O61" s="57"/>
      <c r="P61" s="57"/>
      <c r="Q61" s="57"/>
      <c r="R61" s="55"/>
      <c r="S61" s="55"/>
      <c r="T61" s="55"/>
    </row>
    <row r="62" spans="2:20" ht="19.5" customHeight="1">
      <c r="B62" s="5" t="s">
        <v>50</v>
      </c>
      <c r="C62" s="52">
        <f aca="true" t="shared" si="28" ref="C62:H64">B31</f>
        <v>302</v>
      </c>
      <c r="D62" s="52">
        <f t="shared" si="28"/>
        <v>1765</v>
      </c>
      <c r="E62" s="52">
        <f t="shared" si="28"/>
        <v>2249</v>
      </c>
      <c r="F62" s="52">
        <f t="shared" si="28"/>
        <v>323</v>
      </c>
      <c r="G62" s="52">
        <f t="shared" si="28"/>
        <v>1867</v>
      </c>
      <c r="H62" s="52">
        <f t="shared" si="28"/>
        <v>2268</v>
      </c>
      <c r="I62" s="106">
        <f t="shared" si="22"/>
        <v>-21</v>
      </c>
      <c r="J62" s="106">
        <f t="shared" si="22"/>
        <v>-102</v>
      </c>
      <c r="K62" s="106">
        <f t="shared" si="22"/>
        <v>-19</v>
      </c>
      <c r="O62" s="57"/>
      <c r="P62" s="57"/>
      <c r="Q62" s="57"/>
      <c r="R62" s="55"/>
      <c r="S62" s="55"/>
      <c r="T62" s="55"/>
    </row>
    <row r="63" spans="2:20" ht="19.5" customHeight="1">
      <c r="B63" s="5" t="s">
        <v>51</v>
      </c>
      <c r="C63" s="52">
        <f t="shared" si="28"/>
        <v>210</v>
      </c>
      <c r="D63" s="52">
        <f t="shared" si="28"/>
        <v>1294</v>
      </c>
      <c r="E63" s="52">
        <f t="shared" si="28"/>
        <v>1490</v>
      </c>
      <c r="F63" s="52">
        <f t="shared" si="28"/>
        <v>234</v>
      </c>
      <c r="G63" s="52">
        <f t="shared" si="28"/>
        <v>1356</v>
      </c>
      <c r="H63" s="52">
        <f t="shared" si="28"/>
        <v>1511</v>
      </c>
      <c r="I63" s="106">
        <f t="shared" si="22"/>
        <v>-24</v>
      </c>
      <c r="J63" s="106">
        <f t="shared" si="22"/>
        <v>-62</v>
      </c>
      <c r="K63" s="106">
        <f t="shared" si="22"/>
        <v>-21</v>
      </c>
      <c r="O63" s="57"/>
      <c r="P63" s="57"/>
      <c r="Q63" s="57"/>
      <c r="R63" s="55"/>
      <c r="S63" s="55"/>
      <c r="T63" s="55"/>
    </row>
    <row r="64" spans="2:20" ht="19.5" customHeight="1">
      <c r="B64" s="5" t="s">
        <v>52</v>
      </c>
      <c r="C64" s="52">
        <f t="shared" si="28"/>
        <v>212</v>
      </c>
      <c r="D64" s="52">
        <f t="shared" si="28"/>
        <v>1249</v>
      </c>
      <c r="E64" s="52">
        <f t="shared" si="28"/>
        <v>1329</v>
      </c>
      <c r="F64" s="52">
        <f t="shared" si="28"/>
        <v>242</v>
      </c>
      <c r="G64" s="52">
        <f t="shared" si="28"/>
        <v>1317</v>
      </c>
      <c r="H64" s="52">
        <f t="shared" si="28"/>
        <v>1332</v>
      </c>
      <c r="I64" s="106">
        <f t="shared" si="22"/>
        <v>-30</v>
      </c>
      <c r="J64" s="106">
        <f t="shared" si="22"/>
        <v>-68</v>
      </c>
      <c r="K64" s="106">
        <f t="shared" si="22"/>
        <v>-3</v>
      </c>
      <c r="O64" s="57"/>
      <c r="P64" s="57"/>
      <c r="Q64" s="57"/>
      <c r="R64" s="55"/>
      <c r="S64" s="55"/>
      <c r="T64" s="55"/>
    </row>
    <row r="65" spans="15:20" ht="32.25" customHeight="1">
      <c r="O65" s="54"/>
      <c r="P65" s="55"/>
      <c r="Q65" s="54"/>
      <c r="R65" s="55"/>
      <c r="S65" s="55"/>
      <c r="T65" s="55"/>
    </row>
  </sheetData>
  <sheetProtection/>
  <mergeCells count="15">
    <mergeCell ref="A35:M35"/>
    <mergeCell ref="B4:D4"/>
    <mergeCell ref="E4:G4"/>
    <mergeCell ref="H4:J4"/>
    <mergeCell ref="K4:M4"/>
    <mergeCell ref="C40:K40"/>
    <mergeCell ref="C41:E41"/>
    <mergeCell ref="F41:H41"/>
    <mergeCell ref="I41:K41"/>
    <mergeCell ref="N1:N3"/>
    <mergeCell ref="S1:S34"/>
    <mergeCell ref="R41:T41"/>
    <mergeCell ref="B3:G3"/>
    <mergeCell ref="H3:M3"/>
    <mergeCell ref="O41:Q41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61" r:id="rId1"/>
  <headerFooter alignWithMargins="0">
    <oddFooter>&amp;C&amp;"ＭＳ 明朝,標準"&amp;16‐65‐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2018-11-15T09:58:44Z</cp:lastPrinted>
  <dcterms:created xsi:type="dcterms:W3CDTF">2001-11-22T02:19:45Z</dcterms:created>
  <dcterms:modified xsi:type="dcterms:W3CDTF">2018-11-27T01:55:35Z</dcterms:modified>
  <cp:category/>
  <cp:version/>
  <cp:contentType/>
  <cp:contentStatus/>
</cp:coreProperties>
</file>