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0" windowWidth="7680" windowHeight="8955" tabRatio="759" firstSheet="2" activeTab="10"/>
  </bookViews>
  <sheets>
    <sheet name="05-01" sheetId="1" r:id="rId1"/>
    <sheet name="05-02" sheetId="2" r:id="rId2"/>
    <sheet name="05-03" sheetId="3" r:id="rId3"/>
    <sheet name="05-04" sheetId="4" r:id="rId4"/>
    <sheet name="05-05" sheetId="5" r:id="rId5"/>
    <sheet name="05-06" sheetId="6" r:id="rId6"/>
    <sheet name="05-07" sheetId="7" r:id="rId7"/>
    <sheet name="05-08" sheetId="8" r:id="rId8"/>
    <sheet name="05-09" sheetId="9" r:id="rId9"/>
    <sheet name="05-10" sheetId="10" r:id="rId10"/>
    <sheet name="05-11" sheetId="11" r:id="rId11"/>
    <sheet name="05-12" sheetId="12" r:id="rId12"/>
    <sheet name="05-13" sheetId="13" r:id="rId13"/>
  </sheets>
  <definedNames>
    <definedName name="_xlnm.Print_Area" localSheetId="1">'05-02'!$A:$IV</definedName>
    <definedName name="_xlnm.Print_Area" localSheetId="4">'05-05'!$A$1:$AD$17</definedName>
    <definedName name="_xlnm.Print_Area" localSheetId="5">'05-06'!$A$1:$J$30</definedName>
    <definedName name="_xlnm.Print_Area" localSheetId="6">'05-07'!$A$1:$V$31</definedName>
    <definedName name="_xlnm.Print_Area" localSheetId="7">'05-08'!$A$1:$V$29</definedName>
    <definedName name="_xlnm.Print_Area" localSheetId="8">'05-09'!$A$1:$AH$39</definedName>
    <definedName name="_xlnm.Print_Area" localSheetId="9">'05-10'!$A$1:$AK$42</definedName>
    <definedName name="_xlnm.Print_Area" localSheetId="10">'05-11'!$A$1:$J$35</definedName>
    <definedName name="_xlnm.Print_Area" localSheetId="11">'05-12'!$A$1:$G$32</definedName>
    <definedName name="_xlnm.Print_Area" localSheetId="12">'05-13'!$B$1:$AJ$41</definedName>
  </definedNames>
  <calcPr fullCalcOnLoad="1" refMode="R1C1"/>
</workbook>
</file>

<file path=xl/sharedStrings.xml><?xml version="1.0" encoding="utf-8"?>
<sst xmlns="http://schemas.openxmlformats.org/spreadsheetml/2006/main" count="692" uniqueCount="283">
  <si>
    <t xml:space="preserve">                                                                                                </t>
  </si>
  <si>
    <t>～</t>
  </si>
  <si>
    <t>本　校</t>
  </si>
  <si>
    <t>分　校</t>
  </si>
  <si>
    <t>＜小学校＞</t>
  </si>
  <si>
    <t xml:space="preserve">（単位：校） </t>
  </si>
  <si>
    <t xml:space="preserve"> 鳥 取 市</t>
  </si>
  <si>
    <t xml:space="preserve"> 米 子 市</t>
  </si>
  <si>
    <t xml:space="preserve"> 倉 吉 市</t>
  </si>
  <si>
    <t xml:space="preserve"> 境 港 市</t>
  </si>
  <si>
    <t xml:space="preserve"> 岩 美 町</t>
  </si>
  <si>
    <t xml:space="preserve"> 若 桜 町</t>
  </si>
  <si>
    <t xml:space="preserve"> 智 頭 町</t>
  </si>
  <si>
    <t xml:space="preserve"> 三 朝 町</t>
  </si>
  <si>
    <t xml:space="preserve"> 日吉津村</t>
  </si>
  <si>
    <t xml:space="preserve"> 大 山 町</t>
  </si>
  <si>
    <t xml:space="preserve"> 日 南 町</t>
  </si>
  <si>
    <t xml:space="preserve"> 日 野 町</t>
  </si>
  <si>
    <t xml:space="preserve"> 江 府 町</t>
  </si>
  <si>
    <t>＜小学校＞</t>
  </si>
  <si>
    <t>区   　分</t>
  </si>
  <si>
    <t>総　　　　数</t>
  </si>
  <si>
    <t>準へき地</t>
  </si>
  <si>
    <t>１　　　級</t>
  </si>
  <si>
    <t>本　校</t>
  </si>
  <si>
    <t>分　校</t>
  </si>
  <si>
    <t>総　数</t>
  </si>
  <si>
    <t xml:space="preserve">区　　　分  </t>
  </si>
  <si>
    <t>総   数</t>
  </si>
  <si>
    <t>単　　　式　　　学　　　級</t>
  </si>
  <si>
    <t>１学年</t>
  </si>
  <si>
    <t>２学年</t>
  </si>
  <si>
    <t>３学年</t>
  </si>
  <si>
    <t>４学年</t>
  </si>
  <si>
    <t>５学年</t>
  </si>
  <si>
    <t>６学年</t>
  </si>
  <si>
    <t>2個学年</t>
  </si>
  <si>
    <t>知的障害</t>
  </si>
  <si>
    <t>肢体不自由</t>
  </si>
  <si>
    <t>弱　視</t>
  </si>
  <si>
    <t>難　聴</t>
  </si>
  <si>
    <t>言語障害</t>
  </si>
  <si>
    <t>情緒障害</t>
  </si>
  <si>
    <t>（単位：人）　</t>
  </si>
  <si>
    <t xml:space="preserve">総　　　　　数 </t>
  </si>
  <si>
    <t>校　　　　長</t>
  </si>
  <si>
    <t>教　　　　頭</t>
  </si>
  <si>
    <t>教　　　　諭</t>
  </si>
  <si>
    <t>養　護　教　諭</t>
  </si>
  <si>
    <t>養護助教諭</t>
  </si>
  <si>
    <t>講　　　師</t>
  </si>
  <si>
    <t xml:space="preserve">総数 </t>
  </si>
  <si>
    <t>総数</t>
  </si>
  <si>
    <t>女</t>
  </si>
  <si>
    <t>学校歯科医</t>
  </si>
  <si>
    <t>7人
以下</t>
  </si>
  <si>
    <t>事務職員</t>
  </si>
  <si>
    <t>用務員</t>
  </si>
  <si>
    <t>(単位：校）</t>
  </si>
  <si>
    <t>（単位：人）</t>
  </si>
  <si>
    <t>（単位：学級）</t>
  </si>
  <si>
    <t>総数</t>
  </si>
  <si>
    <t>～</t>
  </si>
  <si>
    <t>外国人児童数</t>
  </si>
  <si>
    <t>＜小学校＞</t>
  </si>
  <si>
    <t>市　　　立</t>
  </si>
  <si>
    <t>＜小学校＞</t>
  </si>
  <si>
    <t>＜小学校＞</t>
  </si>
  <si>
    <t>区　　分</t>
  </si>
  <si>
    <t>総　　　数</t>
  </si>
  <si>
    <t>町　　　立</t>
  </si>
  <si>
    <t>区　　　分</t>
  </si>
  <si>
    <t>0人</t>
  </si>
  <si>
    <t>区　  分</t>
  </si>
  <si>
    <t>総数</t>
  </si>
  <si>
    <t>0学級</t>
  </si>
  <si>
    <t>26以上</t>
  </si>
  <si>
    <t>区　　分</t>
  </si>
  <si>
    <t>　 国    立</t>
  </si>
  <si>
    <t>　 国    立　</t>
  </si>
  <si>
    <t xml:space="preserve">   公    立</t>
  </si>
  <si>
    <t xml:space="preserve">   公    立　</t>
  </si>
  <si>
    <t>区　　　分</t>
  </si>
  <si>
    <t xml:space="preserve">区　　　分  </t>
  </si>
  <si>
    <t>学校薬剤師</t>
  </si>
  <si>
    <t xml:space="preserve">（単位：学級） </t>
  </si>
  <si>
    <t xml:space="preserve">（単位：人） </t>
  </si>
  <si>
    <t>区　　分</t>
  </si>
  <si>
    <t>区　　分</t>
  </si>
  <si>
    <t>区　　分</t>
  </si>
  <si>
    <t>学校栄養職員</t>
  </si>
  <si>
    <t>公　　立</t>
  </si>
  <si>
    <t>国　　立</t>
  </si>
  <si>
    <t>総数</t>
  </si>
  <si>
    <t>男</t>
  </si>
  <si>
    <t>女</t>
  </si>
  <si>
    <t>総　　　数</t>
  </si>
  <si>
    <t>負担法による者（公立）</t>
  </si>
  <si>
    <t>事務職員</t>
  </si>
  <si>
    <t>警備員・その他</t>
  </si>
  <si>
    <t>総　　数</t>
  </si>
  <si>
    <t xml:space="preserve"> 琴 浦 町</t>
  </si>
  <si>
    <t xml:space="preserve"> 八 頭 町</t>
  </si>
  <si>
    <t xml:space="preserve"> 湯梨浜町</t>
  </si>
  <si>
    <t xml:space="preserve"> 琴 浦 町</t>
  </si>
  <si>
    <t xml:space="preserve"> 南 部 町</t>
  </si>
  <si>
    <t xml:space="preserve"> 伯 耆 町</t>
  </si>
  <si>
    <t xml:space="preserve"> 北 栄 町</t>
  </si>
  <si>
    <t>栄養教諭</t>
  </si>
  <si>
    <t>帰国児童数</t>
  </si>
  <si>
    <t>副　校　長</t>
  </si>
  <si>
    <t>主　幹　教　諭</t>
  </si>
  <si>
    <t>養護職員
（看護師等）</t>
  </si>
  <si>
    <t>特　　別　　支　　援　　学　　級</t>
  </si>
  <si>
    <t>病弱・
身体虚弱</t>
  </si>
  <si>
    <t>「市町村別教員数（本務者）」以外の教員</t>
  </si>
  <si>
    <t>複　式　学　級</t>
  </si>
  <si>
    <t>総　数</t>
  </si>
  <si>
    <t xml:space="preserve">（単位：校） </t>
  </si>
  <si>
    <t>国　立</t>
  </si>
  <si>
    <t>村　立</t>
  </si>
  <si>
    <t>平成22年度</t>
  </si>
  <si>
    <t xml:space="preserve"> 琴 浦 町</t>
  </si>
  <si>
    <t xml:space="preserve"> 南 部 町</t>
  </si>
  <si>
    <t xml:space="preserve"> 伯 耆 町</t>
  </si>
  <si>
    <t xml:space="preserve"> 琴 浦 町</t>
  </si>
  <si>
    <t xml:space="preserve">国　　立 </t>
  </si>
  <si>
    <t xml:space="preserve">公　　立 </t>
  </si>
  <si>
    <t xml:space="preserve"> 八 頭 町</t>
  </si>
  <si>
    <t xml:space="preserve"> 湯梨浜町</t>
  </si>
  <si>
    <t xml:space="preserve"> 北 栄 町</t>
  </si>
  <si>
    <t>国　　立</t>
  </si>
  <si>
    <t>公　　立</t>
  </si>
  <si>
    <t xml:space="preserve"> 八 頭 町</t>
  </si>
  <si>
    <t xml:space="preserve"> 南 部 町</t>
  </si>
  <si>
    <t>国    立</t>
  </si>
  <si>
    <t>公    立</t>
  </si>
  <si>
    <t>平成23年度</t>
  </si>
  <si>
    <t>　(注)児童数「０人」の学校とは、休校中の学校である。</t>
  </si>
  <si>
    <t>　(注)「０学級」の学校とは、休校中の学校である。</t>
  </si>
  <si>
    <t>　(注)１．「単式学級」とは、同一学年の児童のみで編制している学級をいう。</t>
  </si>
  <si>
    <t>　　　２．「複式学級」とは、２以上の学年の児童を１学級に編制している学級をいう。</t>
  </si>
  <si>
    <t>　（注）　１．「負担法による者」とは、公立学校の職員で「市町村立学校職員給与負担法」により都道府県費から給与が支給されているものをいう。</t>
  </si>
  <si>
    <t>　　　　 　２．「「市町村別教員数（本務者）」以外の教員」とは、教員として発令されているが、関係諸法令に定める条件を満たさず市町村費により</t>
  </si>
  <si>
    <t>　　 　　　　　給与が支給されている者をいう。</t>
  </si>
  <si>
    <t>（単位：人）</t>
  </si>
  <si>
    <t>800人
以上</t>
  </si>
  <si>
    <t>41人
以上</t>
  </si>
  <si>
    <t>総　   数</t>
  </si>
  <si>
    <t>総　　　数</t>
  </si>
  <si>
    <t>総     数</t>
  </si>
  <si>
    <t>本      校</t>
  </si>
  <si>
    <t>分      校</t>
  </si>
  <si>
    <t xml:space="preserve">国  　立 </t>
  </si>
  <si>
    <t xml:space="preserve">公　  立 </t>
  </si>
  <si>
    <t xml:space="preserve"> 公立(本校)</t>
  </si>
  <si>
    <t xml:space="preserve"> 公立(分校)</t>
  </si>
  <si>
    <t>国    立</t>
  </si>
  <si>
    <t>公    立</t>
  </si>
  <si>
    <t xml:space="preserve">総 　　 数 </t>
  </si>
  <si>
    <t xml:space="preserve">総 　 数 </t>
  </si>
  <si>
    <t>国 　立</t>
  </si>
  <si>
    <t>公　 立</t>
  </si>
  <si>
    <t>国　  立</t>
  </si>
  <si>
    <t>公  　立</t>
  </si>
  <si>
    <t>国　　立</t>
  </si>
  <si>
    <t>公　　立</t>
  </si>
  <si>
    <t>国     立</t>
  </si>
  <si>
    <t xml:space="preserve"> 大 山 町</t>
  </si>
  <si>
    <t xml:space="preserve"> 伯 耆 町</t>
  </si>
  <si>
    <r>
      <t xml:space="preserve">学　校　医
</t>
    </r>
    <r>
      <rPr>
        <sz val="9"/>
        <rFont val="ＭＳ 明朝"/>
        <family val="1"/>
      </rPr>
      <t>（内科・耳鼻科・
眼科医を含む）</t>
    </r>
  </si>
  <si>
    <t xml:space="preserve">  分      校</t>
  </si>
  <si>
    <t xml:space="preserve">  本      校</t>
  </si>
  <si>
    <t xml:space="preserve">区　　分 </t>
  </si>
  <si>
    <t>２個学年</t>
  </si>
  <si>
    <t>学校図書館
事  務  員</t>
  </si>
  <si>
    <t>25年度</t>
  </si>
  <si>
    <t>26年度</t>
  </si>
  <si>
    <t>27年度</t>
  </si>
  <si>
    <t>24年度</t>
  </si>
  <si>
    <t>25年度</t>
  </si>
  <si>
    <t>28年度</t>
  </si>
  <si>
    <t>24年度</t>
  </si>
  <si>
    <t>平成24年度</t>
  </si>
  <si>
    <t>28年度</t>
  </si>
  <si>
    <t>29年度</t>
  </si>
  <si>
    <t>女</t>
  </si>
  <si>
    <t>女</t>
  </si>
  <si>
    <t>学 校 給 食
調理従事員</t>
  </si>
  <si>
    <t>（単位：校）</t>
  </si>
  <si>
    <t>799人</t>
  </si>
  <si>
    <t>40人</t>
  </si>
  <si>
    <t>平成25年度</t>
  </si>
  <si>
    <t>平成26年度</t>
  </si>
  <si>
    <t>30年度</t>
  </si>
  <si>
    <t xml:space="preserve">第５－１表　　設置者別学校数            </t>
  </si>
  <si>
    <t xml:space="preserve">    第５－２表  　児童数別学校数　</t>
  </si>
  <si>
    <t>総　  数</t>
  </si>
  <si>
    <t xml:space="preserve"> 第５－３表　　市町村別へき地等指定学校数(公立） </t>
  </si>
  <si>
    <t>総　　数　</t>
  </si>
  <si>
    <t xml:space="preserve">第５－４表  市町村別へき地等指定学校児童数(公立） </t>
  </si>
  <si>
    <t xml:space="preserve">  総     数　</t>
  </si>
  <si>
    <t>　　第５－６表　　市町村別収容人員別学級数</t>
  </si>
  <si>
    <t>第５－５表　　学級数別学校数</t>
  </si>
  <si>
    <t xml:space="preserve">区　　分  </t>
  </si>
  <si>
    <t>30年度</t>
  </si>
  <si>
    <t xml:space="preserve"> 第５－９表   　市町村別教員数（本務者） 　</t>
  </si>
  <si>
    <t xml:space="preserve">第５－１０表  市町村別職員数（本務者） </t>
  </si>
  <si>
    <t>その他の者　　　</t>
  </si>
  <si>
    <t xml:space="preserve"> その他の者</t>
  </si>
  <si>
    <t>第５－１２表　市町村別学校医等の数</t>
  </si>
  <si>
    <t>第５－５表 続き</t>
  </si>
  <si>
    <t>第５－７表　市町村別編制方式別学級数 　</t>
  </si>
  <si>
    <t>第５－７表　続き 　</t>
  </si>
  <si>
    <t>第５－８表　市町村別編制方式別児童数</t>
  </si>
  <si>
    <t>第５－８表　続き</t>
  </si>
  <si>
    <t xml:space="preserve"> 第５－９表  続き 　</t>
  </si>
  <si>
    <t>第５－１０表  続き</t>
  </si>
  <si>
    <t>＜小学校＞</t>
  </si>
  <si>
    <t xml:space="preserve"> 第５-１３表　市町村別学校数 、学級数、児童数及び教員数</t>
  </si>
  <si>
    <t xml:space="preserve"> 第５-１３表　続き</t>
  </si>
  <si>
    <t>区　　分</t>
  </si>
  <si>
    <t>学校数（校）</t>
  </si>
  <si>
    <t>学級数（学級）</t>
  </si>
  <si>
    <t>児童数（人）</t>
  </si>
  <si>
    <t>児童数（人）</t>
  </si>
  <si>
    <t xml:space="preserve"> 教員数（人）</t>
  </si>
  <si>
    <t>総　　　　　数</t>
  </si>
  <si>
    <t>第　１　学　年</t>
  </si>
  <si>
    <t>第　２　学　年</t>
  </si>
  <si>
    <t>第　３　学　年</t>
  </si>
  <si>
    <t>第　４　学　年</t>
  </si>
  <si>
    <t>第　５　学　年</t>
  </si>
  <si>
    <t>第　６　学　年</t>
  </si>
  <si>
    <t xml:space="preserve"> （本務者）</t>
  </si>
  <si>
    <t>本校</t>
  </si>
  <si>
    <t>分校</t>
  </si>
  <si>
    <t>総 数</t>
  </si>
  <si>
    <t>単 式</t>
  </si>
  <si>
    <t>複式</t>
  </si>
  <si>
    <t>特別
支援</t>
  </si>
  <si>
    <t>男</t>
  </si>
  <si>
    <t>県　　計</t>
  </si>
  <si>
    <t>市　　計</t>
  </si>
  <si>
    <t>市　　計</t>
  </si>
  <si>
    <t>郡　　計</t>
  </si>
  <si>
    <t>郡　　計</t>
  </si>
  <si>
    <t>鳥 取 市</t>
  </si>
  <si>
    <t>鳥 取 市</t>
  </si>
  <si>
    <t>米 子 市</t>
  </si>
  <si>
    <t>米 子 市</t>
  </si>
  <si>
    <t>倉 吉 市</t>
  </si>
  <si>
    <t>倉 吉 市</t>
  </si>
  <si>
    <t>境 港 市</t>
  </si>
  <si>
    <t>境 港 市</t>
  </si>
  <si>
    <t xml:space="preserve"> </t>
  </si>
  <si>
    <t>岩 美 郡</t>
  </si>
  <si>
    <t>岩 美 郡</t>
  </si>
  <si>
    <t>岩 美 町</t>
  </si>
  <si>
    <t>岩 美 町</t>
  </si>
  <si>
    <t>八 頭 郡</t>
  </si>
  <si>
    <t>八 頭 郡</t>
  </si>
  <si>
    <t>若 桜 町</t>
  </si>
  <si>
    <t>智 頭 町</t>
  </si>
  <si>
    <t>八 頭 町</t>
  </si>
  <si>
    <t>東 伯 郡</t>
  </si>
  <si>
    <t>三 朝 町</t>
  </si>
  <si>
    <t>湯梨浜町</t>
  </si>
  <si>
    <t>琴 浦 町</t>
  </si>
  <si>
    <t>北 栄 町</t>
  </si>
  <si>
    <t>西 伯 郡</t>
  </si>
  <si>
    <t>西 伯 郡</t>
  </si>
  <si>
    <t>日吉津村</t>
  </si>
  <si>
    <t>日吉津村</t>
  </si>
  <si>
    <t>大 山 町</t>
  </si>
  <si>
    <t>南 部 町</t>
  </si>
  <si>
    <t>伯 耆 町</t>
  </si>
  <si>
    <t>日 野 郡</t>
  </si>
  <si>
    <t>日 南 町</t>
  </si>
  <si>
    <t>日 野 町</t>
  </si>
  <si>
    <t>江 府 町</t>
  </si>
  <si>
    <t>江 府 町</t>
  </si>
  <si>
    <t>第５－１１表　市町村別外国人児童数、帰国児童数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</si>
</sst>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0\ \ \ \ \ \ "/>
    <numFmt numFmtId="179" formatCode="0\ \ \ \ \ \ \ \ \ \ "/>
    <numFmt numFmtId="180" formatCode="_ * #,##0_ ;_ * \-#,##0_ ;_ * &quot;…&quot;_ ;_ @_ "/>
    <numFmt numFmtId="181" formatCode="_ * #,##0\ \ \ \ \ _ ;_ * \-#,##0\ \ \ \ \ _ ;_ * &quot;-&quot;\ \ \ \ \ _ ;_ @\ \ \ \ \ _ "/>
    <numFmt numFmtId="182" formatCode="_ * #,##0\ \ \ \ \ \ \ _ ;_ * \-#,##0\ \ \ \ \ \ \ _ ;_ * &quot;-&quot;\ \ \ \ \ \ \ _ ;_ @\ \ \ \ \ \ \ _ "/>
    <numFmt numFmtId="183" formatCode="0_);[Red]\(0\)"/>
    <numFmt numFmtId="184" formatCode="#,##0_ "/>
    <numFmt numFmtId="185" formatCode="* #,##0;* \-#,##0;* &quot;-&quot;;@"/>
  </numFmts>
  <fonts count="8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sz val="9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0.5"/>
      <name val="ＭＳ Ｐゴシック"/>
      <family val="3"/>
    </font>
    <font>
      <sz val="10.5"/>
      <name val="ＭＳ 明朝"/>
      <family val="1"/>
    </font>
    <font>
      <b/>
      <sz val="10.5"/>
      <name val="ＭＳ Ｐ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b/>
      <sz val="10.5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b/>
      <sz val="9"/>
      <name val="ＭＳ ゴシック"/>
      <family val="3"/>
    </font>
    <font>
      <sz val="12"/>
      <name val="ＭＳ ゴシック"/>
      <family val="3"/>
    </font>
    <font>
      <b/>
      <sz val="11"/>
      <name val="ＭＳ ゴシック"/>
      <family val="3"/>
    </font>
    <font>
      <sz val="8"/>
      <name val="ＭＳ 明朝"/>
      <family val="1"/>
    </font>
    <font>
      <sz val="10.5"/>
      <name val="ＭＳ ゴシック"/>
      <family val="3"/>
    </font>
    <font>
      <b/>
      <sz val="10.5"/>
      <name val="ＭＳ 明朝"/>
      <family val="1"/>
    </font>
    <font>
      <sz val="10.7"/>
      <name val="ＭＳ Ｐ明朝"/>
      <family val="1"/>
    </font>
    <font>
      <sz val="10"/>
      <name val="ＭＳ 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6"/>
      <name val="ＭＳ Ｐ明朝"/>
      <family val="1"/>
    </font>
    <font>
      <sz val="12"/>
      <color indexed="8"/>
      <name val="ＭＳ 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0.5"/>
      <color indexed="8"/>
      <name val="ＭＳ Ｐ明朝"/>
      <family val="1"/>
    </font>
    <font>
      <sz val="10.5"/>
      <color indexed="8"/>
      <name val="ＭＳ Ｐゴシック"/>
      <family val="3"/>
    </font>
    <font>
      <b/>
      <sz val="10.5"/>
      <color indexed="8"/>
      <name val="ＭＳ ゴシック"/>
      <family val="3"/>
    </font>
    <font>
      <b/>
      <sz val="10.5"/>
      <color indexed="8"/>
      <name val="ＭＳ Ｐゴシック"/>
      <family val="3"/>
    </font>
    <font>
      <sz val="10.5"/>
      <color indexed="8"/>
      <name val="ＭＳ 明朝"/>
      <family val="1"/>
    </font>
    <font>
      <sz val="12"/>
      <name val="ＭＳ 明朝"/>
      <family val="1"/>
    </font>
    <font>
      <b/>
      <sz val="10.5"/>
      <color indexed="8"/>
      <name val="ＭＳ Ｐ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7" fillId="31" borderId="4" applyNumberFormat="0" applyAlignment="0" applyProtection="0"/>
    <xf numFmtId="0" fontId="0" fillId="0" borderId="0">
      <alignment vertical="center"/>
      <protection/>
    </xf>
    <xf numFmtId="0" fontId="39" fillId="0" borderId="0">
      <alignment/>
      <protection/>
    </xf>
    <xf numFmtId="0" fontId="26" fillId="0" borderId="0">
      <alignment/>
      <protection/>
    </xf>
    <xf numFmtId="0" fontId="78" fillId="0" borderId="0" applyNumberFormat="0" applyFill="0" applyBorder="0" applyAlignment="0" applyProtection="0"/>
    <xf numFmtId="0" fontId="79" fillId="32" borderId="0" applyNumberFormat="0" applyBorder="0" applyAlignment="0" applyProtection="0"/>
  </cellStyleXfs>
  <cellXfs count="3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41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/>
    </xf>
    <xf numFmtId="41" fontId="8" fillId="0" borderId="11" xfId="0" applyNumberFormat="1" applyFont="1" applyBorder="1" applyAlignment="1">
      <alignment vertical="center"/>
    </xf>
    <xf numFmtId="41" fontId="8" fillId="0" borderId="12" xfId="0" applyNumberFormat="1" applyFont="1" applyBorder="1" applyAlignment="1">
      <alignment vertical="center"/>
    </xf>
    <xf numFmtId="41" fontId="8" fillId="0" borderId="11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horizontal="right" vertical="center"/>
    </xf>
    <xf numFmtId="41" fontId="8" fillId="0" borderId="0" xfId="0" applyNumberFormat="1" applyFont="1" applyAlignment="1">
      <alignment horizontal="right" vertical="center"/>
    </xf>
    <xf numFmtId="41" fontId="11" fillId="0" borderId="13" xfId="0" applyNumberFormat="1" applyFont="1" applyBorder="1" applyAlignment="1">
      <alignment vertical="center"/>
    </xf>
    <xf numFmtId="41" fontId="11" fillId="0" borderId="10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41" fontId="8" fillId="0" borderId="13" xfId="0" applyNumberFormat="1" applyFont="1" applyBorder="1" applyAlignment="1">
      <alignment vertical="center"/>
    </xf>
    <xf numFmtId="41" fontId="8" fillId="0" borderId="10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41" fontId="8" fillId="0" borderId="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41" fontId="8" fillId="0" borderId="16" xfId="0" applyNumberFormat="1" applyFont="1" applyBorder="1" applyAlignment="1">
      <alignment vertical="center"/>
    </xf>
    <xf numFmtId="41" fontId="8" fillId="0" borderId="10" xfId="0" applyNumberFormat="1" applyFont="1" applyBorder="1" applyAlignment="1">
      <alignment horizontal="right" vertical="center"/>
    </xf>
    <xf numFmtId="41" fontId="8" fillId="0" borderId="16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1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41" fontId="8" fillId="0" borderId="17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82" fontId="10" fillId="0" borderId="14" xfId="0" applyNumberFormat="1" applyFont="1" applyBorder="1" applyAlignment="1">
      <alignment vertical="center"/>
    </xf>
    <xf numFmtId="182" fontId="8" fillId="0" borderId="14" xfId="0" applyNumberFormat="1" applyFont="1" applyBorder="1" applyAlignment="1">
      <alignment vertical="center"/>
    </xf>
    <xf numFmtId="182" fontId="9" fillId="0" borderId="15" xfId="0" applyNumberFormat="1" applyFont="1" applyBorder="1" applyAlignment="1">
      <alignment vertical="center"/>
    </xf>
    <xf numFmtId="181" fontId="8" fillId="0" borderId="15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8" fillId="0" borderId="18" xfId="0" applyNumberFormat="1" applyFont="1" applyBorder="1" applyAlignment="1">
      <alignment vertical="center"/>
    </xf>
    <xf numFmtId="41" fontId="8" fillId="0" borderId="19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1" fontId="11" fillId="0" borderId="17" xfId="0" applyNumberFormat="1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41" fontId="8" fillId="0" borderId="17" xfId="0" applyNumberFormat="1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8" fillId="0" borderId="14" xfId="0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41" fontId="12" fillId="0" borderId="0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center"/>
    </xf>
    <xf numFmtId="41" fontId="8" fillId="0" borderId="15" xfId="0" applyNumberFormat="1" applyFont="1" applyBorder="1" applyAlignment="1">
      <alignment horizontal="center" vertical="center"/>
    </xf>
    <xf numFmtId="41" fontId="8" fillId="0" borderId="2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4" fillId="0" borderId="0" xfId="0" applyFont="1" applyAlignment="1">
      <alignment vertical="center" shrinkToFit="1"/>
    </xf>
    <xf numFmtId="0" fontId="14" fillId="0" borderId="11" xfId="0" applyFont="1" applyBorder="1" applyAlignment="1">
      <alignment vertical="center" shrinkToFit="1"/>
    </xf>
    <xf numFmtId="41" fontId="8" fillId="0" borderId="0" xfId="0" applyNumberFormat="1" applyFont="1" applyAlignment="1">
      <alignment vertical="center" shrinkToFit="1"/>
    </xf>
    <xf numFmtId="41" fontId="8" fillId="0" borderId="16" xfId="0" applyNumberFormat="1" applyFont="1" applyBorder="1" applyAlignment="1">
      <alignment vertical="center" shrinkToFit="1"/>
    </xf>
    <xf numFmtId="0" fontId="14" fillId="0" borderId="13" xfId="0" applyFont="1" applyBorder="1" applyAlignment="1">
      <alignment vertical="center" shrinkToFit="1"/>
    </xf>
    <xf numFmtId="0" fontId="14" fillId="0" borderId="10" xfId="0" applyFont="1" applyBorder="1" applyAlignment="1">
      <alignment vertical="center" shrinkToFit="1"/>
    </xf>
    <xf numFmtId="41" fontId="12" fillId="0" borderId="0" xfId="49" applyNumberFormat="1" applyFont="1" applyBorder="1" applyAlignment="1">
      <alignment vertical="center"/>
    </xf>
    <xf numFmtId="41" fontId="12" fillId="0" borderId="11" xfId="49" applyNumberFormat="1" applyFont="1" applyBorder="1" applyAlignment="1">
      <alignment vertical="center"/>
    </xf>
    <xf numFmtId="41" fontId="12" fillId="0" borderId="0" xfId="49" applyNumberFormat="1" applyFont="1" applyAlignment="1">
      <alignment vertical="center"/>
    </xf>
    <xf numFmtId="182" fontId="8" fillId="0" borderId="16" xfId="0" applyNumberFormat="1" applyFont="1" applyBorder="1" applyAlignment="1">
      <alignment vertical="center" shrinkToFit="1"/>
    </xf>
    <xf numFmtId="182" fontId="8" fillId="0" borderId="16" xfId="0" applyNumberFormat="1" applyFont="1" applyBorder="1" applyAlignment="1">
      <alignment horizontal="center" vertical="center"/>
    </xf>
    <xf numFmtId="182" fontId="8" fillId="0" borderId="16" xfId="0" applyNumberFormat="1" applyFont="1" applyBorder="1" applyAlignment="1">
      <alignment vertical="center"/>
    </xf>
    <xf numFmtId="182" fontId="8" fillId="0" borderId="20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/>
    </xf>
    <xf numFmtId="181" fontId="8" fillId="0" borderId="20" xfId="0" applyNumberFormat="1" applyFont="1" applyBorder="1" applyAlignment="1">
      <alignment horizontal="center" vertical="center" wrapText="1"/>
    </xf>
    <xf numFmtId="182" fontId="8" fillId="0" borderId="14" xfId="0" applyNumberFormat="1" applyFont="1" applyBorder="1" applyAlignment="1">
      <alignment vertical="center" shrinkToFit="1"/>
    </xf>
    <xf numFmtId="181" fontId="8" fillId="0" borderId="20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41" fontId="8" fillId="0" borderId="0" xfId="0" applyNumberFormat="1" applyFont="1" applyBorder="1" applyAlignment="1">
      <alignment vertical="center" shrinkToFit="1"/>
    </xf>
    <xf numFmtId="0" fontId="11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41" fontId="9" fillId="0" borderId="16" xfId="0" applyNumberFormat="1" applyFont="1" applyBorder="1" applyAlignment="1">
      <alignment vertical="center" shrinkToFit="1"/>
    </xf>
    <xf numFmtId="41" fontId="10" fillId="0" borderId="0" xfId="0" applyNumberFormat="1" applyFont="1" applyAlignment="1">
      <alignment vertical="center" shrinkToFit="1"/>
    </xf>
    <xf numFmtId="41" fontId="10" fillId="0" borderId="16" xfId="0" applyNumberFormat="1" applyFont="1" applyBorder="1" applyAlignment="1">
      <alignment vertical="center" shrinkToFit="1"/>
    </xf>
    <xf numFmtId="0" fontId="15" fillId="0" borderId="14" xfId="0" applyFont="1" applyBorder="1" applyAlignment="1">
      <alignment horizontal="right" vertical="center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>
      <alignment horizontal="right" vertical="center"/>
    </xf>
    <xf numFmtId="41" fontId="10" fillId="0" borderId="0" xfId="0" applyNumberFormat="1" applyFont="1" applyBorder="1" applyAlignment="1">
      <alignment vertical="center" shrinkToFit="1"/>
    </xf>
    <xf numFmtId="41" fontId="10" fillId="0" borderId="0" xfId="49" applyNumberFormat="1" applyFont="1" applyBorder="1" applyAlignment="1">
      <alignment vertical="center"/>
    </xf>
    <xf numFmtId="41" fontId="11" fillId="0" borderId="14" xfId="0" applyNumberFormat="1" applyFont="1" applyBorder="1" applyAlignment="1">
      <alignment horizontal="center" vertical="center"/>
    </xf>
    <xf numFmtId="41" fontId="10" fillId="0" borderId="16" xfId="49" applyNumberFormat="1" applyFont="1" applyBorder="1" applyAlignment="1">
      <alignment vertical="center"/>
    </xf>
    <xf numFmtId="182" fontId="9" fillId="0" borderId="14" xfId="0" applyNumberFormat="1" applyFont="1" applyBorder="1" applyAlignment="1">
      <alignment vertical="center"/>
    </xf>
    <xf numFmtId="182" fontId="10" fillId="0" borderId="14" xfId="0" applyNumberFormat="1" applyFont="1" applyBorder="1" applyAlignment="1">
      <alignment vertical="center" shrinkToFit="1"/>
    </xf>
    <xf numFmtId="41" fontId="8" fillId="0" borderId="0" xfId="49" applyNumberFormat="1" applyFont="1" applyBorder="1" applyAlignment="1">
      <alignment horizontal="right" vertical="center"/>
    </xf>
    <xf numFmtId="41" fontId="8" fillId="0" borderId="0" xfId="49" applyNumberFormat="1" applyFont="1" applyAlignment="1">
      <alignment horizontal="right" vertical="center"/>
    </xf>
    <xf numFmtId="41" fontId="8" fillId="0" borderId="0" xfId="49" applyNumberFormat="1" applyFont="1" applyBorder="1" applyAlignment="1">
      <alignment vertical="center"/>
    </xf>
    <xf numFmtId="41" fontId="8" fillId="0" borderId="11" xfId="49" applyNumberFormat="1" applyFont="1" applyBorder="1" applyAlignment="1">
      <alignment vertical="center"/>
    </xf>
    <xf numFmtId="41" fontId="8" fillId="0" borderId="16" xfId="49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41" fontId="11" fillId="0" borderId="11" xfId="0" applyNumberFormat="1" applyFont="1" applyBorder="1" applyAlignment="1">
      <alignment horizontal="right" vertical="center"/>
    </xf>
    <xf numFmtId="41" fontId="11" fillId="0" borderId="0" xfId="0" applyNumberFormat="1" applyFont="1" applyBorder="1" applyAlignment="1">
      <alignment horizontal="right" vertical="center"/>
    </xf>
    <xf numFmtId="41" fontId="11" fillId="0" borderId="16" xfId="0" applyNumberFormat="1" applyFont="1" applyBorder="1" applyAlignment="1">
      <alignment horizontal="right" vertical="center"/>
    </xf>
    <xf numFmtId="41" fontId="10" fillId="0" borderId="11" xfId="0" applyNumberFormat="1" applyFont="1" applyBorder="1" applyAlignment="1">
      <alignment vertical="center" shrinkToFit="1"/>
    </xf>
    <xf numFmtId="41" fontId="8" fillId="0" borderId="11" xfId="0" applyNumberFormat="1" applyFont="1" applyBorder="1" applyAlignment="1">
      <alignment vertical="center" shrinkToFit="1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1" fontId="11" fillId="0" borderId="0" xfId="0" applyNumberFormat="1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8" fillId="0" borderId="11" xfId="0" applyFont="1" applyBorder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11" fillId="0" borderId="15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0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 textRotation="90"/>
    </xf>
    <xf numFmtId="0" fontId="11" fillId="0" borderId="15" xfId="0" applyFont="1" applyBorder="1" applyAlignment="1">
      <alignment horizontal="center" vertical="top"/>
    </xf>
    <xf numFmtId="0" fontId="17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1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6" fillId="0" borderId="0" xfId="0" applyFont="1" applyAlignment="1">
      <alignment/>
    </xf>
    <xf numFmtId="0" fontId="7" fillId="0" borderId="10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 vertical="center"/>
    </xf>
    <xf numFmtId="0" fontId="11" fillId="0" borderId="0" xfId="0" applyFont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wrapText="1" shrinkToFit="1"/>
    </xf>
    <xf numFmtId="0" fontId="11" fillId="0" borderId="16" xfId="0" applyFont="1" applyBorder="1" applyAlignment="1">
      <alignment horizontal="center" vertical="center"/>
    </xf>
    <xf numFmtId="41" fontId="17" fillId="0" borderId="0" xfId="0" applyNumberFormat="1" applyFont="1" applyAlignment="1">
      <alignment horizontal="right" vertical="center"/>
    </xf>
    <xf numFmtId="41" fontId="7" fillId="0" borderId="1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right" vertical="center"/>
    </xf>
    <xf numFmtId="0" fontId="2" fillId="0" borderId="0" xfId="0" applyNumberFormat="1" applyFont="1" applyAlignment="1">
      <alignment vertical="center"/>
    </xf>
    <xf numFmtId="0" fontId="11" fillId="0" borderId="11" xfId="0" applyNumberFormat="1" applyFont="1" applyBorder="1" applyAlignment="1">
      <alignment horizontal="distributed" vertical="center"/>
    </xf>
    <xf numFmtId="0" fontId="11" fillId="0" borderId="0" xfId="0" applyNumberFormat="1" applyFont="1" applyBorder="1" applyAlignment="1">
      <alignment horizontal="distributed" vertical="center"/>
    </xf>
    <xf numFmtId="0" fontId="11" fillId="0" borderId="22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right" vertical="center"/>
    </xf>
    <xf numFmtId="0" fontId="18" fillId="0" borderId="0" xfId="0" applyFont="1" applyBorder="1" applyAlignment="1">
      <alignment vertical="center" shrinkToFit="1"/>
    </xf>
    <xf numFmtId="0" fontId="22" fillId="0" borderId="14" xfId="0" applyFont="1" applyBorder="1" applyAlignment="1">
      <alignment horizontal="right" vertical="center"/>
    </xf>
    <xf numFmtId="41" fontId="8" fillId="0" borderId="0" xfId="0" applyNumberFormat="1" applyFont="1" applyFill="1" applyAlignment="1">
      <alignment vertical="center" shrinkToFit="1"/>
    </xf>
    <xf numFmtId="0" fontId="7" fillId="0" borderId="10" xfId="0" applyFont="1" applyBorder="1" applyAlignment="1">
      <alignment vertical="center"/>
    </xf>
    <xf numFmtId="0" fontId="8" fillId="0" borderId="17" xfId="0" applyFont="1" applyBorder="1" applyAlignment="1">
      <alignment/>
    </xf>
    <xf numFmtId="0" fontId="14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23" fillId="0" borderId="11" xfId="0" applyFont="1" applyBorder="1" applyAlignment="1">
      <alignment horizontal="right" vertical="center"/>
    </xf>
    <xf numFmtId="41" fontId="8" fillId="0" borderId="14" xfId="0" applyNumberFormat="1" applyFont="1" applyBorder="1" applyAlignment="1">
      <alignment vertical="center"/>
    </xf>
    <xf numFmtId="41" fontId="11" fillId="0" borderId="14" xfId="0" applyNumberFormat="1" applyFont="1" applyBorder="1" applyAlignment="1">
      <alignment horizontal="right" vertical="center"/>
    </xf>
    <xf numFmtId="41" fontId="8" fillId="0" borderId="14" xfId="0" applyNumberFormat="1" applyFont="1" applyBorder="1" applyAlignment="1">
      <alignment horizontal="right" vertical="center"/>
    </xf>
    <xf numFmtId="41" fontId="11" fillId="0" borderId="15" xfId="0" applyNumberFormat="1" applyFont="1" applyBorder="1" applyAlignment="1">
      <alignment vertical="center"/>
    </xf>
    <xf numFmtId="0" fontId="23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23" fillId="0" borderId="14" xfId="0" applyFont="1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41" fontId="8" fillId="0" borderId="26" xfId="0" applyNumberFormat="1" applyFont="1" applyBorder="1" applyAlignment="1">
      <alignment vertical="center" shrinkToFit="1"/>
    </xf>
    <xf numFmtId="41" fontId="8" fillId="0" borderId="27" xfId="0" applyNumberFormat="1" applyFont="1" applyBorder="1" applyAlignment="1">
      <alignment vertical="center" shrinkToFit="1"/>
    </xf>
    <xf numFmtId="41" fontId="8" fillId="0" borderId="28" xfId="0" applyNumberFormat="1" applyFont="1" applyBorder="1" applyAlignment="1">
      <alignment vertical="center" shrinkToFit="1"/>
    </xf>
    <xf numFmtId="0" fontId="14" fillId="0" borderId="0" xfId="0" applyFont="1" applyAlignment="1">
      <alignment vertical="center"/>
    </xf>
    <xf numFmtId="41" fontId="12" fillId="0" borderId="0" xfId="0" applyNumberFormat="1" applyFont="1" applyAlignment="1">
      <alignment vertical="center" shrinkToFit="1"/>
    </xf>
    <xf numFmtId="41" fontId="8" fillId="0" borderId="0" xfId="61" applyNumberFormat="1" applyFont="1" applyAlignment="1">
      <alignment vertical="center" shrinkToFit="1"/>
      <protection/>
    </xf>
    <xf numFmtId="0" fontId="8" fillId="0" borderId="0" xfId="61" applyFont="1" applyAlignment="1">
      <alignment vertical="center" shrinkToFit="1"/>
      <protection/>
    </xf>
    <xf numFmtId="41" fontId="8" fillId="0" borderId="0" xfId="61" applyNumberFormat="1" applyFont="1">
      <alignment vertical="center"/>
      <protection/>
    </xf>
    <xf numFmtId="41" fontId="14" fillId="0" borderId="0" xfId="0" applyNumberFormat="1" applyFont="1" applyAlignment="1">
      <alignment horizontal="center" vertical="center"/>
    </xf>
    <xf numFmtId="182" fontId="8" fillId="0" borderId="0" xfId="61" applyNumberFormat="1" applyFont="1" applyAlignment="1">
      <alignment vertical="center" shrinkToFit="1"/>
      <protection/>
    </xf>
    <xf numFmtId="182" fontId="8" fillId="0" borderId="11" xfId="0" applyNumberFormat="1" applyFont="1" applyBorder="1" applyAlignment="1">
      <alignment vertical="center"/>
    </xf>
    <xf numFmtId="182" fontId="9" fillId="0" borderId="10" xfId="0" applyNumberFormat="1" applyFont="1" applyBorder="1" applyAlignment="1">
      <alignment vertical="center"/>
    </xf>
    <xf numFmtId="182" fontId="8" fillId="0" borderId="14" xfId="61" applyNumberFormat="1" applyFont="1" applyBorder="1" applyAlignment="1">
      <alignment vertical="center" shrinkToFit="1"/>
      <protection/>
    </xf>
    <xf numFmtId="181" fontId="8" fillId="0" borderId="18" xfId="0" applyNumberFormat="1" applyFont="1" applyBorder="1" applyAlignment="1">
      <alignment horizontal="center" vertical="center"/>
    </xf>
    <xf numFmtId="182" fontId="9" fillId="0" borderId="16" xfId="0" applyNumberFormat="1" applyFont="1" applyBorder="1" applyAlignment="1">
      <alignment vertical="center"/>
    </xf>
    <xf numFmtId="182" fontId="8" fillId="0" borderId="14" xfId="61" applyNumberFormat="1" applyFont="1" applyBorder="1" applyAlignment="1">
      <alignment horizontal="center" vertical="center" shrinkToFit="1"/>
      <protection/>
    </xf>
    <xf numFmtId="0" fontId="25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41" fontId="24" fillId="0" borderId="0" xfId="61" applyNumberFormat="1" applyFont="1" applyAlignment="1">
      <alignment vertical="center" shrinkToFit="1"/>
      <protection/>
    </xf>
    <xf numFmtId="41" fontId="12" fillId="0" borderId="11" xfId="0" applyNumberFormat="1" applyFont="1" applyBorder="1" applyAlignment="1">
      <alignment horizontal="right" vertical="center"/>
    </xf>
    <xf numFmtId="41" fontId="12" fillId="0" borderId="14" xfId="0" applyNumberFormat="1" applyFont="1" applyBorder="1" applyAlignment="1">
      <alignment horizontal="right" vertical="center"/>
    </xf>
    <xf numFmtId="41" fontId="12" fillId="0" borderId="16" xfId="0" applyNumberFormat="1" applyFont="1" applyBorder="1" applyAlignment="1">
      <alignment horizontal="right" vertical="center"/>
    </xf>
    <xf numFmtId="41" fontId="12" fillId="0" borderId="0" xfId="0" applyNumberFormat="1" applyFont="1" applyFill="1" applyAlignment="1">
      <alignment vertical="center" shrinkToFit="1"/>
    </xf>
    <xf numFmtId="0" fontId="27" fillId="0" borderId="0" xfId="63" applyFont="1" applyAlignment="1">
      <alignment vertical="center"/>
      <protection/>
    </xf>
    <xf numFmtId="0" fontId="30" fillId="0" borderId="0" xfId="63" applyFont="1" applyAlignment="1">
      <alignment horizontal="right" vertical="center"/>
      <protection/>
    </xf>
    <xf numFmtId="0" fontId="31" fillId="0" borderId="0" xfId="63" applyFont="1" applyAlignment="1">
      <alignment vertical="center"/>
      <protection/>
    </xf>
    <xf numFmtId="0" fontId="32" fillId="0" borderId="29" xfId="63" applyFont="1" applyBorder="1" applyAlignment="1">
      <alignment vertical="center"/>
      <protection/>
    </xf>
    <xf numFmtId="0" fontId="32" fillId="0" borderId="0" xfId="63" applyFont="1" applyBorder="1" applyAlignment="1">
      <alignment vertical="center"/>
      <protection/>
    </xf>
    <xf numFmtId="0" fontId="33" fillId="0" borderId="29" xfId="63" applyFont="1" applyBorder="1" applyAlignment="1">
      <alignment horizontal="right" vertical="center"/>
      <protection/>
    </xf>
    <xf numFmtId="0" fontId="32" fillId="0" borderId="0" xfId="63" applyFont="1" applyAlignment="1">
      <alignment vertical="center"/>
      <protection/>
    </xf>
    <xf numFmtId="0" fontId="34" fillId="0" borderId="30" xfId="63" applyFont="1" applyBorder="1" applyAlignment="1">
      <alignment horizontal="center" vertical="center"/>
      <protection/>
    </xf>
    <xf numFmtId="0" fontId="34" fillId="0" borderId="0" xfId="63" applyFont="1" applyBorder="1" applyAlignment="1">
      <alignment vertical="center"/>
      <protection/>
    </xf>
    <xf numFmtId="0" fontId="34" fillId="0" borderId="0" xfId="63" applyFont="1" applyAlignment="1">
      <alignment vertical="center"/>
      <protection/>
    </xf>
    <xf numFmtId="0" fontId="34" fillId="0" borderId="31" xfId="63" applyFont="1" applyBorder="1" applyAlignment="1">
      <alignment horizontal="center" vertical="center"/>
      <protection/>
    </xf>
    <xf numFmtId="0" fontId="34" fillId="0" borderId="32" xfId="63" applyFont="1" applyBorder="1" applyAlignment="1">
      <alignment horizontal="center" vertical="center"/>
      <protection/>
    </xf>
    <xf numFmtId="0" fontId="34" fillId="0" borderId="33" xfId="63" applyFont="1" applyBorder="1" applyAlignment="1">
      <alignment horizontal="center" vertical="center"/>
      <protection/>
    </xf>
    <xf numFmtId="0" fontId="34" fillId="0" borderId="34" xfId="63" applyFont="1" applyBorder="1" applyAlignment="1">
      <alignment horizontal="center" vertical="center"/>
      <protection/>
    </xf>
    <xf numFmtId="0" fontId="34" fillId="0" borderId="35" xfId="63" applyFont="1" applyFill="1" applyBorder="1" applyAlignment="1">
      <alignment horizontal="center" vertical="center" wrapText="1"/>
      <protection/>
    </xf>
    <xf numFmtId="0" fontId="34" fillId="0" borderId="36" xfId="63" applyFont="1" applyBorder="1" applyAlignment="1">
      <alignment horizontal="center" vertical="center"/>
      <protection/>
    </xf>
    <xf numFmtId="0" fontId="34" fillId="0" borderId="35" xfId="63" applyFont="1" applyBorder="1" applyAlignment="1">
      <alignment horizontal="center" vertical="center"/>
      <protection/>
    </xf>
    <xf numFmtId="0" fontId="35" fillId="0" borderId="20" xfId="63" applyFont="1" applyBorder="1" applyAlignment="1">
      <alignment vertical="center"/>
      <protection/>
    </xf>
    <xf numFmtId="41" fontId="35" fillId="0" borderId="0" xfId="63" applyNumberFormat="1" applyFont="1" applyBorder="1" applyAlignment="1">
      <alignment vertical="center"/>
      <protection/>
    </xf>
    <xf numFmtId="41" fontId="35" fillId="0" borderId="11" xfId="63" applyNumberFormat="1" applyFont="1" applyBorder="1" applyAlignment="1">
      <alignment vertical="center"/>
      <protection/>
    </xf>
    <xf numFmtId="41" fontId="35" fillId="0" borderId="0" xfId="63" applyNumberFormat="1" applyFont="1" applyBorder="1" applyAlignment="1">
      <alignment horizontal="center" vertical="center"/>
      <protection/>
    </xf>
    <xf numFmtId="41" fontId="35" fillId="0" borderId="16" xfId="63" applyNumberFormat="1" applyFont="1" applyBorder="1" applyAlignment="1">
      <alignment vertical="center"/>
      <protection/>
    </xf>
    <xf numFmtId="0" fontId="35" fillId="0" borderId="16" xfId="63" applyFont="1" applyBorder="1" applyAlignment="1">
      <alignment vertical="center"/>
      <protection/>
    </xf>
    <xf numFmtId="0" fontId="35" fillId="0" borderId="0" xfId="63" applyFont="1" applyAlignment="1">
      <alignment vertical="center"/>
      <protection/>
    </xf>
    <xf numFmtId="0" fontId="36" fillId="0" borderId="14" xfId="63" applyFont="1" applyFill="1" applyBorder="1" applyAlignment="1">
      <alignment horizontal="center" vertical="center"/>
      <protection/>
    </xf>
    <xf numFmtId="41" fontId="37" fillId="0" borderId="0" xfId="63" applyNumberFormat="1" applyFont="1" applyFill="1" applyBorder="1" applyAlignment="1">
      <alignment vertical="center"/>
      <protection/>
    </xf>
    <xf numFmtId="41" fontId="37" fillId="0" borderId="11" xfId="63" applyNumberFormat="1" applyFont="1" applyFill="1" applyBorder="1" applyAlignment="1">
      <alignment vertical="center"/>
      <protection/>
    </xf>
    <xf numFmtId="41" fontId="37" fillId="0" borderId="16" xfId="63" applyNumberFormat="1" applyFont="1" applyFill="1" applyBorder="1" applyAlignment="1">
      <alignment vertical="center"/>
      <protection/>
    </xf>
    <xf numFmtId="0" fontId="36" fillId="0" borderId="16" xfId="63" applyFont="1" applyFill="1" applyBorder="1" applyAlignment="1">
      <alignment horizontal="center" vertical="center"/>
      <protection/>
    </xf>
    <xf numFmtId="0" fontId="37" fillId="0" borderId="0" xfId="63" applyFont="1" applyFill="1" applyAlignment="1">
      <alignment vertical="center"/>
      <protection/>
    </xf>
    <xf numFmtId="41" fontId="37" fillId="0" borderId="0" xfId="63" applyNumberFormat="1" applyFont="1" applyFill="1" applyBorder="1" applyAlignment="1">
      <alignment horizontal="right" vertical="center"/>
      <protection/>
    </xf>
    <xf numFmtId="0" fontId="35" fillId="0" borderId="14" xfId="63" applyFont="1" applyFill="1" applyBorder="1" applyAlignment="1">
      <alignment vertical="center"/>
      <protection/>
    </xf>
    <xf numFmtId="41" fontId="35" fillId="0" borderId="0" xfId="63" applyNumberFormat="1" applyFont="1" applyFill="1" applyBorder="1" applyAlignment="1">
      <alignment vertical="center"/>
      <protection/>
    </xf>
    <xf numFmtId="41" fontId="35" fillId="0" borderId="11" xfId="63" applyNumberFormat="1" applyFont="1" applyFill="1" applyBorder="1" applyAlignment="1">
      <alignment vertical="center"/>
      <protection/>
    </xf>
    <xf numFmtId="41" fontId="35" fillId="0" borderId="0" xfId="63" applyNumberFormat="1" applyFont="1" applyFill="1" applyBorder="1" applyAlignment="1">
      <alignment horizontal="center" vertical="center"/>
      <protection/>
    </xf>
    <xf numFmtId="41" fontId="35" fillId="0" borderId="16" xfId="63" applyNumberFormat="1" applyFont="1" applyFill="1" applyBorder="1" applyAlignment="1">
      <alignment vertical="center"/>
      <protection/>
    </xf>
    <xf numFmtId="41" fontId="35" fillId="0" borderId="0" xfId="63" applyNumberFormat="1" applyFont="1" applyFill="1" applyBorder="1" applyAlignment="1">
      <alignment horizontal="right" vertical="center"/>
      <protection/>
    </xf>
    <xf numFmtId="0" fontId="35" fillId="0" borderId="16" xfId="63" applyFont="1" applyFill="1" applyBorder="1" applyAlignment="1">
      <alignment vertical="center"/>
      <protection/>
    </xf>
    <xf numFmtId="0" fontId="35" fillId="0" borderId="0" xfId="63" applyFont="1" applyFill="1" applyAlignment="1">
      <alignment vertical="center"/>
      <protection/>
    </xf>
    <xf numFmtId="0" fontId="38" fillId="0" borderId="14" xfId="63" applyFont="1" applyFill="1" applyBorder="1" applyAlignment="1">
      <alignment horizontal="center" vertical="center"/>
      <protection/>
    </xf>
    <xf numFmtId="41" fontId="8" fillId="0" borderId="11" xfId="61" applyNumberFormat="1" applyFont="1" applyBorder="1" applyAlignment="1">
      <alignment vertical="center" shrinkToFit="1"/>
      <protection/>
    </xf>
    <xf numFmtId="41" fontId="8" fillId="0" borderId="0" xfId="61" applyNumberFormat="1" applyFont="1" applyBorder="1" applyAlignment="1">
      <alignment vertical="center" shrinkToFit="1"/>
      <protection/>
    </xf>
    <xf numFmtId="41" fontId="8" fillId="0" borderId="16" xfId="61" applyNumberFormat="1" applyFont="1" applyBorder="1" applyAlignment="1">
      <alignment vertical="center" shrinkToFit="1"/>
      <protection/>
    </xf>
    <xf numFmtId="41" fontId="8" fillId="0" borderId="0" xfId="62" applyNumberFormat="1" applyFont="1" applyAlignment="1">
      <alignment vertical="center" shrinkToFit="1"/>
      <protection/>
    </xf>
    <xf numFmtId="0" fontId="38" fillId="0" borderId="16" xfId="63" applyFont="1" applyFill="1" applyBorder="1" applyAlignment="1">
      <alignment horizontal="center" vertical="center"/>
      <protection/>
    </xf>
    <xf numFmtId="0" fontId="34" fillId="0" borderId="0" xfId="63" applyFont="1" applyFill="1" applyAlignment="1">
      <alignment vertical="center"/>
      <protection/>
    </xf>
    <xf numFmtId="41" fontId="34" fillId="0" borderId="0" xfId="63" applyNumberFormat="1" applyFont="1" applyFill="1" applyBorder="1" applyAlignment="1">
      <alignment vertical="center"/>
      <protection/>
    </xf>
    <xf numFmtId="41" fontId="34" fillId="0" borderId="11" xfId="63" applyNumberFormat="1" applyFont="1" applyFill="1" applyBorder="1" applyAlignment="1">
      <alignment vertical="center"/>
      <protection/>
    </xf>
    <xf numFmtId="41" fontId="34" fillId="0" borderId="0" xfId="63" applyNumberFormat="1" applyFont="1" applyFill="1" applyBorder="1" applyAlignment="1">
      <alignment horizontal="center" vertical="center"/>
      <protection/>
    </xf>
    <xf numFmtId="41" fontId="34" fillId="0" borderId="16" xfId="63" applyNumberFormat="1" applyFont="1" applyFill="1" applyBorder="1" applyAlignment="1">
      <alignment vertical="center"/>
      <protection/>
    </xf>
    <xf numFmtId="0" fontId="35" fillId="0" borderId="16" xfId="63" applyFont="1" applyFill="1" applyBorder="1" applyAlignment="1">
      <alignment horizontal="center" vertical="center"/>
      <protection/>
    </xf>
    <xf numFmtId="0" fontId="36" fillId="13" borderId="14" xfId="63" applyFont="1" applyFill="1" applyBorder="1" applyAlignment="1">
      <alignment horizontal="center" vertical="center"/>
      <protection/>
    </xf>
    <xf numFmtId="41" fontId="40" fillId="13" borderId="0" xfId="63" applyNumberFormat="1" applyFont="1" applyFill="1" applyBorder="1" applyAlignment="1">
      <alignment vertical="center"/>
      <protection/>
    </xf>
    <xf numFmtId="41" fontId="40" fillId="13" borderId="11" xfId="63" applyNumberFormat="1" applyFont="1" applyFill="1" applyBorder="1" applyAlignment="1">
      <alignment vertical="center"/>
      <protection/>
    </xf>
    <xf numFmtId="41" fontId="40" fillId="13" borderId="16" xfId="63" applyNumberFormat="1" applyFont="1" applyFill="1" applyBorder="1" applyAlignment="1">
      <alignment vertical="center"/>
      <protection/>
    </xf>
    <xf numFmtId="0" fontId="36" fillId="13" borderId="16" xfId="63" applyFont="1" applyFill="1" applyBorder="1" applyAlignment="1">
      <alignment horizontal="center" vertical="center"/>
      <protection/>
    </xf>
    <xf numFmtId="41" fontId="8" fillId="0" borderId="0" xfId="62" applyNumberFormat="1" applyFont="1" applyBorder="1" applyAlignment="1">
      <alignment vertical="center" shrinkToFit="1"/>
      <protection/>
    </xf>
    <xf numFmtId="41" fontId="8" fillId="0" borderId="16" xfId="62" applyNumberFormat="1" applyFont="1" applyBorder="1" applyAlignment="1">
      <alignment vertical="center" shrinkToFit="1"/>
      <protection/>
    </xf>
    <xf numFmtId="41" fontId="34" fillId="0" borderId="0" xfId="63" applyNumberFormat="1" applyFont="1" applyFill="1" applyBorder="1" applyAlignment="1">
      <alignment horizontal="right" vertical="center"/>
      <protection/>
    </xf>
    <xf numFmtId="41" fontId="40" fillId="13" borderId="0" xfId="63" applyNumberFormat="1" applyFont="1" applyFill="1" applyBorder="1" applyAlignment="1">
      <alignment horizontal="center" vertical="center"/>
      <protection/>
    </xf>
    <xf numFmtId="0" fontId="38" fillId="0" borderId="14" xfId="63" applyFont="1" applyBorder="1" applyAlignment="1">
      <alignment horizontal="center" vertical="center"/>
      <protection/>
    </xf>
    <xf numFmtId="41" fontId="34" fillId="0" borderId="0" xfId="63" applyNumberFormat="1" applyFont="1" applyBorder="1" applyAlignment="1">
      <alignment vertical="center"/>
      <protection/>
    </xf>
    <xf numFmtId="0" fontId="38" fillId="0" borderId="16" xfId="63" applyFont="1" applyBorder="1" applyAlignment="1">
      <alignment horizontal="center" vertical="center"/>
      <protection/>
    </xf>
    <xf numFmtId="0" fontId="34" fillId="0" borderId="37" xfId="63" applyFont="1" applyBorder="1" applyAlignment="1">
      <alignment vertical="center"/>
      <protection/>
    </xf>
    <xf numFmtId="185" fontId="34" fillId="0" borderId="0" xfId="63" applyNumberFormat="1" applyFont="1" applyBorder="1" applyAlignment="1">
      <alignment vertical="center"/>
      <protection/>
    </xf>
    <xf numFmtId="185" fontId="34" fillId="0" borderId="13" xfId="63" applyNumberFormat="1" applyFont="1" applyBorder="1" applyAlignment="1">
      <alignment vertical="center"/>
      <protection/>
    </xf>
    <xf numFmtId="185" fontId="34" fillId="0" borderId="10" xfId="63" applyNumberFormat="1" applyFont="1" applyBorder="1" applyAlignment="1">
      <alignment vertical="center"/>
      <protection/>
    </xf>
    <xf numFmtId="185" fontId="34" fillId="0" borderId="10" xfId="63" applyNumberFormat="1" applyFont="1" applyBorder="1" applyAlignment="1">
      <alignment horizontal="center" vertical="center"/>
      <protection/>
    </xf>
    <xf numFmtId="185" fontId="34" fillId="0" borderId="17" xfId="63" applyNumberFormat="1" applyFont="1" applyBorder="1" applyAlignment="1">
      <alignment vertical="center"/>
      <protection/>
    </xf>
    <xf numFmtId="0" fontId="34" fillId="0" borderId="16" xfId="63" applyFont="1" applyBorder="1" applyAlignment="1">
      <alignment vertical="center"/>
      <protection/>
    </xf>
    <xf numFmtId="0" fontId="32" fillId="0" borderId="38" xfId="63" applyFont="1" applyBorder="1" applyAlignment="1">
      <alignment vertical="center"/>
      <protection/>
    </xf>
    <xf numFmtId="0" fontId="41" fillId="0" borderId="0" xfId="63" applyFont="1" applyAlignment="1">
      <alignment vertical="center"/>
      <protection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11" fillId="0" borderId="2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1" fillId="0" borderId="20" xfId="0" applyFont="1" applyBorder="1" applyAlignment="1">
      <alignment horizontal="distributed" vertical="center" wrapText="1"/>
    </xf>
    <xf numFmtId="0" fontId="11" fillId="0" borderId="14" xfId="0" applyFont="1" applyBorder="1" applyAlignment="1">
      <alignment horizontal="distributed" vertical="center" wrapText="1"/>
    </xf>
    <xf numFmtId="0" fontId="11" fillId="0" borderId="15" xfId="0" applyFont="1" applyBorder="1" applyAlignment="1">
      <alignment horizontal="distributed" vertical="center" wrapText="1"/>
    </xf>
    <xf numFmtId="0" fontId="19" fillId="0" borderId="0" xfId="0" applyFont="1" applyAlignment="1">
      <alignment horizontal="left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right" vertical="center"/>
    </xf>
    <xf numFmtId="0" fontId="11" fillId="0" borderId="21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0" fontId="11" fillId="0" borderId="23" xfId="0" applyFont="1" applyFill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/>
    </xf>
    <xf numFmtId="41" fontId="19" fillId="0" borderId="0" xfId="0" applyNumberFormat="1" applyFont="1" applyAlignment="1">
      <alignment horizontal="center" vertical="center"/>
    </xf>
    <xf numFmtId="41" fontId="25" fillId="0" borderId="0" xfId="0" applyNumberFormat="1" applyFont="1" applyAlignment="1">
      <alignment horizontal="center" vertical="center"/>
    </xf>
    <xf numFmtId="0" fontId="11" fillId="0" borderId="21" xfId="0" applyNumberFormat="1" applyFont="1" applyBorder="1" applyAlignment="1">
      <alignment horizontal="distributed" vertical="center"/>
    </xf>
    <xf numFmtId="0" fontId="11" fillId="0" borderId="24" xfId="0" applyNumberFormat="1" applyFont="1" applyBorder="1" applyAlignment="1">
      <alignment/>
    </xf>
    <xf numFmtId="0" fontId="11" fillId="0" borderId="23" xfId="0" applyNumberFormat="1" applyFont="1" applyBorder="1" applyAlignment="1">
      <alignment/>
    </xf>
    <xf numFmtId="0" fontId="11" fillId="0" borderId="12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21" xfId="0" applyNumberFormat="1" applyFont="1" applyBorder="1" applyAlignment="1">
      <alignment horizontal="distributed" vertical="center" wrapText="1"/>
    </xf>
    <xf numFmtId="0" fontId="11" fillId="0" borderId="24" xfId="0" applyNumberFormat="1" applyFont="1" applyBorder="1" applyAlignment="1">
      <alignment horizontal="distributed" vertical="center"/>
    </xf>
    <xf numFmtId="0" fontId="11" fillId="0" borderId="23" xfId="0" applyNumberFormat="1" applyFont="1" applyBorder="1" applyAlignment="1">
      <alignment horizontal="distributed" vertical="center"/>
    </xf>
    <xf numFmtId="0" fontId="11" fillId="0" borderId="24" xfId="0" applyNumberFormat="1" applyFont="1" applyBorder="1" applyAlignment="1">
      <alignment horizontal="center" vertical="center"/>
    </xf>
    <xf numFmtId="0" fontId="11" fillId="0" borderId="23" xfId="0" applyNumberFormat="1" applyFont="1" applyBorder="1" applyAlignment="1">
      <alignment horizontal="center" vertical="center"/>
    </xf>
    <xf numFmtId="0" fontId="11" fillId="0" borderId="21" xfId="0" applyNumberFormat="1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distributed" vertical="center"/>
    </xf>
    <xf numFmtId="0" fontId="21" fillId="0" borderId="22" xfId="0" applyNumberFormat="1" applyFont="1" applyFill="1" applyBorder="1" applyAlignment="1">
      <alignment horizontal="distributed" vertical="center" wrapText="1"/>
    </xf>
    <xf numFmtId="0" fontId="21" fillId="0" borderId="22" xfId="0" applyNumberFormat="1" applyFont="1" applyFill="1" applyBorder="1" applyAlignment="1">
      <alignment horizontal="distributed" vertical="center"/>
    </xf>
    <xf numFmtId="0" fontId="11" fillId="0" borderId="21" xfId="0" applyNumberFormat="1" applyFont="1" applyFill="1" applyBorder="1" applyAlignment="1">
      <alignment horizontal="distributed" vertical="center" wrapText="1"/>
    </xf>
    <xf numFmtId="0" fontId="11" fillId="0" borderId="24" xfId="0" applyNumberFormat="1" applyFont="1" applyFill="1" applyBorder="1" applyAlignment="1">
      <alignment horizontal="distributed" vertical="center" wrapText="1"/>
    </xf>
    <xf numFmtId="0" fontId="11" fillId="0" borderId="23" xfId="0" applyNumberFormat="1" applyFont="1" applyFill="1" applyBorder="1" applyAlignment="1">
      <alignment horizontal="distributed" vertical="center" wrapText="1"/>
    </xf>
    <xf numFmtId="0" fontId="11" fillId="0" borderId="22" xfId="0" applyNumberFormat="1" applyFont="1" applyBorder="1" applyAlignment="1">
      <alignment horizontal="distributed" vertical="center" wrapText="1"/>
    </xf>
    <xf numFmtId="0" fontId="5" fillId="0" borderId="21" xfId="0" applyNumberFormat="1" applyFont="1" applyBorder="1" applyAlignment="1">
      <alignment horizontal="distributed" vertical="center"/>
    </xf>
    <xf numFmtId="0" fontId="5" fillId="0" borderId="24" xfId="0" applyNumberFormat="1" applyFont="1" applyBorder="1" applyAlignment="1">
      <alignment horizontal="distributed" vertical="center"/>
    </xf>
    <xf numFmtId="0" fontId="5" fillId="0" borderId="23" xfId="0" applyNumberFormat="1" applyFont="1" applyBorder="1" applyAlignment="1">
      <alignment horizontal="distributed" vertical="center"/>
    </xf>
    <xf numFmtId="0" fontId="16" fillId="0" borderId="0" xfId="0" applyFont="1" applyAlignment="1">
      <alignment horizontal="center" vertical="center"/>
    </xf>
    <xf numFmtId="0" fontId="29" fillId="0" borderId="0" xfId="63" applyFont="1" applyAlignment="1">
      <alignment horizontal="center" vertical="center"/>
      <protection/>
    </xf>
    <xf numFmtId="0" fontId="27" fillId="0" borderId="0" xfId="63" applyFont="1" applyAlignment="1">
      <alignment horizontal="center" vertical="center"/>
      <protection/>
    </xf>
    <xf numFmtId="0" fontId="34" fillId="0" borderId="39" xfId="63" applyFont="1" applyBorder="1" applyAlignment="1">
      <alignment horizontal="center" vertical="center"/>
      <protection/>
    </xf>
    <xf numFmtId="0" fontId="34" fillId="0" borderId="40" xfId="63" applyFont="1" applyBorder="1" applyAlignment="1">
      <alignment horizontal="center" vertical="center"/>
      <protection/>
    </xf>
    <xf numFmtId="0" fontId="34" fillId="0" borderId="30" xfId="63" applyFont="1" applyBorder="1" applyAlignment="1">
      <alignment horizontal="center" vertical="center"/>
      <protection/>
    </xf>
    <xf numFmtId="0" fontId="34" fillId="0" borderId="0" xfId="63" applyFont="1" applyBorder="1" applyAlignment="1">
      <alignment horizontal="center" vertical="center"/>
      <protection/>
    </xf>
    <xf numFmtId="0" fontId="34" fillId="0" borderId="41" xfId="63" applyFont="1" applyBorder="1" applyAlignment="1">
      <alignment horizontal="center" vertical="center"/>
      <protection/>
    </xf>
    <xf numFmtId="0" fontId="34" fillId="0" borderId="29" xfId="63" applyFont="1" applyBorder="1" applyAlignment="1">
      <alignment horizontal="center" vertical="center"/>
      <protection/>
    </xf>
    <xf numFmtId="0" fontId="34" fillId="0" borderId="12" xfId="63" applyFont="1" applyBorder="1" applyAlignment="1">
      <alignment horizontal="center" vertical="center"/>
      <protection/>
    </xf>
    <xf numFmtId="0" fontId="34" fillId="0" borderId="19" xfId="63" applyFont="1" applyBorder="1" applyAlignment="1">
      <alignment horizontal="center" vertical="center"/>
      <protection/>
    </xf>
    <xf numFmtId="0" fontId="34" fillId="0" borderId="18" xfId="63" applyFont="1" applyBorder="1" applyAlignment="1">
      <alignment horizontal="center" vertical="center"/>
      <protection/>
    </xf>
    <xf numFmtId="0" fontId="34" fillId="0" borderId="42" xfId="63" applyFont="1" applyBorder="1" applyAlignment="1">
      <alignment horizontal="center" vertical="center"/>
      <protection/>
    </xf>
    <xf numFmtId="0" fontId="34" fillId="0" borderId="43" xfId="63" applyFont="1" applyBorder="1" applyAlignment="1">
      <alignment horizontal="center" vertical="center"/>
      <protection/>
    </xf>
    <xf numFmtId="0" fontId="34" fillId="0" borderId="44" xfId="63" applyFont="1" applyBorder="1" applyAlignment="1">
      <alignment horizontal="center" vertical="center"/>
      <protection/>
    </xf>
    <xf numFmtId="0" fontId="34" fillId="0" borderId="16" xfId="63" applyFont="1" applyBorder="1" applyAlignment="1">
      <alignment horizontal="center" vertical="center"/>
      <protection/>
    </xf>
    <xf numFmtId="0" fontId="34" fillId="0" borderId="17" xfId="63" applyFont="1" applyBorder="1" applyAlignment="1">
      <alignment horizontal="center" vertical="center"/>
      <protection/>
    </xf>
    <xf numFmtId="0" fontId="34" fillId="0" borderId="45" xfId="63" applyFont="1" applyBorder="1" applyAlignment="1">
      <alignment horizontal="center" vertical="center"/>
      <protection/>
    </xf>
    <xf numFmtId="0" fontId="34" fillId="0" borderId="46" xfId="63" applyFont="1" applyBorder="1" applyAlignment="1">
      <alignment horizontal="center" vertical="center"/>
      <protection/>
    </xf>
    <xf numFmtId="0" fontId="34" fillId="0" borderId="31" xfId="63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１．７表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6"/>
  <sheetViews>
    <sheetView showGridLines="0" zoomScalePageLayoutView="0" workbookViewId="0" topLeftCell="A1">
      <selection activeCell="A2" sqref="A2:L16"/>
    </sheetView>
  </sheetViews>
  <sheetFormatPr defaultColWidth="9.00390625" defaultRowHeight="13.5"/>
  <cols>
    <col min="1" max="1" width="10.25390625" style="1" customWidth="1"/>
    <col min="2" max="12" width="6.875" style="1" customWidth="1"/>
    <col min="13" max="13" width="9.25390625" style="1" customWidth="1"/>
    <col min="14" max="16384" width="9.00390625" style="1" customWidth="1"/>
  </cols>
  <sheetData>
    <row r="2" spans="1:12" s="118" customFormat="1" ht="14.25">
      <c r="A2" s="172" t="s">
        <v>64</v>
      </c>
      <c r="B2" s="287" t="s">
        <v>195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</row>
    <row r="3" spans="1:12" s="2" customFormat="1" ht="13.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9" t="s">
        <v>118</v>
      </c>
    </row>
    <row r="4" spans="1:12" s="125" customFormat="1" ht="16.5" customHeight="1">
      <c r="A4" s="173" t="s">
        <v>68</v>
      </c>
      <c r="B4" s="284" t="s">
        <v>69</v>
      </c>
      <c r="C4" s="285"/>
      <c r="D4" s="285"/>
      <c r="E4" s="177" t="s">
        <v>119</v>
      </c>
      <c r="F4" s="285" t="s">
        <v>65</v>
      </c>
      <c r="G4" s="285"/>
      <c r="H4" s="285"/>
      <c r="I4" s="284" t="s">
        <v>70</v>
      </c>
      <c r="J4" s="285"/>
      <c r="K4" s="286"/>
      <c r="L4" s="176" t="s">
        <v>120</v>
      </c>
    </row>
    <row r="5" spans="1:12" s="125" customFormat="1" ht="16.5" customHeight="1">
      <c r="A5" s="178"/>
      <c r="B5" s="174" t="s">
        <v>117</v>
      </c>
      <c r="C5" s="177" t="s">
        <v>2</v>
      </c>
      <c r="D5" s="174" t="s">
        <v>3</v>
      </c>
      <c r="E5" s="177" t="s">
        <v>2</v>
      </c>
      <c r="F5" s="175" t="s">
        <v>117</v>
      </c>
      <c r="G5" s="177" t="s">
        <v>2</v>
      </c>
      <c r="H5" s="174" t="s">
        <v>3</v>
      </c>
      <c r="I5" s="174" t="s">
        <v>117</v>
      </c>
      <c r="J5" s="177" t="s">
        <v>2</v>
      </c>
      <c r="K5" s="177" t="s">
        <v>3</v>
      </c>
      <c r="L5" s="176" t="s">
        <v>2</v>
      </c>
    </row>
    <row r="6" spans="1:12" s="2" customFormat="1" ht="3.75" customHeight="1">
      <c r="A6" s="27"/>
      <c r="B6" s="19"/>
      <c r="C6" s="59"/>
      <c r="D6" s="32"/>
      <c r="E6" s="180"/>
      <c r="F6" s="32"/>
      <c r="G6" s="32"/>
      <c r="H6" s="32"/>
      <c r="I6" s="18"/>
      <c r="J6" s="32"/>
      <c r="K6" s="40"/>
      <c r="L6" s="40"/>
    </row>
    <row r="7" spans="1:12" s="2" customFormat="1" ht="18" customHeight="1" hidden="1">
      <c r="A7" s="95" t="s">
        <v>121</v>
      </c>
      <c r="B7" s="119">
        <v>147</v>
      </c>
      <c r="C7" s="120">
        <v>140</v>
      </c>
      <c r="D7" s="120">
        <v>7</v>
      </c>
      <c r="E7" s="181">
        <v>1</v>
      </c>
      <c r="F7" s="120">
        <v>90</v>
      </c>
      <c r="G7" s="120">
        <v>88</v>
      </c>
      <c r="H7" s="120">
        <v>2</v>
      </c>
      <c r="I7" s="119">
        <v>55</v>
      </c>
      <c r="J7" s="120">
        <v>50</v>
      </c>
      <c r="K7" s="121">
        <v>5</v>
      </c>
      <c r="L7" s="121">
        <v>1</v>
      </c>
    </row>
    <row r="8" spans="1:12" s="2" customFormat="1" ht="18" customHeight="1" hidden="1">
      <c r="A8" s="166" t="s">
        <v>137</v>
      </c>
      <c r="B8" s="119">
        <v>147</v>
      </c>
      <c r="C8" s="120">
        <v>140</v>
      </c>
      <c r="D8" s="120">
        <v>7</v>
      </c>
      <c r="E8" s="181">
        <v>1</v>
      </c>
      <c r="F8" s="120">
        <v>90</v>
      </c>
      <c r="G8" s="120">
        <v>88</v>
      </c>
      <c r="H8" s="120">
        <v>2</v>
      </c>
      <c r="I8" s="119">
        <v>55</v>
      </c>
      <c r="J8" s="120">
        <v>50</v>
      </c>
      <c r="K8" s="121">
        <v>5</v>
      </c>
      <c r="L8" s="121">
        <v>1</v>
      </c>
    </row>
    <row r="9" spans="1:12" s="2" customFormat="1" ht="18" customHeight="1" hidden="1">
      <c r="A9" s="166" t="s">
        <v>183</v>
      </c>
      <c r="B9" s="20">
        <v>140</v>
      </c>
      <c r="C9" s="21">
        <v>135</v>
      </c>
      <c r="D9" s="21">
        <v>5</v>
      </c>
      <c r="E9" s="182">
        <v>1</v>
      </c>
      <c r="F9" s="21">
        <v>89</v>
      </c>
      <c r="G9" s="21">
        <v>88</v>
      </c>
      <c r="H9" s="21">
        <v>1</v>
      </c>
      <c r="I9" s="20">
        <v>49</v>
      </c>
      <c r="J9" s="21">
        <v>45</v>
      </c>
      <c r="K9" s="42">
        <v>4</v>
      </c>
      <c r="L9" s="42">
        <v>1</v>
      </c>
    </row>
    <row r="10" spans="1:12" s="2" customFormat="1" ht="18" customHeight="1" hidden="1">
      <c r="A10" s="166" t="s">
        <v>192</v>
      </c>
      <c r="B10" s="20">
        <v>138</v>
      </c>
      <c r="C10" s="21">
        <v>135</v>
      </c>
      <c r="D10" s="21">
        <v>3</v>
      </c>
      <c r="E10" s="182">
        <v>1</v>
      </c>
      <c r="F10" s="21">
        <v>89</v>
      </c>
      <c r="G10" s="21">
        <v>88</v>
      </c>
      <c r="H10" s="21">
        <v>1</v>
      </c>
      <c r="I10" s="20">
        <v>47</v>
      </c>
      <c r="J10" s="21">
        <v>45</v>
      </c>
      <c r="K10" s="42">
        <v>2</v>
      </c>
      <c r="L10" s="42">
        <v>1</v>
      </c>
    </row>
    <row r="11" spans="1:12" s="2" customFormat="1" ht="18" customHeight="1">
      <c r="A11" s="166" t="s">
        <v>193</v>
      </c>
      <c r="B11" s="20">
        <v>135</v>
      </c>
      <c r="C11" s="21">
        <v>132</v>
      </c>
      <c r="D11" s="21">
        <v>3</v>
      </c>
      <c r="E11" s="182">
        <v>1</v>
      </c>
      <c r="F11" s="21">
        <v>89</v>
      </c>
      <c r="G11" s="21">
        <v>88</v>
      </c>
      <c r="H11" s="21">
        <v>1</v>
      </c>
      <c r="I11" s="20">
        <v>44</v>
      </c>
      <c r="J11" s="21">
        <v>42</v>
      </c>
      <c r="K11" s="42">
        <v>2</v>
      </c>
      <c r="L11" s="42">
        <v>1</v>
      </c>
    </row>
    <row r="12" spans="1:21" s="118" customFormat="1" ht="18" customHeight="1">
      <c r="A12" s="166" t="s">
        <v>178</v>
      </c>
      <c r="B12" s="20">
        <f>C12+D12</f>
        <v>135</v>
      </c>
      <c r="C12" s="21">
        <f>E12+G12+J12+L12</f>
        <v>132</v>
      </c>
      <c r="D12" s="21">
        <f>H12+K12</f>
        <v>3</v>
      </c>
      <c r="E12" s="182">
        <v>1</v>
      </c>
      <c r="F12" s="21">
        <v>89</v>
      </c>
      <c r="G12" s="21">
        <v>88</v>
      </c>
      <c r="H12" s="21">
        <v>1</v>
      </c>
      <c r="I12" s="20">
        <v>44</v>
      </c>
      <c r="J12" s="21">
        <v>42</v>
      </c>
      <c r="K12" s="42">
        <v>2</v>
      </c>
      <c r="L12" s="42">
        <v>1</v>
      </c>
      <c r="M12" s="76"/>
      <c r="N12" s="75"/>
      <c r="O12" s="75"/>
      <c r="P12" s="75"/>
      <c r="Q12" s="75"/>
      <c r="R12" s="75"/>
      <c r="S12" s="75"/>
      <c r="T12" s="75"/>
      <c r="U12" s="75"/>
    </row>
    <row r="13" spans="1:21" s="6" customFormat="1" ht="18" customHeight="1">
      <c r="A13" s="166" t="s">
        <v>184</v>
      </c>
      <c r="B13" s="20">
        <f>C13+D13</f>
        <v>132</v>
      </c>
      <c r="C13" s="21">
        <f>E13+G13+J13+L13</f>
        <v>130</v>
      </c>
      <c r="D13" s="21">
        <f>H13+K13</f>
        <v>2</v>
      </c>
      <c r="E13" s="182">
        <v>1</v>
      </c>
      <c r="F13" s="21">
        <v>88</v>
      </c>
      <c r="G13" s="21">
        <v>87</v>
      </c>
      <c r="H13" s="21">
        <v>1</v>
      </c>
      <c r="I13" s="20">
        <v>42</v>
      </c>
      <c r="J13" s="21">
        <v>41</v>
      </c>
      <c r="K13" s="42">
        <v>1</v>
      </c>
      <c r="L13" s="42">
        <v>1</v>
      </c>
      <c r="M13" s="133"/>
      <c r="N13" s="134"/>
      <c r="O13" s="134"/>
      <c r="P13" s="134"/>
      <c r="Q13" s="134"/>
      <c r="R13" s="134"/>
      <c r="S13" s="134"/>
      <c r="T13" s="134"/>
      <c r="U13" s="134"/>
    </row>
    <row r="14" spans="1:21" s="6" customFormat="1" ht="18" customHeight="1">
      <c r="A14" s="166" t="s">
        <v>185</v>
      </c>
      <c r="B14" s="20">
        <f>C14+D14</f>
        <v>128</v>
      </c>
      <c r="C14" s="21">
        <f>E14+G14+J14+L14</f>
        <v>126</v>
      </c>
      <c r="D14" s="21">
        <f>H14+K14</f>
        <v>2</v>
      </c>
      <c r="E14" s="182">
        <v>1</v>
      </c>
      <c r="F14" s="21">
        <v>88</v>
      </c>
      <c r="G14" s="21">
        <v>87</v>
      </c>
      <c r="H14" s="21">
        <v>1</v>
      </c>
      <c r="I14" s="20">
        <v>38</v>
      </c>
      <c r="J14" s="21">
        <v>37</v>
      </c>
      <c r="K14" s="42">
        <v>1</v>
      </c>
      <c r="L14" s="42">
        <v>1</v>
      </c>
      <c r="M14" s="167"/>
      <c r="N14" s="134"/>
      <c r="O14" s="134"/>
      <c r="P14" s="134"/>
      <c r="Q14" s="134"/>
      <c r="R14" s="134"/>
      <c r="S14" s="134"/>
      <c r="T14" s="134"/>
      <c r="U14" s="134"/>
    </row>
    <row r="15" spans="1:21" s="6" customFormat="1" ht="18" customHeight="1">
      <c r="A15" s="179" t="s">
        <v>194</v>
      </c>
      <c r="B15" s="208">
        <f>C15+D15</f>
        <v>125</v>
      </c>
      <c r="C15" s="70">
        <f>E15+G15+J15+L15</f>
        <v>123</v>
      </c>
      <c r="D15" s="70">
        <f>H15+K15</f>
        <v>2</v>
      </c>
      <c r="E15" s="209">
        <v>1</v>
      </c>
      <c r="F15" s="70">
        <v>85</v>
      </c>
      <c r="G15" s="70">
        <v>84</v>
      </c>
      <c r="H15" s="70">
        <v>1</v>
      </c>
      <c r="I15" s="208">
        <v>38</v>
      </c>
      <c r="J15" s="70">
        <v>37</v>
      </c>
      <c r="K15" s="210">
        <v>1</v>
      </c>
      <c r="L15" s="210">
        <v>1</v>
      </c>
      <c r="M15" s="167"/>
      <c r="N15" s="134"/>
      <c r="O15" s="134"/>
      <c r="P15" s="134"/>
      <c r="Q15" s="134"/>
      <c r="R15" s="134"/>
      <c r="S15" s="134"/>
      <c r="T15" s="134"/>
      <c r="U15" s="134"/>
    </row>
    <row r="16" spans="1:12" s="5" customFormat="1" ht="4.5" customHeight="1">
      <c r="A16" s="62"/>
      <c r="B16" s="23"/>
      <c r="C16" s="24"/>
      <c r="D16" s="24"/>
      <c r="E16" s="183"/>
      <c r="F16" s="24"/>
      <c r="G16" s="24"/>
      <c r="H16" s="24"/>
      <c r="I16" s="23"/>
      <c r="J16" s="24"/>
      <c r="K16" s="63"/>
      <c r="L16" s="63"/>
    </row>
  </sheetData>
  <sheetProtection/>
  <mergeCells count="4">
    <mergeCell ref="B4:D4"/>
    <mergeCell ref="F4:H4"/>
    <mergeCell ref="I4:K4"/>
    <mergeCell ref="B2:L2"/>
  </mergeCells>
  <printOptions/>
  <pageMargins left="0.75" right="0.75" top="1" bottom="1" header="0.512" footer="0.512"/>
  <pageSetup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K42"/>
  <sheetViews>
    <sheetView showGridLines="0" zoomScaleSheetLayoutView="100" zoomScalePageLayoutView="0" workbookViewId="0" topLeftCell="A1">
      <pane xSplit="1" ySplit="5" topLeftCell="P38" activePane="bottomRight" state="frozen"/>
      <selection pane="topLeft" activeCell="M26" sqref="M26"/>
      <selection pane="topRight" activeCell="M26" sqref="M26"/>
      <selection pane="bottomLeft" activeCell="M26" sqref="M26"/>
      <selection pane="bottomRight" activeCell="AE46" sqref="AE46"/>
    </sheetView>
  </sheetViews>
  <sheetFormatPr defaultColWidth="9.00390625" defaultRowHeight="13.5"/>
  <cols>
    <col min="1" max="1" width="12.625" style="1" customWidth="1"/>
    <col min="2" max="16" width="5.625" style="1" customWidth="1"/>
    <col min="17" max="17" width="3.00390625" style="1" customWidth="1"/>
    <col min="18" max="18" width="2.375" style="1" customWidth="1"/>
    <col min="19" max="21" width="5.125" style="1" customWidth="1"/>
    <col min="22" max="27" width="4.125" style="1" customWidth="1"/>
    <col min="28" max="30" width="5.25390625" style="1" customWidth="1"/>
    <col min="31" max="31" width="5.875" style="1" customWidth="1"/>
    <col min="32" max="32" width="5.25390625" style="1" customWidth="1"/>
    <col min="33" max="33" width="5.875" style="1" customWidth="1"/>
    <col min="34" max="34" width="5.875" style="1" bestFit="1" customWidth="1"/>
    <col min="35" max="36" width="4.875" style="1" customWidth="1"/>
    <col min="37" max="37" width="12.625" style="1" customWidth="1"/>
    <col min="38" max="16384" width="9.00390625" style="1" customWidth="1"/>
  </cols>
  <sheetData>
    <row r="1" spans="1:37" s="144" customFormat="1" ht="16.5" customHeight="1">
      <c r="A1" s="197" t="s">
        <v>19</v>
      </c>
      <c r="B1" s="320" t="s">
        <v>207</v>
      </c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157"/>
      <c r="R1" s="157"/>
      <c r="S1" s="321" t="s">
        <v>217</v>
      </c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</row>
    <row r="2" spans="1:37" ht="11.25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57"/>
      <c r="R2" s="57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158" t="s">
        <v>43</v>
      </c>
    </row>
    <row r="3" spans="1:37" s="160" customFormat="1" ht="22.5" customHeight="1">
      <c r="A3" s="335" t="s">
        <v>88</v>
      </c>
      <c r="B3" s="325" t="s">
        <v>96</v>
      </c>
      <c r="C3" s="326"/>
      <c r="D3" s="326"/>
      <c r="E3" s="334" t="s">
        <v>97</v>
      </c>
      <c r="F3" s="332"/>
      <c r="G3" s="332"/>
      <c r="H3" s="332"/>
      <c r="I3" s="332"/>
      <c r="J3" s="333"/>
      <c r="K3" s="334" t="s">
        <v>208</v>
      </c>
      <c r="L3" s="332"/>
      <c r="M3" s="332"/>
      <c r="N3" s="332"/>
      <c r="O3" s="332"/>
      <c r="P3" s="332"/>
      <c r="Q3" s="159"/>
      <c r="R3" s="159"/>
      <c r="S3" s="332" t="s">
        <v>209</v>
      </c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3"/>
      <c r="AK3" s="335" t="s">
        <v>88</v>
      </c>
    </row>
    <row r="4" spans="1:37" s="160" customFormat="1" ht="27.75" customHeight="1">
      <c r="A4" s="336"/>
      <c r="B4" s="327"/>
      <c r="C4" s="328"/>
      <c r="D4" s="328"/>
      <c r="E4" s="338" t="s">
        <v>98</v>
      </c>
      <c r="F4" s="338"/>
      <c r="G4" s="338"/>
      <c r="H4" s="338" t="s">
        <v>90</v>
      </c>
      <c r="I4" s="338"/>
      <c r="J4" s="338"/>
      <c r="K4" s="339" t="s">
        <v>115</v>
      </c>
      <c r="L4" s="340"/>
      <c r="M4" s="340"/>
      <c r="N4" s="338" t="s">
        <v>56</v>
      </c>
      <c r="O4" s="338"/>
      <c r="P4" s="338"/>
      <c r="Q4" s="161"/>
      <c r="R4" s="162"/>
      <c r="S4" s="329" t="s">
        <v>175</v>
      </c>
      <c r="T4" s="330"/>
      <c r="U4" s="331"/>
      <c r="V4" s="341" t="s">
        <v>112</v>
      </c>
      <c r="W4" s="342"/>
      <c r="X4" s="343"/>
      <c r="Y4" s="345" t="s">
        <v>90</v>
      </c>
      <c r="Z4" s="346"/>
      <c r="AA4" s="347"/>
      <c r="AB4" s="344" t="s">
        <v>188</v>
      </c>
      <c r="AC4" s="338"/>
      <c r="AD4" s="338"/>
      <c r="AE4" s="322" t="s">
        <v>57</v>
      </c>
      <c r="AF4" s="323"/>
      <c r="AG4" s="324"/>
      <c r="AH4" s="338" t="s">
        <v>99</v>
      </c>
      <c r="AI4" s="338"/>
      <c r="AJ4" s="338"/>
      <c r="AK4" s="336"/>
    </row>
    <row r="5" spans="1:37" s="160" customFormat="1" ht="22.5" customHeight="1">
      <c r="A5" s="337"/>
      <c r="B5" s="163" t="s">
        <v>93</v>
      </c>
      <c r="C5" s="163" t="s">
        <v>94</v>
      </c>
      <c r="D5" s="163" t="s">
        <v>95</v>
      </c>
      <c r="E5" s="163" t="s">
        <v>93</v>
      </c>
      <c r="F5" s="163" t="s">
        <v>94</v>
      </c>
      <c r="G5" s="163" t="s">
        <v>95</v>
      </c>
      <c r="H5" s="163" t="s">
        <v>93</v>
      </c>
      <c r="I5" s="163" t="s">
        <v>94</v>
      </c>
      <c r="J5" s="163" t="s">
        <v>95</v>
      </c>
      <c r="K5" s="163" t="s">
        <v>93</v>
      </c>
      <c r="L5" s="163" t="s">
        <v>94</v>
      </c>
      <c r="M5" s="163" t="s">
        <v>95</v>
      </c>
      <c r="N5" s="163" t="s">
        <v>93</v>
      </c>
      <c r="O5" s="163" t="s">
        <v>94</v>
      </c>
      <c r="P5" s="163" t="s">
        <v>95</v>
      </c>
      <c r="Q5" s="164"/>
      <c r="R5" s="165"/>
      <c r="S5" s="163" t="s">
        <v>93</v>
      </c>
      <c r="T5" s="163" t="s">
        <v>94</v>
      </c>
      <c r="U5" s="163" t="s">
        <v>95</v>
      </c>
      <c r="V5" s="163" t="s">
        <v>93</v>
      </c>
      <c r="W5" s="163" t="s">
        <v>94</v>
      </c>
      <c r="X5" s="163" t="s">
        <v>95</v>
      </c>
      <c r="Y5" s="163" t="s">
        <v>93</v>
      </c>
      <c r="Z5" s="163" t="s">
        <v>94</v>
      </c>
      <c r="AA5" s="163" t="s">
        <v>95</v>
      </c>
      <c r="AB5" s="163" t="s">
        <v>93</v>
      </c>
      <c r="AC5" s="163" t="s">
        <v>94</v>
      </c>
      <c r="AD5" s="163" t="s">
        <v>95</v>
      </c>
      <c r="AE5" s="163" t="s">
        <v>93</v>
      </c>
      <c r="AF5" s="163" t="s">
        <v>94</v>
      </c>
      <c r="AG5" s="163" t="s">
        <v>95</v>
      </c>
      <c r="AH5" s="163" t="s">
        <v>93</v>
      </c>
      <c r="AI5" s="163" t="s">
        <v>94</v>
      </c>
      <c r="AJ5" s="163" t="s">
        <v>95</v>
      </c>
      <c r="AK5" s="337"/>
    </row>
    <row r="6" spans="1:37" s="2" customFormat="1" ht="3.75" customHeight="1">
      <c r="A6" s="73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40"/>
      <c r="AK6" s="73"/>
    </row>
    <row r="7" spans="1:37" s="2" customFormat="1" ht="22.5" customHeight="1" hidden="1">
      <c r="A7" s="98" t="s">
        <v>121</v>
      </c>
      <c r="B7" s="32">
        <v>548</v>
      </c>
      <c r="C7" s="32">
        <v>49</v>
      </c>
      <c r="D7" s="32">
        <v>499</v>
      </c>
      <c r="E7" s="32">
        <v>159</v>
      </c>
      <c r="F7" s="32">
        <v>19</v>
      </c>
      <c r="G7" s="32">
        <v>140</v>
      </c>
      <c r="H7" s="32">
        <v>30</v>
      </c>
      <c r="I7" s="32">
        <v>2</v>
      </c>
      <c r="J7" s="32">
        <v>28</v>
      </c>
      <c r="K7" s="32">
        <v>30</v>
      </c>
      <c r="L7" s="32">
        <v>7</v>
      </c>
      <c r="M7" s="32">
        <v>23</v>
      </c>
      <c r="N7" s="32">
        <v>0</v>
      </c>
      <c r="O7" s="32">
        <v>0</v>
      </c>
      <c r="P7" s="32">
        <v>0</v>
      </c>
      <c r="Q7" s="32"/>
      <c r="R7" s="32"/>
      <c r="S7" s="32">
        <v>108</v>
      </c>
      <c r="T7" s="32">
        <v>0</v>
      </c>
      <c r="U7" s="32">
        <v>108</v>
      </c>
      <c r="V7" s="32">
        <v>0</v>
      </c>
      <c r="W7" s="32">
        <v>0</v>
      </c>
      <c r="X7" s="32">
        <v>0</v>
      </c>
      <c r="Y7" s="32">
        <v>0</v>
      </c>
      <c r="Z7" s="32">
        <v>0</v>
      </c>
      <c r="AA7" s="32">
        <v>0</v>
      </c>
      <c r="AB7" s="32">
        <v>28</v>
      </c>
      <c r="AC7" s="32">
        <v>1</v>
      </c>
      <c r="AD7" s="32">
        <v>27</v>
      </c>
      <c r="AE7" s="32">
        <v>135</v>
      </c>
      <c r="AF7" s="32">
        <v>15</v>
      </c>
      <c r="AG7" s="32">
        <v>120</v>
      </c>
      <c r="AH7" s="32">
        <v>58</v>
      </c>
      <c r="AI7" s="32">
        <v>5</v>
      </c>
      <c r="AJ7" s="40">
        <v>53</v>
      </c>
      <c r="AK7" s="98" t="s">
        <v>121</v>
      </c>
    </row>
    <row r="8" spans="1:37" s="125" customFormat="1" ht="22.5" customHeight="1" hidden="1">
      <c r="A8" s="104" t="s">
        <v>137</v>
      </c>
      <c r="B8" s="32">
        <v>564</v>
      </c>
      <c r="C8" s="32">
        <v>44</v>
      </c>
      <c r="D8" s="32">
        <v>520</v>
      </c>
      <c r="E8" s="32">
        <v>154</v>
      </c>
      <c r="F8" s="32">
        <v>18</v>
      </c>
      <c r="G8" s="32">
        <v>136</v>
      </c>
      <c r="H8" s="32">
        <v>29</v>
      </c>
      <c r="I8" s="32">
        <v>2</v>
      </c>
      <c r="J8" s="32">
        <v>27</v>
      </c>
      <c r="K8" s="32">
        <v>32</v>
      </c>
      <c r="L8" s="32">
        <v>4</v>
      </c>
      <c r="M8" s="32">
        <v>28</v>
      </c>
      <c r="N8" s="32">
        <v>0</v>
      </c>
      <c r="O8" s="32">
        <v>0</v>
      </c>
      <c r="P8" s="32">
        <v>0</v>
      </c>
      <c r="Q8" s="32"/>
      <c r="R8" s="32"/>
      <c r="S8" s="32">
        <v>112</v>
      </c>
      <c r="T8" s="32">
        <v>0</v>
      </c>
      <c r="U8" s="32">
        <v>112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2">
        <v>29</v>
      </c>
      <c r="AC8" s="32">
        <v>1</v>
      </c>
      <c r="AD8" s="32">
        <v>28</v>
      </c>
      <c r="AE8" s="32">
        <v>135</v>
      </c>
      <c r="AF8" s="32">
        <v>11</v>
      </c>
      <c r="AG8" s="32">
        <v>124</v>
      </c>
      <c r="AH8" s="32">
        <v>73</v>
      </c>
      <c r="AI8" s="32">
        <v>8</v>
      </c>
      <c r="AJ8" s="40">
        <v>65</v>
      </c>
      <c r="AK8" s="104" t="s">
        <v>137</v>
      </c>
    </row>
    <row r="9" spans="1:37" s="125" customFormat="1" ht="22.5" customHeight="1" hidden="1">
      <c r="A9" s="104" t="s">
        <v>183</v>
      </c>
      <c r="B9" s="32">
        <v>546</v>
      </c>
      <c r="C9" s="32">
        <v>49</v>
      </c>
      <c r="D9" s="32">
        <v>497</v>
      </c>
      <c r="E9" s="32">
        <v>146</v>
      </c>
      <c r="F9" s="113">
        <v>19</v>
      </c>
      <c r="G9" s="113">
        <v>127</v>
      </c>
      <c r="H9" s="32">
        <v>28</v>
      </c>
      <c r="I9" s="113">
        <v>1</v>
      </c>
      <c r="J9" s="113">
        <v>27</v>
      </c>
      <c r="K9" s="32">
        <v>25</v>
      </c>
      <c r="L9" s="113">
        <v>10</v>
      </c>
      <c r="M9" s="113">
        <v>15</v>
      </c>
      <c r="N9" s="32">
        <v>0</v>
      </c>
      <c r="O9" s="113">
        <v>0</v>
      </c>
      <c r="P9" s="113">
        <v>0</v>
      </c>
      <c r="Q9" s="113"/>
      <c r="R9" s="113"/>
      <c r="S9" s="32">
        <v>110</v>
      </c>
      <c r="T9" s="113">
        <v>0</v>
      </c>
      <c r="U9" s="113">
        <v>110</v>
      </c>
      <c r="V9" s="32">
        <v>0</v>
      </c>
      <c r="W9" s="113">
        <v>0</v>
      </c>
      <c r="X9" s="113">
        <v>0</v>
      </c>
      <c r="Y9" s="32">
        <v>0</v>
      </c>
      <c r="Z9" s="113">
        <v>0</v>
      </c>
      <c r="AA9" s="113">
        <v>0</v>
      </c>
      <c r="AB9" s="32">
        <v>29</v>
      </c>
      <c r="AC9" s="113">
        <v>1</v>
      </c>
      <c r="AD9" s="113">
        <v>28</v>
      </c>
      <c r="AE9" s="32">
        <v>126</v>
      </c>
      <c r="AF9" s="113">
        <v>9</v>
      </c>
      <c r="AG9" s="113">
        <v>117</v>
      </c>
      <c r="AH9" s="32">
        <v>82</v>
      </c>
      <c r="AI9" s="113">
        <v>9</v>
      </c>
      <c r="AJ9" s="115">
        <v>73</v>
      </c>
      <c r="AK9" s="104" t="s">
        <v>182</v>
      </c>
    </row>
    <row r="10" spans="1:37" s="125" customFormat="1" ht="22.5" customHeight="1" hidden="1">
      <c r="A10" s="104" t="s">
        <v>176</v>
      </c>
      <c r="B10" s="32">
        <v>556</v>
      </c>
      <c r="C10" s="32">
        <v>52</v>
      </c>
      <c r="D10" s="32">
        <v>504</v>
      </c>
      <c r="E10" s="32">
        <v>146</v>
      </c>
      <c r="F10" s="113">
        <v>19</v>
      </c>
      <c r="G10" s="113">
        <v>127</v>
      </c>
      <c r="H10" s="32">
        <v>26</v>
      </c>
      <c r="I10" s="113">
        <v>1</v>
      </c>
      <c r="J10" s="113">
        <v>25</v>
      </c>
      <c r="K10" s="32">
        <v>26</v>
      </c>
      <c r="L10" s="113">
        <v>8</v>
      </c>
      <c r="M10" s="113">
        <v>18</v>
      </c>
      <c r="N10" s="32">
        <v>0</v>
      </c>
      <c r="O10" s="113">
        <v>0</v>
      </c>
      <c r="P10" s="113">
        <v>0</v>
      </c>
      <c r="Q10" s="113"/>
      <c r="R10" s="113"/>
      <c r="S10" s="32">
        <v>116</v>
      </c>
      <c r="T10" s="113">
        <v>0</v>
      </c>
      <c r="U10" s="113">
        <v>116</v>
      </c>
      <c r="V10" s="32">
        <v>0</v>
      </c>
      <c r="W10" s="113">
        <v>0</v>
      </c>
      <c r="X10" s="113">
        <v>0</v>
      </c>
      <c r="Y10" s="32">
        <v>0</v>
      </c>
      <c r="Z10" s="113">
        <v>0</v>
      </c>
      <c r="AA10" s="113">
        <v>0</v>
      </c>
      <c r="AB10" s="32">
        <v>29</v>
      </c>
      <c r="AC10" s="113">
        <v>1</v>
      </c>
      <c r="AD10" s="113">
        <v>28</v>
      </c>
      <c r="AE10" s="32">
        <v>127</v>
      </c>
      <c r="AF10" s="113">
        <v>10</v>
      </c>
      <c r="AG10" s="113">
        <v>117</v>
      </c>
      <c r="AH10" s="32">
        <v>86</v>
      </c>
      <c r="AI10" s="113">
        <v>13</v>
      </c>
      <c r="AJ10" s="115">
        <v>73</v>
      </c>
      <c r="AK10" s="104" t="s">
        <v>176</v>
      </c>
    </row>
    <row r="11" spans="1:37" s="125" customFormat="1" ht="22.5" customHeight="1">
      <c r="A11" s="104" t="s">
        <v>193</v>
      </c>
      <c r="B11" s="32">
        <v>553</v>
      </c>
      <c r="C11" s="32">
        <v>53</v>
      </c>
      <c r="D11" s="32">
        <v>500</v>
      </c>
      <c r="E11" s="32">
        <v>145</v>
      </c>
      <c r="F11" s="113">
        <v>23</v>
      </c>
      <c r="G11" s="113">
        <v>122</v>
      </c>
      <c r="H11" s="32">
        <v>27</v>
      </c>
      <c r="I11" s="113">
        <v>1</v>
      </c>
      <c r="J11" s="113">
        <v>26</v>
      </c>
      <c r="K11" s="32">
        <v>25</v>
      </c>
      <c r="L11" s="113">
        <v>11</v>
      </c>
      <c r="M11" s="113">
        <v>14</v>
      </c>
      <c r="N11" s="32">
        <v>0</v>
      </c>
      <c r="O11" s="113">
        <v>0</v>
      </c>
      <c r="P11" s="113">
        <v>0</v>
      </c>
      <c r="Q11" s="113"/>
      <c r="R11" s="113"/>
      <c r="S11" s="32">
        <v>115</v>
      </c>
      <c r="T11" s="113">
        <v>0</v>
      </c>
      <c r="U11" s="113">
        <v>115</v>
      </c>
      <c r="V11" s="32">
        <v>0</v>
      </c>
      <c r="W11" s="113">
        <v>0</v>
      </c>
      <c r="X11" s="113">
        <v>0</v>
      </c>
      <c r="Y11" s="32">
        <v>0</v>
      </c>
      <c r="Z11" s="113">
        <v>0</v>
      </c>
      <c r="AA11" s="113">
        <v>0</v>
      </c>
      <c r="AB11" s="32">
        <v>29</v>
      </c>
      <c r="AC11" s="113">
        <v>0</v>
      </c>
      <c r="AD11" s="113">
        <v>29</v>
      </c>
      <c r="AE11" s="32">
        <v>123</v>
      </c>
      <c r="AF11" s="113">
        <v>10</v>
      </c>
      <c r="AG11" s="113">
        <v>113</v>
      </c>
      <c r="AH11" s="32">
        <v>89</v>
      </c>
      <c r="AI11" s="113">
        <v>8</v>
      </c>
      <c r="AJ11" s="115">
        <v>81</v>
      </c>
      <c r="AK11" s="104" t="s">
        <v>177</v>
      </c>
    </row>
    <row r="12" spans="1:37" s="125" customFormat="1" ht="22.5" customHeight="1">
      <c r="A12" s="104" t="s">
        <v>178</v>
      </c>
      <c r="B12" s="77">
        <v>554</v>
      </c>
      <c r="C12" s="77">
        <v>61</v>
      </c>
      <c r="D12" s="77">
        <v>493</v>
      </c>
      <c r="E12" s="77">
        <v>145</v>
      </c>
      <c r="F12" s="77">
        <v>24</v>
      </c>
      <c r="G12" s="77">
        <v>121</v>
      </c>
      <c r="H12" s="77">
        <v>21</v>
      </c>
      <c r="I12" s="77">
        <v>2</v>
      </c>
      <c r="J12" s="77">
        <v>19</v>
      </c>
      <c r="K12" s="77">
        <v>22</v>
      </c>
      <c r="L12" s="77">
        <v>4</v>
      </c>
      <c r="M12" s="77">
        <v>18</v>
      </c>
      <c r="N12" s="77">
        <v>1</v>
      </c>
      <c r="O12" s="77">
        <v>1</v>
      </c>
      <c r="P12" s="77">
        <v>0</v>
      </c>
      <c r="Q12" s="113"/>
      <c r="R12" s="113"/>
      <c r="S12" s="77">
        <v>115</v>
      </c>
      <c r="T12" s="77">
        <v>1</v>
      </c>
      <c r="U12" s="77">
        <v>114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31</v>
      </c>
      <c r="AC12" s="77">
        <v>0</v>
      </c>
      <c r="AD12" s="77">
        <v>31</v>
      </c>
      <c r="AE12" s="77">
        <v>124</v>
      </c>
      <c r="AF12" s="77">
        <v>19</v>
      </c>
      <c r="AG12" s="77">
        <v>105</v>
      </c>
      <c r="AH12" s="77">
        <v>95</v>
      </c>
      <c r="AI12" s="77">
        <v>10</v>
      </c>
      <c r="AJ12" s="77">
        <v>85</v>
      </c>
      <c r="AK12" s="104" t="s">
        <v>178</v>
      </c>
    </row>
    <row r="13" spans="1:37" s="151" customFormat="1" ht="22.5" customHeight="1">
      <c r="A13" s="104" t="s">
        <v>184</v>
      </c>
      <c r="B13" s="77">
        <v>536</v>
      </c>
      <c r="C13" s="77">
        <v>67</v>
      </c>
      <c r="D13" s="77">
        <v>469</v>
      </c>
      <c r="E13" s="77">
        <v>139</v>
      </c>
      <c r="F13" s="77">
        <v>31</v>
      </c>
      <c r="G13" s="77">
        <v>108</v>
      </c>
      <c r="H13" s="77">
        <v>21</v>
      </c>
      <c r="I13" s="77">
        <v>1</v>
      </c>
      <c r="J13" s="77">
        <v>20</v>
      </c>
      <c r="K13" s="77">
        <v>24</v>
      </c>
      <c r="L13" s="77">
        <v>5</v>
      </c>
      <c r="M13" s="77">
        <v>19</v>
      </c>
      <c r="N13" s="77">
        <v>0</v>
      </c>
      <c r="O13" s="77">
        <v>0</v>
      </c>
      <c r="P13" s="77">
        <v>0</v>
      </c>
      <c r="Q13" s="113"/>
      <c r="R13" s="113"/>
      <c r="S13" s="77">
        <v>112</v>
      </c>
      <c r="T13" s="77">
        <v>2</v>
      </c>
      <c r="U13" s="77">
        <v>110</v>
      </c>
      <c r="V13" s="77">
        <v>1</v>
      </c>
      <c r="W13" s="77">
        <v>0</v>
      </c>
      <c r="X13" s="77">
        <v>1</v>
      </c>
      <c r="Y13" s="77">
        <v>2</v>
      </c>
      <c r="Z13" s="77">
        <v>1</v>
      </c>
      <c r="AA13" s="77">
        <v>1</v>
      </c>
      <c r="AB13" s="77">
        <v>8</v>
      </c>
      <c r="AC13" s="77">
        <v>0</v>
      </c>
      <c r="AD13" s="77">
        <v>8</v>
      </c>
      <c r="AE13" s="77">
        <v>119</v>
      </c>
      <c r="AF13" s="77">
        <v>14</v>
      </c>
      <c r="AG13" s="77">
        <v>105</v>
      </c>
      <c r="AH13" s="77">
        <v>110</v>
      </c>
      <c r="AI13" s="77">
        <v>13</v>
      </c>
      <c r="AJ13" s="77">
        <v>97</v>
      </c>
      <c r="AK13" s="104" t="s">
        <v>184</v>
      </c>
    </row>
    <row r="14" spans="1:37" s="151" customFormat="1" ht="22.5" customHeight="1">
      <c r="A14" s="104" t="s">
        <v>185</v>
      </c>
      <c r="B14" s="94">
        <v>534</v>
      </c>
      <c r="C14" s="94">
        <v>68</v>
      </c>
      <c r="D14" s="94">
        <v>466</v>
      </c>
      <c r="E14" s="94">
        <v>135</v>
      </c>
      <c r="F14" s="94">
        <v>37</v>
      </c>
      <c r="G14" s="94">
        <v>98</v>
      </c>
      <c r="H14" s="94">
        <v>22</v>
      </c>
      <c r="I14" s="94">
        <v>2</v>
      </c>
      <c r="J14" s="94">
        <v>20</v>
      </c>
      <c r="K14" s="94">
        <v>15</v>
      </c>
      <c r="L14" s="94">
        <v>3</v>
      </c>
      <c r="M14" s="94">
        <v>12</v>
      </c>
      <c r="N14" s="94">
        <v>0</v>
      </c>
      <c r="O14" s="94">
        <v>0</v>
      </c>
      <c r="P14" s="94">
        <v>0</v>
      </c>
      <c r="Q14" s="113"/>
      <c r="R14" s="113"/>
      <c r="S14" s="94">
        <v>111</v>
      </c>
      <c r="T14" s="94">
        <v>2</v>
      </c>
      <c r="U14" s="94">
        <v>109</v>
      </c>
      <c r="V14" s="94">
        <v>1</v>
      </c>
      <c r="W14" s="94">
        <v>0</v>
      </c>
      <c r="X14" s="94">
        <v>1</v>
      </c>
      <c r="Y14" s="94">
        <v>1</v>
      </c>
      <c r="Z14" s="94">
        <v>0</v>
      </c>
      <c r="AA14" s="94">
        <v>1</v>
      </c>
      <c r="AB14" s="94">
        <v>5</v>
      </c>
      <c r="AC14" s="94">
        <v>0</v>
      </c>
      <c r="AD14" s="94">
        <v>5</v>
      </c>
      <c r="AE14" s="94">
        <v>120</v>
      </c>
      <c r="AF14" s="94">
        <v>12</v>
      </c>
      <c r="AG14" s="94">
        <v>108</v>
      </c>
      <c r="AH14" s="94">
        <v>124</v>
      </c>
      <c r="AI14" s="94">
        <v>12</v>
      </c>
      <c r="AJ14" s="94">
        <v>112</v>
      </c>
      <c r="AK14" s="104" t="s">
        <v>185</v>
      </c>
    </row>
    <row r="15" spans="1:37" s="151" customFormat="1" ht="22.5" customHeight="1">
      <c r="A15" s="185" t="s">
        <v>205</v>
      </c>
      <c r="B15" s="105">
        <f>SUM(B17+B18)</f>
        <v>538</v>
      </c>
      <c r="C15" s="105">
        <f aca="true" t="shared" si="0" ref="C15:AJ15">SUM(C17+C18)</f>
        <v>73</v>
      </c>
      <c r="D15" s="105">
        <f t="shared" si="0"/>
        <v>465</v>
      </c>
      <c r="E15" s="105">
        <f t="shared" si="0"/>
        <v>134</v>
      </c>
      <c r="F15" s="105">
        <f t="shared" si="0"/>
        <v>35</v>
      </c>
      <c r="G15" s="105">
        <f t="shared" si="0"/>
        <v>99</v>
      </c>
      <c r="H15" s="105">
        <f t="shared" si="0"/>
        <v>24</v>
      </c>
      <c r="I15" s="105">
        <f t="shared" si="0"/>
        <v>1</v>
      </c>
      <c r="J15" s="105">
        <f t="shared" si="0"/>
        <v>23</v>
      </c>
      <c r="K15" s="105">
        <f t="shared" si="0"/>
        <v>20</v>
      </c>
      <c r="L15" s="105">
        <f t="shared" si="0"/>
        <v>4</v>
      </c>
      <c r="M15" s="105">
        <f t="shared" si="0"/>
        <v>16</v>
      </c>
      <c r="N15" s="105">
        <f t="shared" si="0"/>
        <v>0</v>
      </c>
      <c r="O15" s="105">
        <f t="shared" si="0"/>
        <v>0</v>
      </c>
      <c r="P15" s="105">
        <f t="shared" si="0"/>
        <v>0</v>
      </c>
      <c r="Q15" s="105"/>
      <c r="R15" s="105"/>
      <c r="S15" s="105">
        <f t="shared" si="0"/>
        <v>108</v>
      </c>
      <c r="T15" s="105">
        <f t="shared" si="0"/>
        <v>4</v>
      </c>
      <c r="U15" s="105">
        <f t="shared" si="0"/>
        <v>104</v>
      </c>
      <c r="V15" s="105">
        <f t="shared" si="0"/>
        <v>1</v>
      </c>
      <c r="W15" s="105">
        <f t="shared" si="0"/>
        <v>0</v>
      </c>
      <c r="X15" s="105">
        <f t="shared" si="0"/>
        <v>1</v>
      </c>
      <c r="Y15" s="105">
        <f t="shared" si="0"/>
        <v>0</v>
      </c>
      <c r="Z15" s="105">
        <f t="shared" si="0"/>
        <v>0</v>
      </c>
      <c r="AA15" s="105">
        <f t="shared" si="0"/>
        <v>0</v>
      </c>
      <c r="AB15" s="105">
        <f t="shared" si="0"/>
        <v>5</v>
      </c>
      <c r="AC15" s="105">
        <f t="shared" si="0"/>
        <v>0</v>
      </c>
      <c r="AD15" s="105">
        <f t="shared" si="0"/>
        <v>5</v>
      </c>
      <c r="AE15" s="105">
        <f t="shared" si="0"/>
        <v>117</v>
      </c>
      <c r="AF15" s="105">
        <f t="shared" si="0"/>
        <v>14</v>
      </c>
      <c r="AG15" s="105">
        <f t="shared" si="0"/>
        <v>103</v>
      </c>
      <c r="AH15" s="105">
        <f t="shared" si="0"/>
        <v>129</v>
      </c>
      <c r="AI15" s="105">
        <f t="shared" si="0"/>
        <v>15</v>
      </c>
      <c r="AJ15" s="101">
        <f t="shared" si="0"/>
        <v>114</v>
      </c>
      <c r="AK15" s="185" t="s">
        <v>205</v>
      </c>
    </row>
    <row r="16" spans="1:37" s="16" customFormat="1" ht="6.75" customHeight="1">
      <c r="A16" s="97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8"/>
      <c r="AK16" s="97"/>
    </row>
    <row r="17" spans="1:37" s="125" customFormat="1" ht="22.5" customHeight="1">
      <c r="A17" s="107" t="s">
        <v>163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21"/>
      <c r="R17" s="21"/>
      <c r="S17" s="77">
        <v>0</v>
      </c>
      <c r="T17" s="77">
        <v>0</v>
      </c>
      <c r="U17" s="77">
        <v>0</v>
      </c>
      <c r="V17" s="77">
        <v>0</v>
      </c>
      <c r="W17" s="77">
        <v>0</v>
      </c>
      <c r="X17" s="77">
        <v>0</v>
      </c>
      <c r="Y17" s="77">
        <v>0</v>
      </c>
      <c r="Z17" s="77">
        <v>0</v>
      </c>
      <c r="AA17" s="77">
        <v>0</v>
      </c>
      <c r="AB17" s="77">
        <v>0</v>
      </c>
      <c r="AC17" s="77">
        <v>0</v>
      </c>
      <c r="AD17" s="77">
        <v>0</v>
      </c>
      <c r="AE17" s="77">
        <v>0</v>
      </c>
      <c r="AF17" s="77">
        <v>0</v>
      </c>
      <c r="AG17" s="77">
        <v>0</v>
      </c>
      <c r="AH17" s="77">
        <v>0</v>
      </c>
      <c r="AI17" s="77">
        <v>0</v>
      </c>
      <c r="AJ17" s="77">
        <v>0</v>
      </c>
      <c r="AK17" s="107" t="s">
        <v>135</v>
      </c>
    </row>
    <row r="18" spans="1:37" s="125" customFormat="1" ht="22.5" customHeight="1">
      <c r="A18" s="107" t="s">
        <v>164</v>
      </c>
      <c r="B18" s="77">
        <f>SUM(B20:B38)</f>
        <v>538</v>
      </c>
      <c r="C18" s="77">
        <f aca="true" t="shared" si="1" ref="C18:AJ18">SUM(C20:C38)</f>
        <v>73</v>
      </c>
      <c r="D18" s="77">
        <f t="shared" si="1"/>
        <v>465</v>
      </c>
      <c r="E18" s="77">
        <f t="shared" si="1"/>
        <v>134</v>
      </c>
      <c r="F18" s="77">
        <f t="shared" si="1"/>
        <v>35</v>
      </c>
      <c r="G18" s="77">
        <f t="shared" si="1"/>
        <v>99</v>
      </c>
      <c r="H18" s="77">
        <f t="shared" si="1"/>
        <v>24</v>
      </c>
      <c r="I18" s="77">
        <f t="shared" si="1"/>
        <v>1</v>
      </c>
      <c r="J18" s="77">
        <f t="shared" si="1"/>
        <v>23</v>
      </c>
      <c r="K18" s="77">
        <f t="shared" si="1"/>
        <v>20</v>
      </c>
      <c r="L18" s="77">
        <f t="shared" si="1"/>
        <v>4</v>
      </c>
      <c r="M18" s="77">
        <f t="shared" si="1"/>
        <v>16</v>
      </c>
      <c r="N18" s="77">
        <f t="shared" si="1"/>
        <v>0</v>
      </c>
      <c r="O18" s="77">
        <f t="shared" si="1"/>
        <v>0</v>
      </c>
      <c r="P18" s="77">
        <f t="shared" si="1"/>
        <v>0</v>
      </c>
      <c r="Q18" s="77"/>
      <c r="R18" s="77"/>
      <c r="S18" s="77">
        <f t="shared" si="1"/>
        <v>108</v>
      </c>
      <c r="T18" s="77">
        <f t="shared" si="1"/>
        <v>4</v>
      </c>
      <c r="U18" s="77">
        <f t="shared" si="1"/>
        <v>104</v>
      </c>
      <c r="V18" s="77">
        <f t="shared" si="1"/>
        <v>1</v>
      </c>
      <c r="W18" s="77">
        <f t="shared" si="1"/>
        <v>0</v>
      </c>
      <c r="X18" s="77">
        <f t="shared" si="1"/>
        <v>1</v>
      </c>
      <c r="Y18" s="77">
        <f t="shared" si="1"/>
        <v>0</v>
      </c>
      <c r="Z18" s="77">
        <f t="shared" si="1"/>
        <v>0</v>
      </c>
      <c r="AA18" s="77">
        <f t="shared" si="1"/>
        <v>0</v>
      </c>
      <c r="AB18" s="77">
        <f t="shared" si="1"/>
        <v>5</v>
      </c>
      <c r="AC18" s="77">
        <f t="shared" si="1"/>
        <v>0</v>
      </c>
      <c r="AD18" s="77">
        <f t="shared" si="1"/>
        <v>5</v>
      </c>
      <c r="AE18" s="77">
        <f t="shared" si="1"/>
        <v>117</v>
      </c>
      <c r="AF18" s="77">
        <f t="shared" si="1"/>
        <v>14</v>
      </c>
      <c r="AG18" s="77">
        <f t="shared" si="1"/>
        <v>103</v>
      </c>
      <c r="AH18" s="77">
        <f t="shared" si="1"/>
        <v>129</v>
      </c>
      <c r="AI18" s="77">
        <f t="shared" si="1"/>
        <v>15</v>
      </c>
      <c r="AJ18" s="77">
        <f t="shared" si="1"/>
        <v>114</v>
      </c>
      <c r="AK18" s="107" t="s">
        <v>136</v>
      </c>
    </row>
    <row r="19" spans="1:37" s="125" customFormat="1" ht="7.5" customHeight="1">
      <c r="A19" s="107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35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42"/>
      <c r="AK19" s="107"/>
    </row>
    <row r="20" spans="1:37" s="125" customFormat="1" ht="22.5" customHeight="1">
      <c r="A20" s="107" t="s">
        <v>6</v>
      </c>
      <c r="B20" s="207">
        <v>180</v>
      </c>
      <c r="C20" s="207">
        <v>24</v>
      </c>
      <c r="D20" s="207">
        <v>156</v>
      </c>
      <c r="E20" s="207">
        <v>41</v>
      </c>
      <c r="F20" s="207">
        <v>9</v>
      </c>
      <c r="G20" s="207">
        <v>32</v>
      </c>
      <c r="H20" s="207">
        <v>6</v>
      </c>
      <c r="I20" s="207">
        <v>0</v>
      </c>
      <c r="J20" s="207">
        <v>6</v>
      </c>
      <c r="K20" s="207">
        <v>8</v>
      </c>
      <c r="L20" s="207">
        <v>4</v>
      </c>
      <c r="M20" s="207">
        <v>4</v>
      </c>
      <c r="N20" s="77">
        <v>0</v>
      </c>
      <c r="O20" s="77">
        <v>0</v>
      </c>
      <c r="P20" s="77">
        <v>0</v>
      </c>
      <c r="Q20" s="21"/>
      <c r="R20" s="21"/>
      <c r="S20" s="194">
        <v>41</v>
      </c>
      <c r="T20" s="194">
        <v>1</v>
      </c>
      <c r="U20" s="194">
        <v>40</v>
      </c>
      <c r="V20" s="194">
        <v>0</v>
      </c>
      <c r="W20" s="194">
        <v>0</v>
      </c>
      <c r="X20" s="194">
        <v>0</v>
      </c>
      <c r="Y20" s="194">
        <v>0</v>
      </c>
      <c r="Z20" s="194">
        <v>0</v>
      </c>
      <c r="AA20" s="194">
        <v>0</v>
      </c>
      <c r="AB20" s="194">
        <v>0</v>
      </c>
      <c r="AC20" s="194">
        <v>0</v>
      </c>
      <c r="AD20" s="194">
        <v>0</v>
      </c>
      <c r="AE20" s="194">
        <v>41</v>
      </c>
      <c r="AF20" s="194">
        <v>6</v>
      </c>
      <c r="AG20" s="194">
        <v>35</v>
      </c>
      <c r="AH20" s="194">
        <v>43</v>
      </c>
      <c r="AI20" s="194">
        <v>4</v>
      </c>
      <c r="AJ20" s="194">
        <v>39</v>
      </c>
      <c r="AK20" s="107" t="s">
        <v>6</v>
      </c>
    </row>
    <row r="21" spans="1:37" s="125" customFormat="1" ht="22.5" customHeight="1">
      <c r="A21" s="107" t="s">
        <v>7</v>
      </c>
      <c r="B21" s="207">
        <v>79</v>
      </c>
      <c r="C21" s="207">
        <v>11</v>
      </c>
      <c r="D21" s="207">
        <v>68</v>
      </c>
      <c r="E21" s="207">
        <v>27</v>
      </c>
      <c r="F21" s="207">
        <v>5</v>
      </c>
      <c r="G21" s="207">
        <v>22</v>
      </c>
      <c r="H21" s="207">
        <v>5</v>
      </c>
      <c r="I21" s="207">
        <v>0</v>
      </c>
      <c r="J21" s="207">
        <v>5</v>
      </c>
      <c r="K21" s="207">
        <v>0</v>
      </c>
      <c r="L21" s="207">
        <v>0</v>
      </c>
      <c r="M21" s="207">
        <v>0</v>
      </c>
      <c r="N21" s="77">
        <v>0</v>
      </c>
      <c r="O21" s="77">
        <v>0</v>
      </c>
      <c r="P21" s="77">
        <v>0</v>
      </c>
      <c r="Q21" s="21"/>
      <c r="R21" s="21"/>
      <c r="S21" s="194">
        <v>23</v>
      </c>
      <c r="T21" s="194">
        <v>0</v>
      </c>
      <c r="U21" s="194">
        <v>23</v>
      </c>
      <c r="V21" s="194">
        <v>0</v>
      </c>
      <c r="W21" s="194">
        <v>0</v>
      </c>
      <c r="X21" s="194">
        <v>0</v>
      </c>
      <c r="Y21" s="194">
        <v>0</v>
      </c>
      <c r="Z21" s="194">
        <v>0</v>
      </c>
      <c r="AA21" s="194">
        <v>0</v>
      </c>
      <c r="AB21" s="194">
        <v>1</v>
      </c>
      <c r="AC21" s="194">
        <v>0</v>
      </c>
      <c r="AD21" s="194">
        <v>1</v>
      </c>
      <c r="AE21" s="194">
        <v>23</v>
      </c>
      <c r="AF21" s="194">
        <v>6</v>
      </c>
      <c r="AG21" s="194">
        <v>17</v>
      </c>
      <c r="AH21" s="194">
        <v>0</v>
      </c>
      <c r="AI21" s="194">
        <v>0</v>
      </c>
      <c r="AJ21" s="194">
        <v>0</v>
      </c>
      <c r="AK21" s="107" t="s">
        <v>7</v>
      </c>
    </row>
    <row r="22" spans="1:37" s="125" customFormat="1" ht="22.5" customHeight="1">
      <c r="A22" s="107" t="s">
        <v>8</v>
      </c>
      <c r="B22" s="207">
        <v>42</v>
      </c>
      <c r="C22" s="207">
        <v>10</v>
      </c>
      <c r="D22" s="207">
        <v>32</v>
      </c>
      <c r="E22" s="207">
        <v>14</v>
      </c>
      <c r="F22" s="207">
        <v>8</v>
      </c>
      <c r="G22" s="207">
        <v>6</v>
      </c>
      <c r="H22" s="207">
        <v>0</v>
      </c>
      <c r="I22" s="207">
        <v>0</v>
      </c>
      <c r="J22" s="207">
        <v>0</v>
      </c>
      <c r="K22" s="207">
        <v>0</v>
      </c>
      <c r="L22" s="207">
        <v>0</v>
      </c>
      <c r="M22" s="207">
        <v>0</v>
      </c>
      <c r="N22" s="77">
        <v>0</v>
      </c>
      <c r="O22" s="77">
        <v>0</v>
      </c>
      <c r="P22" s="77">
        <v>0</v>
      </c>
      <c r="Q22" s="21"/>
      <c r="R22" s="21"/>
      <c r="S22" s="194">
        <v>13</v>
      </c>
      <c r="T22" s="194">
        <v>0</v>
      </c>
      <c r="U22" s="194">
        <v>13</v>
      </c>
      <c r="V22" s="194">
        <v>0</v>
      </c>
      <c r="W22" s="194">
        <v>0</v>
      </c>
      <c r="X22" s="194">
        <v>0</v>
      </c>
      <c r="Y22" s="194">
        <v>0</v>
      </c>
      <c r="Z22" s="194">
        <v>0</v>
      </c>
      <c r="AA22" s="194">
        <v>0</v>
      </c>
      <c r="AB22" s="194">
        <v>0</v>
      </c>
      <c r="AC22" s="194">
        <v>0</v>
      </c>
      <c r="AD22" s="194">
        <v>0</v>
      </c>
      <c r="AE22" s="194">
        <v>13</v>
      </c>
      <c r="AF22" s="194">
        <v>1</v>
      </c>
      <c r="AG22" s="194">
        <v>12</v>
      </c>
      <c r="AH22" s="194">
        <v>2</v>
      </c>
      <c r="AI22" s="194">
        <v>1</v>
      </c>
      <c r="AJ22" s="194">
        <v>1</v>
      </c>
      <c r="AK22" s="107" t="s">
        <v>8</v>
      </c>
    </row>
    <row r="23" spans="1:37" s="125" customFormat="1" ht="22.5" customHeight="1">
      <c r="A23" s="107" t="s">
        <v>9</v>
      </c>
      <c r="B23" s="207">
        <v>39</v>
      </c>
      <c r="C23" s="207">
        <v>5</v>
      </c>
      <c r="D23" s="207">
        <v>34</v>
      </c>
      <c r="E23" s="207">
        <v>8</v>
      </c>
      <c r="F23" s="207">
        <v>2</v>
      </c>
      <c r="G23" s="207">
        <v>6</v>
      </c>
      <c r="H23" s="207">
        <v>3</v>
      </c>
      <c r="I23" s="207">
        <v>1</v>
      </c>
      <c r="J23" s="207">
        <v>2</v>
      </c>
      <c r="K23" s="207">
        <v>0</v>
      </c>
      <c r="L23" s="207">
        <v>0</v>
      </c>
      <c r="M23" s="207">
        <v>0</v>
      </c>
      <c r="N23" s="77">
        <v>0</v>
      </c>
      <c r="O23" s="77">
        <v>0</v>
      </c>
      <c r="P23" s="77">
        <v>0</v>
      </c>
      <c r="Q23" s="21"/>
      <c r="R23" s="21"/>
      <c r="S23" s="194">
        <v>7</v>
      </c>
      <c r="T23" s="194">
        <v>0</v>
      </c>
      <c r="U23" s="194">
        <v>7</v>
      </c>
      <c r="V23" s="194">
        <v>0</v>
      </c>
      <c r="W23" s="194">
        <v>0</v>
      </c>
      <c r="X23" s="194">
        <v>0</v>
      </c>
      <c r="Y23" s="194">
        <v>0</v>
      </c>
      <c r="Z23" s="194">
        <v>0</v>
      </c>
      <c r="AA23" s="194">
        <v>0</v>
      </c>
      <c r="AB23" s="194">
        <v>0</v>
      </c>
      <c r="AC23" s="194">
        <v>0</v>
      </c>
      <c r="AD23" s="194">
        <v>0</v>
      </c>
      <c r="AE23" s="194">
        <v>8</v>
      </c>
      <c r="AF23" s="194">
        <v>0</v>
      </c>
      <c r="AG23" s="194">
        <v>8</v>
      </c>
      <c r="AH23" s="194">
        <v>13</v>
      </c>
      <c r="AI23" s="194">
        <v>2</v>
      </c>
      <c r="AJ23" s="194">
        <v>11</v>
      </c>
      <c r="AK23" s="107" t="s">
        <v>9</v>
      </c>
    </row>
    <row r="24" spans="1:37" s="125" customFormat="1" ht="22.5" customHeight="1">
      <c r="A24" s="107" t="s">
        <v>10</v>
      </c>
      <c r="B24" s="207">
        <v>12</v>
      </c>
      <c r="C24" s="207">
        <v>2</v>
      </c>
      <c r="D24" s="207">
        <v>10</v>
      </c>
      <c r="E24" s="207">
        <v>3</v>
      </c>
      <c r="F24" s="207">
        <v>0</v>
      </c>
      <c r="G24" s="207">
        <v>3</v>
      </c>
      <c r="H24" s="207">
        <v>0</v>
      </c>
      <c r="I24" s="207">
        <v>0</v>
      </c>
      <c r="J24" s="207">
        <v>0</v>
      </c>
      <c r="K24" s="207">
        <v>0</v>
      </c>
      <c r="L24" s="207">
        <v>0</v>
      </c>
      <c r="M24" s="207">
        <v>0</v>
      </c>
      <c r="N24" s="77">
        <v>0</v>
      </c>
      <c r="O24" s="77">
        <v>0</v>
      </c>
      <c r="P24" s="77">
        <v>0</v>
      </c>
      <c r="Q24" s="21"/>
      <c r="R24" s="21"/>
      <c r="S24" s="194">
        <v>3</v>
      </c>
      <c r="T24" s="194">
        <v>0</v>
      </c>
      <c r="U24" s="194">
        <v>3</v>
      </c>
      <c r="V24" s="194">
        <v>0</v>
      </c>
      <c r="W24" s="194">
        <v>0</v>
      </c>
      <c r="X24" s="194">
        <v>0</v>
      </c>
      <c r="Y24" s="194">
        <v>0</v>
      </c>
      <c r="Z24" s="194">
        <v>0</v>
      </c>
      <c r="AA24" s="194">
        <v>0</v>
      </c>
      <c r="AB24" s="194">
        <v>0</v>
      </c>
      <c r="AC24" s="194">
        <v>0</v>
      </c>
      <c r="AD24" s="194">
        <v>0</v>
      </c>
      <c r="AE24" s="194">
        <v>3</v>
      </c>
      <c r="AF24" s="194">
        <v>1</v>
      </c>
      <c r="AG24" s="194">
        <v>2</v>
      </c>
      <c r="AH24" s="194">
        <v>3</v>
      </c>
      <c r="AI24" s="194">
        <v>1</v>
      </c>
      <c r="AJ24" s="194">
        <v>2</v>
      </c>
      <c r="AK24" s="107" t="s">
        <v>10</v>
      </c>
    </row>
    <row r="25" spans="1:37" s="125" customFormat="1" ht="22.5" customHeight="1">
      <c r="A25" s="107" t="s">
        <v>11</v>
      </c>
      <c r="B25" s="207">
        <v>5</v>
      </c>
      <c r="C25" s="207">
        <v>1</v>
      </c>
      <c r="D25" s="207">
        <v>4</v>
      </c>
      <c r="E25" s="207">
        <v>1</v>
      </c>
      <c r="F25" s="207">
        <v>1</v>
      </c>
      <c r="G25" s="207">
        <v>0</v>
      </c>
      <c r="H25" s="207">
        <v>0</v>
      </c>
      <c r="I25" s="207">
        <v>0</v>
      </c>
      <c r="J25" s="207">
        <v>0</v>
      </c>
      <c r="K25" s="207">
        <v>1</v>
      </c>
      <c r="L25" s="207">
        <v>0</v>
      </c>
      <c r="M25" s="207">
        <v>1</v>
      </c>
      <c r="N25" s="77">
        <v>0</v>
      </c>
      <c r="O25" s="77">
        <v>0</v>
      </c>
      <c r="P25" s="77">
        <v>0</v>
      </c>
      <c r="Q25" s="21"/>
      <c r="R25" s="21"/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4">
        <v>0</v>
      </c>
      <c r="AA25" s="194">
        <v>0</v>
      </c>
      <c r="AB25" s="194">
        <v>0</v>
      </c>
      <c r="AC25" s="194">
        <v>0</v>
      </c>
      <c r="AD25" s="194">
        <v>0</v>
      </c>
      <c r="AE25" s="194">
        <v>0</v>
      </c>
      <c r="AF25" s="194">
        <v>0</v>
      </c>
      <c r="AG25" s="194">
        <v>0</v>
      </c>
      <c r="AH25" s="194">
        <v>3</v>
      </c>
      <c r="AI25" s="194">
        <v>0</v>
      </c>
      <c r="AJ25" s="194">
        <v>3</v>
      </c>
      <c r="AK25" s="107" t="s">
        <v>11</v>
      </c>
    </row>
    <row r="26" spans="1:37" s="125" customFormat="1" ht="22.5" customHeight="1">
      <c r="A26" s="107" t="s">
        <v>12</v>
      </c>
      <c r="B26" s="207">
        <v>11</v>
      </c>
      <c r="C26" s="207">
        <v>0</v>
      </c>
      <c r="D26" s="207">
        <v>11</v>
      </c>
      <c r="E26" s="207">
        <v>2</v>
      </c>
      <c r="F26" s="207">
        <v>0</v>
      </c>
      <c r="G26" s="207">
        <v>2</v>
      </c>
      <c r="H26" s="207">
        <v>0</v>
      </c>
      <c r="I26" s="207">
        <v>0</v>
      </c>
      <c r="J26" s="207">
        <v>0</v>
      </c>
      <c r="K26" s="207">
        <v>0</v>
      </c>
      <c r="L26" s="207">
        <v>0</v>
      </c>
      <c r="M26" s="207">
        <v>0</v>
      </c>
      <c r="N26" s="77">
        <v>0</v>
      </c>
      <c r="O26" s="77">
        <v>0</v>
      </c>
      <c r="P26" s="77">
        <v>0</v>
      </c>
      <c r="Q26" s="21"/>
      <c r="R26" s="21"/>
      <c r="S26" s="194">
        <v>1</v>
      </c>
      <c r="T26" s="194">
        <v>0</v>
      </c>
      <c r="U26" s="194">
        <v>1</v>
      </c>
      <c r="V26" s="194">
        <v>0</v>
      </c>
      <c r="W26" s="194">
        <v>0</v>
      </c>
      <c r="X26" s="194">
        <v>0</v>
      </c>
      <c r="Y26" s="194">
        <v>0</v>
      </c>
      <c r="Z26" s="194">
        <v>0</v>
      </c>
      <c r="AA26" s="194">
        <v>0</v>
      </c>
      <c r="AB26" s="194">
        <v>0</v>
      </c>
      <c r="AC26" s="194">
        <v>0</v>
      </c>
      <c r="AD26" s="194">
        <v>0</v>
      </c>
      <c r="AE26" s="194">
        <v>1</v>
      </c>
      <c r="AF26" s="194">
        <v>0</v>
      </c>
      <c r="AG26" s="194">
        <v>1</v>
      </c>
      <c r="AH26" s="194">
        <v>7</v>
      </c>
      <c r="AI26" s="194">
        <v>0</v>
      </c>
      <c r="AJ26" s="194">
        <v>7</v>
      </c>
      <c r="AK26" s="107" t="s">
        <v>12</v>
      </c>
    </row>
    <row r="27" spans="1:37" s="125" customFormat="1" ht="22.5" customHeight="1">
      <c r="A27" s="107" t="s">
        <v>133</v>
      </c>
      <c r="B27" s="207">
        <v>28</v>
      </c>
      <c r="C27" s="207">
        <v>3</v>
      </c>
      <c r="D27" s="207">
        <v>25</v>
      </c>
      <c r="E27" s="207">
        <v>4</v>
      </c>
      <c r="F27" s="207">
        <v>3</v>
      </c>
      <c r="G27" s="207">
        <v>1</v>
      </c>
      <c r="H27" s="207">
        <v>2</v>
      </c>
      <c r="I27" s="207">
        <v>0</v>
      </c>
      <c r="J27" s="207">
        <v>2</v>
      </c>
      <c r="K27" s="207">
        <v>0</v>
      </c>
      <c r="L27" s="207">
        <v>0</v>
      </c>
      <c r="M27" s="207">
        <v>0</v>
      </c>
      <c r="N27" s="77">
        <v>0</v>
      </c>
      <c r="O27" s="77">
        <v>0</v>
      </c>
      <c r="P27" s="77">
        <v>0</v>
      </c>
      <c r="Q27" s="21"/>
      <c r="R27" s="21"/>
      <c r="S27" s="194">
        <v>4</v>
      </c>
      <c r="T27" s="194">
        <v>0</v>
      </c>
      <c r="U27" s="194">
        <v>4</v>
      </c>
      <c r="V27" s="194">
        <v>0</v>
      </c>
      <c r="W27" s="194">
        <v>0</v>
      </c>
      <c r="X27" s="194">
        <v>0</v>
      </c>
      <c r="Y27" s="194">
        <v>0</v>
      </c>
      <c r="Z27" s="194">
        <v>0</v>
      </c>
      <c r="AA27" s="194">
        <v>0</v>
      </c>
      <c r="AB27" s="194">
        <v>0</v>
      </c>
      <c r="AC27" s="194">
        <v>0</v>
      </c>
      <c r="AD27" s="194">
        <v>0</v>
      </c>
      <c r="AE27" s="194">
        <v>4</v>
      </c>
      <c r="AF27" s="194">
        <v>0</v>
      </c>
      <c r="AG27" s="194">
        <v>4</v>
      </c>
      <c r="AH27" s="194">
        <v>14</v>
      </c>
      <c r="AI27" s="194">
        <v>0</v>
      </c>
      <c r="AJ27" s="194">
        <v>14</v>
      </c>
      <c r="AK27" s="107" t="s">
        <v>133</v>
      </c>
    </row>
    <row r="28" spans="1:37" s="125" customFormat="1" ht="22.5" customHeight="1">
      <c r="A28" s="107" t="s">
        <v>13</v>
      </c>
      <c r="B28" s="207">
        <v>11</v>
      </c>
      <c r="C28" s="207">
        <v>2</v>
      </c>
      <c r="D28" s="207">
        <v>9</v>
      </c>
      <c r="E28" s="207">
        <v>3</v>
      </c>
      <c r="F28" s="207">
        <v>2</v>
      </c>
      <c r="G28" s="207">
        <v>1</v>
      </c>
      <c r="H28" s="207">
        <v>0</v>
      </c>
      <c r="I28" s="207">
        <v>0</v>
      </c>
      <c r="J28" s="207">
        <v>0</v>
      </c>
      <c r="K28" s="207">
        <v>0</v>
      </c>
      <c r="L28" s="207">
        <v>0</v>
      </c>
      <c r="M28" s="207">
        <v>0</v>
      </c>
      <c r="N28" s="77">
        <v>0</v>
      </c>
      <c r="O28" s="77">
        <v>0</v>
      </c>
      <c r="P28" s="77">
        <v>0</v>
      </c>
      <c r="Q28" s="21"/>
      <c r="R28" s="21"/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4">
        <v>0</v>
      </c>
      <c r="AA28" s="194">
        <v>0</v>
      </c>
      <c r="AB28" s="194">
        <v>0</v>
      </c>
      <c r="AC28" s="194">
        <v>0</v>
      </c>
      <c r="AD28" s="194">
        <v>0</v>
      </c>
      <c r="AE28" s="194">
        <v>4</v>
      </c>
      <c r="AF28" s="194">
        <v>0</v>
      </c>
      <c r="AG28" s="194">
        <v>4</v>
      </c>
      <c r="AH28" s="194">
        <v>4</v>
      </c>
      <c r="AI28" s="194">
        <v>0</v>
      </c>
      <c r="AJ28" s="194">
        <v>4</v>
      </c>
      <c r="AK28" s="107" t="s">
        <v>13</v>
      </c>
    </row>
    <row r="29" spans="1:37" s="125" customFormat="1" ht="22.5" customHeight="1">
      <c r="A29" s="107" t="s">
        <v>129</v>
      </c>
      <c r="B29" s="207">
        <v>7</v>
      </c>
      <c r="C29" s="207">
        <v>0</v>
      </c>
      <c r="D29" s="207">
        <v>7</v>
      </c>
      <c r="E29" s="207">
        <v>3</v>
      </c>
      <c r="F29" s="207">
        <v>0</v>
      </c>
      <c r="G29" s="207">
        <v>3</v>
      </c>
      <c r="H29" s="207">
        <v>1</v>
      </c>
      <c r="I29" s="207">
        <v>0</v>
      </c>
      <c r="J29" s="207">
        <v>1</v>
      </c>
      <c r="K29" s="207">
        <v>0</v>
      </c>
      <c r="L29" s="207">
        <v>0</v>
      </c>
      <c r="M29" s="207">
        <v>0</v>
      </c>
      <c r="N29" s="77">
        <v>0</v>
      </c>
      <c r="O29" s="77">
        <v>0</v>
      </c>
      <c r="P29" s="77">
        <v>0</v>
      </c>
      <c r="Q29" s="21"/>
      <c r="R29" s="21"/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4">
        <v>0</v>
      </c>
      <c r="AA29" s="194">
        <v>0</v>
      </c>
      <c r="AB29" s="194">
        <v>0</v>
      </c>
      <c r="AC29" s="194">
        <v>0</v>
      </c>
      <c r="AD29" s="194">
        <v>0</v>
      </c>
      <c r="AE29" s="194">
        <v>3</v>
      </c>
      <c r="AF29" s="194">
        <v>0</v>
      </c>
      <c r="AG29" s="194">
        <v>3</v>
      </c>
      <c r="AH29" s="194">
        <v>0</v>
      </c>
      <c r="AI29" s="194">
        <v>0</v>
      </c>
      <c r="AJ29" s="194">
        <v>0</v>
      </c>
      <c r="AK29" s="107" t="s">
        <v>129</v>
      </c>
    </row>
    <row r="30" spans="1:37" s="125" customFormat="1" ht="22.5" customHeight="1">
      <c r="A30" s="107" t="s">
        <v>125</v>
      </c>
      <c r="B30" s="207">
        <v>20</v>
      </c>
      <c r="C30" s="207">
        <v>1</v>
      </c>
      <c r="D30" s="207">
        <v>19</v>
      </c>
      <c r="E30" s="207">
        <v>6</v>
      </c>
      <c r="F30" s="207">
        <v>1</v>
      </c>
      <c r="G30" s="207">
        <v>5</v>
      </c>
      <c r="H30" s="207">
        <v>0</v>
      </c>
      <c r="I30" s="207">
        <v>0</v>
      </c>
      <c r="J30" s="207">
        <v>0</v>
      </c>
      <c r="K30" s="207">
        <v>9</v>
      </c>
      <c r="L30" s="207">
        <v>0</v>
      </c>
      <c r="M30" s="207">
        <v>9</v>
      </c>
      <c r="N30" s="77">
        <v>0</v>
      </c>
      <c r="O30" s="77">
        <v>0</v>
      </c>
      <c r="P30" s="77">
        <v>0</v>
      </c>
      <c r="Q30" s="21"/>
      <c r="R30" s="21"/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4">
        <v>0</v>
      </c>
      <c r="AA30" s="194">
        <v>0</v>
      </c>
      <c r="AB30" s="194">
        <v>0</v>
      </c>
      <c r="AC30" s="194">
        <v>0</v>
      </c>
      <c r="AD30" s="194">
        <v>0</v>
      </c>
      <c r="AE30" s="194">
        <v>5</v>
      </c>
      <c r="AF30" s="194">
        <v>0</v>
      </c>
      <c r="AG30" s="194">
        <v>5</v>
      </c>
      <c r="AH30" s="194">
        <v>0</v>
      </c>
      <c r="AI30" s="194">
        <v>0</v>
      </c>
      <c r="AJ30" s="194">
        <v>0</v>
      </c>
      <c r="AK30" s="107" t="s">
        <v>122</v>
      </c>
    </row>
    <row r="31" spans="1:37" s="125" customFormat="1" ht="22.5" customHeight="1">
      <c r="A31" s="107" t="s">
        <v>130</v>
      </c>
      <c r="B31" s="207">
        <v>19</v>
      </c>
      <c r="C31" s="207">
        <v>1</v>
      </c>
      <c r="D31" s="207">
        <v>18</v>
      </c>
      <c r="E31" s="207">
        <v>2</v>
      </c>
      <c r="F31" s="207">
        <v>0</v>
      </c>
      <c r="G31" s="207">
        <v>2</v>
      </c>
      <c r="H31" s="207">
        <v>1</v>
      </c>
      <c r="I31" s="207">
        <v>0</v>
      </c>
      <c r="J31" s="207">
        <v>1</v>
      </c>
      <c r="K31" s="207">
        <v>2</v>
      </c>
      <c r="L31" s="207">
        <v>0</v>
      </c>
      <c r="M31" s="207">
        <v>2</v>
      </c>
      <c r="N31" s="77">
        <v>0</v>
      </c>
      <c r="O31" s="77">
        <v>0</v>
      </c>
      <c r="P31" s="77">
        <v>0</v>
      </c>
      <c r="Q31" s="21"/>
      <c r="R31" s="21"/>
      <c r="S31" s="194">
        <v>2</v>
      </c>
      <c r="T31" s="194">
        <v>1</v>
      </c>
      <c r="U31" s="194">
        <v>1</v>
      </c>
      <c r="V31" s="194">
        <v>0</v>
      </c>
      <c r="W31" s="194">
        <v>0</v>
      </c>
      <c r="X31" s="194">
        <v>0</v>
      </c>
      <c r="Y31" s="194">
        <v>0</v>
      </c>
      <c r="Z31" s="194">
        <v>0</v>
      </c>
      <c r="AA31" s="194">
        <v>0</v>
      </c>
      <c r="AB31" s="194">
        <v>0</v>
      </c>
      <c r="AC31" s="194">
        <v>0</v>
      </c>
      <c r="AD31" s="194">
        <v>0</v>
      </c>
      <c r="AE31" s="194">
        <v>0</v>
      </c>
      <c r="AF31" s="194">
        <v>0</v>
      </c>
      <c r="AG31" s="194">
        <v>0</v>
      </c>
      <c r="AH31" s="194">
        <v>12</v>
      </c>
      <c r="AI31" s="194">
        <v>0</v>
      </c>
      <c r="AJ31" s="194">
        <v>12</v>
      </c>
      <c r="AK31" s="107" t="s">
        <v>130</v>
      </c>
    </row>
    <row r="32" spans="1:37" s="125" customFormat="1" ht="22.5" customHeight="1">
      <c r="A32" s="107" t="s">
        <v>14</v>
      </c>
      <c r="B32" s="207">
        <v>9</v>
      </c>
      <c r="C32" s="207">
        <v>1</v>
      </c>
      <c r="D32" s="207">
        <v>8</v>
      </c>
      <c r="E32" s="207">
        <v>1</v>
      </c>
      <c r="F32" s="207">
        <v>0</v>
      </c>
      <c r="G32" s="207">
        <v>1</v>
      </c>
      <c r="H32" s="207">
        <v>0</v>
      </c>
      <c r="I32" s="207">
        <v>0</v>
      </c>
      <c r="J32" s="207">
        <v>0</v>
      </c>
      <c r="K32" s="207">
        <v>0</v>
      </c>
      <c r="L32" s="207">
        <v>0</v>
      </c>
      <c r="M32" s="207">
        <v>0</v>
      </c>
      <c r="N32" s="77">
        <v>0</v>
      </c>
      <c r="O32" s="77">
        <v>0</v>
      </c>
      <c r="P32" s="77">
        <v>0</v>
      </c>
      <c r="Q32" s="21"/>
      <c r="R32" s="21"/>
      <c r="S32" s="194">
        <v>1</v>
      </c>
      <c r="T32" s="194">
        <v>0</v>
      </c>
      <c r="U32" s="194">
        <v>1</v>
      </c>
      <c r="V32" s="194">
        <v>1</v>
      </c>
      <c r="W32" s="194">
        <v>0</v>
      </c>
      <c r="X32" s="194">
        <v>1</v>
      </c>
      <c r="Y32" s="194">
        <v>0</v>
      </c>
      <c r="Z32" s="194">
        <v>0</v>
      </c>
      <c r="AA32" s="194">
        <v>0</v>
      </c>
      <c r="AB32" s="194">
        <v>4</v>
      </c>
      <c r="AC32" s="194">
        <v>0</v>
      </c>
      <c r="AD32" s="194">
        <v>4</v>
      </c>
      <c r="AE32" s="194">
        <v>1</v>
      </c>
      <c r="AF32" s="194">
        <v>0</v>
      </c>
      <c r="AG32" s="194">
        <v>1</v>
      </c>
      <c r="AH32" s="194">
        <v>1</v>
      </c>
      <c r="AI32" s="194">
        <v>1</v>
      </c>
      <c r="AJ32" s="194">
        <v>0</v>
      </c>
      <c r="AK32" s="107" t="s">
        <v>14</v>
      </c>
    </row>
    <row r="33" spans="1:37" s="125" customFormat="1" ht="22.5" customHeight="1">
      <c r="A33" s="107" t="s">
        <v>15</v>
      </c>
      <c r="B33" s="207">
        <v>19</v>
      </c>
      <c r="C33" s="207">
        <v>2</v>
      </c>
      <c r="D33" s="207">
        <v>17</v>
      </c>
      <c r="E33" s="207">
        <v>6</v>
      </c>
      <c r="F33" s="207">
        <v>1</v>
      </c>
      <c r="G33" s="207">
        <v>5</v>
      </c>
      <c r="H33" s="207">
        <v>1</v>
      </c>
      <c r="I33" s="207">
        <v>0</v>
      </c>
      <c r="J33" s="207">
        <v>1</v>
      </c>
      <c r="K33" s="207">
        <v>0</v>
      </c>
      <c r="L33" s="207">
        <v>0</v>
      </c>
      <c r="M33" s="207">
        <v>0</v>
      </c>
      <c r="N33" s="77">
        <v>0</v>
      </c>
      <c r="O33" s="77">
        <v>0</v>
      </c>
      <c r="P33" s="77">
        <v>0</v>
      </c>
      <c r="Q33" s="21"/>
      <c r="R33" s="21"/>
      <c r="S33" s="194">
        <v>4</v>
      </c>
      <c r="T33" s="194">
        <v>1</v>
      </c>
      <c r="U33" s="194">
        <v>3</v>
      </c>
      <c r="V33" s="194">
        <v>0</v>
      </c>
      <c r="W33" s="194">
        <v>0</v>
      </c>
      <c r="X33" s="194">
        <v>0</v>
      </c>
      <c r="Y33" s="194">
        <v>0</v>
      </c>
      <c r="Z33" s="194">
        <v>0</v>
      </c>
      <c r="AA33" s="194">
        <v>0</v>
      </c>
      <c r="AB33" s="194">
        <v>0</v>
      </c>
      <c r="AC33" s="194">
        <v>0</v>
      </c>
      <c r="AD33" s="194">
        <v>0</v>
      </c>
      <c r="AE33" s="194">
        <v>4</v>
      </c>
      <c r="AF33" s="194">
        <v>0</v>
      </c>
      <c r="AG33" s="194">
        <v>4</v>
      </c>
      <c r="AH33" s="194">
        <v>4</v>
      </c>
      <c r="AI33" s="194">
        <v>0</v>
      </c>
      <c r="AJ33" s="194">
        <v>4</v>
      </c>
      <c r="AK33" s="107" t="s">
        <v>15</v>
      </c>
    </row>
    <row r="34" spans="1:37" s="125" customFormat="1" ht="22.5" customHeight="1">
      <c r="A34" s="107" t="s">
        <v>123</v>
      </c>
      <c r="B34" s="207">
        <v>15</v>
      </c>
      <c r="C34" s="207">
        <v>1</v>
      </c>
      <c r="D34" s="207">
        <v>14</v>
      </c>
      <c r="E34" s="207">
        <v>4</v>
      </c>
      <c r="F34" s="207">
        <v>1</v>
      </c>
      <c r="G34" s="207">
        <v>3</v>
      </c>
      <c r="H34" s="207">
        <v>2</v>
      </c>
      <c r="I34" s="207">
        <v>0</v>
      </c>
      <c r="J34" s="207">
        <v>2</v>
      </c>
      <c r="K34" s="207">
        <v>0</v>
      </c>
      <c r="L34" s="207">
        <v>0</v>
      </c>
      <c r="M34" s="207">
        <v>0</v>
      </c>
      <c r="N34" s="77">
        <v>0</v>
      </c>
      <c r="O34" s="77">
        <v>0</v>
      </c>
      <c r="P34" s="77">
        <v>0</v>
      </c>
      <c r="Q34" s="21"/>
      <c r="R34" s="21"/>
      <c r="S34" s="194">
        <v>3</v>
      </c>
      <c r="T34" s="194">
        <v>0</v>
      </c>
      <c r="U34" s="194">
        <v>3</v>
      </c>
      <c r="V34" s="194">
        <v>0</v>
      </c>
      <c r="W34" s="194">
        <v>0</v>
      </c>
      <c r="X34" s="194">
        <v>0</v>
      </c>
      <c r="Y34" s="194">
        <v>0</v>
      </c>
      <c r="Z34" s="194">
        <v>0</v>
      </c>
      <c r="AA34" s="194">
        <v>0</v>
      </c>
      <c r="AB34" s="194">
        <v>0</v>
      </c>
      <c r="AC34" s="194">
        <v>0</v>
      </c>
      <c r="AD34" s="194">
        <v>0</v>
      </c>
      <c r="AE34" s="194">
        <v>2</v>
      </c>
      <c r="AF34" s="194">
        <v>0</v>
      </c>
      <c r="AG34" s="194">
        <v>2</v>
      </c>
      <c r="AH34" s="194">
        <v>4</v>
      </c>
      <c r="AI34" s="194">
        <v>0</v>
      </c>
      <c r="AJ34" s="194">
        <v>4</v>
      </c>
      <c r="AK34" s="107" t="s">
        <v>123</v>
      </c>
    </row>
    <row r="35" spans="1:37" s="125" customFormat="1" ht="22.5" customHeight="1">
      <c r="A35" s="107" t="s">
        <v>124</v>
      </c>
      <c r="B35" s="207">
        <v>24</v>
      </c>
      <c r="C35" s="207">
        <v>4</v>
      </c>
      <c r="D35" s="207">
        <v>20</v>
      </c>
      <c r="E35" s="207">
        <v>4</v>
      </c>
      <c r="F35" s="207">
        <v>0</v>
      </c>
      <c r="G35" s="207">
        <v>4</v>
      </c>
      <c r="H35" s="207">
        <v>2</v>
      </c>
      <c r="I35" s="207">
        <v>0</v>
      </c>
      <c r="J35" s="207">
        <v>2</v>
      </c>
      <c r="K35" s="207">
        <v>0</v>
      </c>
      <c r="L35" s="207">
        <v>0</v>
      </c>
      <c r="M35" s="207">
        <v>0</v>
      </c>
      <c r="N35" s="77">
        <v>0</v>
      </c>
      <c r="O35" s="77">
        <v>0</v>
      </c>
      <c r="P35" s="77">
        <v>0</v>
      </c>
      <c r="Q35" s="21"/>
      <c r="R35" s="21"/>
      <c r="S35" s="194">
        <v>4</v>
      </c>
      <c r="T35" s="194">
        <v>1</v>
      </c>
      <c r="U35" s="194">
        <v>3</v>
      </c>
      <c r="V35" s="194">
        <v>0</v>
      </c>
      <c r="W35" s="194">
        <v>0</v>
      </c>
      <c r="X35" s="194">
        <v>0</v>
      </c>
      <c r="Y35" s="194">
        <v>0</v>
      </c>
      <c r="Z35" s="194">
        <v>0</v>
      </c>
      <c r="AA35" s="194">
        <v>0</v>
      </c>
      <c r="AB35" s="194">
        <v>0</v>
      </c>
      <c r="AC35" s="194">
        <v>0</v>
      </c>
      <c r="AD35" s="194">
        <v>0</v>
      </c>
      <c r="AE35" s="194">
        <v>4</v>
      </c>
      <c r="AF35" s="194">
        <v>0</v>
      </c>
      <c r="AG35" s="194">
        <v>4</v>
      </c>
      <c r="AH35" s="194">
        <v>10</v>
      </c>
      <c r="AI35" s="194">
        <v>3</v>
      </c>
      <c r="AJ35" s="194">
        <v>7</v>
      </c>
      <c r="AK35" s="107" t="s">
        <v>124</v>
      </c>
    </row>
    <row r="36" spans="1:37" s="125" customFormat="1" ht="22.5" customHeight="1">
      <c r="A36" s="107" t="s">
        <v>16</v>
      </c>
      <c r="B36" s="207">
        <v>7</v>
      </c>
      <c r="C36" s="207">
        <v>2</v>
      </c>
      <c r="D36" s="207">
        <v>5</v>
      </c>
      <c r="E36" s="207">
        <v>1</v>
      </c>
      <c r="F36" s="207">
        <v>0</v>
      </c>
      <c r="G36" s="207">
        <v>1</v>
      </c>
      <c r="H36" s="207">
        <v>0</v>
      </c>
      <c r="I36" s="207">
        <v>0</v>
      </c>
      <c r="J36" s="207">
        <v>0</v>
      </c>
      <c r="K36" s="207">
        <v>0</v>
      </c>
      <c r="L36" s="207">
        <v>0</v>
      </c>
      <c r="M36" s="207">
        <v>0</v>
      </c>
      <c r="N36" s="77">
        <v>0</v>
      </c>
      <c r="O36" s="77">
        <v>0</v>
      </c>
      <c r="P36" s="77">
        <v>0</v>
      </c>
      <c r="Q36" s="21"/>
      <c r="R36" s="21"/>
      <c r="S36" s="194">
        <v>1</v>
      </c>
      <c r="T36" s="194">
        <v>0</v>
      </c>
      <c r="U36" s="194">
        <v>1</v>
      </c>
      <c r="V36" s="194">
        <v>0</v>
      </c>
      <c r="W36" s="194">
        <v>0</v>
      </c>
      <c r="X36" s="194">
        <v>0</v>
      </c>
      <c r="Y36" s="194">
        <v>0</v>
      </c>
      <c r="Z36" s="194">
        <v>0</v>
      </c>
      <c r="AA36" s="194">
        <v>0</v>
      </c>
      <c r="AB36" s="194">
        <v>0</v>
      </c>
      <c r="AC36" s="194">
        <v>0</v>
      </c>
      <c r="AD36" s="194">
        <v>0</v>
      </c>
      <c r="AE36" s="194">
        <v>0</v>
      </c>
      <c r="AF36" s="194">
        <v>0</v>
      </c>
      <c r="AG36" s="194">
        <v>0</v>
      </c>
      <c r="AH36" s="194">
        <v>5</v>
      </c>
      <c r="AI36" s="194">
        <v>2</v>
      </c>
      <c r="AJ36" s="194">
        <v>3</v>
      </c>
      <c r="AK36" s="107" t="s">
        <v>16</v>
      </c>
    </row>
    <row r="37" spans="1:37" s="125" customFormat="1" ht="22.5" customHeight="1">
      <c r="A37" s="107" t="s">
        <v>17</v>
      </c>
      <c r="B37" s="207">
        <v>6</v>
      </c>
      <c r="C37" s="207">
        <v>1</v>
      </c>
      <c r="D37" s="207">
        <v>5</v>
      </c>
      <c r="E37" s="207">
        <v>3</v>
      </c>
      <c r="F37" s="207">
        <v>1</v>
      </c>
      <c r="G37" s="207">
        <v>2</v>
      </c>
      <c r="H37" s="207">
        <v>0</v>
      </c>
      <c r="I37" s="207">
        <v>0</v>
      </c>
      <c r="J37" s="207">
        <v>0</v>
      </c>
      <c r="K37" s="207">
        <v>0</v>
      </c>
      <c r="L37" s="207">
        <v>0</v>
      </c>
      <c r="M37" s="207">
        <v>0</v>
      </c>
      <c r="N37" s="77">
        <v>0</v>
      </c>
      <c r="O37" s="77">
        <v>0</v>
      </c>
      <c r="P37" s="77">
        <v>0</v>
      </c>
      <c r="Q37" s="21"/>
      <c r="R37" s="21"/>
      <c r="S37" s="194">
        <v>1</v>
      </c>
      <c r="T37" s="194">
        <v>0</v>
      </c>
      <c r="U37" s="194">
        <v>1</v>
      </c>
      <c r="V37" s="194">
        <v>0</v>
      </c>
      <c r="W37" s="194">
        <v>0</v>
      </c>
      <c r="X37" s="194">
        <v>0</v>
      </c>
      <c r="Y37" s="194">
        <v>0</v>
      </c>
      <c r="Z37" s="194">
        <v>0</v>
      </c>
      <c r="AA37" s="194">
        <v>0</v>
      </c>
      <c r="AB37" s="194">
        <v>0</v>
      </c>
      <c r="AC37" s="194">
        <v>0</v>
      </c>
      <c r="AD37" s="194">
        <v>0</v>
      </c>
      <c r="AE37" s="194">
        <v>0</v>
      </c>
      <c r="AF37" s="194">
        <v>0</v>
      </c>
      <c r="AG37" s="194">
        <v>0</v>
      </c>
      <c r="AH37" s="194">
        <v>2</v>
      </c>
      <c r="AI37" s="194">
        <v>0</v>
      </c>
      <c r="AJ37" s="194">
        <v>2</v>
      </c>
      <c r="AK37" s="107" t="s">
        <v>17</v>
      </c>
    </row>
    <row r="38" spans="1:37" s="125" customFormat="1" ht="22.5" customHeight="1">
      <c r="A38" s="107" t="s">
        <v>18</v>
      </c>
      <c r="B38" s="207">
        <v>5</v>
      </c>
      <c r="C38" s="207">
        <v>2</v>
      </c>
      <c r="D38" s="207">
        <v>3</v>
      </c>
      <c r="E38" s="207">
        <v>1</v>
      </c>
      <c r="F38" s="207">
        <v>1</v>
      </c>
      <c r="G38" s="207">
        <v>0</v>
      </c>
      <c r="H38" s="207">
        <v>1</v>
      </c>
      <c r="I38" s="207">
        <v>0</v>
      </c>
      <c r="J38" s="207">
        <v>1</v>
      </c>
      <c r="K38" s="207">
        <v>0</v>
      </c>
      <c r="L38" s="207">
        <v>0</v>
      </c>
      <c r="M38" s="207">
        <v>0</v>
      </c>
      <c r="N38" s="77">
        <v>0</v>
      </c>
      <c r="O38" s="77">
        <v>0</v>
      </c>
      <c r="P38" s="77">
        <v>0</v>
      </c>
      <c r="Q38" s="21"/>
      <c r="R38" s="21"/>
      <c r="S38" s="194">
        <v>0</v>
      </c>
      <c r="T38" s="194">
        <v>0</v>
      </c>
      <c r="U38" s="194">
        <v>0</v>
      </c>
      <c r="V38" s="194">
        <v>0</v>
      </c>
      <c r="W38" s="194">
        <v>0</v>
      </c>
      <c r="X38" s="194">
        <v>0</v>
      </c>
      <c r="Y38" s="194">
        <v>0</v>
      </c>
      <c r="Z38" s="194">
        <v>0</v>
      </c>
      <c r="AA38" s="194">
        <v>0</v>
      </c>
      <c r="AB38" s="194">
        <v>0</v>
      </c>
      <c r="AC38" s="194">
        <v>0</v>
      </c>
      <c r="AD38" s="194">
        <v>0</v>
      </c>
      <c r="AE38" s="194">
        <v>1</v>
      </c>
      <c r="AF38" s="194">
        <v>0</v>
      </c>
      <c r="AG38" s="194">
        <v>1</v>
      </c>
      <c r="AH38" s="194">
        <v>2</v>
      </c>
      <c r="AI38" s="194">
        <v>1</v>
      </c>
      <c r="AJ38" s="194">
        <v>1</v>
      </c>
      <c r="AK38" s="107" t="s">
        <v>18</v>
      </c>
    </row>
    <row r="39" spans="1:37" ht="3" customHeight="1">
      <c r="A39" s="72"/>
      <c r="B39" s="41"/>
      <c r="C39" s="41"/>
      <c r="D39" s="41"/>
      <c r="E39" s="41"/>
      <c r="F39" s="31"/>
      <c r="G39" s="31"/>
      <c r="H39" s="41"/>
      <c r="I39" s="41"/>
      <c r="J39" s="31"/>
      <c r="K39" s="41"/>
      <c r="L39" s="41"/>
      <c r="M39" s="31"/>
      <c r="N39" s="41"/>
      <c r="O39" s="41"/>
      <c r="P39" s="41"/>
      <c r="Q39" s="21"/>
      <c r="R39" s="21"/>
      <c r="S39" s="41"/>
      <c r="T39" s="41"/>
      <c r="U39" s="3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9"/>
      <c r="AK39" s="72"/>
    </row>
    <row r="40" spans="1:37" s="44" customFormat="1" ht="15" customHeight="1">
      <c r="A40" s="46" t="s">
        <v>142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</row>
    <row r="41" spans="1:37" s="44" customFormat="1" ht="11.25">
      <c r="A41" s="47" t="s">
        <v>143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</row>
    <row r="42" ht="13.5">
      <c r="A42" s="47" t="s">
        <v>144</v>
      </c>
    </row>
  </sheetData>
  <sheetProtection/>
  <mergeCells count="18">
    <mergeCell ref="A3:A5"/>
    <mergeCell ref="AK3:AK5"/>
    <mergeCell ref="E4:G4"/>
    <mergeCell ref="H4:J4"/>
    <mergeCell ref="K4:M4"/>
    <mergeCell ref="AH4:AJ4"/>
    <mergeCell ref="N4:P4"/>
    <mergeCell ref="V4:X4"/>
    <mergeCell ref="AB4:AD4"/>
    <mergeCell ref="Y4:AA4"/>
    <mergeCell ref="B1:P1"/>
    <mergeCell ref="S1:AK1"/>
    <mergeCell ref="AE4:AG4"/>
    <mergeCell ref="B3:D4"/>
    <mergeCell ref="S4:U4"/>
    <mergeCell ref="S3:AJ3"/>
    <mergeCell ref="K3:P3"/>
    <mergeCell ref="E3:J3"/>
  </mergeCells>
  <printOptions/>
  <pageMargins left="0.31496062992125984" right="0.1968503937007874" top="0.5905511811023623" bottom="0.5118110236220472" header="0.1968503937007874" footer="0.5118110236220472"/>
  <pageSetup firstPageNumber="31" useFirstPageNumber="1" horizontalDpi="600" verticalDpi="600" orientation="portrait" paperSize="9" scale="94" r:id="rId1"/>
  <headerFooter alignWithMargins="0">
    <oddFooter>&amp;C&amp;"ＭＳ Ｐ明朝,標準"&amp;10- &amp;P&amp;  -</oddFooter>
  </headerFooter>
  <colBreaks count="1" manualBreakCount="1">
    <brk id="17" max="3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1:E30"/>
  <sheetViews>
    <sheetView showGridLines="0" tabSelected="1" zoomScaleSheetLayoutView="100" zoomScalePageLayoutView="0" workbookViewId="0" topLeftCell="A1">
      <selection activeCell="G12" sqref="G12"/>
    </sheetView>
  </sheetViews>
  <sheetFormatPr defaultColWidth="9.00390625" defaultRowHeight="13.5"/>
  <cols>
    <col min="1" max="1" width="5.00390625" style="1" customWidth="1"/>
    <col min="2" max="2" width="14.375" style="1" customWidth="1"/>
    <col min="3" max="4" width="18.75390625" style="1" customWidth="1"/>
    <col min="5" max="16384" width="9.00390625" style="1" customWidth="1"/>
  </cols>
  <sheetData>
    <row r="1" s="124" customFormat="1" ht="13.5">
      <c r="B1" s="192" t="s">
        <v>66</v>
      </c>
    </row>
    <row r="2" spans="2:4" s="124" customFormat="1" ht="13.5">
      <c r="B2" s="348" t="s">
        <v>282</v>
      </c>
      <c r="C2" s="348"/>
      <c r="D2" s="348"/>
    </row>
    <row r="3" ht="13.5">
      <c r="D3" s="132" t="s">
        <v>59</v>
      </c>
    </row>
    <row r="4" spans="2:5" s="125" customFormat="1" ht="24" customHeight="1">
      <c r="B4" s="127" t="s">
        <v>89</v>
      </c>
      <c r="C4" s="128" t="s">
        <v>63</v>
      </c>
      <c r="D4" s="129" t="s">
        <v>109</v>
      </c>
      <c r="E4" s="55"/>
    </row>
    <row r="5" spans="2:5" ht="6.75" customHeight="1">
      <c r="B5" s="27"/>
      <c r="C5" s="87"/>
      <c r="D5" s="85"/>
      <c r="E5" s="50"/>
    </row>
    <row r="6" spans="2:5" ht="24" customHeight="1">
      <c r="B6" s="96" t="s">
        <v>100</v>
      </c>
      <c r="C6" s="51">
        <f>C9</f>
        <v>50</v>
      </c>
      <c r="D6" s="51">
        <f>D9</f>
        <v>11</v>
      </c>
      <c r="E6" s="50"/>
    </row>
    <row r="7" spans="2:5" ht="7.5" customHeight="1">
      <c r="B7" s="97"/>
      <c r="C7" s="51"/>
      <c r="D7" s="51"/>
      <c r="E7" s="50"/>
    </row>
    <row r="8" spans="2:5" ht="24" customHeight="1">
      <c r="B8" s="95" t="s">
        <v>165</v>
      </c>
      <c r="C8" s="52">
        <v>0</v>
      </c>
      <c r="D8" s="86">
        <v>0</v>
      </c>
      <c r="E8" s="50"/>
    </row>
    <row r="9" spans="2:5" ht="24" customHeight="1">
      <c r="B9" s="95" t="s">
        <v>166</v>
      </c>
      <c r="C9" s="52">
        <f>SUM(C11:C29)</f>
        <v>50</v>
      </c>
      <c r="D9" s="52">
        <f>SUM(D11:D29)</f>
        <v>11</v>
      </c>
      <c r="E9" s="50"/>
    </row>
    <row r="10" spans="2:5" ht="5.25" customHeight="1">
      <c r="B10" s="26"/>
      <c r="C10" s="199"/>
      <c r="D10" s="52"/>
      <c r="E10" s="50"/>
    </row>
    <row r="11" spans="2:5" ht="24" customHeight="1">
      <c r="B11" s="98" t="s">
        <v>6</v>
      </c>
      <c r="C11" s="198">
        <v>28</v>
      </c>
      <c r="D11" s="90">
        <v>3</v>
      </c>
      <c r="E11" s="50"/>
    </row>
    <row r="12" spans="2:5" ht="24" customHeight="1">
      <c r="B12" s="98" t="s">
        <v>7</v>
      </c>
      <c r="C12" s="198">
        <v>16</v>
      </c>
      <c r="D12" s="90">
        <v>8</v>
      </c>
      <c r="E12" s="50"/>
    </row>
    <row r="13" spans="2:5" ht="24" customHeight="1">
      <c r="B13" s="98" t="s">
        <v>8</v>
      </c>
      <c r="C13" s="198">
        <v>0</v>
      </c>
      <c r="D13" s="90">
        <v>0</v>
      </c>
      <c r="E13" s="50"/>
    </row>
    <row r="14" spans="2:5" ht="24" customHeight="1">
      <c r="B14" s="98" t="s">
        <v>9</v>
      </c>
      <c r="C14" s="198">
        <v>3</v>
      </c>
      <c r="D14" s="90">
        <v>0</v>
      </c>
      <c r="E14" s="50"/>
    </row>
    <row r="15" spans="2:5" ht="24" customHeight="1">
      <c r="B15" s="98" t="s">
        <v>10</v>
      </c>
      <c r="C15" s="198">
        <v>0</v>
      </c>
      <c r="D15" s="90">
        <v>0</v>
      </c>
      <c r="E15" s="50"/>
    </row>
    <row r="16" spans="2:5" ht="24" customHeight="1">
      <c r="B16" s="98" t="s">
        <v>11</v>
      </c>
      <c r="C16" s="198">
        <v>0</v>
      </c>
      <c r="D16" s="90">
        <v>0</v>
      </c>
      <c r="E16" s="50"/>
    </row>
    <row r="17" spans="2:5" ht="24" customHeight="1">
      <c r="B17" s="98" t="s">
        <v>12</v>
      </c>
      <c r="C17" s="198">
        <v>0</v>
      </c>
      <c r="D17" s="90">
        <v>0</v>
      </c>
      <c r="E17" s="50"/>
    </row>
    <row r="18" spans="2:5" ht="24" customHeight="1">
      <c r="B18" s="98" t="s">
        <v>102</v>
      </c>
      <c r="C18" s="198">
        <v>0</v>
      </c>
      <c r="D18" s="90">
        <v>0</v>
      </c>
      <c r="E18" s="50"/>
    </row>
    <row r="19" spans="2:5" ht="24" customHeight="1">
      <c r="B19" s="98" t="s">
        <v>13</v>
      </c>
      <c r="C19" s="198">
        <v>1</v>
      </c>
      <c r="D19" s="90">
        <v>0</v>
      </c>
      <c r="E19" s="50"/>
    </row>
    <row r="20" spans="2:5" ht="24" customHeight="1">
      <c r="B20" s="98" t="s">
        <v>103</v>
      </c>
      <c r="C20" s="198">
        <v>0</v>
      </c>
      <c r="D20" s="90">
        <v>0</v>
      </c>
      <c r="E20" s="50"/>
    </row>
    <row r="21" spans="2:5" ht="24" customHeight="1">
      <c r="B21" s="98" t="s">
        <v>101</v>
      </c>
      <c r="C21" s="198">
        <v>0</v>
      </c>
      <c r="D21" s="90">
        <v>0</v>
      </c>
      <c r="E21" s="50"/>
    </row>
    <row r="22" spans="2:5" ht="24" customHeight="1">
      <c r="B22" s="98" t="s">
        <v>107</v>
      </c>
      <c r="C22" s="198">
        <v>2</v>
      </c>
      <c r="D22" s="90">
        <v>0</v>
      </c>
      <c r="E22" s="50"/>
    </row>
    <row r="23" spans="2:5" ht="24" customHeight="1">
      <c r="B23" s="98" t="s">
        <v>14</v>
      </c>
      <c r="C23" s="198">
        <v>0</v>
      </c>
      <c r="D23" s="90">
        <v>0</v>
      </c>
      <c r="E23" s="50"/>
    </row>
    <row r="24" spans="2:5" ht="24" customHeight="1">
      <c r="B24" s="98" t="s">
        <v>15</v>
      </c>
      <c r="C24" s="198">
        <v>0</v>
      </c>
      <c r="D24" s="90">
        <v>0</v>
      </c>
      <c r="E24" s="50"/>
    </row>
    <row r="25" spans="2:5" ht="24" customHeight="1">
      <c r="B25" s="98" t="s">
        <v>105</v>
      </c>
      <c r="C25" s="198">
        <v>0</v>
      </c>
      <c r="D25" s="90">
        <v>0</v>
      </c>
      <c r="E25" s="50"/>
    </row>
    <row r="26" spans="2:5" ht="24" customHeight="1">
      <c r="B26" s="98" t="s">
        <v>106</v>
      </c>
      <c r="C26" s="198">
        <v>0</v>
      </c>
      <c r="D26" s="90">
        <v>0</v>
      </c>
      <c r="E26" s="50"/>
    </row>
    <row r="27" spans="2:5" ht="24" customHeight="1">
      <c r="B27" s="98" t="s">
        <v>16</v>
      </c>
      <c r="C27" s="198">
        <v>0</v>
      </c>
      <c r="D27" s="90">
        <v>0</v>
      </c>
      <c r="E27" s="50"/>
    </row>
    <row r="28" spans="2:5" ht="24" customHeight="1">
      <c r="B28" s="98" t="s">
        <v>17</v>
      </c>
      <c r="C28" s="198">
        <v>0</v>
      </c>
      <c r="D28" s="90">
        <v>0</v>
      </c>
      <c r="E28" s="50"/>
    </row>
    <row r="29" spans="2:5" ht="24" customHeight="1">
      <c r="B29" s="98" t="s">
        <v>18</v>
      </c>
      <c r="C29" s="198">
        <v>0</v>
      </c>
      <c r="D29" s="90">
        <v>0</v>
      </c>
      <c r="E29" s="50"/>
    </row>
    <row r="30" spans="2:5" ht="5.25" customHeight="1">
      <c r="B30" s="88"/>
      <c r="C30" s="200"/>
      <c r="D30" s="53"/>
      <c r="E30" s="50"/>
    </row>
  </sheetData>
  <sheetProtection/>
  <mergeCells count="1">
    <mergeCell ref="B2:D2"/>
  </mergeCells>
  <printOptions/>
  <pageMargins left="1.3779527559055118" right="0.7874015748031497" top="0.984251968503937" bottom="0.5118110236220472" header="0.5118110236220472" footer="0.5118110236220472"/>
  <pageSetup horizontalDpi="600" verticalDpi="600" orientation="portrait" paperSize="9" scale="70" r:id="rId1"/>
  <headerFooter alignWithMargins="0">
    <oddFooter>&amp;C&amp;"ＭＳ Ｐ明朝,標準"&amp;10- 33 -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B1:E30"/>
  <sheetViews>
    <sheetView showGridLines="0" zoomScaleSheetLayoutView="100" zoomScalePageLayoutView="0" workbookViewId="0" topLeftCell="A1">
      <selection activeCell="I15" sqref="I14:I15"/>
    </sheetView>
  </sheetViews>
  <sheetFormatPr defaultColWidth="9.00390625" defaultRowHeight="13.5"/>
  <cols>
    <col min="1" max="1" width="5.625" style="1" customWidth="1"/>
    <col min="2" max="2" width="11.625" style="1" customWidth="1"/>
    <col min="3" max="3" width="14.50390625" style="1" customWidth="1"/>
    <col min="4" max="5" width="13.625" style="1" customWidth="1"/>
    <col min="6" max="16384" width="9.00390625" style="1" customWidth="1"/>
  </cols>
  <sheetData>
    <row r="1" ht="13.5">
      <c r="B1" s="192" t="s">
        <v>67</v>
      </c>
    </row>
    <row r="2" spans="2:5" ht="14.25">
      <c r="B2" s="287" t="s">
        <v>210</v>
      </c>
      <c r="C2" s="287"/>
      <c r="D2" s="287"/>
      <c r="E2" s="287"/>
    </row>
    <row r="3" ht="13.5">
      <c r="E3" s="132" t="s">
        <v>59</v>
      </c>
    </row>
    <row r="4" spans="2:5" s="125" customFormat="1" ht="40.5" customHeight="1">
      <c r="B4" s="127" t="s">
        <v>89</v>
      </c>
      <c r="C4" s="128" t="s">
        <v>170</v>
      </c>
      <c r="D4" s="129" t="s">
        <v>54</v>
      </c>
      <c r="E4" s="130" t="s">
        <v>84</v>
      </c>
    </row>
    <row r="5" spans="2:5" ht="7.5" customHeight="1">
      <c r="B5" s="27"/>
      <c r="C5" s="89"/>
      <c r="D5" s="91"/>
      <c r="E5" s="202"/>
    </row>
    <row r="6" spans="2:5" ht="24" customHeight="1">
      <c r="B6" s="96" t="s">
        <v>100</v>
      </c>
      <c r="C6" s="110">
        <f>SUM(C8:C9)</f>
        <v>346</v>
      </c>
      <c r="D6" s="110">
        <f>SUM(D8:D9)</f>
        <v>127</v>
      </c>
      <c r="E6" s="110">
        <f>SUM(E8:E9)</f>
        <v>123</v>
      </c>
    </row>
    <row r="7" spans="2:5" ht="7.5" customHeight="1">
      <c r="B7" s="97"/>
      <c r="C7" s="109"/>
      <c r="D7" s="109"/>
      <c r="E7" s="203"/>
    </row>
    <row r="8" spans="2:5" ht="24" customHeight="1">
      <c r="B8" s="95" t="s">
        <v>92</v>
      </c>
      <c r="C8" s="90">
        <v>3</v>
      </c>
      <c r="D8" s="90">
        <v>1</v>
      </c>
      <c r="E8" s="84">
        <v>1</v>
      </c>
    </row>
    <row r="9" spans="2:5" ht="24" customHeight="1">
      <c r="B9" s="95" t="s">
        <v>91</v>
      </c>
      <c r="C9" s="90">
        <f>SUM(C11:C29)-C8</f>
        <v>343</v>
      </c>
      <c r="D9" s="90">
        <f>SUM(D11:D29)-D8</f>
        <v>126</v>
      </c>
      <c r="E9" s="90">
        <f>SUM(E11:E29)-E8</f>
        <v>122</v>
      </c>
    </row>
    <row r="10" spans="2:5" ht="7.5" customHeight="1">
      <c r="B10" s="74"/>
      <c r="C10" s="52"/>
      <c r="D10" s="52"/>
      <c r="E10" s="52"/>
    </row>
    <row r="11" spans="2:5" ht="24" customHeight="1">
      <c r="B11" s="95" t="s">
        <v>6</v>
      </c>
      <c r="C11" s="204">
        <v>126</v>
      </c>
      <c r="D11" s="204">
        <v>46</v>
      </c>
      <c r="E11" s="204">
        <v>42</v>
      </c>
    </row>
    <row r="12" spans="2:5" ht="24" customHeight="1">
      <c r="B12" s="95" t="s">
        <v>7</v>
      </c>
      <c r="C12" s="201">
        <v>69</v>
      </c>
      <c r="D12" s="201">
        <v>23</v>
      </c>
      <c r="E12" s="201">
        <v>23</v>
      </c>
    </row>
    <row r="13" spans="2:5" ht="24" customHeight="1">
      <c r="B13" s="95" t="s">
        <v>8</v>
      </c>
      <c r="C13" s="201">
        <v>39</v>
      </c>
      <c r="D13" s="201">
        <v>13</v>
      </c>
      <c r="E13" s="201">
        <v>13</v>
      </c>
    </row>
    <row r="14" spans="2:5" ht="24" customHeight="1">
      <c r="B14" s="95" t="s">
        <v>9</v>
      </c>
      <c r="C14" s="201">
        <v>21</v>
      </c>
      <c r="D14" s="201">
        <v>7</v>
      </c>
      <c r="E14" s="201">
        <v>7</v>
      </c>
    </row>
    <row r="15" spans="2:5" ht="24" customHeight="1">
      <c r="B15" s="95" t="s">
        <v>10</v>
      </c>
      <c r="C15" s="201">
        <v>6</v>
      </c>
      <c r="D15" s="201">
        <v>3</v>
      </c>
      <c r="E15" s="201">
        <v>3</v>
      </c>
    </row>
    <row r="16" spans="2:5" ht="24" customHeight="1">
      <c r="B16" s="95" t="s">
        <v>11</v>
      </c>
      <c r="C16" s="201">
        <v>1</v>
      </c>
      <c r="D16" s="201">
        <v>1</v>
      </c>
      <c r="E16" s="201">
        <v>1</v>
      </c>
    </row>
    <row r="17" spans="2:5" ht="24" customHeight="1">
      <c r="B17" s="95" t="s">
        <v>12</v>
      </c>
      <c r="C17" s="201">
        <v>1</v>
      </c>
      <c r="D17" s="201">
        <v>1</v>
      </c>
      <c r="E17" s="201">
        <v>1</v>
      </c>
    </row>
    <row r="18" spans="2:5" ht="24" customHeight="1">
      <c r="B18" s="95" t="s">
        <v>102</v>
      </c>
      <c r="C18" s="201">
        <v>4</v>
      </c>
      <c r="D18" s="201">
        <v>4</v>
      </c>
      <c r="E18" s="201">
        <v>4</v>
      </c>
    </row>
    <row r="19" spans="2:5" ht="24" customHeight="1">
      <c r="B19" s="95" t="s">
        <v>13</v>
      </c>
      <c r="C19" s="201">
        <v>9</v>
      </c>
      <c r="D19" s="201">
        <v>3</v>
      </c>
      <c r="E19" s="201">
        <v>3</v>
      </c>
    </row>
    <row r="20" spans="2:5" ht="24" customHeight="1">
      <c r="B20" s="95" t="s">
        <v>103</v>
      </c>
      <c r="C20" s="201">
        <v>9</v>
      </c>
      <c r="D20" s="201">
        <v>3</v>
      </c>
      <c r="E20" s="201">
        <v>3</v>
      </c>
    </row>
    <row r="21" spans="2:5" ht="24" customHeight="1">
      <c r="B21" s="95" t="s">
        <v>104</v>
      </c>
      <c r="C21" s="201">
        <v>15</v>
      </c>
      <c r="D21" s="201">
        <v>5</v>
      </c>
      <c r="E21" s="201">
        <v>5</v>
      </c>
    </row>
    <row r="22" spans="2:5" ht="24" customHeight="1">
      <c r="B22" s="95" t="s">
        <v>107</v>
      </c>
      <c r="C22" s="201">
        <v>6</v>
      </c>
      <c r="D22" s="201">
        <v>2</v>
      </c>
      <c r="E22" s="201">
        <v>2</v>
      </c>
    </row>
    <row r="23" spans="2:5" ht="24" customHeight="1">
      <c r="B23" s="95" t="s">
        <v>14</v>
      </c>
      <c r="C23" s="201">
        <v>3</v>
      </c>
      <c r="D23" s="201">
        <v>1</v>
      </c>
      <c r="E23" s="201">
        <v>1</v>
      </c>
    </row>
    <row r="24" spans="2:5" ht="24" customHeight="1">
      <c r="B24" s="95" t="s">
        <v>15</v>
      </c>
      <c r="C24" s="201">
        <v>12</v>
      </c>
      <c r="D24" s="201">
        <v>4</v>
      </c>
      <c r="E24" s="201">
        <v>4</v>
      </c>
    </row>
    <row r="25" spans="2:5" ht="24" customHeight="1">
      <c r="B25" s="95" t="s">
        <v>105</v>
      </c>
      <c r="C25" s="201">
        <v>9</v>
      </c>
      <c r="D25" s="201">
        <v>3</v>
      </c>
      <c r="E25" s="201">
        <v>3</v>
      </c>
    </row>
    <row r="26" spans="2:5" ht="24" customHeight="1">
      <c r="B26" s="95" t="s">
        <v>106</v>
      </c>
      <c r="C26" s="201">
        <v>10</v>
      </c>
      <c r="D26" s="201">
        <v>4</v>
      </c>
      <c r="E26" s="201">
        <v>4</v>
      </c>
    </row>
    <row r="27" spans="2:5" ht="24" customHeight="1">
      <c r="B27" s="95" t="s">
        <v>16</v>
      </c>
      <c r="C27" s="201">
        <v>1</v>
      </c>
      <c r="D27" s="201">
        <v>1</v>
      </c>
      <c r="E27" s="201">
        <v>1</v>
      </c>
    </row>
    <row r="28" spans="2:5" ht="24" customHeight="1">
      <c r="B28" s="95" t="s">
        <v>17</v>
      </c>
      <c r="C28" s="201">
        <v>2</v>
      </c>
      <c r="D28" s="201">
        <v>2</v>
      </c>
      <c r="E28" s="201">
        <v>2</v>
      </c>
    </row>
    <row r="29" spans="2:5" ht="24" customHeight="1">
      <c r="B29" s="95" t="s">
        <v>18</v>
      </c>
      <c r="C29" s="201">
        <v>3</v>
      </c>
      <c r="D29" s="201">
        <v>1</v>
      </c>
      <c r="E29" s="201">
        <v>1</v>
      </c>
    </row>
    <row r="30" spans="2:5" ht="6.75" customHeight="1">
      <c r="B30" s="37"/>
      <c r="C30" s="54"/>
      <c r="D30" s="54"/>
      <c r="E30" s="54"/>
    </row>
  </sheetData>
  <sheetProtection/>
  <mergeCells count="1">
    <mergeCell ref="B2:E2"/>
  </mergeCells>
  <printOptions/>
  <pageMargins left="1.6929133858267718" right="0.7874015748031497" top="0.984251968503937" bottom="0.5118110236220472" header="0.5118110236220472" footer="0.5118110236220472"/>
  <pageSetup horizontalDpi="600" verticalDpi="600" orientation="portrait" paperSize="9" r:id="rId1"/>
  <headerFooter alignWithMargins="0">
    <oddFooter>&amp;C&amp;"ＭＳ Ｐ明朝,標準"&amp;10- 34 -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B1:AJ41"/>
  <sheetViews>
    <sheetView showGridLines="0" showOutlineSymbols="0" zoomScaleSheetLayoutView="100" zoomScalePageLayoutView="0" workbookViewId="0" topLeftCell="A1">
      <pane xSplit="2" ySplit="5" topLeftCell="M2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R40" sqref="R40"/>
    </sheetView>
  </sheetViews>
  <sheetFormatPr defaultColWidth="10.75390625" defaultRowHeight="13.5"/>
  <cols>
    <col min="1" max="1" width="1.25" style="283" customWidth="1"/>
    <col min="2" max="2" width="9.625" style="283" customWidth="1"/>
    <col min="3" max="5" width="5.125" style="283" customWidth="1"/>
    <col min="6" max="7" width="7.625" style="283" bestFit="1" customWidth="1"/>
    <col min="8" max="9" width="5.125" style="283" customWidth="1"/>
    <col min="10" max="12" width="7.375" style="283" customWidth="1"/>
    <col min="13" max="18" width="6.375" style="283" customWidth="1"/>
    <col min="19" max="19" width="3.125" style="283" customWidth="1"/>
    <col min="20" max="20" width="3.75390625" style="283" customWidth="1"/>
    <col min="21" max="35" width="6.50390625" style="283" customWidth="1"/>
    <col min="36" max="16384" width="10.75390625" style="283" customWidth="1"/>
  </cols>
  <sheetData>
    <row r="1" spans="2:36" s="214" customFormat="1" ht="18" customHeight="1">
      <c r="B1" s="212" t="s">
        <v>218</v>
      </c>
      <c r="C1" s="349" t="s">
        <v>219</v>
      </c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213"/>
      <c r="T1" s="213"/>
      <c r="U1" s="350" t="s">
        <v>220</v>
      </c>
      <c r="V1" s="350"/>
      <c r="W1" s="350"/>
      <c r="X1" s="350"/>
      <c r="Y1" s="350"/>
      <c r="Z1" s="350"/>
      <c r="AA1" s="350"/>
      <c r="AB1" s="350"/>
      <c r="AC1" s="350"/>
      <c r="AD1" s="350"/>
      <c r="AE1" s="350"/>
      <c r="AF1" s="350"/>
      <c r="AG1" s="350"/>
      <c r="AH1" s="350"/>
      <c r="AI1" s="350"/>
      <c r="AJ1" s="350"/>
    </row>
    <row r="2" spans="2:36" s="218" customFormat="1" ht="7.5" customHeight="1">
      <c r="B2" s="215"/>
      <c r="C2" s="215"/>
      <c r="D2" s="215"/>
      <c r="E2" s="215"/>
      <c r="F2" s="216"/>
      <c r="G2" s="216"/>
      <c r="H2" s="216"/>
      <c r="I2" s="216"/>
      <c r="J2" s="215"/>
      <c r="K2" s="215"/>
      <c r="L2" s="215"/>
      <c r="M2" s="215"/>
      <c r="N2" s="215"/>
      <c r="O2" s="215"/>
      <c r="P2" s="215"/>
      <c r="Q2" s="215"/>
      <c r="R2" s="215"/>
      <c r="S2" s="216"/>
      <c r="T2" s="216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6"/>
      <c r="AH2" s="216"/>
      <c r="AI2" s="216"/>
      <c r="AJ2" s="217"/>
    </row>
    <row r="3" spans="2:36" s="221" customFormat="1" ht="17.25" customHeight="1">
      <c r="B3" s="351" t="s">
        <v>221</v>
      </c>
      <c r="C3" s="353" t="s">
        <v>222</v>
      </c>
      <c r="D3" s="354"/>
      <c r="E3" s="354"/>
      <c r="F3" s="357" t="s">
        <v>223</v>
      </c>
      <c r="G3" s="358"/>
      <c r="H3" s="358"/>
      <c r="I3" s="359"/>
      <c r="J3" s="220"/>
      <c r="K3" s="220"/>
      <c r="L3" s="220"/>
      <c r="M3" s="220"/>
      <c r="N3" s="220" t="s">
        <v>224</v>
      </c>
      <c r="O3" s="220"/>
      <c r="P3" s="220"/>
      <c r="Q3" s="220"/>
      <c r="R3" s="220"/>
      <c r="S3" s="220"/>
      <c r="T3" s="220"/>
      <c r="U3" s="362" t="s">
        <v>225</v>
      </c>
      <c r="V3" s="362"/>
      <c r="W3" s="362"/>
      <c r="X3" s="362"/>
      <c r="Y3" s="362"/>
      <c r="Z3" s="362"/>
      <c r="AA3" s="362"/>
      <c r="AB3" s="362"/>
      <c r="AC3" s="362"/>
      <c r="AD3" s="362"/>
      <c r="AE3" s="362"/>
      <c r="AF3" s="362"/>
      <c r="AG3" s="357" t="s">
        <v>226</v>
      </c>
      <c r="AH3" s="358"/>
      <c r="AI3" s="359"/>
      <c r="AJ3" s="363" t="s">
        <v>221</v>
      </c>
    </row>
    <row r="4" spans="2:36" s="221" customFormat="1" ht="17.25" customHeight="1">
      <c r="B4" s="351"/>
      <c r="C4" s="355"/>
      <c r="D4" s="356"/>
      <c r="E4" s="356"/>
      <c r="F4" s="360"/>
      <c r="G4" s="356"/>
      <c r="H4" s="356"/>
      <c r="I4" s="361"/>
      <c r="J4" s="362" t="s">
        <v>227</v>
      </c>
      <c r="K4" s="362"/>
      <c r="L4" s="365"/>
      <c r="M4" s="366" t="s">
        <v>228</v>
      </c>
      <c r="N4" s="362"/>
      <c r="O4" s="365"/>
      <c r="P4" s="367" t="s">
        <v>229</v>
      </c>
      <c r="Q4" s="367"/>
      <c r="R4" s="367"/>
      <c r="S4" s="219"/>
      <c r="T4" s="223"/>
      <c r="U4" s="367" t="s">
        <v>230</v>
      </c>
      <c r="V4" s="367"/>
      <c r="W4" s="367"/>
      <c r="X4" s="366" t="s">
        <v>231</v>
      </c>
      <c r="Y4" s="362"/>
      <c r="Z4" s="365"/>
      <c r="AA4" s="366" t="s">
        <v>232</v>
      </c>
      <c r="AB4" s="362"/>
      <c r="AC4" s="365"/>
      <c r="AD4" s="366" t="s">
        <v>233</v>
      </c>
      <c r="AE4" s="362"/>
      <c r="AF4" s="362"/>
      <c r="AG4" s="360" t="s">
        <v>234</v>
      </c>
      <c r="AH4" s="356"/>
      <c r="AI4" s="361"/>
      <c r="AJ4" s="363"/>
    </row>
    <row r="5" spans="2:36" s="221" customFormat="1" ht="32.25" customHeight="1">
      <c r="B5" s="352"/>
      <c r="C5" s="224" t="s">
        <v>52</v>
      </c>
      <c r="D5" s="224" t="s">
        <v>235</v>
      </c>
      <c r="E5" s="224" t="s">
        <v>236</v>
      </c>
      <c r="F5" s="225" t="s">
        <v>237</v>
      </c>
      <c r="G5" s="224" t="s">
        <v>238</v>
      </c>
      <c r="H5" s="224" t="s">
        <v>239</v>
      </c>
      <c r="I5" s="226" t="s">
        <v>240</v>
      </c>
      <c r="J5" s="227" t="s">
        <v>26</v>
      </c>
      <c r="K5" s="224" t="s">
        <v>241</v>
      </c>
      <c r="L5" s="224" t="s">
        <v>53</v>
      </c>
      <c r="M5" s="224" t="s">
        <v>26</v>
      </c>
      <c r="N5" s="224" t="s">
        <v>241</v>
      </c>
      <c r="O5" s="224" t="s">
        <v>53</v>
      </c>
      <c r="P5" s="222" t="s">
        <v>26</v>
      </c>
      <c r="Q5" s="222" t="s">
        <v>241</v>
      </c>
      <c r="R5" s="222" t="s">
        <v>53</v>
      </c>
      <c r="S5" s="219"/>
      <c r="T5" s="223"/>
      <c r="U5" s="222" t="s">
        <v>26</v>
      </c>
      <c r="V5" s="222" t="s">
        <v>241</v>
      </c>
      <c r="W5" s="222" t="s">
        <v>53</v>
      </c>
      <c r="X5" s="224" t="s">
        <v>26</v>
      </c>
      <c r="Y5" s="224" t="s">
        <v>241</v>
      </c>
      <c r="Z5" s="224" t="s">
        <v>53</v>
      </c>
      <c r="AA5" s="224" t="s">
        <v>26</v>
      </c>
      <c r="AB5" s="224" t="s">
        <v>241</v>
      </c>
      <c r="AC5" s="224" t="s">
        <v>53</v>
      </c>
      <c r="AD5" s="224" t="s">
        <v>26</v>
      </c>
      <c r="AE5" s="224" t="s">
        <v>241</v>
      </c>
      <c r="AF5" s="224" t="s">
        <v>53</v>
      </c>
      <c r="AG5" s="225" t="s">
        <v>26</v>
      </c>
      <c r="AH5" s="224" t="s">
        <v>241</v>
      </c>
      <c r="AI5" s="228" t="s">
        <v>53</v>
      </c>
      <c r="AJ5" s="364"/>
    </row>
    <row r="6" spans="2:36" s="235" customFormat="1" ht="6.75" customHeight="1">
      <c r="B6" s="229"/>
      <c r="C6" s="230"/>
      <c r="D6" s="230"/>
      <c r="E6" s="230"/>
      <c r="F6" s="231"/>
      <c r="G6" s="230"/>
      <c r="H6" s="232"/>
      <c r="I6" s="233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1"/>
      <c r="AH6" s="230"/>
      <c r="AI6" s="233"/>
      <c r="AJ6" s="234"/>
    </row>
    <row r="7" spans="2:36" s="241" customFormat="1" ht="22.5" customHeight="1">
      <c r="B7" s="236" t="s">
        <v>242</v>
      </c>
      <c r="C7" s="237">
        <f>SUM(C8:C9)</f>
        <v>125</v>
      </c>
      <c r="D7" s="237">
        <f aca="true" t="shared" si="0" ref="D7:AI7">SUM(D8:D9)</f>
        <v>123</v>
      </c>
      <c r="E7" s="237">
        <f t="shared" si="0"/>
        <v>2</v>
      </c>
      <c r="F7" s="238">
        <f t="shared" si="0"/>
        <v>1543</v>
      </c>
      <c r="G7" s="237">
        <f t="shared" si="0"/>
        <v>1211</v>
      </c>
      <c r="H7" s="237">
        <f t="shared" si="0"/>
        <v>15</v>
      </c>
      <c r="I7" s="239">
        <f t="shared" si="0"/>
        <v>317</v>
      </c>
      <c r="J7" s="237">
        <f t="shared" si="0"/>
        <v>28939</v>
      </c>
      <c r="K7" s="237">
        <f t="shared" si="0"/>
        <v>14780</v>
      </c>
      <c r="L7" s="237">
        <f t="shared" si="0"/>
        <v>14159</v>
      </c>
      <c r="M7" s="237">
        <f t="shared" si="0"/>
        <v>4890</v>
      </c>
      <c r="N7" s="237">
        <f t="shared" si="0"/>
        <v>2417</v>
      </c>
      <c r="O7" s="237">
        <f t="shared" si="0"/>
        <v>2473</v>
      </c>
      <c r="P7" s="237">
        <f t="shared" si="0"/>
        <v>4687</v>
      </c>
      <c r="Q7" s="237">
        <f t="shared" si="0"/>
        <v>2425</v>
      </c>
      <c r="R7" s="237">
        <f t="shared" si="0"/>
        <v>2262</v>
      </c>
      <c r="S7" s="237"/>
      <c r="T7" s="237"/>
      <c r="U7" s="237">
        <f t="shared" si="0"/>
        <v>4820</v>
      </c>
      <c r="V7" s="237">
        <f t="shared" si="0"/>
        <v>2437</v>
      </c>
      <c r="W7" s="237">
        <f t="shared" si="0"/>
        <v>2383</v>
      </c>
      <c r="X7" s="237">
        <f t="shared" si="0"/>
        <v>4714</v>
      </c>
      <c r="Y7" s="237">
        <f t="shared" si="0"/>
        <v>2460</v>
      </c>
      <c r="Z7" s="237">
        <f t="shared" si="0"/>
        <v>2254</v>
      </c>
      <c r="AA7" s="237">
        <f t="shared" si="0"/>
        <v>4912</v>
      </c>
      <c r="AB7" s="237">
        <f t="shared" si="0"/>
        <v>2518</v>
      </c>
      <c r="AC7" s="237">
        <f t="shared" si="0"/>
        <v>2394</v>
      </c>
      <c r="AD7" s="237">
        <f t="shared" si="0"/>
        <v>4916</v>
      </c>
      <c r="AE7" s="237">
        <f t="shared" si="0"/>
        <v>2523</v>
      </c>
      <c r="AF7" s="237">
        <f t="shared" si="0"/>
        <v>2393</v>
      </c>
      <c r="AG7" s="238">
        <f>SUM(AG8:AG9)</f>
        <v>2454</v>
      </c>
      <c r="AH7" s="237">
        <f t="shared" si="0"/>
        <v>1023</v>
      </c>
      <c r="AI7" s="239">
        <f t="shared" si="0"/>
        <v>1431</v>
      </c>
      <c r="AJ7" s="240" t="s">
        <v>242</v>
      </c>
    </row>
    <row r="8" spans="2:36" s="241" customFormat="1" ht="22.5" customHeight="1">
      <c r="B8" s="236" t="s">
        <v>243</v>
      </c>
      <c r="C8" s="237">
        <f>SUM(C11:C14)</f>
        <v>86</v>
      </c>
      <c r="D8" s="237">
        <f aca="true" t="shared" si="1" ref="D8:R8">SUM(D11:D14)</f>
        <v>85</v>
      </c>
      <c r="E8" s="237">
        <f t="shared" si="1"/>
        <v>1</v>
      </c>
      <c r="F8" s="238">
        <f t="shared" si="1"/>
        <v>1107</v>
      </c>
      <c r="G8" s="237">
        <f t="shared" si="1"/>
        <v>888</v>
      </c>
      <c r="H8" s="242">
        <f t="shared" si="1"/>
        <v>11</v>
      </c>
      <c r="I8" s="239">
        <f t="shared" si="1"/>
        <v>208</v>
      </c>
      <c r="J8" s="237">
        <f t="shared" si="1"/>
        <v>22004</v>
      </c>
      <c r="K8" s="237">
        <f t="shared" si="1"/>
        <v>11284</v>
      </c>
      <c r="L8" s="237">
        <f t="shared" si="1"/>
        <v>10720</v>
      </c>
      <c r="M8" s="237">
        <f t="shared" si="1"/>
        <v>3749</v>
      </c>
      <c r="N8" s="237">
        <f t="shared" si="1"/>
        <v>1849</v>
      </c>
      <c r="O8" s="237">
        <f t="shared" si="1"/>
        <v>1900</v>
      </c>
      <c r="P8" s="237">
        <f t="shared" si="1"/>
        <v>3553</v>
      </c>
      <c r="Q8" s="237">
        <f t="shared" si="1"/>
        <v>1844</v>
      </c>
      <c r="R8" s="237">
        <f t="shared" si="1"/>
        <v>1709</v>
      </c>
      <c r="S8" s="237"/>
      <c r="T8" s="237"/>
      <c r="U8" s="237">
        <f aca="true" t="shared" si="2" ref="U8:AH8">SUM(U11:U14)</f>
        <v>3631</v>
      </c>
      <c r="V8" s="237">
        <f t="shared" si="2"/>
        <v>1832</v>
      </c>
      <c r="W8" s="237">
        <f t="shared" si="2"/>
        <v>1799</v>
      </c>
      <c r="X8" s="237">
        <f t="shared" si="2"/>
        <v>3627</v>
      </c>
      <c r="Y8" s="237">
        <f t="shared" si="2"/>
        <v>1901</v>
      </c>
      <c r="Z8" s="237">
        <f t="shared" si="2"/>
        <v>1726</v>
      </c>
      <c r="AA8" s="237">
        <f t="shared" si="2"/>
        <v>3775</v>
      </c>
      <c r="AB8" s="237">
        <f t="shared" si="2"/>
        <v>1936</v>
      </c>
      <c r="AC8" s="237">
        <f t="shared" si="2"/>
        <v>1839</v>
      </c>
      <c r="AD8" s="237">
        <f t="shared" si="2"/>
        <v>3669</v>
      </c>
      <c r="AE8" s="237">
        <f t="shared" si="2"/>
        <v>1922</v>
      </c>
      <c r="AF8" s="237">
        <f t="shared" si="2"/>
        <v>1747</v>
      </c>
      <c r="AG8" s="238">
        <f t="shared" si="2"/>
        <v>1731</v>
      </c>
      <c r="AH8" s="237">
        <f t="shared" si="2"/>
        <v>718</v>
      </c>
      <c r="AI8" s="239">
        <f>SUM(AI11:AI14)</f>
        <v>1013</v>
      </c>
      <c r="AJ8" s="240" t="s">
        <v>244</v>
      </c>
    </row>
    <row r="9" spans="2:36" s="241" customFormat="1" ht="22.5" customHeight="1">
      <c r="B9" s="236" t="s">
        <v>245</v>
      </c>
      <c r="C9" s="237">
        <f>SUM(C16,C19,C24,C30,C36)</f>
        <v>39</v>
      </c>
      <c r="D9" s="237">
        <f aca="true" t="shared" si="3" ref="D9:R9">SUM(D16,D19,D24,D30,D36)</f>
        <v>38</v>
      </c>
      <c r="E9" s="237">
        <f t="shared" si="3"/>
        <v>1</v>
      </c>
      <c r="F9" s="238">
        <f t="shared" si="3"/>
        <v>436</v>
      </c>
      <c r="G9" s="237">
        <f t="shared" si="3"/>
        <v>323</v>
      </c>
      <c r="H9" s="237">
        <f t="shared" si="3"/>
        <v>4</v>
      </c>
      <c r="I9" s="239">
        <f t="shared" si="3"/>
        <v>109</v>
      </c>
      <c r="J9" s="237">
        <f t="shared" si="3"/>
        <v>6935</v>
      </c>
      <c r="K9" s="237">
        <f t="shared" si="3"/>
        <v>3496</v>
      </c>
      <c r="L9" s="237">
        <f t="shared" si="3"/>
        <v>3439</v>
      </c>
      <c r="M9" s="237">
        <f t="shared" si="3"/>
        <v>1141</v>
      </c>
      <c r="N9" s="237">
        <f t="shared" si="3"/>
        <v>568</v>
      </c>
      <c r="O9" s="237">
        <f t="shared" si="3"/>
        <v>573</v>
      </c>
      <c r="P9" s="237">
        <f t="shared" si="3"/>
        <v>1134</v>
      </c>
      <c r="Q9" s="237">
        <f t="shared" si="3"/>
        <v>581</v>
      </c>
      <c r="R9" s="237">
        <f t="shared" si="3"/>
        <v>553</v>
      </c>
      <c r="S9" s="237"/>
      <c r="T9" s="237"/>
      <c r="U9" s="237">
        <f aca="true" t="shared" si="4" ref="U9:AI9">SUM(U16,U19,U24,U30,U36)</f>
        <v>1189</v>
      </c>
      <c r="V9" s="237">
        <f t="shared" si="4"/>
        <v>605</v>
      </c>
      <c r="W9" s="237">
        <f t="shared" si="4"/>
        <v>584</v>
      </c>
      <c r="X9" s="237">
        <f t="shared" si="4"/>
        <v>1087</v>
      </c>
      <c r="Y9" s="237">
        <f t="shared" si="4"/>
        <v>559</v>
      </c>
      <c r="Z9" s="237">
        <f t="shared" si="4"/>
        <v>528</v>
      </c>
      <c r="AA9" s="237">
        <f t="shared" si="4"/>
        <v>1137</v>
      </c>
      <c r="AB9" s="237">
        <f t="shared" si="4"/>
        <v>582</v>
      </c>
      <c r="AC9" s="237">
        <f t="shared" si="4"/>
        <v>555</v>
      </c>
      <c r="AD9" s="237">
        <f t="shared" si="4"/>
        <v>1247</v>
      </c>
      <c r="AE9" s="237">
        <f t="shared" si="4"/>
        <v>601</v>
      </c>
      <c r="AF9" s="237">
        <f t="shared" si="4"/>
        <v>646</v>
      </c>
      <c r="AG9" s="238">
        <f t="shared" si="4"/>
        <v>723</v>
      </c>
      <c r="AH9" s="237">
        <f t="shared" si="4"/>
        <v>305</v>
      </c>
      <c r="AI9" s="239">
        <f t="shared" si="4"/>
        <v>418</v>
      </c>
      <c r="AJ9" s="240" t="s">
        <v>246</v>
      </c>
    </row>
    <row r="10" spans="2:36" s="250" customFormat="1" ht="7.5" customHeight="1">
      <c r="B10" s="243"/>
      <c r="C10" s="244"/>
      <c r="D10" s="244"/>
      <c r="E10" s="244"/>
      <c r="F10" s="245"/>
      <c r="G10" s="244"/>
      <c r="H10" s="246"/>
      <c r="I10" s="247"/>
      <c r="J10" s="244"/>
      <c r="K10" s="248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5"/>
      <c r="AH10" s="244"/>
      <c r="AI10" s="247"/>
      <c r="AJ10" s="249"/>
    </row>
    <row r="11" spans="2:36" s="257" customFormat="1" ht="22.5" customHeight="1">
      <c r="B11" s="251" t="s">
        <v>247</v>
      </c>
      <c r="C11" s="194">
        <v>42</v>
      </c>
      <c r="D11" s="194">
        <v>42</v>
      </c>
      <c r="E11" s="194">
        <v>0</v>
      </c>
      <c r="F11" s="252">
        <v>517</v>
      </c>
      <c r="G11" s="253">
        <v>407</v>
      </c>
      <c r="H11" s="253">
        <v>8</v>
      </c>
      <c r="I11" s="254">
        <v>102</v>
      </c>
      <c r="J11" s="194">
        <v>9844</v>
      </c>
      <c r="K11" s="194">
        <v>5032</v>
      </c>
      <c r="L11" s="194">
        <v>4812</v>
      </c>
      <c r="M11" s="194">
        <v>1683</v>
      </c>
      <c r="N11" s="194">
        <v>833</v>
      </c>
      <c r="O11" s="194">
        <v>850</v>
      </c>
      <c r="P11" s="194">
        <v>1568</v>
      </c>
      <c r="Q11" s="194">
        <v>805</v>
      </c>
      <c r="R11" s="194">
        <v>763</v>
      </c>
      <c r="S11" s="255"/>
      <c r="T11" s="255"/>
      <c r="U11" s="194">
        <v>1595</v>
      </c>
      <c r="V11" s="194">
        <v>793</v>
      </c>
      <c r="W11" s="194">
        <v>802</v>
      </c>
      <c r="X11" s="194">
        <v>1611</v>
      </c>
      <c r="Y11" s="194">
        <v>835</v>
      </c>
      <c r="Z11" s="194">
        <v>776</v>
      </c>
      <c r="AA11" s="194">
        <v>1698</v>
      </c>
      <c r="AB11" s="194">
        <v>889</v>
      </c>
      <c r="AC11" s="194">
        <v>809</v>
      </c>
      <c r="AD11" s="194">
        <v>1689</v>
      </c>
      <c r="AE11" s="194">
        <v>877</v>
      </c>
      <c r="AF11" s="194">
        <v>812</v>
      </c>
      <c r="AG11" s="252">
        <v>799</v>
      </c>
      <c r="AH11" s="253">
        <v>337</v>
      </c>
      <c r="AI11" s="254">
        <v>462</v>
      </c>
      <c r="AJ11" s="256" t="s">
        <v>248</v>
      </c>
    </row>
    <row r="12" spans="2:36" s="257" customFormat="1" ht="22.5" customHeight="1">
      <c r="B12" s="251" t="s">
        <v>249</v>
      </c>
      <c r="C12" s="194">
        <v>23</v>
      </c>
      <c r="D12" s="194">
        <v>23</v>
      </c>
      <c r="E12" s="194">
        <v>0</v>
      </c>
      <c r="F12" s="252">
        <v>359</v>
      </c>
      <c r="G12" s="253">
        <v>299</v>
      </c>
      <c r="H12" s="253">
        <v>0</v>
      </c>
      <c r="I12" s="254">
        <v>60</v>
      </c>
      <c r="J12" s="194">
        <v>7986</v>
      </c>
      <c r="K12" s="194">
        <v>4034</v>
      </c>
      <c r="L12" s="194">
        <v>3952</v>
      </c>
      <c r="M12" s="194">
        <v>1342</v>
      </c>
      <c r="N12" s="194">
        <v>656</v>
      </c>
      <c r="O12" s="194">
        <v>686</v>
      </c>
      <c r="P12" s="194">
        <v>1317</v>
      </c>
      <c r="Q12" s="194">
        <v>686</v>
      </c>
      <c r="R12" s="194">
        <v>631</v>
      </c>
      <c r="S12" s="255"/>
      <c r="T12" s="255"/>
      <c r="U12" s="194">
        <v>1370</v>
      </c>
      <c r="V12" s="194">
        <v>683</v>
      </c>
      <c r="W12" s="194">
        <v>687</v>
      </c>
      <c r="X12" s="194">
        <v>1283</v>
      </c>
      <c r="Y12" s="194">
        <v>663</v>
      </c>
      <c r="Z12" s="194">
        <v>620</v>
      </c>
      <c r="AA12" s="194">
        <v>1398</v>
      </c>
      <c r="AB12" s="194">
        <v>694</v>
      </c>
      <c r="AC12" s="194">
        <v>704</v>
      </c>
      <c r="AD12" s="194">
        <v>1276</v>
      </c>
      <c r="AE12" s="194">
        <v>652</v>
      </c>
      <c r="AF12" s="194">
        <v>624</v>
      </c>
      <c r="AG12" s="252">
        <v>551</v>
      </c>
      <c r="AH12" s="253">
        <v>213</v>
      </c>
      <c r="AI12" s="254">
        <v>338</v>
      </c>
      <c r="AJ12" s="256" t="s">
        <v>250</v>
      </c>
    </row>
    <row r="13" spans="2:36" s="257" customFormat="1" ht="22.5" customHeight="1">
      <c r="B13" s="251" t="s">
        <v>251</v>
      </c>
      <c r="C13" s="194">
        <v>14</v>
      </c>
      <c r="D13" s="194">
        <v>13</v>
      </c>
      <c r="E13" s="194">
        <v>1</v>
      </c>
      <c r="F13" s="252">
        <v>144</v>
      </c>
      <c r="G13" s="253">
        <v>109</v>
      </c>
      <c r="H13" s="253">
        <v>2</v>
      </c>
      <c r="I13" s="254">
        <v>33</v>
      </c>
      <c r="J13" s="194">
        <v>2506</v>
      </c>
      <c r="K13" s="194">
        <v>1346</v>
      </c>
      <c r="L13" s="194">
        <v>1160</v>
      </c>
      <c r="M13" s="194">
        <v>444</v>
      </c>
      <c r="N13" s="194">
        <v>227</v>
      </c>
      <c r="O13" s="194">
        <v>217</v>
      </c>
      <c r="P13" s="194">
        <v>390</v>
      </c>
      <c r="Q13" s="194">
        <v>215</v>
      </c>
      <c r="R13" s="194">
        <v>175</v>
      </c>
      <c r="S13" s="255"/>
      <c r="T13" s="255"/>
      <c r="U13" s="194">
        <v>387</v>
      </c>
      <c r="V13" s="194">
        <v>204</v>
      </c>
      <c r="W13" s="194">
        <v>183</v>
      </c>
      <c r="X13" s="194">
        <v>440</v>
      </c>
      <c r="Y13" s="194">
        <v>249</v>
      </c>
      <c r="Z13" s="194">
        <v>191</v>
      </c>
      <c r="AA13" s="194">
        <v>415</v>
      </c>
      <c r="AB13" s="194">
        <v>217</v>
      </c>
      <c r="AC13" s="194">
        <v>198</v>
      </c>
      <c r="AD13" s="194">
        <v>430</v>
      </c>
      <c r="AE13" s="194">
        <v>234</v>
      </c>
      <c r="AF13" s="194">
        <v>196</v>
      </c>
      <c r="AG13" s="252">
        <v>242</v>
      </c>
      <c r="AH13" s="253">
        <v>107</v>
      </c>
      <c r="AI13" s="254">
        <v>135</v>
      </c>
      <c r="AJ13" s="256" t="s">
        <v>252</v>
      </c>
    </row>
    <row r="14" spans="2:36" s="257" customFormat="1" ht="22.5" customHeight="1">
      <c r="B14" s="251" t="s">
        <v>253</v>
      </c>
      <c r="C14" s="194">
        <v>7</v>
      </c>
      <c r="D14" s="194">
        <v>7</v>
      </c>
      <c r="E14" s="194">
        <v>0</v>
      </c>
      <c r="F14" s="252">
        <v>87</v>
      </c>
      <c r="G14" s="253">
        <v>73</v>
      </c>
      <c r="H14" s="253">
        <v>1</v>
      </c>
      <c r="I14" s="254">
        <v>13</v>
      </c>
      <c r="J14" s="194">
        <v>1668</v>
      </c>
      <c r="K14" s="194">
        <v>872</v>
      </c>
      <c r="L14" s="194">
        <v>796</v>
      </c>
      <c r="M14" s="194">
        <v>280</v>
      </c>
      <c r="N14" s="194">
        <v>133</v>
      </c>
      <c r="O14" s="194">
        <v>147</v>
      </c>
      <c r="P14" s="194">
        <v>278</v>
      </c>
      <c r="Q14" s="194">
        <v>138</v>
      </c>
      <c r="R14" s="194">
        <v>140</v>
      </c>
      <c r="S14" s="255"/>
      <c r="T14" s="255"/>
      <c r="U14" s="194">
        <v>279</v>
      </c>
      <c r="V14" s="194">
        <v>152</v>
      </c>
      <c r="W14" s="194">
        <v>127</v>
      </c>
      <c r="X14" s="194">
        <v>293</v>
      </c>
      <c r="Y14" s="194">
        <v>154</v>
      </c>
      <c r="Z14" s="194">
        <v>139</v>
      </c>
      <c r="AA14" s="194">
        <v>264</v>
      </c>
      <c r="AB14" s="194">
        <v>136</v>
      </c>
      <c r="AC14" s="194">
        <v>128</v>
      </c>
      <c r="AD14" s="194">
        <v>274</v>
      </c>
      <c r="AE14" s="194">
        <v>159</v>
      </c>
      <c r="AF14" s="194">
        <v>115</v>
      </c>
      <c r="AG14" s="252">
        <v>139</v>
      </c>
      <c r="AH14" s="253">
        <v>61</v>
      </c>
      <c r="AI14" s="254">
        <v>78</v>
      </c>
      <c r="AJ14" s="256" t="s">
        <v>254</v>
      </c>
    </row>
    <row r="15" spans="2:36" s="250" customFormat="1" ht="7.5" customHeight="1">
      <c r="B15" s="243"/>
      <c r="C15" s="258"/>
      <c r="D15" s="258"/>
      <c r="E15" s="258"/>
      <c r="F15" s="259"/>
      <c r="G15" s="258"/>
      <c r="H15" s="260"/>
      <c r="I15" s="261"/>
      <c r="J15" s="258"/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9"/>
      <c r="AH15" s="258"/>
      <c r="AI15" s="261"/>
      <c r="AJ15" s="262" t="s">
        <v>255</v>
      </c>
    </row>
    <row r="16" spans="2:36" s="241" customFormat="1" ht="22.5" customHeight="1">
      <c r="B16" s="263" t="s">
        <v>256</v>
      </c>
      <c r="C16" s="264">
        <f>SUM(C17)</f>
        <v>3</v>
      </c>
      <c r="D16" s="264">
        <f aca="true" t="shared" si="5" ref="D16:R16">SUM(D17)</f>
        <v>3</v>
      </c>
      <c r="E16" s="264">
        <f t="shared" si="5"/>
        <v>0</v>
      </c>
      <c r="F16" s="265">
        <f t="shared" si="5"/>
        <v>29</v>
      </c>
      <c r="G16" s="264">
        <f t="shared" si="5"/>
        <v>22</v>
      </c>
      <c r="H16" s="264">
        <f t="shared" si="5"/>
        <v>0</v>
      </c>
      <c r="I16" s="266">
        <f t="shared" si="5"/>
        <v>7</v>
      </c>
      <c r="J16" s="264">
        <f t="shared" si="5"/>
        <v>498</v>
      </c>
      <c r="K16" s="264">
        <f t="shared" si="5"/>
        <v>261</v>
      </c>
      <c r="L16" s="264">
        <f t="shared" si="5"/>
        <v>237</v>
      </c>
      <c r="M16" s="264">
        <f t="shared" si="5"/>
        <v>81</v>
      </c>
      <c r="N16" s="264">
        <f t="shared" si="5"/>
        <v>47</v>
      </c>
      <c r="O16" s="264">
        <f t="shared" si="5"/>
        <v>34</v>
      </c>
      <c r="P16" s="264">
        <f t="shared" si="5"/>
        <v>96</v>
      </c>
      <c r="Q16" s="264">
        <f t="shared" si="5"/>
        <v>54</v>
      </c>
      <c r="R16" s="264">
        <f t="shared" si="5"/>
        <v>42</v>
      </c>
      <c r="S16" s="264"/>
      <c r="T16" s="264"/>
      <c r="U16" s="264">
        <f aca="true" t="shared" si="6" ref="U16:AI16">SUM(U17)</f>
        <v>86</v>
      </c>
      <c r="V16" s="264">
        <f t="shared" si="6"/>
        <v>39</v>
      </c>
      <c r="W16" s="264">
        <f t="shared" si="6"/>
        <v>47</v>
      </c>
      <c r="X16" s="264">
        <f t="shared" si="6"/>
        <v>61</v>
      </c>
      <c r="Y16" s="264">
        <f t="shared" si="6"/>
        <v>31</v>
      </c>
      <c r="Z16" s="264">
        <f t="shared" si="6"/>
        <v>30</v>
      </c>
      <c r="AA16" s="264">
        <f t="shared" si="6"/>
        <v>86</v>
      </c>
      <c r="AB16" s="264">
        <f t="shared" si="6"/>
        <v>46</v>
      </c>
      <c r="AC16" s="264">
        <f t="shared" si="6"/>
        <v>40</v>
      </c>
      <c r="AD16" s="264">
        <f t="shared" si="6"/>
        <v>88</v>
      </c>
      <c r="AE16" s="264">
        <f t="shared" si="6"/>
        <v>44</v>
      </c>
      <c r="AF16" s="264">
        <f t="shared" si="6"/>
        <v>44</v>
      </c>
      <c r="AG16" s="265">
        <f t="shared" si="6"/>
        <v>55</v>
      </c>
      <c r="AH16" s="264">
        <f t="shared" si="6"/>
        <v>22</v>
      </c>
      <c r="AI16" s="266">
        <f t="shared" si="6"/>
        <v>33</v>
      </c>
      <c r="AJ16" s="267" t="s">
        <v>257</v>
      </c>
    </row>
    <row r="17" spans="2:36" s="257" customFormat="1" ht="22.5" customHeight="1">
      <c r="B17" s="251" t="s">
        <v>258</v>
      </c>
      <c r="C17" s="255">
        <v>3</v>
      </c>
      <c r="D17" s="255">
        <v>3</v>
      </c>
      <c r="E17" s="255">
        <v>0</v>
      </c>
      <c r="F17" s="252">
        <v>29</v>
      </c>
      <c r="G17" s="253">
        <v>22</v>
      </c>
      <c r="H17" s="268">
        <v>0</v>
      </c>
      <c r="I17" s="269">
        <v>7</v>
      </c>
      <c r="J17" s="194">
        <v>498</v>
      </c>
      <c r="K17" s="194">
        <v>261</v>
      </c>
      <c r="L17" s="194">
        <v>237</v>
      </c>
      <c r="M17" s="194">
        <v>81</v>
      </c>
      <c r="N17" s="194">
        <v>47</v>
      </c>
      <c r="O17" s="194">
        <v>34</v>
      </c>
      <c r="P17" s="194">
        <v>96</v>
      </c>
      <c r="Q17" s="194">
        <v>54</v>
      </c>
      <c r="R17" s="194">
        <v>42</v>
      </c>
      <c r="S17" s="270"/>
      <c r="T17" s="270"/>
      <c r="U17" s="194">
        <v>86</v>
      </c>
      <c r="V17" s="194">
        <v>39</v>
      </c>
      <c r="W17" s="194">
        <v>47</v>
      </c>
      <c r="X17" s="194">
        <v>61</v>
      </c>
      <c r="Y17" s="194">
        <v>31</v>
      </c>
      <c r="Z17" s="194">
        <v>30</v>
      </c>
      <c r="AA17" s="194">
        <v>86</v>
      </c>
      <c r="AB17" s="194">
        <v>46</v>
      </c>
      <c r="AC17" s="194">
        <v>40</v>
      </c>
      <c r="AD17" s="194">
        <v>88</v>
      </c>
      <c r="AE17" s="194">
        <v>44</v>
      </c>
      <c r="AF17" s="194">
        <v>44</v>
      </c>
      <c r="AG17" s="252">
        <v>55</v>
      </c>
      <c r="AH17" s="253">
        <v>22</v>
      </c>
      <c r="AI17" s="254">
        <v>33</v>
      </c>
      <c r="AJ17" s="256" t="s">
        <v>259</v>
      </c>
    </row>
    <row r="18" spans="2:36" s="250" customFormat="1" ht="7.5" customHeight="1">
      <c r="B18" s="243"/>
      <c r="C18" s="258"/>
      <c r="D18" s="258"/>
      <c r="E18" s="258"/>
      <c r="F18" s="259"/>
      <c r="G18" s="258"/>
      <c r="H18" s="260"/>
      <c r="I18" s="261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9"/>
      <c r="AH18" s="258"/>
      <c r="AI18" s="261"/>
      <c r="AJ18" s="262"/>
    </row>
    <row r="19" spans="2:36" s="241" customFormat="1" ht="22.5" customHeight="1">
      <c r="B19" s="263" t="s">
        <v>260</v>
      </c>
      <c r="C19" s="264">
        <f aca="true" t="shared" si="7" ref="C19:R19">SUM(C20:C22)</f>
        <v>7</v>
      </c>
      <c r="D19" s="264">
        <f t="shared" si="7"/>
        <v>6</v>
      </c>
      <c r="E19" s="264">
        <f t="shared" si="7"/>
        <v>1</v>
      </c>
      <c r="F19" s="265">
        <f t="shared" si="7"/>
        <v>81</v>
      </c>
      <c r="G19" s="264">
        <f t="shared" si="7"/>
        <v>59</v>
      </c>
      <c r="H19" s="271">
        <f t="shared" si="7"/>
        <v>0</v>
      </c>
      <c r="I19" s="266">
        <f t="shared" si="7"/>
        <v>22</v>
      </c>
      <c r="J19" s="264">
        <f t="shared" si="7"/>
        <v>1173</v>
      </c>
      <c r="K19" s="264">
        <f t="shared" si="7"/>
        <v>623</v>
      </c>
      <c r="L19" s="264">
        <f t="shared" si="7"/>
        <v>550</v>
      </c>
      <c r="M19" s="264">
        <f t="shared" si="7"/>
        <v>186</v>
      </c>
      <c r="N19" s="264">
        <f t="shared" si="7"/>
        <v>98</v>
      </c>
      <c r="O19" s="264">
        <f t="shared" si="7"/>
        <v>88</v>
      </c>
      <c r="P19" s="264">
        <f t="shared" si="7"/>
        <v>198</v>
      </c>
      <c r="Q19" s="264">
        <f t="shared" si="7"/>
        <v>111</v>
      </c>
      <c r="R19" s="264">
        <f t="shared" si="7"/>
        <v>87</v>
      </c>
      <c r="S19" s="264"/>
      <c r="T19" s="264"/>
      <c r="U19" s="264">
        <f aca="true" t="shared" si="8" ref="U19:AH19">SUM(U20:U22)</f>
        <v>203</v>
      </c>
      <c r="V19" s="264">
        <f t="shared" si="8"/>
        <v>103</v>
      </c>
      <c r="W19" s="264">
        <f t="shared" si="8"/>
        <v>100</v>
      </c>
      <c r="X19" s="264">
        <f t="shared" si="8"/>
        <v>173</v>
      </c>
      <c r="Y19" s="264">
        <f t="shared" si="8"/>
        <v>103</v>
      </c>
      <c r="Z19" s="264">
        <f t="shared" si="8"/>
        <v>70</v>
      </c>
      <c r="AA19" s="264">
        <f t="shared" si="8"/>
        <v>204</v>
      </c>
      <c r="AB19" s="264">
        <f t="shared" si="8"/>
        <v>106</v>
      </c>
      <c r="AC19" s="264">
        <f t="shared" si="8"/>
        <v>98</v>
      </c>
      <c r="AD19" s="264">
        <f t="shared" si="8"/>
        <v>209</v>
      </c>
      <c r="AE19" s="264">
        <f t="shared" si="8"/>
        <v>102</v>
      </c>
      <c r="AF19" s="264">
        <f t="shared" si="8"/>
        <v>107</v>
      </c>
      <c r="AG19" s="265">
        <f t="shared" si="8"/>
        <v>131</v>
      </c>
      <c r="AH19" s="264">
        <f t="shared" si="8"/>
        <v>56</v>
      </c>
      <c r="AI19" s="266">
        <f>SUM(AI20:AI22)</f>
        <v>75</v>
      </c>
      <c r="AJ19" s="267" t="s">
        <v>261</v>
      </c>
    </row>
    <row r="20" spans="2:36" s="257" customFormat="1" ht="22.5" customHeight="1">
      <c r="B20" s="251" t="s">
        <v>262</v>
      </c>
      <c r="C20" s="194">
        <v>2</v>
      </c>
      <c r="D20" s="194">
        <v>1</v>
      </c>
      <c r="E20" s="194">
        <v>1</v>
      </c>
      <c r="F20" s="252">
        <v>13</v>
      </c>
      <c r="G20" s="253">
        <v>12</v>
      </c>
      <c r="H20" s="268">
        <v>0</v>
      </c>
      <c r="I20" s="254">
        <v>1</v>
      </c>
      <c r="J20" s="194">
        <v>78</v>
      </c>
      <c r="K20" s="194">
        <v>40</v>
      </c>
      <c r="L20" s="194">
        <v>38</v>
      </c>
      <c r="M20" s="194">
        <v>11</v>
      </c>
      <c r="N20" s="194">
        <v>7</v>
      </c>
      <c r="O20" s="194">
        <v>4</v>
      </c>
      <c r="P20" s="194">
        <v>15</v>
      </c>
      <c r="Q20" s="194">
        <v>8</v>
      </c>
      <c r="R20" s="194">
        <v>7</v>
      </c>
      <c r="S20" s="270"/>
      <c r="T20" s="270"/>
      <c r="U20" s="194">
        <v>10</v>
      </c>
      <c r="V20" s="194">
        <v>4</v>
      </c>
      <c r="W20" s="194">
        <v>6</v>
      </c>
      <c r="X20" s="194">
        <v>13</v>
      </c>
      <c r="Y20" s="194">
        <v>9</v>
      </c>
      <c r="Z20" s="194">
        <v>4</v>
      </c>
      <c r="AA20" s="194">
        <v>15</v>
      </c>
      <c r="AB20" s="194">
        <v>5</v>
      </c>
      <c r="AC20" s="194">
        <v>10</v>
      </c>
      <c r="AD20" s="194">
        <v>14</v>
      </c>
      <c r="AE20" s="194">
        <v>7</v>
      </c>
      <c r="AF20" s="194">
        <v>7</v>
      </c>
      <c r="AG20" s="252">
        <v>14</v>
      </c>
      <c r="AH20" s="253">
        <v>5</v>
      </c>
      <c r="AI20" s="254">
        <v>9</v>
      </c>
      <c r="AJ20" s="256" t="s">
        <v>262</v>
      </c>
    </row>
    <row r="21" spans="2:36" s="257" customFormat="1" ht="22.5" customHeight="1">
      <c r="B21" s="251" t="s">
        <v>263</v>
      </c>
      <c r="C21" s="194">
        <v>1</v>
      </c>
      <c r="D21" s="194">
        <v>1</v>
      </c>
      <c r="E21" s="194">
        <v>0</v>
      </c>
      <c r="F21" s="252">
        <v>16</v>
      </c>
      <c r="G21" s="253">
        <v>12</v>
      </c>
      <c r="H21" s="268">
        <v>0</v>
      </c>
      <c r="I21" s="254">
        <v>4</v>
      </c>
      <c r="J21" s="194">
        <v>288</v>
      </c>
      <c r="K21" s="194">
        <v>149</v>
      </c>
      <c r="L21" s="194">
        <v>139</v>
      </c>
      <c r="M21" s="194">
        <v>52</v>
      </c>
      <c r="N21" s="194">
        <v>26</v>
      </c>
      <c r="O21" s="194">
        <v>26</v>
      </c>
      <c r="P21" s="194">
        <v>42</v>
      </c>
      <c r="Q21" s="194">
        <v>22</v>
      </c>
      <c r="R21" s="194">
        <v>20</v>
      </c>
      <c r="S21" s="270"/>
      <c r="T21" s="270"/>
      <c r="U21" s="194">
        <v>50</v>
      </c>
      <c r="V21" s="194">
        <v>28</v>
      </c>
      <c r="W21" s="194">
        <v>22</v>
      </c>
      <c r="X21" s="194">
        <v>44</v>
      </c>
      <c r="Y21" s="194">
        <v>27</v>
      </c>
      <c r="Z21" s="194">
        <v>17</v>
      </c>
      <c r="AA21" s="194">
        <v>53</v>
      </c>
      <c r="AB21" s="194">
        <v>25</v>
      </c>
      <c r="AC21" s="194">
        <v>28</v>
      </c>
      <c r="AD21" s="194">
        <v>47</v>
      </c>
      <c r="AE21" s="194">
        <v>21</v>
      </c>
      <c r="AF21" s="194">
        <v>26</v>
      </c>
      <c r="AG21" s="252">
        <v>27</v>
      </c>
      <c r="AH21" s="253">
        <v>14</v>
      </c>
      <c r="AI21" s="254">
        <v>13</v>
      </c>
      <c r="AJ21" s="256" t="s">
        <v>263</v>
      </c>
    </row>
    <row r="22" spans="2:36" s="257" customFormat="1" ht="22.5" customHeight="1">
      <c r="B22" s="251" t="s">
        <v>264</v>
      </c>
      <c r="C22" s="194">
        <v>4</v>
      </c>
      <c r="D22" s="194">
        <v>4</v>
      </c>
      <c r="E22" s="194">
        <v>0</v>
      </c>
      <c r="F22" s="252">
        <v>52</v>
      </c>
      <c r="G22" s="253">
        <v>35</v>
      </c>
      <c r="H22" s="268">
        <v>0</v>
      </c>
      <c r="I22" s="254">
        <v>17</v>
      </c>
      <c r="J22" s="194">
        <v>807</v>
      </c>
      <c r="K22" s="194">
        <v>434</v>
      </c>
      <c r="L22" s="194">
        <v>373</v>
      </c>
      <c r="M22" s="194">
        <v>123</v>
      </c>
      <c r="N22" s="194">
        <v>65</v>
      </c>
      <c r="O22" s="194">
        <v>58</v>
      </c>
      <c r="P22" s="194">
        <v>141</v>
      </c>
      <c r="Q22" s="194">
        <v>81</v>
      </c>
      <c r="R22" s="194">
        <v>60</v>
      </c>
      <c r="S22" s="270"/>
      <c r="T22" s="270"/>
      <c r="U22" s="194">
        <v>143</v>
      </c>
      <c r="V22" s="194">
        <v>71</v>
      </c>
      <c r="W22" s="194">
        <v>72</v>
      </c>
      <c r="X22" s="194">
        <v>116</v>
      </c>
      <c r="Y22" s="194">
        <v>67</v>
      </c>
      <c r="Z22" s="194">
        <v>49</v>
      </c>
      <c r="AA22" s="194">
        <v>136</v>
      </c>
      <c r="AB22" s="194">
        <v>76</v>
      </c>
      <c r="AC22" s="194">
        <v>60</v>
      </c>
      <c r="AD22" s="194">
        <v>148</v>
      </c>
      <c r="AE22" s="194">
        <v>74</v>
      </c>
      <c r="AF22" s="194">
        <v>74</v>
      </c>
      <c r="AG22" s="252">
        <v>90</v>
      </c>
      <c r="AH22" s="253">
        <v>37</v>
      </c>
      <c r="AI22" s="254">
        <v>53</v>
      </c>
      <c r="AJ22" s="256" t="s">
        <v>264</v>
      </c>
    </row>
    <row r="23" spans="2:36" s="250" customFormat="1" ht="7.5" customHeight="1">
      <c r="B23" s="243"/>
      <c r="C23" s="258"/>
      <c r="D23" s="258"/>
      <c r="E23" s="258"/>
      <c r="F23" s="259"/>
      <c r="G23" s="258"/>
      <c r="H23" s="260"/>
      <c r="I23" s="261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9"/>
      <c r="AH23" s="258"/>
      <c r="AI23" s="261"/>
      <c r="AJ23" s="262"/>
    </row>
    <row r="24" spans="2:36" s="241" customFormat="1" ht="22.5" customHeight="1">
      <c r="B24" s="263" t="s">
        <v>265</v>
      </c>
      <c r="C24" s="264">
        <f>SUM(C25:C28)</f>
        <v>13</v>
      </c>
      <c r="D24" s="264">
        <f aca="true" t="shared" si="9" ref="D24:R24">SUM(D25:D28)</f>
        <v>13</v>
      </c>
      <c r="E24" s="264">
        <f t="shared" si="9"/>
        <v>0</v>
      </c>
      <c r="F24" s="265">
        <f t="shared" si="9"/>
        <v>176</v>
      </c>
      <c r="G24" s="264">
        <f t="shared" si="9"/>
        <v>126</v>
      </c>
      <c r="H24" s="264">
        <f t="shared" si="9"/>
        <v>0</v>
      </c>
      <c r="I24" s="266">
        <f t="shared" si="9"/>
        <v>50</v>
      </c>
      <c r="J24" s="264">
        <f t="shared" si="9"/>
        <v>2943</v>
      </c>
      <c r="K24" s="264">
        <f t="shared" si="9"/>
        <v>1479</v>
      </c>
      <c r="L24" s="264">
        <f t="shared" si="9"/>
        <v>1464</v>
      </c>
      <c r="M24" s="264">
        <f t="shared" si="9"/>
        <v>473</v>
      </c>
      <c r="N24" s="264">
        <f t="shared" si="9"/>
        <v>239</v>
      </c>
      <c r="O24" s="264">
        <f t="shared" si="9"/>
        <v>234</v>
      </c>
      <c r="P24" s="264">
        <f t="shared" si="9"/>
        <v>470</v>
      </c>
      <c r="Q24" s="264">
        <f t="shared" si="9"/>
        <v>239</v>
      </c>
      <c r="R24" s="264">
        <f t="shared" si="9"/>
        <v>231</v>
      </c>
      <c r="S24" s="264"/>
      <c r="T24" s="264"/>
      <c r="U24" s="264">
        <f aca="true" t="shared" si="10" ref="U24:AI24">SUM(U25:U28)</f>
        <v>509</v>
      </c>
      <c r="V24" s="264">
        <f t="shared" si="10"/>
        <v>265</v>
      </c>
      <c r="W24" s="264">
        <f t="shared" si="10"/>
        <v>244</v>
      </c>
      <c r="X24" s="264">
        <f t="shared" si="10"/>
        <v>496</v>
      </c>
      <c r="Y24" s="264">
        <f t="shared" si="10"/>
        <v>246</v>
      </c>
      <c r="Z24" s="264">
        <f t="shared" si="10"/>
        <v>250</v>
      </c>
      <c r="AA24" s="264">
        <f t="shared" si="10"/>
        <v>485</v>
      </c>
      <c r="AB24" s="264">
        <f t="shared" si="10"/>
        <v>248</v>
      </c>
      <c r="AC24" s="264">
        <f t="shared" si="10"/>
        <v>237</v>
      </c>
      <c r="AD24" s="264">
        <f t="shared" si="10"/>
        <v>510</v>
      </c>
      <c r="AE24" s="264">
        <f t="shared" si="10"/>
        <v>242</v>
      </c>
      <c r="AF24" s="264">
        <f t="shared" si="10"/>
        <v>268</v>
      </c>
      <c r="AG24" s="265">
        <f t="shared" si="10"/>
        <v>277</v>
      </c>
      <c r="AH24" s="264">
        <f t="shared" si="10"/>
        <v>114</v>
      </c>
      <c r="AI24" s="266">
        <f t="shared" si="10"/>
        <v>163</v>
      </c>
      <c r="AJ24" s="267" t="s">
        <v>265</v>
      </c>
    </row>
    <row r="25" spans="2:36" s="257" customFormat="1" ht="22.5" customHeight="1">
      <c r="B25" s="251" t="s">
        <v>266</v>
      </c>
      <c r="C25" s="194">
        <v>3</v>
      </c>
      <c r="D25" s="194">
        <v>3</v>
      </c>
      <c r="E25" s="194">
        <v>0</v>
      </c>
      <c r="F25" s="252">
        <v>32</v>
      </c>
      <c r="G25" s="253">
        <v>24</v>
      </c>
      <c r="H25" s="268">
        <v>0</v>
      </c>
      <c r="I25" s="254">
        <v>8</v>
      </c>
      <c r="J25" s="194">
        <v>318</v>
      </c>
      <c r="K25" s="194">
        <v>155</v>
      </c>
      <c r="L25" s="194">
        <v>163</v>
      </c>
      <c r="M25" s="194">
        <v>45</v>
      </c>
      <c r="N25" s="194">
        <v>16</v>
      </c>
      <c r="O25" s="194">
        <v>29</v>
      </c>
      <c r="P25" s="194">
        <v>46</v>
      </c>
      <c r="Q25" s="194">
        <v>24</v>
      </c>
      <c r="R25" s="194">
        <v>22</v>
      </c>
      <c r="S25" s="270"/>
      <c r="T25" s="270"/>
      <c r="U25" s="194">
        <v>55</v>
      </c>
      <c r="V25" s="194">
        <v>33</v>
      </c>
      <c r="W25" s="194">
        <v>22</v>
      </c>
      <c r="X25" s="194">
        <v>60</v>
      </c>
      <c r="Y25" s="194">
        <v>32</v>
      </c>
      <c r="Z25" s="194">
        <v>28</v>
      </c>
      <c r="AA25" s="194">
        <v>55</v>
      </c>
      <c r="AB25" s="194">
        <v>28</v>
      </c>
      <c r="AC25" s="194">
        <v>27</v>
      </c>
      <c r="AD25" s="194">
        <v>57</v>
      </c>
      <c r="AE25" s="194">
        <v>22</v>
      </c>
      <c r="AF25" s="194">
        <v>35</v>
      </c>
      <c r="AG25" s="252">
        <v>49</v>
      </c>
      <c r="AH25" s="253">
        <v>25</v>
      </c>
      <c r="AI25" s="254">
        <v>24</v>
      </c>
      <c r="AJ25" s="256" t="s">
        <v>266</v>
      </c>
    </row>
    <row r="26" spans="2:36" s="257" customFormat="1" ht="22.5" customHeight="1">
      <c r="B26" s="251" t="s">
        <v>267</v>
      </c>
      <c r="C26" s="194">
        <v>3</v>
      </c>
      <c r="D26" s="194">
        <v>3</v>
      </c>
      <c r="E26" s="194">
        <v>0</v>
      </c>
      <c r="F26" s="252">
        <v>49</v>
      </c>
      <c r="G26" s="253">
        <v>37</v>
      </c>
      <c r="H26" s="268">
        <v>0</v>
      </c>
      <c r="I26" s="254">
        <v>12</v>
      </c>
      <c r="J26" s="194">
        <v>929</v>
      </c>
      <c r="K26" s="194">
        <v>473</v>
      </c>
      <c r="L26" s="194">
        <v>456</v>
      </c>
      <c r="M26" s="194">
        <v>146</v>
      </c>
      <c r="N26" s="194">
        <v>85</v>
      </c>
      <c r="O26" s="194">
        <v>61</v>
      </c>
      <c r="P26" s="194">
        <v>146</v>
      </c>
      <c r="Q26" s="194">
        <v>67</v>
      </c>
      <c r="R26" s="194">
        <v>79</v>
      </c>
      <c r="S26" s="270"/>
      <c r="T26" s="270"/>
      <c r="U26" s="194">
        <v>158</v>
      </c>
      <c r="V26" s="194">
        <v>78</v>
      </c>
      <c r="W26" s="194">
        <v>80</v>
      </c>
      <c r="X26" s="194">
        <v>165</v>
      </c>
      <c r="Y26" s="194">
        <v>83</v>
      </c>
      <c r="Z26" s="194">
        <v>82</v>
      </c>
      <c r="AA26" s="194">
        <v>163</v>
      </c>
      <c r="AB26" s="194">
        <v>83</v>
      </c>
      <c r="AC26" s="194">
        <v>80</v>
      </c>
      <c r="AD26" s="194">
        <v>151</v>
      </c>
      <c r="AE26" s="194">
        <v>77</v>
      </c>
      <c r="AF26" s="194">
        <v>74</v>
      </c>
      <c r="AG26" s="252">
        <v>71</v>
      </c>
      <c r="AH26" s="253">
        <v>25</v>
      </c>
      <c r="AI26" s="254">
        <v>46</v>
      </c>
      <c r="AJ26" s="256" t="s">
        <v>267</v>
      </c>
    </row>
    <row r="27" spans="2:36" s="257" customFormat="1" ht="22.5" customHeight="1">
      <c r="B27" s="251" t="s">
        <v>268</v>
      </c>
      <c r="C27" s="194">
        <v>5</v>
      </c>
      <c r="D27" s="194">
        <v>5</v>
      </c>
      <c r="E27" s="194">
        <v>0</v>
      </c>
      <c r="F27" s="252">
        <v>56</v>
      </c>
      <c r="G27" s="253">
        <v>38</v>
      </c>
      <c r="H27" s="268">
        <v>0</v>
      </c>
      <c r="I27" s="254">
        <v>18</v>
      </c>
      <c r="J27" s="194">
        <v>905</v>
      </c>
      <c r="K27" s="194">
        <v>448</v>
      </c>
      <c r="L27" s="194">
        <v>457</v>
      </c>
      <c r="M27" s="194">
        <v>141</v>
      </c>
      <c r="N27" s="194">
        <v>74</v>
      </c>
      <c r="O27" s="194">
        <v>67</v>
      </c>
      <c r="P27" s="194">
        <v>145</v>
      </c>
      <c r="Q27" s="194">
        <v>76</v>
      </c>
      <c r="R27" s="194">
        <v>69</v>
      </c>
      <c r="S27" s="270"/>
      <c r="T27" s="270"/>
      <c r="U27" s="194">
        <v>164</v>
      </c>
      <c r="V27" s="194">
        <v>86</v>
      </c>
      <c r="W27" s="194">
        <v>78</v>
      </c>
      <c r="X27" s="194">
        <v>141</v>
      </c>
      <c r="Y27" s="194">
        <v>69</v>
      </c>
      <c r="Z27" s="194">
        <v>72</v>
      </c>
      <c r="AA27" s="194">
        <v>147</v>
      </c>
      <c r="AB27" s="194">
        <v>65</v>
      </c>
      <c r="AC27" s="194">
        <v>82</v>
      </c>
      <c r="AD27" s="194">
        <v>167</v>
      </c>
      <c r="AE27" s="194">
        <v>78</v>
      </c>
      <c r="AF27" s="194">
        <v>89</v>
      </c>
      <c r="AG27" s="252">
        <v>93</v>
      </c>
      <c r="AH27" s="253">
        <v>36</v>
      </c>
      <c r="AI27" s="254">
        <v>57</v>
      </c>
      <c r="AJ27" s="256" t="s">
        <v>268</v>
      </c>
    </row>
    <row r="28" spans="2:36" s="257" customFormat="1" ht="22.5" customHeight="1">
      <c r="B28" s="251" t="s">
        <v>269</v>
      </c>
      <c r="C28" s="194">
        <v>2</v>
      </c>
      <c r="D28" s="194">
        <v>2</v>
      </c>
      <c r="E28" s="194">
        <v>0</v>
      </c>
      <c r="F28" s="252">
        <v>39</v>
      </c>
      <c r="G28" s="253">
        <v>27</v>
      </c>
      <c r="H28" s="268">
        <v>0</v>
      </c>
      <c r="I28" s="254">
        <v>12</v>
      </c>
      <c r="J28" s="194">
        <v>791</v>
      </c>
      <c r="K28" s="194">
        <v>403</v>
      </c>
      <c r="L28" s="194">
        <v>388</v>
      </c>
      <c r="M28" s="194">
        <v>141</v>
      </c>
      <c r="N28" s="194">
        <v>64</v>
      </c>
      <c r="O28" s="194">
        <v>77</v>
      </c>
      <c r="P28" s="194">
        <v>133</v>
      </c>
      <c r="Q28" s="194">
        <v>72</v>
      </c>
      <c r="R28" s="194">
        <v>61</v>
      </c>
      <c r="S28" s="270"/>
      <c r="T28" s="270"/>
      <c r="U28" s="194">
        <v>132</v>
      </c>
      <c r="V28" s="194">
        <v>68</v>
      </c>
      <c r="W28" s="194">
        <v>64</v>
      </c>
      <c r="X28" s="194">
        <v>130</v>
      </c>
      <c r="Y28" s="194">
        <v>62</v>
      </c>
      <c r="Z28" s="194">
        <v>68</v>
      </c>
      <c r="AA28" s="194">
        <v>120</v>
      </c>
      <c r="AB28" s="194">
        <v>72</v>
      </c>
      <c r="AC28" s="194">
        <v>48</v>
      </c>
      <c r="AD28" s="194">
        <v>135</v>
      </c>
      <c r="AE28" s="194">
        <v>65</v>
      </c>
      <c r="AF28" s="194">
        <v>70</v>
      </c>
      <c r="AG28" s="252">
        <v>64</v>
      </c>
      <c r="AH28" s="253">
        <v>28</v>
      </c>
      <c r="AI28" s="254">
        <v>36</v>
      </c>
      <c r="AJ28" s="256" t="s">
        <v>269</v>
      </c>
    </row>
    <row r="29" spans="2:36" s="250" customFormat="1" ht="7.5" customHeight="1">
      <c r="B29" s="243"/>
      <c r="C29" s="258"/>
      <c r="D29" s="258"/>
      <c r="E29" s="258"/>
      <c r="F29" s="259"/>
      <c r="G29" s="258"/>
      <c r="H29" s="260"/>
      <c r="I29" s="261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9"/>
      <c r="AH29" s="258"/>
      <c r="AI29" s="261"/>
      <c r="AJ29" s="262"/>
    </row>
    <row r="30" spans="2:36" s="241" customFormat="1" ht="22.5" customHeight="1">
      <c r="B30" s="263" t="s">
        <v>270</v>
      </c>
      <c r="C30" s="264">
        <f aca="true" t="shared" si="11" ref="C30:R30">SUM(C31:C34)</f>
        <v>12</v>
      </c>
      <c r="D30" s="264">
        <f t="shared" si="11"/>
        <v>12</v>
      </c>
      <c r="E30" s="264">
        <f t="shared" si="11"/>
        <v>0</v>
      </c>
      <c r="F30" s="265">
        <f t="shared" si="11"/>
        <v>123</v>
      </c>
      <c r="G30" s="264">
        <f t="shared" si="11"/>
        <v>94</v>
      </c>
      <c r="H30" s="264">
        <f t="shared" si="11"/>
        <v>3</v>
      </c>
      <c r="I30" s="266">
        <f t="shared" si="11"/>
        <v>26</v>
      </c>
      <c r="J30" s="264">
        <f t="shared" si="11"/>
        <v>2029</v>
      </c>
      <c r="K30" s="264">
        <f t="shared" si="11"/>
        <v>1000</v>
      </c>
      <c r="L30" s="264">
        <f t="shared" si="11"/>
        <v>1029</v>
      </c>
      <c r="M30" s="264">
        <f t="shared" si="11"/>
        <v>351</v>
      </c>
      <c r="N30" s="264">
        <f t="shared" si="11"/>
        <v>160</v>
      </c>
      <c r="O30" s="264">
        <f t="shared" si="11"/>
        <v>191</v>
      </c>
      <c r="P30" s="264">
        <f t="shared" si="11"/>
        <v>335</v>
      </c>
      <c r="Q30" s="264">
        <f t="shared" si="11"/>
        <v>161</v>
      </c>
      <c r="R30" s="264">
        <f t="shared" si="11"/>
        <v>174</v>
      </c>
      <c r="S30" s="264"/>
      <c r="T30" s="264"/>
      <c r="U30" s="264">
        <f aca="true" t="shared" si="12" ref="U30:AH30">SUM(U31:U34)</f>
        <v>334</v>
      </c>
      <c r="V30" s="264">
        <f t="shared" si="12"/>
        <v>172</v>
      </c>
      <c r="W30" s="264">
        <f t="shared" si="12"/>
        <v>162</v>
      </c>
      <c r="X30" s="264">
        <f t="shared" si="12"/>
        <v>318</v>
      </c>
      <c r="Y30" s="264">
        <f t="shared" si="12"/>
        <v>164</v>
      </c>
      <c r="Z30" s="264">
        <f t="shared" si="12"/>
        <v>154</v>
      </c>
      <c r="AA30" s="264">
        <f t="shared" si="12"/>
        <v>314</v>
      </c>
      <c r="AB30" s="264">
        <f t="shared" si="12"/>
        <v>158</v>
      </c>
      <c r="AC30" s="264">
        <f t="shared" si="12"/>
        <v>156</v>
      </c>
      <c r="AD30" s="264">
        <f t="shared" si="12"/>
        <v>377</v>
      </c>
      <c r="AE30" s="264">
        <f t="shared" si="12"/>
        <v>185</v>
      </c>
      <c r="AF30" s="264">
        <f t="shared" si="12"/>
        <v>192</v>
      </c>
      <c r="AG30" s="265">
        <f t="shared" si="12"/>
        <v>211</v>
      </c>
      <c r="AH30" s="264">
        <f t="shared" si="12"/>
        <v>88</v>
      </c>
      <c r="AI30" s="266">
        <f>SUM(AI31:AI34)</f>
        <v>123</v>
      </c>
      <c r="AJ30" s="267" t="s">
        <v>271</v>
      </c>
    </row>
    <row r="31" spans="2:36" s="257" customFormat="1" ht="22.5" customHeight="1">
      <c r="B31" s="251" t="s">
        <v>272</v>
      </c>
      <c r="C31" s="194">
        <v>1</v>
      </c>
      <c r="D31" s="194">
        <v>1</v>
      </c>
      <c r="E31" s="194">
        <v>0</v>
      </c>
      <c r="F31" s="252">
        <v>14</v>
      </c>
      <c r="G31" s="253">
        <v>10</v>
      </c>
      <c r="H31" s="253">
        <v>0</v>
      </c>
      <c r="I31" s="254">
        <v>4</v>
      </c>
      <c r="J31" s="194">
        <v>191</v>
      </c>
      <c r="K31" s="194">
        <v>90</v>
      </c>
      <c r="L31" s="194">
        <v>101</v>
      </c>
      <c r="M31" s="194">
        <v>40</v>
      </c>
      <c r="N31" s="194">
        <v>14</v>
      </c>
      <c r="O31" s="194">
        <v>26</v>
      </c>
      <c r="P31" s="194">
        <v>32</v>
      </c>
      <c r="Q31" s="194">
        <v>15</v>
      </c>
      <c r="R31" s="194">
        <v>17</v>
      </c>
      <c r="S31" s="270"/>
      <c r="T31" s="270"/>
      <c r="U31" s="194">
        <v>30</v>
      </c>
      <c r="V31" s="194">
        <v>17</v>
      </c>
      <c r="W31" s="194">
        <v>13</v>
      </c>
      <c r="X31" s="194">
        <v>29</v>
      </c>
      <c r="Y31" s="194">
        <v>15</v>
      </c>
      <c r="Z31" s="194">
        <v>14</v>
      </c>
      <c r="AA31" s="194">
        <v>27</v>
      </c>
      <c r="AB31" s="194">
        <v>14</v>
      </c>
      <c r="AC31" s="194">
        <v>13</v>
      </c>
      <c r="AD31" s="194">
        <v>33</v>
      </c>
      <c r="AE31" s="194">
        <v>15</v>
      </c>
      <c r="AF31" s="194">
        <v>18</v>
      </c>
      <c r="AG31" s="252">
        <v>23</v>
      </c>
      <c r="AH31" s="253">
        <v>9</v>
      </c>
      <c r="AI31" s="254">
        <v>14</v>
      </c>
      <c r="AJ31" s="256" t="s">
        <v>273</v>
      </c>
    </row>
    <row r="32" spans="2:36" s="257" customFormat="1" ht="22.5" customHeight="1">
      <c r="B32" s="251" t="s">
        <v>274</v>
      </c>
      <c r="C32" s="194">
        <v>4</v>
      </c>
      <c r="D32" s="194">
        <v>4</v>
      </c>
      <c r="E32" s="194">
        <v>0</v>
      </c>
      <c r="F32" s="252">
        <v>41</v>
      </c>
      <c r="G32" s="253">
        <v>34</v>
      </c>
      <c r="H32" s="253">
        <v>0</v>
      </c>
      <c r="I32" s="254">
        <v>7</v>
      </c>
      <c r="J32" s="194">
        <v>733</v>
      </c>
      <c r="K32" s="194">
        <v>365</v>
      </c>
      <c r="L32" s="194">
        <v>368</v>
      </c>
      <c r="M32" s="194">
        <v>126</v>
      </c>
      <c r="N32" s="194">
        <v>59</v>
      </c>
      <c r="O32" s="194">
        <v>67</v>
      </c>
      <c r="P32" s="194">
        <v>123</v>
      </c>
      <c r="Q32" s="194">
        <v>61</v>
      </c>
      <c r="R32" s="194">
        <v>62</v>
      </c>
      <c r="S32" s="270"/>
      <c r="T32" s="270"/>
      <c r="U32" s="194">
        <v>111</v>
      </c>
      <c r="V32" s="194">
        <v>58</v>
      </c>
      <c r="W32" s="194">
        <v>53</v>
      </c>
      <c r="X32" s="194">
        <v>119</v>
      </c>
      <c r="Y32" s="194">
        <v>59</v>
      </c>
      <c r="Z32" s="194">
        <v>60</v>
      </c>
      <c r="AA32" s="194">
        <v>117</v>
      </c>
      <c r="AB32" s="194">
        <v>59</v>
      </c>
      <c r="AC32" s="194">
        <v>58</v>
      </c>
      <c r="AD32" s="194">
        <v>137</v>
      </c>
      <c r="AE32" s="194">
        <v>69</v>
      </c>
      <c r="AF32" s="194">
        <v>68</v>
      </c>
      <c r="AG32" s="252">
        <v>68</v>
      </c>
      <c r="AH32" s="253">
        <v>30</v>
      </c>
      <c r="AI32" s="254">
        <v>38</v>
      </c>
      <c r="AJ32" s="256" t="s">
        <v>274</v>
      </c>
    </row>
    <row r="33" spans="2:36" s="257" customFormat="1" ht="22.5" customHeight="1">
      <c r="B33" s="251" t="s">
        <v>275</v>
      </c>
      <c r="C33" s="194">
        <v>3</v>
      </c>
      <c r="D33" s="194">
        <v>3</v>
      </c>
      <c r="E33" s="194">
        <v>0</v>
      </c>
      <c r="F33" s="252">
        <v>30</v>
      </c>
      <c r="G33" s="253">
        <v>22</v>
      </c>
      <c r="H33" s="253">
        <v>2</v>
      </c>
      <c r="I33" s="254">
        <v>6</v>
      </c>
      <c r="J33" s="194">
        <v>548</v>
      </c>
      <c r="K33" s="194">
        <v>269</v>
      </c>
      <c r="L33" s="194">
        <v>279</v>
      </c>
      <c r="M33" s="194">
        <v>98</v>
      </c>
      <c r="N33" s="194">
        <v>45</v>
      </c>
      <c r="O33" s="194">
        <v>53</v>
      </c>
      <c r="P33" s="194">
        <v>79</v>
      </c>
      <c r="Q33" s="194">
        <v>34</v>
      </c>
      <c r="R33" s="194">
        <v>45</v>
      </c>
      <c r="S33" s="270"/>
      <c r="T33" s="270"/>
      <c r="U33" s="194">
        <v>94</v>
      </c>
      <c r="V33" s="194">
        <v>48</v>
      </c>
      <c r="W33" s="194">
        <v>46</v>
      </c>
      <c r="X33" s="194">
        <v>83</v>
      </c>
      <c r="Y33" s="194">
        <v>47</v>
      </c>
      <c r="Z33" s="194">
        <v>36</v>
      </c>
      <c r="AA33" s="194">
        <v>81</v>
      </c>
      <c r="AB33" s="194">
        <v>38</v>
      </c>
      <c r="AC33" s="194">
        <v>43</v>
      </c>
      <c r="AD33" s="194">
        <v>113</v>
      </c>
      <c r="AE33" s="194">
        <v>57</v>
      </c>
      <c r="AF33" s="194">
        <v>56</v>
      </c>
      <c r="AG33" s="252">
        <v>53</v>
      </c>
      <c r="AH33" s="253">
        <v>21</v>
      </c>
      <c r="AI33" s="254">
        <v>32</v>
      </c>
      <c r="AJ33" s="256" t="s">
        <v>275</v>
      </c>
    </row>
    <row r="34" spans="2:36" s="257" customFormat="1" ht="22.5" customHeight="1">
      <c r="B34" s="251" t="s">
        <v>276</v>
      </c>
      <c r="C34" s="194">
        <v>4</v>
      </c>
      <c r="D34" s="194">
        <v>4</v>
      </c>
      <c r="E34" s="194">
        <v>0</v>
      </c>
      <c r="F34" s="252">
        <v>38</v>
      </c>
      <c r="G34" s="253">
        <v>28</v>
      </c>
      <c r="H34" s="253">
        <v>1</v>
      </c>
      <c r="I34" s="254">
        <v>9</v>
      </c>
      <c r="J34" s="194">
        <v>557</v>
      </c>
      <c r="K34" s="194">
        <v>276</v>
      </c>
      <c r="L34" s="194">
        <v>281</v>
      </c>
      <c r="M34" s="194">
        <v>87</v>
      </c>
      <c r="N34" s="194">
        <v>42</v>
      </c>
      <c r="O34" s="194">
        <v>45</v>
      </c>
      <c r="P34" s="194">
        <v>101</v>
      </c>
      <c r="Q34" s="194">
        <v>51</v>
      </c>
      <c r="R34" s="194">
        <v>50</v>
      </c>
      <c r="S34" s="270"/>
      <c r="T34" s="270"/>
      <c r="U34" s="194">
        <v>99</v>
      </c>
      <c r="V34" s="194">
        <v>49</v>
      </c>
      <c r="W34" s="194">
        <v>50</v>
      </c>
      <c r="X34" s="194">
        <v>87</v>
      </c>
      <c r="Y34" s="194">
        <v>43</v>
      </c>
      <c r="Z34" s="194">
        <v>44</v>
      </c>
      <c r="AA34" s="194">
        <v>89</v>
      </c>
      <c r="AB34" s="194">
        <v>47</v>
      </c>
      <c r="AC34" s="194">
        <v>42</v>
      </c>
      <c r="AD34" s="194">
        <v>94</v>
      </c>
      <c r="AE34" s="194">
        <v>44</v>
      </c>
      <c r="AF34" s="194">
        <v>50</v>
      </c>
      <c r="AG34" s="252">
        <v>67</v>
      </c>
      <c r="AH34" s="253">
        <v>28</v>
      </c>
      <c r="AI34" s="254">
        <v>39</v>
      </c>
      <c r="AJ34" s="256" t="s">
        <v>276</v>
      </c>
    </row>
    <row r="35" spans="2:36" s="250" customFormat="1" ht="7.5" customHeight="1">
      <c r="B35" s="243"/>
      <c r="C35" s="258"/>
      <c r="D35" s="258"/>
      <c r="E35" s="258"/>
      <c r="F35" s="259"/>
      <c r="G35" s="258"/>
      <c r="H35" s="260"/>
      <c r="I35" s="261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9"/>
      <c r="AH35" s="258"/>
      <c r="AI35" s="261"/>
      <c r="AJ35" s="262"/>
    </row>
    <row r="36" spans="2:36" s="241" customFormat="1" ht="22.5" customHeight="1">
      <c r="B36" s="263" t="s">
        <v>277</v>
      </c>
      <c r="C36" s="264">
        <f>SUM(C37:C39)</f>
        <v>4</v>
      </c>
      <c r="D36" s="264">
        <f aca="true" t="shared" si="13" ref="D36:R36">SUM(D37:D39)</f>
        <v>4</v>
      </c>
      <c r="E36" s="264">
        <f t="shared" si="13"/>
        <v>0</v>
      </c>
      <c r="F36" s="265">
        <f t="shared" si="13"/>
        <v>27</v>
      </c>
      <c r="G36" s="264">
        <f t="shared" si="13"/>
        <v>22</v>
      </c>
      <c r="H36" s="264">
        <f t="shared" si="13"/>
        <v>1</v>
      </c>
      <c r="I36" s="266">
        <f t="shared" si="13"/>
        <v>4</v>
      </c>
      <c r="J36" s="264">
        <f t="shared" si="13"/>
        <v>292</v>
      </c>
      <c r="K36" s="264">
        <f t="shared" si="13"/>
        <v>133</v>
      </c>
      <c r="L36" s="264">
        <f t="shared" si="13"/>
        <v>159</v>
      </c>
      <c r="M36" s="264">
        <f t="shared" si="13"/>
        <v>50</v>
      </c>
      <c r="N36" s="264">
        <f t="shared" si="13"/>
        <v>24</v>
      </c>
      <c r="O36" s="264">
        <f t="shared" si="13"/>
        <v>26</v>
      </c>
      <c r="P36" s="264">
        <f t="shared" si="13"/>
        <v>35</v>
      </c>
      <c r="Q36" s="264">
        <f t="shared" si="13"/>
        <v>16</v>
      </c>
      <c r="R36" s="264">
        <f t="shared" si="13"/>
        <v>19</v>
      </c>
      <c r="S36" s="264"/>
      <c r="T36" s="264"/>
      <c r="U36" s="264">
        <f aca="true" t="shared" si="14" ref="U36:AI36">SUM(U37:U39)</f>
        <v>57</v>
      </c>
      <c r="V36" s="264">
        <f t="shared" si="14"/>
        <v>26</v>
      </c>
      <c r="W36" s="264">
        <f t="shared" si="14"/>
        <v>31</v>
      </c>
      <c r="X36" s="264">
        <f t="shared" si="14"/>
        <v>39</v>
      </c>
      <c r="Y36" s="264">
        <f t="shared" si="14"/>
        <v>15</v>
      </c>
      <c r="Z36" s="264">
        <f t="shared" si="14"/>
        <v>24</v>
      </c>
      <c r="AA36" s="264">
        <f t="shared" si="14"/>
        <v>48</v>
      </c>
      <c r="AB36" s="264">
        <f t="shared" si="14"/>
        <v>24</v>
      </c>
      <c r="AC36" s="264">
        <f t="shared" si="14"/>
        <v>24</v>
      </c>
      <c r="AD36" s="264">
        <f t="shared" si="14"/>
        <v>63</v>
      </c>
      <c r="AE36" s="264">
        <f t="shared" si="14"/>
        <v>28</v>
      </c>
      <c r="AF36" s="264">
        <f t="shared" si="14"/>
        <v>35</v>
      </c>
      <c r="AG36" s="265">
        <f t="shared" si="14"/>
        <v>49</v>
      </c>
      <c r="AH36" s="264">
        <f t="shared" si="14"/>
        <v>25</v>
      </c>
      <c r="AI36" s="266">
        <f t="shared" si="14"/>
        <v>24</v>
      </c>
      <c r="AJ36" s="267" t="s">
        <v>277</v>
      </c>
    </row>
    <row r="37" spans="2:36" s="257" customFormat="1" ht="22.5" customHeight="1">
      <c r="B37" s="251" t="s">
        <v>278</v>
      </c>
      <c r="C37" s="194">
        <v>1</v>
      </c>
      <c r="D37" s="194">
        <v>1</v>
      </c>
      <c r="E37" s="194">
        <v>0</v>
      </c>
      <c r="F37" s="252">
        <v>8</v>
      </c>
      <c r="G37" s="253">
        <v>6</v>
      </c>
      <c r="H37" s="253">
        <v>0</v>
      </c>
      <c r="I37" s="254">
        <v>2</v>
      </c>
      <c r="J37" s="194">
        <v>131</v>
      </c>
      <c r="K37" s="194">
        <v>61</v>
      </c>
      <c r="L37" s="194">
        <v>70</v>
      </c>
      <c r="M37" s="194">
        <v>21</v>
      </c>
      <c r="N37" s="194">
        <v>11</v>
      </c>
      <c r="O37" s="194">
        <v>10</v>
      </c>
      <c r="P37" s="194">
        <v>17</v>
      </c>
      <c r="Q37" s="194">
        <v>5</v>
      </c>
      <c r="R37" s="194">
        <v>12</v>
      </c>
      <c r="S37" s="258"/>
      <c r="T37" s="258"/>
      <c r="U37" s="194">
        <v>25</v>
      </c>
      <c r="V37" s="194">
        <v>13</v>
      </c>
      <c r="W37" s="194">
        <v>12</v>
      </c>
      <c r="X37" s="194">
        <v>17</v>
      </c>
      <c r="Y37" s="194">
        <v>8</v>
      </c>
      <c r="Z37" s="194">
        <v>9</v>
      </c>
      <c r="AA37" s="194">
        <v>24</v>
      </c>
      <c r="AB37" s="194">
        <v>10</v>
      </c>
      <c r="AC37" s="194">
        <v>14</v>
      </c>
      <c r="AD37" s="194">
        <v>27</v>
      </c>
      <c r="AE37" s="194">
        <v>14</v>
      </c>
      <c r="AF37" s="194">
        <v>13</v>
      </c>
      <c r="AG37" s="252">
        <v>15</v>
      </c>
      <c r="AH37" s="253">
        <v>8</v>
      </c>
      <c r="AI37" s="254">
        <v>7</v>
      </c>
      <c r="AJ37" s="256" t="s">
        <v>278</v>
      </c>
    </row>
    <row r="38" spans="2:36" s="221" customFormat="1" ht="22.5" customHeight="1">
      <c r="B38" s="272" t="s">
        <v>279</v>
      </c>
      <c r="C38" s="194">
        <v>2</v>
      </c>
      <c r="D38" s="194">
        <v>2</v>
      </c>
      <c r="E38" s="194">
        <v>0</v>
      </c>
      <c r="F38" s="252">
        <v>12</v>
      </c>
      <c r="G38" s="253">
        <v>10</v>
      </c>
      <c r="H38" s="253">
        <v>1</v>
      </c>
      <c r="I38" s="254">
        <v>1</v>
      </c>
      <c r="J38" s="194">
        <v>83</v>
      </c>
      <c r="K38" s="194">
        <v>37</v>
      </c>
      <c r="L38" s="194">
        <v>46</v>
      </c>
      <c r="M38" s="194">
        <v>12</v>
      </c>
      <c r="N38" s="194">
        <v>7</v>
      </c>
      <c r="O38" s="194">
        <v>5</v>
      </c>
      <c r="P38" s="194">
        <v>10</v>
      </c>
      <c r="Q38" s="194">
        <v>5</v>
      </c>
      <c r="R38" s="194">
        <v>5</v>
      </c>
      <c r="S38" s="273"/>
      <c r="T38" s="273"/>
      <c r="U38" s="194">
        <v>14</v>
      </c>
      <c r="V38" s="194">
        <v>4</v>
      </c>
      <c r="W38" s="194">
        <v>10</v>
      </c>
      <c r="X38" s="194">
        <v>12</v>
      </c>
      <c r="Y38" s="194">
        <v>5</v>
      </c>
      <c r="Z38" s="194">
        <v>7</v>
      </c>
      <c r="AA38" s="194">
        <v>17</v>
      </c>
      <c r="AB38" s="194">
        <v>9</v>
      </c>
      <c r="AC38" s="194">
        <v>8</v>
      </c>
      <c r="AD38" s="194">
        <v>18</v>
      </c>
      <c r="AE38" s="194">
        <v>7</v>
      </c>
      <c r="AF38" s="194">
        <v>11</v>
      </c>
      <c r="AG38" s="252">
        <v>22</v>
      </c>
      <c r="AH38" s="253">
        <v>12</v>
      </c>
      <c r="AI38" s="254">
        <v>10</v>
      </c>
      <c r="AJ38" s="274" t="s">
        <v>279</v>
      </c>
    </row>
    <row r="39" spans="2:36" s="221" customFormat="1" ht="22.5" customHeight="1">
      <c r="B39" s="272" t="s">
        <v>280</v>
      </c>
      <c r="C39" s="194">
        <v>1</v>
      </c>
      <c r="D39" s="194">
        <v>1</v>
      </c>
      <c r="E39" s="194">
        <v>0</v>
      </c>
      <c r="F39" s="252">
        <v>7</v>
      </c>
      <c r="G39" s="253">
        <v>6</v>
      </c>
      <c r="H39" s="253">
        <v>0</v>
      </c>
      <c r="I39" s="254">
        <v>1</v>
      </c>
      <c r="J39" s="194">
        <v>78</v>
      </c>
      <c r="K39" s="194">
        <v>35</v>
      </c>
      <c r="L39" s="194">
        <v>43</v>
      </c>
      <c r="M39" s="194">
        <v>17</v>
      </c>
      <c r="N39" s="194">
        <v>6</v>
      </c>
      <c r="O39" s="194">
        <v>11</v>
      </c>
      <c r="P39" s="194">
        <v>8</v>
      </c>
      <c r="Q39" s="194">
        <v>6</v>
      </c>
      <c r="R39" s="194">
        <v>2</v>
      </c>
      <c r="S39" s="273"/>
      <c r="T39" s="273"/>
      <c r="U39" s="194">
        <v>18</v>
      </c>
      <c r="V39" s="194">
        <v>9</v>
      </c>
      <c r="W39" s="194">
        <v>9</v>
      </c>
      <c r="X39" s="194">
        <v>10</v>
      </c>
      <c r="Y39" s="194">
        <v>2</v>
      </c>
      <c r="Z39" s="194">
        <v>8</v>
      </c>
      <c r="AA39" s="194">
        <v>7</v>
      </c>
      <c r="AB39" s="194">
        <v>5</v>
      </c>
      <c r="AC39" s="194">
        <v>2</v>
      </c>
      <c r="AD39" s="194">
        <v>18</v>
      </c>
      <c r="AE39" s="194">
        <v>7</v>
      </c>
      <c r="AF39" s="194">
        <v>11</v>
      </c>
      <c r="AG39" s="252">
        <v>12</v>
      </c>
      <c r="AH39" s="253">
        <v>5</v>
      </c>
      <c r="AI39" s="254">
        <v>7</v>
      </c>
      <c r="AJ39" s="274" t="s">
        <v>281</v>
      </c>
    </row>
    <row r="40" spans="2:36" s="221" customFormat="1" ht="7.5" customHeight="1">
      <c r="B40" s="275"/>
      <c r="C40" s="276"/>
      <c r="D40" s="276"/>
      <c r="E40" s="276"/>
      <c r="F40" s="277"/>
      <c r="G40" s="278"/>
      <c r="H40" s="279"/>
      <c r="I40" s="280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7"/>
      <c r="AH40" s="278"/>
      <c r="AI40" s="280"/>
      <c r="AJ40" s="281"/>
    </row>
    <row r="41" spans="2:36" s="218" customFormat="1" ht="19.5" customHeight="1">
      <c r="B41" s="282"/>
      <c r="C41" s="282"/>
      <c r="D41" s="282"/>
      <c r="E41" s="282"/>
      <c r="F41" s="216"/>
      <c r="G41" s="216"/>
      <c r="H41" s="216"/>
      <c r="I41" s="216"/>
      <c r="J41" s="282"/>
      <c r="K41" s="282"/>
      <c r="L41" s="282"/>
      <c r="M41" s="282"/>
      <c r="N41" s="282"/>
      <c r="O41" s="282"/>
      <c r="P41" s="282"/>
      <c r="Q41" s="282"/>
      <c r="R41" s="282"/>
      <c r="S41" s="216"/>
      <c r="T41" s="216"/>
      <c r="U41" s="282"/>
      <c r="V41" s="282"/>
      <c r="W41" s="282"/>
      <c r="X41" s="282"/>
      <c r="Y41" s="282"/>
      <c r="Z41" s="282"/>
      <c r="AA41" s="282"/>
      <c r="AB41" s="282"/>
      <c r="AC41" s="282"/>
      <c r="AD41" s="282"/>
      <c r="AE41" s="282"/>
      <c r="AF41" s="282"/>
      <c r="AG41" s="216"/>
      <c r="AH41" s="216"/>
      <c r="AI41" s="216"/>
      <c r="AJ41" s="282"/>
    </row>
  </sheetData>
  <sheetProtection/>
  <mergeCells count="16">
    <mergeCell ref="P4:R4"/>
    <mergeCell ref="U4:W4"/>
    <mergeCell ref="X4:Z4"/>
    <mergeCell ref="AA4:AC4"/>
    <mergeCell ref="AD4:AF4"/>
    <mergeCell ref="AG4:AI4"/>
    <mergeCell ref="C1:R1"/>
    <mergeCell ref="U1:AJ1"/>
    <mergeCell ref="B3:B5"/>
    <mergeCell ref="C3:E4"/>
    <mergeCell ref="F3:I4"/>
    <mergeCell ref="U3:AF3"/>
    <mergeCell ref="AG3:AI3"/>
    <mergeCell ref="AJ3:AJ5"/>
    <mergeCell ref="J4:L4"/>
    <mergeCell ref="M4:O4"/>
  </mergeCells>
  <printOptions horizontalCentered="1"/>
  <pageMargins left="0.4724409448818898" right="0.4330708661417323" top="0.7874015748031497" bottom="0.5118110236220472" header="0.5118110236220472" footer="0.5118110236220472"/>
  <pageSetup firstPageNumber="35" useFirstPageNumber="1" horizontalDpi="600" verticalDpi="600" orientation="portrait" paperSize="9" scale="78" r:id="rId1"/>
  <headerFooter alignWithMargins="0">
    <oddFooter>&amp;C&amp;"ＭＳ Ｐ明朝,標準"- &amp;P -</oddFooter>
  </headerFooter>
  <colBreaks count="1" manualBreakCount="1">
    <brk id="19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P13"/>
  <sheetViews>
    <sheetView showGridLines="0" zoomScalePageLayoutView="0" workbookViewId="0" topLeftCell="A1">
      <selection activeCell="E19" sqref="E19"/>
    </sheetView>
  </sheetViews>
  <sheetFormatPr defaultColWidth="9.00390625" defaultRowHeight="13.5"/>
  <cols>
    <col min="1" max="1" width="10.50390625" style="1" customWidth="1"/>
    <col min="2" max="14" width="5.625" style="1" customWidth="1"/>
    <col min="15" max="15" width="5.625" style="1" hidden="1" customWidth="1"/>
    <col min="16" max="16384" width="9.00390625" style="1" customWidth="1"/>
  </cols>
  <sheetData>
    <row r="2" spans="1:14" s="124" customFormat="1" ht="14.25">
      <c r="A2" s="172" t="s">
        <v>4</v>
      </c>
      <c r="B2" s="287" t="s">
        <v>196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</row>
    <row r="3" spans="1:15" s="2" customFormat="1" ht="13.5">
      <c r="A3" s="170"/>
      <c r="B3" s="170"/>
      <c r="C3" s="170"/>
      <c r="D3" s="170"/>
      <c r="E3" s="170"/>
      <c r="F3" s="170"/>
      <c r="G3" s="170"/>
      <c r="H3" s="170"/>
      <c r="I3" s="170"/>
      <c r="J3" s="170"/>
      <c r="L3" s="170"/>
      <c r="M3" s="294" t="s">
        <v>189</v>
      </c>
      <c r="N3" s="294"/>
      <c r="O3" s="170"/>
    </row>
    <row r="4" spans="1:15" s="125" customFormat="1" ht="15.75" customHeight="1">
      <c r="A4" s="288" t="s">
        <v>71</v>
      </c>
      <c r="B4" s="136"/>
      <c r="C4" s="136"/>
      <c r="D4" s="137">
        <v>1</v>
      </c>
      <c r="E4" s="137">
        <v>50</v>
      </c>
      <c r="F4" s="137">
        <v>100</v>
      </c>
      <c r="G4" s="137">
        <v>150</v>
      </c>
      <c r="H4" s="137">
        <v>200</v>
      </c>
      <c r="I4" s="137">
        <v>250</v>
      </c>
      <c r="J4" s="137">
        <v>300</v>
      </c>
      <c r="K4" s="137">
        <v>400</v>
      </c>
      <c r="L4" s="137">
        <v>500</v>
      </c>
      <c r="M4" s="137">
        <v>600</v>
      </c>
      <c r="N4" s="137">
        <v>700</v>
      </c>
      <c r="O4" s="291" t="s">
        <v>146</v>
      </c>
    </row>
    <row r="5" spans="1:16" s="125" customFormat="1" ht="15.75" customHeight="1">
      <c r="A5" s="289"/>
      <c r="B5" s="98" t="s">
        <v>61</v>
      </c>
      <c r="C5" s="98" t="s">
        <v>72</v>
      </c>
      <c r="D5" s="138" t="s">
        <v>1</v>
      </c>
      <c r="E5" s="138" t="s">
        <v>1</v>
      </c>
      <c r="F5" s="138" t="s">
        <v>1</v>
      </c>
      <c r="G5" s="138" t="s">
        <v>1</v>
      </c>
      <c r="H5" s="138" t="s">
        <v>1</v>
      </c>
      <c r="I5" s="138" t="s">
        <v>1</v>
      </c>
      <c r="J5" s="138" t="s">
        <v>1</v>
      </c>
      <c r="K5" s="138" t="s">
        <v>1</v>
      </c>
      <c r="L5" s="138" t="s">
        <v>1</v>
      </c>
      <c r="M5" s="138" t="s">
        <v>1</v>
      </c>
      <c r="N5" s="138" t="s">
        <v>1</v>
      </c>
      <c r="O5" s="292"/>
      <c r="P5" s="55"/>
    </row>
    <row r="6" spans="1:15" s="125" customFormat="1" ht="15.75" customHeight="1">
      <c r="A6" s="290"/>
      <c r="B6" s="135"/>
      <c r="C6" s="135"/>
      <c r="D6" s="139">
        <v>49</v>
      </c>
      <c r="E6" s="139">
        <v>99</v>
      </c>
      <c r="F6" s="139">
        <v>149</v>
      </c>
      <c r="G6" s="139">
        <v>199</v>
      </c>
      <c r="H6" s="139">
        <v>249</v>
      </c>
      <c r="I6" s="139">
        <v>299</v>
      </c>
      <c r="J6" s="139">
        <v>399</v>
      </c>
      <c r="K6" s="139">
        <v>499</v>
      </c>
      <c r="L6" s="139">
        <v>599</v>
      </c>
      <c r="M6" s="139">
        <v>699</v>
      </c>
      <c r="N6" s="139" t="s">
        <v>190</v>
      </c>
      <c r="O6" s="293"/>
    </row>
    <row r="7" spans="1:15" s="2" customFormat="1" ht="9" customHeight="1">
      <c r="A7" s="36"/>
      <c r="B7" s="19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40"/>
      <c r="O7" s="40"/>
    </row>
    <row r="8" spans="1:15" s="5" customFormat="1" ht="18" customHeight="1">
      <c r="A8" s="184" t="s">
        <v>197</v>
      </c>
      <c r="B8" s="100">
        <f>SUM(C8:O8)</f>
        <v>125</v>
      </c>
      <c r="C8" s="100">
        <f>SUM(C9:C11)</f>
        <v>2</v>
      </c>
      <c r="D8" s="100">
        <f aca="true" t="shared" si="0" ref="D8:O8">SUM(D9:D11)</f>
        <v>12</v>
      </c>
      <c r="E8" s="100">
        <f t="shared" si="0"/>
        <v>15</v>
      </c>
      <c r="F8" s="100">
        <f t="shared" si="0"/>
        <v>16</v>
      </c>
      <c r="G8" s="100">
        <f t="shared" si="0"/>
        <v>13</v>
      </c>
      <c r="H8" s="100">
        <f t="shared" si="0"/>
        <v>17</v>
      </c>
      <c r="I8" s="100">
        <f t="shared" si="0"/>
        <v>17</v>
      </c>
      <c r="J8" s="100">
        <f t="shared" si="0"/>
        <v>13</v>
      </c>
      <c r="K8" s="100">
        <f t="shared" si="0"/>
        <v>9</v>
      </c>
      <c r="L8" s="100">
        <f t="shared" si="0"/>
        <v>7</v>
      </c>
      <c r="M8" s="100">
        <f t="shared" si="0"/>
        <v>4</v>
      </c>
      <c r="N8" s="101">
        <f t="shared" si="0"/>
        <v>0</v>
      </c>
      <c r="O8" s="101">
        <f t="shared" si="0"/>
        <v>0</v>
      </c>
    </row>
    <row r="9" spans="1:15" s="2" customFormat="1" ht="18" customHeight="1">
      <c r="A9" s="98" t="s">
        <v>167</v>
      </c>
      <c r="B9" s="21">
        <f>SUM(C9:O9)</f>
        <v>1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1</v>
      </c>
      <c r="K9" s="21">
        <v>0</v>
      </c>
      <c r="L9" s="21">
        <v>0</v>
      </c>
      <c r="M9" s="21">
        <v>0</v>
      </c>
      <c r="N9" s="42">
        <v>0</v>
      </c>
      <c r="O9" s="42">
        <v>0</v>
      </c>
    </row>
    <row r="10" spans="1:15" s="2" customFormat="1" ht="18" customHeight="1">
      <c r="A10" s="98" t="s">
        <v>155</v>
      </c>
      <c r="B10" s="77">
        <f>SUM(C10:O10)</f>
        <v>122</v>
      </c>
      <c r="C10" s="77">
        <v>0</v>
      </c>
      <c r="D10" s="77">
        <v>12</v>
      </c>
      <c r="E10" s="77">
        <v>15</v>
      </c>
      <c r="F10" s="77">
        <v>16</v>
      </c>
      <c r="G10" s="77">
        <v>13</v>
      </c>
      <c r="H10" s="77">
        <v>17</v>
      </c>
      <c r="I10" s="77">
        <v>17</v>
      </c>
      <c r="J10" s="77">
        <v>12</v>
      </c>
      <c r="K10" s="77">
        <v>9</v>
      </c>
      <c r="L10" s="77">
        <v>7</v>
      </c>
      <c r="M10" s="77">
        <v>4</v>
      </c>
      <c r="N10" s="78">
        <v>0</v>
      </c>
      <c r="O10" s="78">
        <v>0</v>
      </c>
    </row>
    <row r="11" spans="1:15" s="2" customFormat="1" ht="18" customHeight="1">
      <c r="A11" s="98" t="s">
        <v>156</v>
      </c>
      <c r="B11" s="77">
        <f>SUM(C11:O11)</f>
        <v>2</v>
      </c>
      <c r="C11" s="77">
        <v>2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8">
        <v>0</v>
      </c>
      <c r="O11" s="78">
        <v>0</v>
      </c>
    </row>
    <row r="12" spans="1:15" s="2" customFormat="1" ht="9" customHeight="1">
      <c r="A12" s="37"/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65"/>
      <c r="O12" s="65"/>
    </row>
    <row r="13" spans="1:15" ht="13.5" customHeight="1">
      <c r="A13" s="11" t="s">
        <v>138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ht="9" customHeight="1"/>
    <row r="15" ht="9" customHeight="1"/>
  </sheetData>
  <sheetProtection/>
  <mergeCells count="4">
    <mergeCell ref="A4:A6"/>
    <mergeCell ref="O4:O6"/>
    <mergeCell ref="M3:N3"/>
    <mergeCell ref="B2:N2"/>
  </mergeCells>
  <printOptions/>
  <pageMargins left="0.75" right="0.48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3"/>
  <sheetViews>
    <sheetView showGridLines="0" zoomScalePageLayoutView="0" workbookViewId="0" topLeftCell="A1">
      <selection activeCell="A7" sqref="A7"/>
    </sheetView>
  </sheetViews>
  <sheetFormatPr defaultColWidth="9.00390625" defaultRowHeight="13.5"/>
  <cols>
    <col min="1" max="1" width="11.625" style="1" customWidth="1"/>
    <col min="2" max="8" width="8.625" style="1" customWidth="1"/>
    <col min="9" max="16384" width="9.00390625" style="1" customWidth="1"/>
  </cols>
  <sheetData>
    <row r="1" ht="5.25" customHeight="1"/>
    <row r="2" spans="1:8" s="124" customFormat="1" ht="16.5" customHeight="1">
      <c r="A2" s="172" t="s">
        <v>19</v>
      </c>
      <c r="B2" s="287" t="s">
        <v>198</v>
      </c>
      <c r="C2" s="287"/>
      <c r="D2" s="287"/>
      <c r="E2" s="287"/>
      <c r="F2" s="287"/>
      <c r="G2" s="287"/>
      <c r="H2" s="287"/>
    </row>
    <row r="3" spans="2:8" ht="13.5">
      <c r="B3" s="12"/>
      <c r="C3" s="12"/>
      <c r="D3" s="12"/>
      <c r="E3" s="12"/>
      <c r="F3" s="4"/>
      <c r="G3" s="12"/>
      <c r="H3" s="9" t="s">
        <v>58</v>
      </c>
    </row>
    <row r="4" spans="1:8" s="141" customFormat="1" ht="15.75" customHeight="1">
      <c r="A4" s="295" t="s">
        <v>20</v>
      </c>
      <c r="B4" s="297" t="s">
        <v>21</v>
      </c>
      <c r="C4" s="298"/>
      <c r="D4" s="299"/>
      <c r="E4" s="300" t="s">
        <v>22</v>
      </c>
      <c r="F4" s="300"/>
      <c r="G4" s="300" t="s">
        <v>23</v>
      </c>
      <c r="H4" s="300"/>
    </row>
    <row r="5" spans="1:8" s="141" customFormat="1" ht="15.75" customHeight="1">
      <c r="A5" s="296"/>
      <c r="B5" s="129" t="s">
        <v>117</v>
      </c>
      <c r="C5" s="129" t="s">
        <v>24</v>
      </c>
      <c r="D5" s="129" t="s">
        <v>25</v>
      </c>
      <c r="E5" s="129" t="s">
        <v>24</v>
      </c>
      <c r="F5" s="129" t="s">
        <v>25</v>
      </c>
      <c r="G5" s="129" t="s">
        <v>24</v>
      </c>
      <c r="H5" s="129" t="s">
        <v>25</v>
      </c>
    </row>
    <row r="6" spans="1:8" s="2" customFormat="1" ht="4.5" customHeight="1">
      <c r="A6" s="66"/>
      <c r="B6" s="32"/>
      <c r="C6" s="32"/>
      <c r="D6" s="32"/>
      <c r="E6" s="19"/>
      <c r="F6" s="40"/>
      <c r="G6" s="18"/>
      <c r="H6" s="40"/>
    </row>
    <row r="7" spans="1:8" s="2" customFormat="1" ht="18" customHeight="1">
      <c r="A7" s="102" t="s">
        <v>149</v>
      </c>
      <c r="B7" s="100">
        <v>4</v>
      </c>
      <c r="C7" s="100">
        <v>2</v>
      </c>
      <c r="D7" s="100">
        <v>2</v>
      </c>
      <c r="E7" s="122">
        <v>2</v>
      </c>
      <c r="F7" s="101">
        <v>1</v>
      </c>
      <c r="G7" s="122">
        <v>0</v>
      </c>
      <c r="H7" s="101">
        <v>1</v>
      </c>
    </row>
    <row r="8" spans="1:8" s="2" customFormat="1" ht="6.75" customHeight="1">
      <c r="A8" s="68"/>
      <c r="B8" s="21"/>
      <c r="C8" s="21"/>
      <c r="D8" s="21"/>
      <c r="E8" s="20"/>
      <c r="F8" s="42"/>
      <c r="G8" s="20"/>
      <c r="H8" s="42"/>
    </row>
    <row r="9" spans="1:8" s="2" customFormat="1" ht="15" customHeight="1">
      <c r="A9" s="103" t="s">
        <v>8</v>
      </c>
      <c r="B9" s="77">
        <v>1</v>
      </c>
      <c r="C9" s="77">
        <v>0</v>
      </c>
      <c r="D9" s="77">
        <v>1</v>
      </c>
      <c r="E9" s="123">
        <v>0</v>
      </c>
      <c r="F9" s="78">
        <v>1</v>
      </c>
      <c r="G9" s="123">
        <v>0</v>
      </c>
      <c r="H9" s="78">
        <v>0</v>
      </c>
    </row>
    <row r="10" spans="1:8" s="2" customFormat="1" ht="15" customHeight="1">
      <c r="A10" s="103" t="s">
        <v>11</v>
      </c>
      <c r="B10" s="77">
        <v>1</v>
      </c>
      <c r="C10" s="77">
        <v>0</v>
      </c>
      <c r="D10" s="77">
        <v>1</v>
      </c>
      <c r="E10" s="123">
        <v>0</v>
      </c>
      <c r="F10" s="78">
        <v>0</v>
      </c>
      <c r="G10" s="123">
        <v>0</v>
      </c>
      <c r="H10" s="78">
        <v>1</v>
      </c>
    </row>
    <row r="11" spans="1:8" s="2" customFormat="1" ht="15" customHeight="1">
      <c r="A11" s="103" t="s">
        <v>13</v>
      </c>
      <c r="B11" s="77">
        <v>1</v>
      </c>
      <c r="C11" s="77">
        <v>1</v>
      </c>
      <c r="D11" s="77">
        <v>0</v>
      </c>
      <c r="E11" s="123">
        <v>1</v>
      </c>
      <c r="F11" s="78">
        <v>0</v>
      </c>
      <c r="G11" s="123">
        <v>0</v>
      </c>
      <c r="H11" s="78">
        <v>0</v>
      </c>
    </row>
    <row r="12" spans="1:8" s="2" customFormat="1" ht="15" customHeight="1">
      <c r="A12" s="103" t="s">
        <v>123</v>
      </c>
      <c r="B12" s="77">
        <v>1</v>
      </c>
      <c r="C12" s="77">
        <v>1</v>
      </c>
      <c r="D12" s="77">
        <v>0</v>
      </c>
      <c r="E12" s="123">
        <v>1</v>
      </c>
      <c r="F12" s="78">
        <v>0</v>
      </c>
      <c r="G12" s="123">
        <v>0</v>
      </c>
      <c r="H12" s="78">
        <v>0</v>
      </c>
    </row>
    <row r="13" spans="1:8" ht="3.75" customHeight="1">
      <c r="A13" s="34"/>
      <c r="B13" s="34"/>
      <c r="C13" s="33"/>
      <c r="D13" s="33"/>
      <c r="E13" s="34"/>
      <c r="F13" s="67"/>
      <c r="G13" s="34"/>
      <c r="H13" s="67"/>
    </row>
  </sheetData>
  <sheetProtection/>
  <mergeCells count="5">
    <mergeCell ref="A4:A5"/>
    <mergeCell ref="B4:D4"/>
    <mergeCell ref="G4:H4"/>
    <mergeCell ref="E4:F4"/>
    <mergeCell ref="B2:H2"/>
  </mergeCells>
  <printOptions/>
  <pageMargins left="0.45" right="0.43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"/>
  <sheetViews>
    <sheetView showGridLines="0" zoomScalePageLayoutView="0" workbookViewId="0" topLeftCell="A1">
      <selection activeCell="B1" sqref="B1:L1"/>
    </sheetView>
  </sheetViews>
  <sheetFormatPr defaultColWidth="9.00390625" defaultRowHeight="13.5"/>
  <cols>
    <col min="1" max="1" width="12.125" style="1" customWidth="1"/>
    <col min="2" max="4" width="9.50390625" style="1" customWidth="1"/>
    <col min="5" max="8" width="8.625" style="1" hidden="1" customWidth="1"/>
    <col min="9" max="12" width="9.50390625" style="1" customWidth="1"/>
    <col min="13" max="16384" width="9.00390625" style="1" customWidth="1"/>
  </cols>
  <sheetData>
    <row r="1" spans="1:13" s="124" customFormat="1" ht="14.25">
      <c r="A1" s="206" t="s">
        <v>4</v>
      </c>
      <c r="B1" s="301" t="s">
        <v>200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142"/>
    </row>
    <row r="2" spans="1:13" ht="13.5">
      <c r="A2" s="50"/>
      <c r="B2" s="12"/>
      <c r="C2" s="12"/>
      <c r="D2" s="12"/>
      <c r="E2" s="12"/>
      <c r="F2" s="12"/>
      <c r="G2" s="12"/>
      <c r="H2" s="4" t="s">
        <v>58</v>
      </c>
      <c r="I2" s="50"/>
      <c r="K2" s="50"/>
      <c r="L2" s="117" t="s">
        <v>145</v>
      </c>
      <c r="M2" s="50"/>
    </row>
    <row r="3" spans="1:13" s="125" customFormat="1" ht="13.5">
      <c r="A3" s="295" t="s">
        <v>20</v>
      </c>
      <c r="B3" s="297" t="s">
        <v>21</v>
      </c>
      <c r="C3" s="298"/>
      <c r="D3" s="299"/>
      <c r="E3" s="300" t="s">
        <v>23</v>
      </c>
      <c r="F3" s="300"/>
      <c r="G3" s="300" t="s">
        <v>22</v>
      </c>
      <c r="H3" s="300"/>
      <c r="I3" s="300" t="s">
        <v>22</v>
      </c>
      <c r="J3" s="300"/>
      <c r="K3" s="300" t="s">
        <v>23</v>
      </c>
      <c r="L3" s="300"/>
      <c r="M3" s="55"/>
    </row>
    <row r="4" spans="1:13" s="125" customFormat="1" ht="13.5">
      <c r="A4" s="296"/>
      <c r="B4" s="129" t="s">
        <v>117</v>
      </c>
      <c r="C4" s="129" t="s">
        <v>24</v>
      </c>
      <c r="D4" s="129" t="s">
        <v>25</v>
      </c>
      <c r="E4" s="129" t="s">
        <v>24</v>
      </c>
      <c r="F4" s="129" t="s">
        <v>25</v>
      </c>
      <c r="G4" s="129" t="s">
        <v>24</v>
      </c>
      <c r="H4" s="129" t="s">
        <v>25</v>
      </c>
      <c r="I4" s="129" t="s">
        <v>24</v>
      </c>
      <c r="J4" s="129" t="s">
        <v>25</v>
      </c>
      <c r="K4" s="129" t="s">
        <v>24</v>
      </c>
      <c r="L4" s="129" t="s">
        <v>25</v>
      </c>
      <c r="M4" s="55"/>
    </row>
    <row r="5" spans="1:13" ht="7.5" customHeight="1">
      <c r="A5" s="66"/>
      <c r="B5" s="32"/>
      <c r="C5" s="32"/>
      <c r="D5" s="32"/>
      <c r="E5" s="32"/>
      <c r="F5" s="32"/>
      <c r="G5" s="32"/>
      <c r="H5" s="40"/>
      <c r="I5" s="19"/>
      <c r="J5" s="40"/>
      <c r="K5" s="32"/>
      <c r="L5" s="58"/>
      <c r="M5" s="50"/>
    </row>
    <row r="6" spans="1:13" ht="13.5">
      <c r="A6" s="185" t="s">
        <v>199</v>
      </c>
      <c r="B6" s="105">
        <f>SUM(B8:B11)</f>
        <v>32</v>
      </c>
      <c r="C6" s="105">
        <f>SUM(I8:I11)</f>
        <v>32</v>
      </c>
      <c r="D6" s="105">
        <f aca="true" t="shared" si="0" ref="D6:L6">SUM(D8:D11)</f>
        <v>0</v>
      </c>
      <c r="E6" s="105">
        <f t="shared" si="0"/>
        <v>0</v>
      </c>
      <c r="F6" s="105">
        <f t="shared" si="0"/>
        <v>1</v>
      </c>
      <c r="G6" s="105">
        <f t="shared" si="0"/>
        <v>2</v>
      </c>
      <c r="H6" s="101">
        <f t="shared" si="0"/>
        <v>1</v>
      </c>
      <c r="I6" s="122">
        <f t="shared" si="0"/>
        <v>32</v>
      </c>
      <c r="J6" s="101">
        <f t="shared" si="0"/>
        <v>0</v>
      </c>
      <c r="K6" s="105">
        <f t="shared" si="0"/>
        <v>0</v>
      </c>
      <c r="L6" s="101">
        <f t="shared" si="0"/>
        <v>0</v>
      </c>
      <c r="M6" s="50"/>
    </row>
    <row r="7" spans="1:13" ht="8.25" customHeight="1">
      <c r="A7" s="68"/>
      <c r="B7" s="21"/>
      <c r="C7" s="21"/>
      <c r="D7" s="21"/>
      <c r="E7" s="21"/>
      <c r="F7" s="21"/>
      <c r="G7" s="21"/>
      <c r="H7" s="42"/>
      <c r="I7" s="20"/>
      <c r="J7" s="42"/>
      <c r="K7" s="21"/>
      <c r="L7" s="42"/>
      <c r="M7" s="50"/>
    </row>
    <row r="8" spans="1:13" ht="13.5">
      <c r="A8" s="103" t="s">
        <v>8</v>
      </c>
      <c r="B8" s="94">
        <v>0</v>
      </c>
      <c r="C8" s="94">
        <f aca="true" t="shared" si="1" ref="C8:D11">K8+I8</f>
        <v>0</v>
      </c>
      <c r="D8" s="94">
        <f t="shared" si="1"/>
        <v>0</v>
      </c>
      <c r="E8" s="94">
        <v>0</v>
      </c>
      <c r="F8" s="94">
        <v>0</v>
      </c>
      <c r="G8" s="94">
        <v>0</v>
      </c>
      <c r="H8" s="78">
        <v>1</v>
      </c>
      <c r="I8" s="123">
        <v>0</v>
      </c>
      <c r="J8" s="78">
        <v>0</v>
      </c>
      <c r="K8" s="94">
        <v>0</v>
      </c>
      <c r="L8" s="78">
        <v>0</v>
      </c>
      <c r="M8" s="50"/>
    </row>
    <row r="9" spans="1:13" ht="13.5">
      <c r="A9" s="103" t="s">
        <v>11</v>
      </c>
      <c r="B9" s="94">
        <v>0</v>
      </c>
      <c r="C9" s="94">
        <f t="shared" si="1"/>
        <v>0</v>
      </c>
      <c r="D9" s="94">
        <f t="shared" si="1"/>
        <v>0</v>
      </c>
      <c r="E9" s="94">
        <v>0</v>
      </c>
      <c r="F9" s="94">
        <v>1</v>
      </c>
      <c r="G9" s="94">
        <v>0</v>
      </c>
      <c r="H9" s="78">
        <v>0</v>
      </c>
      <c r="I9" s="123">
        <v>0</v>
      </c>
      <c r="J9" s="78">
        <v>0</v>
      </c>
      <c r="K9" s="94">
        <v>0</v>
      </c>
      <c r="L9" s="78">
        <v>0</v>
      </c>
      <c r="M9" s="50"/>
    </row>
    <row r="10" spans="1:13" ht="13.5">
      <c r="A10" s="103" t="s">
        <v>13</v>
      </c>
      <c r="B10" s="94">
        <v>17</v>
      </c>
      <c r="C10" s="94">
        <v>17</v>
      </c>
      <c r="D10" s="94">
        <f t="shared" si="1"/>
        <v>0</v>
      </c>
      <c r="E10" s="94">
        <v>0</v>
      </c>
      <c r="F10" s="94">
        <v>0</v>
      </c>
      <c r="G10" s="94">
        <v>1</v>
      </c>
      <c r="H10" s="78">
        <v>0</v>
      </c>
      <c r="I10" s="123">
        <v>17</v>
      </c>
      <c r="J10" s="78">
        <v>0</v>
      </c>
      <c r="K10" s="94">
        <v>0</v>
      </c>
      <c r="L10" s="78">
        <v>0</v>
      </c>
      <c r="M10" s="50"/>
    </row>
    <row r="11" spans="1:13" ht="13.5">
      <c r="A11" s="103" t="s">
        <v>123</v>
      </c>
      <c r="B11" s="94">
        <v>15</v>
      </c>
      <c r="C11" s="94">
        <f t="shared" si="1"/>
        <v>15</v>
      </c>
      <c r="D11" s="94">
        <f t="shared" si="1"/>
        <v>0</v>
      </c>
      <c r="E11" s="94">
        <v>0</v>
      </c>
      <c r="F11" s="94">
        <v>0</v>
      </c>
      <c r="G11" s="94">
        <v>1</v>
      </c>
      <c r="H11" s="78">
        <v>0</v>
      </c>
      <c r="I11" s="123">
        <v>15</v>
      </c>
      <c r="J11" s="78">
        <v>0</v>
      </c>
      <c r="K11" s="94">
        <v>0</v>
      </c>
      <c r="L11" s="78">
        <v>0</v>
      </c>
      <c r="M11" s="50"/>
    </row>
    <row r="12" spans="1:13" ht="8.25" customHeight="1">
      <c r="A12" s="34"/>
      <c r="B12" s="79"/>
      <c r="C12" s="80"/>
      <c r="D12" s="80"/>
      <c r="E12" s="33"/>
      <c r="F12" s="33"/>
      <c r="G12" s="33"/>
      <c r="H12" s="67"/>
      <c r="I12" s="34"/>
      <c r="J12" s="67"/>
      <c r="K12" s="33"/>
      <c r="L12" s="67"/>
      <c r="M12" s="50"/>
    </row>
    <row r="13" spans="1:13" ht="13.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</row>
  </sheetData>
  <sheetProtection/>
  <mergeCells count="7">
    <mergeCell ref="B1:L1"/>
    <mergeCell ref="A3:A4"/>
    <mergeCell ref="B3:D3"/>
    <mergeCell ref="E3:F3"/>
    <mergeCell ref="G3:H3"/>
    <mergeCell ref="K3:L3"/>
    <mergeCell ref="I3:J3"/>
  </mergeCells>
  <printOptions/>
  <pageMargins left="0.39" right="0.43" top="1" bottom="1" header="0.512" footer="0.512"/>
  <pageSetup horizontalDpi="600" verticalDpi="600" orientation="portrait" paperSize="9" r:id="rId1"/>
  <ignoredErrors>
    <ignoredError sqref="C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Q17"/>
  <sheetViews>
    <sheetView showGridLines="0" zoomScaleSheetLayoutView="100" zoomScalePageLayoutView="0" workbookViewId="0" topLeftCell="D1">
      <selection activeCell="Q2" sqref="Q2:AD17"/>
    </sheetView>
  </sheetViews>
  <sheetFormatPr defaultColWidth="9.00390625" defaultRowHeight="13.5"/>
  <cols>
    <col min="1" max="1" width="11.875" style="1" customWidth="1"/>
    <col min="2" max="2" width="6.625" style="1" customWidth="1"/>
    <col min="3" max="3" width="6.375" style="1" customWidth="1"/>
    <col min="4" max="28" width="5.625" style="1" customWidth="1"/>
    <col min="29" max="29" width="6.00390625" style="1" customWidth="1"/>
    <col min="30" max="30" width="13.25390625" style="1" customWidth="1"/>
    <col min="31" max="16384" width="9.00390625" style="1" customWidth="1"/>
  </cols>
  <sheetData>
    <row r="1" ht="13.5">
      <c r="Q1" s="186"/>
    </row>
    <row r="2" spans="1:33" s="144" customFormat="1" ht="14.25">
      <c r="A2" s="172" t="s">
        <v>4</v>
      </c>
      <c r="B2" s="287" t="s">
        <v>203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R2" s="302" t="s">
        <v>211</v>
      </c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205"/>
      <c r="AF2" s="205"/>
      <c r="AG2" s="205"/>
    </row>
    <row r="3" spans="1:43" ht="13.5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9" t="s">
        <v>5</v>
      </c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</row>
    <row r="4" spans="1:30" s="143" customFormat="1" ht="15.75" customHeight="1">
      <c r="A4" s="129" t="s">
        <v>73</v>
      </c>
      <c r="B4" s="129" t="s">
        <v>74</v>
      </c>
      <c r="C4" s="129" t="s">
        <v>75</v>
      </c>
      <c r="D4" s="129">
        <v>1</v>
      </c>
      <c r="E4" s="129">
        <v>2</v>
      </c>
      <c r="F4" s="129">
        <v>3</v>
      </c>
      <c r="G4" s="129">
        <v>4</v>
      </c>
      <c r="H4" s="129">
        <v>5</v>
      </c>
      <c r="I4" s="129">
        <v>6</v>
      </c>
      <c r="J4" s="129">
        <v>7</v>
      </c>
      <c r="K4" s="129">
        <v>8</v>
      </c>
      <c r="L4" s="129">
        <v>9</v>
      </c>
      <c r="M4" s="129">
        <v>10</v>
      </c>
      <c r="N4" s="129">
        <v>11</v>
      </c>
      <c r="O4" s="129">
        <v>12</v>
      </c>
      <c r="P4" s="129">
        <v>13</v>
      </c>
      <c r="Q4" s="129">
        <v>14</v>
      </c>
      <c r="R4" s="129">
        <v>15</v>
      </c>
      <c r="S4" s="129">
        <v>16</v>
      </c>
      <c r="T4" s="129">
        <v>17</v>
      </c>
      <c r="U4" s="129">
        <v>18</v>
      </c>
      <c r="V4" s="129">
        <v>19</v>
      </c>
      <c r="W4" s="129">
        <v>20</v>
      </c>
      <c r="X4" s="129">
        <v>21</v>
      </c>
      <c r="Y4" s="129">
        <v>22</v>
      </c>
      <c r="Z4" s="129">
        <v>23</v>
      </c>
      <c r="AA4" s="129">
        <v>24</v>
      </c>
      <c r="AB4" s="129">
        <v>25</v>
      </c>
      <c r="AC4" s="127" t="s">
        <v>76</v>
      </c>
      <c r="AD4" s="129" t="s">
        <v>77</v>
      </c>
    </row>
    <row r="5" spans="1:30" s="2" customFormat="1" ht="13.5">
      <c r="A5" s="36"/>
      <c r="B5" s="18"/>
      <c r="C5" s="32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61"/>
    </row>
    <row r="6" spans="1:30" s="5" customFormat="1" ht="15" customHeight="1">
      <c r="A6" s="97" t="s">
        <v>150</v>
      </c>
      <c r="B6" s="100">
        <f>SUM(C6:AC6)</f>
        <v>125</v>
      </c>
      <c r="C6" s="100">
        <f>SUM(C7:C8)</f>
        <v>1</v>
      </c>
      <c r="D6" s="100">
        <f aca="true" t="shared" si="0" ref="D6:AC6">SUM(D7:D8)</f>
        <v>0</v>
      </c>
      <c r="E6" s="100">
        <f t="shared" si="0"/>
        <v>0</v>
      </c>
      <c r="F6" s="100">
        <f t="shared" si="0"/>
        <v>0</v>
      </c>
      <c r="G6" s="100">
        <f t="shared" si="0"/>
        <v>1</v>
      </c>
      <c r="H6" s="100">
        <f t="shared" si="0"/>
        <v>3</v>
      </c>
      <c r="I6" s="100">
        <f t="shared" si="0"/>
        <v>12</v>
      </c>
      <c r="J6" s="100">
        <f t="shared" si="0"/>
        <v>6</v>
      </c>
      <c r="K6" s="100">
        <f t="shared" si="0"/>
        <v>17</v>
      </c>
      <c r="L6" s="100">
        <f t="shared" si="0"/>
        <v>10</v>
      </c>
      <c r="M6" s="100">
        <f t="shared" si="0"/>
        <v>6</v>
      </c>
      <c r="N6" s="100">
        <f t="shared" si="0"/>
        <v>2</v>
      </c>
      <c r="O6" s="100">
        <f t="shared" si="0"/>
        <v>5</v>
      </c>
      <c r="P6" s="100">
        <f t="shared" si="0"/>
        <v>9</v>
      </c>
      <c r="Q6" s="100">
        <f t="shared" si="0"/>
        <v>18</v>
      </c>
      <c r="R6" s="100">
        <f t="shared" si="0"/>
        <v>6</v>
      </c>
      <c r="S6" s="100">
        <f t="shared" si="0"/>
        <v>5</v>
      </c>
      <c r="T6" s="100">
        <f t="shared" si="0"/>
        <v>3</v>
      </c>
      <c r="U6" s="100">
        <f t="shared" si="0"/>
        <v>3</v>
      </c>
      <c r="V6" s="100">
        <f t="shared" si="0"/>
        <v>1</v>
      </c>
      <c r="W6" s="100">
        <f t="shared" si="0"/>
        <v>6</v>
      </c>
      <c r="X6" s="100">
        <f t="shared" si="0"/>
        <v>2</v>
      </c>
      <c r="Y6" s="100">
        <f t="shared" si="0"/>
        <v>2</v>
      </c>
      <c r="Z6" s="100">
        <f t="shared" si="0"/>
        <v>0</v>
      </c>
      <c r="AA6" s="100">
        <f t="shared" si="0"/>
        <v>3</v>
      </c>
      <c r="AB6" s="100">
        <f t="shared" si="0"/>
        <v>3</v>
      </c>
      <c r="AC6" s="100">
        <f t="shared" si="0"/>
        <v>1</v>
      </c>
      <c r="AD6" s="187" t="s">
        <v>201</v>
      </c>
    </row>
    <row r="7" spans="1:30" s="2" customFormat="1" ht="15" customHeight="1">
      <c r="A7" s="98" t="s">
        <v>78</v>
      </c>
      <c r="B7" s="77">
        <f>SUM(C7:AC7)</f>
        <v>1</v>
      </c>
      <c r="C7" s="77">
        <f>C11</f>
        <v>0</v>
      </c>
      <c r="D7" s="77">
        <f aca="true" t="shared" si="1" ref="D7:AC7">D11</f>
        <v>0</v>
      </c>
      <c r="E7" s="77">
        <f t="shared" si="1"/>
        <v>0</v>
      </c>
      <c r="F7" s="77">
        <f t="shared" si="1"/>
        <v>0</v>
      </c>
      <c r="G7" s="77">
        <f t="shared" si="1"/>
        <v>0</v>
      </c>
      <c r="H7" s="77">
        <f t="shared" si="1"/>
        <v>0</v>
      </c>
      <c r="I7" s="77">
        <f t="shared" si="1"/>
        <v>0</v>
      </c>
      <c r="J7" s="77">
        <f t="shared" si="1"/>
        <v>0</v>
      </c>
      <c r="K7" s="77">
        <f t="shared" si="1"/>
        <v>0</v>
      </c>
      <c r="L7" s="77">
        <f t="shared" si="1"/>
        <v>0</v>
      </c>
      <c r="M7" s="77">
        <f t="shared" si="1"/>
        <v>0</v>
      </c>
      <c r="N7" s="77">
        <f t="shared" si="1"/>
        <v>0</v>
      </c>
      <c r="O7" s="77">
        <f t="shared" si="1"/>
        <v>1</v>
      </c>
      <c r="P7" s="77">
        <f t="shared" si="1"/>
        <v>0</v>
      </c>
      <c r="Q7" s="77">
        <f t="shared" si="1"/>
        <v>0</v>
      </c>
      <c r="R7" s="77">
        <f t="shared" si="1"/>
        <v>0</v>
      </c>
      <c r="S7" s="77">
        <f t="shared" si="1"/>
        <v>0</v>
      </c>
      <c r="T7" s="77">
        <f t="shared" si="1"/>
        <v>0</v>
      </c>
      <c r="U7" s="77">
        <f t="shared" si="1"/>
        <v>0</v>
      </c>
      <c r="V7" s="77">
        <f t="shared" si="1"/>
        <v>0</v>
      </c>
      <c r="W7" s="77">
        <f t="shared" si="1"/>
        <v>0</v>
      </c>
      <c r="X7" s="77">
        <f t="shared" si="1"/>
        <v>0</v>
      </c>
      <c r="Y7" s="77">
        <f t="shared" si="1"/>
        <v>0</v>
      </c>
      <c r="Z7" s="77">
        <f t="shared" si="1"/>
        <v>0</v>
      </c>
      <c r="AA7" s="77">
        <f t="shared" si="1"/>
        <v>0</v>
      </c>
      <c r="AB7" s="77">
        <f t="shared" si="1"/>
        <v>0</v>
      </c>
      <c r="AC7" s="77">
        <f t="shared" si="1"/>
        <v>0</v>
      </c>
      <c r="AD7" s="98" t="s">
        <v>79</v>
      </c>
    </row>
    <row r="8" spans="1:30" s="2" customFormat="1" ht="15" customHeight="1">
      <c r="A8" s="98" t="s">
        <v>80</v>
      </c>
      <c r="B8" s="77">
        <f>SUM(C8:AC8)</f>
        <v>124</v>
      </c>
      <c r="C8" s="77">
        <f>C12+C15</f>
        <v>1</v>
      </c>
      <c r="D8" s="77">
        <f aca="true" t="shared" si="2" ref="D8:AC8">D12+D15</f>
        <v>0</v>
      </c>
      <c r="E8" s="77">
        <f t="shared" si="2"/>
        <v>0</v>
      </c>
      <c r="F8" s="77">
        <f t="shared" si="2"/>
        <v>0</v>
      </c>
      <c r="G8" s="77">
        <f t="shared" si="2"/>
        <v>1</v>
      </c>
      <c r="H8" s="77">
        <f t="shared" si="2"/>
        <v>3</v>
      </c>
      <c r="I8" s="77">
        <f t="shared" si="2"/>
        <v>12</v>
      </c>
      <c r="J8" s="77">
        <f t="shared" si="2"/>
        <v>6</v>
      </c>
      <c r="K8" s="77">
        <f t="shared" si="2"/>
        <v>17</v>
      </c>
      <c r="L8" s="77">
        <f t="shared" si="2"/>
        <v>10</v>
      </c>
      <c r="M8" s="77">
        <f t="shared" si="2"/>
        <v>6</v>
      </c>
      <c r="N8" s="77">
        <f t="shared" si="2"/>
        <v>2</v>
      </c>
      <c r="O8" s="77">
        <f t="shared" si="2"/>
        <v>4</v>
      </c>
      <c r="P8" s="77">
        <f t="shared" si="2"/>
        <v>9</v>
      </c>
      <c r="Q8" s="77">
        <f t="shared" si="2"/>
        <v>18</v>
      </c>
      <c r="R8" s="77">
        <f t="shared" si="2"/>
        <v>6</v>
      </c>
      <c r="S8" s="77">
        <f t="shared" si="2"/>
        <v>5</v>
      </c>
      <c r="T8" s="77">
        <f t="shared" si="2"/>
        <v>3</v>
      </c>
      <c r="U8" s="77">
        <f t="shared" si="2"/>
        <v>3</v>
      </c>
      <c r="V8" s="77">
        <f t="shared" si="2"/>
        <v>1</v>
      </c>
      <c r="W8" s="77">
        <f t="shared" si="2"/>
        <v>6</v>
      </c>
      <c r="X8" s="77">
        <f t="shared" si="2"/>
        <v>2</v>
      </c>
      <c r="Y8" s="77">
        <f t="shared" si="2"/>
        <v>2</v>
      </c>
      <c r="Z8" s="77">
        <f t="shared" si="2"/>
        <v>0</v>
      </c>
      <c r="AA8" s="77">
        <f t="shared" si="2"/>
        <v>3</v>
      </c>
      <c r="AB8" s="77">
        <f t="shared" si="2"/>
        <v>3</v>
      </c>
      <c r="AC8" s="77">
        <f t="shared" si="2"/>
        <v>1</v>
      </c>
      <c r="AD8" s="98" t="s">
        <v>81</v>
      </c>
    </row>
    <row r="9" spans="1:30" s="2" customFormat="1" ht="15" customHeight="1">
      <c r="A9" s="68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104"/>
    </row>
    <row r="10" spans="1:31" s="2" customFormat="1" ht="15" customHeight="1">
      <c r="A10" s="98" t="s">
        <v>151</v>
      </c>
      <c r="B10" s="77">
        <f>SUM(C10:AC10)</f>
        <v>123</v>
      </c>
      <c r="C10" s="77">
        <f>SUM(C11:C12)</f>
        <v>0</v>
      </c>
      <c r="D10" s="77">
        <f aca="true" t="shared" si="3" ref="D10:AC10">SUM(D11:D12)</f>
        <v>0</v>
      </c>
      <c r="E10" s="77">
        <f t="shared" si="3"/>
        <v>0</v>
      </c>
      <c r="F10" s="77">
        <f t="shared" si="3"/>
        <v>0</v>
      </c>
      <c r="G10" s="77">
        <f t="shared" si="3"/>
        <v>1</v>
      </c>
      <c r="H10" s="77">
        <f t="shared" si="3"/>
        <v>3</v>
      </c>
      <c r="I10" s="77">
        <f t="shared" si="3"/>
        <v>11</v>
      </c>
      <c r="J10" s="77">
        <f t="shared" si="3"/>
        <v>6</v>
      </c>
      <c r="K10" s="77">
        <f t="shared" si="3"/>
        <v>17</v>
      </c>
      <c r="L10" s="77">
        <f t="shared" si="3"/>
        <v>10</v>
      </c>
      <c r="M10" s="77">
        <f t="shared" si="3"/>
        <v>6</v>
      </c>
      <c r="N10" s="77">
        <f t="shared" si="3"/>
        <v>2</v>
      </c>
      <c r="O10" s="77">
        <f t="shared" si="3"/>
        <v>5</v>
      </c>
      <c r="P10" s="77">
        <f t="shared" si="3"/>
        <v>9</v>
      </c>
      <c r="Q10" s="77">
        <f t="shared" si="3"/>
        <v>18</v>
      </c>
      <c r="R10" s="77">
        <f t="shared" si="3"/>
        <v>6</v>
      </c>
      <c r="S10" s="77">
        <f t="shared" si="3"/>
        <v>5</v>
      </c>
      <c r="T10" s="77">
        <f t="shared" si="3"/>
        <v>3</v>
      </c>
      <c r="U10" s="77">
        <f t="shared" si="3"/>
        <v>3</v>
      </c>
      <c r="V10" s="77">
        <f t="shared" si="3"/>
        <v>1</v>
      </c>
      <c r="W10" s="77">
        <f t="shared" si="3"/>
        <v>6</v>
      </c>
      <c r="X10" s="77">
        <f t="shared" si="3"/>
        <v>2</v>
      </c>
      <c r="Y10" s="77">
        <f t="shared" si="3"/>
        <v>2</v>
      </c>
      <c r="Z10" s="77">
        <f t="shared" si="3"/>
        <v>0</v>
      </c>
      <c r="AA10" s="77">
        <f t="shared" si="3"/>
        <v>3</v>
      </c>
      <c r="AB10" s="77">
        <f t="shared" si="3"/>
        <v>3</v>
      </c>
      <c r="AC10" s="77">
        <f t="shared" si="3"/>
        <v>1</v>
      </c>
      <c r="AD10" s="145" t="s">
        <v>172</v>
      </c>
      <c r="AE10" s="146"/>
    </row>
    <row r="11" spans="1:30" s="2" customFormat="1" ht="15" customHeight="1">
      <c r="A11" s="98" t="s">
        <v>78</v>
      </c>
      <c r="B11" s="77">
        <f>SUM(C11:AC11)</f>
        <v>1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1</v>
      </c>
      <c r="P11" s="77">
        <v>0</v>
      </c>
      <c r="Q11" s="77">
        <v>0</v>
      </c>
      <c r="R11" s="77">
        <v>0</v>
      </c>
      <c r="S11" s="77">
        <v>0</v>
      </c>
      <c r="T11" s="77">
        <v>0</v>
      </c>
      <c r="U11" s="77">
        <v>0</v>
      </c>
      <c r="V11" s="77">
        <v>0</v>
      </c>
      <c r="W11" s="77">
        <v>0</v>
      </c>
      <c r="X11" s="77">
        <v>0</v>
      </c>
      <c r="Y11" s="77">
        <v>0</v>
      </c>
      <c r="Z11" s="77">
        <v>0</v>
      </c>
      <c r="AA11" s="77">
        <v>0</v>
      </c>
      <c r="AB11" s="77">
        <v>0</v>
      </c>
      <c r="AC11" s="77">
        <v>0</v>
      </c>
      <c r="AD11" s="98" t="s">
        <v>79</v>
      </c>
    </row>
    <row r="12" spans="1:30" s="2" customFormat="1" ht="15" customHeight="1">
      <c r="A12" s="98" t="s">
        <v>80</v>
      </c>
      <c r="B12" s="77">
        <f>SUM(C12:AC12)</f>
        <v>122</v>
      </c>
      <c r="C12" s="77">
        <v>0</v>
      </c>
      <c r="D12" s="77">
        <v>0</v>
      </c>
      <c r="E12" s="77">
        <v>0</v>
      </c>
      <c r="F12" s="77">
        <v>0</v>
      </c>
      <c r="G12" s="77">
        <v>1</v>
      </c>
      <c r="H12" s="77">
        <v>3</v>
      </c>
      <c r="I12" s="77">
        <v>11</v>
      </c>
      <c r="J12" s="77">
        <v>6</v>
      </c>
      <c r="K12" s="77">
        <v>17</v>
      </c>
      <c r="L12" s="77">
        <v>10</v>
      </c>
      <c r="M12" s="77">
        <v>6</v>
      </c>
      <c r="N12" s="77">
        <v>2</v>
      </c>
      <c r="O12" s="77">
        <v>4</v>
      </c>
      <c r="P12" s="77">
        <v>9</v>
      </c>
      <c r="Q12" s="77">
        <v>18</v>
      </c>
      <c r="R12" s="77">
        <v>6</v>
      </c>
      <c r="S12" s="77">
        <v>5</v>
      </c>
      <c r="T12" s="77">
        <v>3</v>
      </c>
      <c r="U12" s="77">
        <v>3</v>
      </c>
      <c r="V12" s="77">
        <v>1</v>
      </c>
      <c r="W12" s="77">
        <v>6</v>
      </c>
      <c r="X12" s="77">
        <v>2</v>
      </c>
      <c r="Y12" s="77">
        <v>2</v>
      </c>
      <c r="Z12" s="77">
        <v>0</v>
      </c>
      <c r="AA12" s="77">
        <v>3</v>
      </c>
      <c r="AB12" s="77">
        <v>3</v>
      </c>
      <c r="AC12" s="77">
        <v>1</v>
      </c>
      <c r="AD12" s="98" t="s">
        <v>81</v>
      </c>
    </row>
    <row r="13" spans="1:30" s="2" customFormat="1" ht="15" customHeight="1">
      <c r="A13" s="104"/>
      <c r="B13" s="77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04"/>
    </row>
    <row r="14" spans="1:30" s="2" customFormat="1" ht="15" customHeight="1">
      <c r="A14" s="98" t="s">
        <v>152</v>
      </c>
      <c r="B14" s="77">
        <f>SUM(C14:AC14)</f>
        <v>2</v>
      </c>
      <c r="C14" s="77">
        <v>1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1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  <c r="T14" s="77">
        <v>0</v>
      </c>
      <c r="U14" s="77">
        <v>0</v>
      </c>
      <c r="V14" s="77">
        <v>0</v>
      </c>
      <c r="W14" s="77">
        <v>0</v>
      </c>
      <c r="X14" s="77">
        <v>0</v>
      </c>
      <c r="Y14" s="77">
        <v>0</v>
      </c>
      <c r="Z14" s="77">
        <v>0</v>
      </c>
      <c r="AA14" s="77">
        <v>0</v>
      </c>
      <c r="AB14" s="77">
        <v>0</v>
      </c>
      <c r="AC14" s="77">
        <v>0</v>
      </c>
      <c r="AD14" s="145" t="s">
        <v>171</v>
      </c>
    </row>
    <row r="15" spans="1:30" s="2" customFormat="1" ht="15" customHeight="1">
      <c r="A15" s="98" t="s">
        <v>80</v>
      </c>
      <c r="B15" s="77">
        <f>SUM(C15:AC15)</f>
        <v>2</v>
      </c>
      <c r="C15" s="77">
        <v>1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1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0</v>
      </c>
      <c r="S15" s="77">
        <v>0</v>
      </c>
      <c r="T15" s="77">
        <v>0</v>
      </c>
      <c r="U15" s="77">
        <v>0</v>
      </c>
      <c r="V15" s="77">
        <v>0</v>
      </c>
      <c r="W15" s="77">
        <v>0</v>
      </c>
      <c r="X15" s="77">
        <v>0</v>
      </c>
      <c r="Y15" s="77">
        <v>0</v>
      </c>
      <c r="Z15" s="77">
        <v>0</v>
      </c>
      <c r="AA15" s="77">
        <v>0</v>
      </c>
      <c r="AB15" s="77">
        <v>0</v>
      </c>
      <c r="AC15" s="77">
        <v>0</v>
      </c>
      <c r="AD15" s="98" t="s">
        <v>81</v>
      </c>
    </row>
    <row r="16" spans="1:30" s="2" customFormat="1" ht="13.5">
      <c r="A16" s="37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135"/>
    </row>
    <row r="17" ht="13.5">
      <c r="A17" s="11" t="s">
        <v>139</v>
      </c>
    </row>
  </sheetData>
  <sheetProtection/>
  <mergeCells count="2">
    <mergeCell ref="R2:AD2"/>
    <mergeCell ref="B2:P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3" r:id="rId1"/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K31"/>
  <sheetViews>
    <sheetView showGridLines="0" zoomScaleSheetLayoutView="100" zoomScalePageLayoutView="0" workbookViewId="0" topLeftCell="A1">
      <selection activeCell="A1" sqref="A1:I30"/>
    </sheetView>
  </sheetViews>
  <sheetFormatPr defaultColWidth="9.00390625" defaultRowHeight="13.5"/>
  <cols>
    <col min="1" max="1" width="11.25390625" style="0" customWidth="1"/>
    <col min="2" max="9" width="8.00390625" style="0" customWidth="1"/>
    <col min="10" max="10" width="8.00390625" style="0" hidden="1" customWidth="1"/>
  </cols>
  <sheetData>
    <row r="1" spans="1:9" s="147" customFormat="1" ht="14.25">
      <c r="A1" s="172" t="s">
        <v>19</v>
      </c>
      <c r="B1" s="306" t="s">
        <v>202</v>
      </c>
      <c r="C1" s="306"/>
      <c r="D1" s="306"/>
      <c r="E1" s="306"/>
      <c r="F1" s="306"/>
      <c r="G1" s="306"/>
      <c r="H1" s="306"/>
      <c r="I1" s="306"/>
    </row>
    <row r="2" spans="1:11" ht="13.5" customHeight="1">
      <c r="A2" s="17"/>
      <c r="B2" s="17"/>
      <c r="C2" s="17"/>
      <c r="D2" s="17"/>
      <c r="E2" s="17"/>
      <c r="F2" s="17"/>
      <c r="G2" s="17"/>
      <c r="I2" s="148" t="s">
        <v>60</v>
      </c>
      <c r="K2" s="116"/>
    </row>
    <row r="3" spans="1:11" s="150" customFormat="1" ht="13.5">
      <c r="A3" s="288" t="s">
        <v>82</v>
      </c>
      <c r="B3" s="136"/>
      <c r="C3" s="303" t="s">
        <v>55</v>
      </c>
      <c r="D3" s="137">
        <v>8</v>
      </c>
      <c r="E3" s="137">
        <v>13</v>
      </c>
      <c r="F3" s="137">
        <v>21</v>
      </c>
      <c r="G3" s="137">
        <v>26</v>
      </c>
      <c r="H3" s="137">
        <v>31</v>
      </c>
      <c r="I3" s="137">
        <v>36</v>
      </c>
      <c r="J3" s="307" t="s">
        <v>147</v>
      </c>
      <c r="K3" s="149"/>
    </row>
    <row r="4" spans="1:10" s="150" customFormat="1" ht="14.25">
      <c r="A4" s="289"/>
      <c r="B4" s="98" t="s">
        <v>61</v>
      </c>
      <c r="C4" s="304"/>
      <c r="D4" s="138" t="s">
        <v>62</v>
      </c>
      <c r="E4" s="138" t="s">
        <v>62</v>
      </c>
      <c r="F4" s="138" t="s">
        <v>62</v>
      </c>
      <c r="G4" s="138" t="s">
        <v>62</v>
      </c>
      <c r="H4" s="138" t="s">
        <v>62</v>
      </c>
      <c r="I4" s="138" t="s">
        <v>62</v>
      </c>
      <c r="J4" s="308"/>
    </row>
    <row r="5" spans="1:10" s="150" customFormat="1" ht="13.5">
      <c r="A5" s="290"/>
      <c r="B5" s="135"/>
      <c r="C5" s="305"/>
      <c r="D5" s="139">
        <v>12</v>
      </c>
      <c r="E5" s="139">
        <v>20</v>
      </c>
      <c r="F5" s="139">
        <v>25</v>
      </c>
      <c r="G5" s="139">
        <v>30</v>
      </c>
      <c r="H5" s="139">
        <v>35</v>
      </c>
      <c r="I5" s="139" t="s">
        <v>191</v>
      </c>
      <c r="J5" s="309"/>
    </row>
    <row r="6" spans="1:10" ht="4.5" customHeight="1">
      <c r="A6" s="36"/>
      <c r="B6" s="19"/>
      <c r="C6" s="59"/>
      <c r="D6" s="59"/>
      <c r="E6" s="59"/>
      <c r="F6" s="59"/>
      <c r="G6" s="59"/>
      <c r="H6" s="59"/>
      <c r="I6" s="58"/>
      <c r="J6" s="92"/>
    </row>
    <row r="7" spans="1:10" ht="21.75" customHeight="1">
      <c r="A7" s="97" t="s">
        <v>148</v>
      </c>
      <c r="B7" s="105">
        <f aca="true" t="shared" si="0" ref="B7:H7">SUM(B8:B9)</f>
        <v>1543</v>
      </c>
      <c r="C7" s="105">
        <f t="shared" si="0"/>
        <v>374</v>
      </c>
      <c r="D7" s="105">
        <f t="shared" si="0"/>
        <v>54</v>
      </c>
      <c r="E7" s="105">
        <f t="shared" si="0"/>
        <v>285</v>
      </c>
      <c r="F7" s="105">
        <f t="shared" si="0"/>
        <v>347</v>
      </c>
      <c r="G7" s="105">
        <f t="shared" si="0"/>
        <v>333</v>
      </c>
      <c r="H7" s="105">
        <f t="shared" si="0"/>
        <v>150</v>
      </c>
      <c r="I7" s="101">
        <f>SUM(I11:I29)</f>
        <v>0</v>
      </c>
      <c r="J7" s="99">
        <v>0</v>
      </c>
    </row>
    <row r="8" spans="1:10" ht="21.75" customHeight="1">
      <c r="A8" s="98" t="s">
        <v>157</v>
      </c>
      <c r="B8" s="123">
        <v>12</v>
      </c>
      <c r="C8" s="94">
        <v>0</v>
      </c>
      <c r="D8" s="94">
        <v>0</v>
      </c>
      <c r="E8" s="94">
        <v>0</v>
      </c>
      <c r="F8" s="94">
        <v>0</v>
      </c>
      <c r="G8" s="94">
        <v>2</v>
      </c>
      <c r="H8" s="94">
        <v>10</v>
      </c>
      <c r="I8" s="78">
        <v>0</v>
      </c>
      <c r="J8" s="78">
        <v>0</v>
      </c>
    </row>
    <row r="9" spans="1:10" ht="21.75" customHeight="1">
      <c r="A9" s="188" t="s">
        <v>158</v>
      </c>
      <c r="B9" s="189">
        <v>1531</v>
      </c>
      <c r="C9" s="190">
        <v>374</v>
      </c>
      <c r="D9" s="190">
        <v>54</v>
      </c>
      <c r="E9" s="190">
        <v>285</v>
      </c>
      <c r="F9" s="190">
        <v>347</v>
      </c>
      <c r="G9" s="190">
        <v>331</v>
      </c>
      <c r="H9" s="190">
        <v>140</v>
      </c>
      <c r="I9" s="191">
        <f>SUM(I11:I29)</f>
        <v>0</v>
      </c>
      <c r="J9" s="78">
        <f>SUM(J11:J29)</f>
        <v>0</v>
      </c>
    </row>
    <row r="10" spans="1:10" ht="7.5" customHeight="1">
      <c r="A10" s="25"/>
      <c r="B10" s="18"/>
      <c r="C10" s="32"/>
      <c r="D10" s="32"/>
      <c r="E10" s="32"/>
      <c r="F10" s="32"/>
      <c r="G10" s="32"/>
      <c r="H10" s="32"/>
      <c r="I10" s="40"/>
      <c r="J10" s="78"/>
    </row>
    <row r="11" spans="1:10" ht="21.75" customHeight="1">
      <c r="A11" s="98" t="s">
        <v>6</v>
      </c>
      <c r="B11" s="123">
        <f aca="true" t="shared" si="1" ref="B11:B16">SUM(C11:J11)</f>
        <v>517</v>
      </c>
      <c r="C11" s="94">
        <v>124</v>
      </c>
      <c r="D11" s="94">
        <v>18</v>
      </c>
      <c r="E11" s="94">
        <v>92</v>
      </c>
      <c r="F11" s="94">
        <v>119</v>
      </c>
      <c r="G11" s="94">
        <v>98</v>
      </c>
      <c r="H11" s="94">
        <v>66</v>
      </c>
      <c r="I11" s="78">
        <v>0</v>
      </c>
      <c r="J11" s="78">
        <v>0</v>
      </c>
    </row>
    <row r="12" spans="1:10" ht="21.75" customHeight="1">
      <c r="A12" s="98" t="s">
        <v>7</v>
      </c>
      <c r="B12" s="123">
        <f t="shared" si="1"/>
        <v>359</v>
      </c>
      <c r="C12" s="94">
        <v>60</v>
      </c>
      <c r="D12" s="94">
        <v>5</v>
      </c>
      <c r="E12" s="94">
        <v>34</v>
      </c>
      <c r="F12" s="94">
        <v>72</v>
      </c>
      <c r="G12" s="94">
        <v>131</v>
      </c>
      <c r="H12" s="94">
        <v>57</v>
      </c>
      <c r="I12" s="78">
        <v>0</v>
      </c>
      <c r="J12" s="78">
        <v>0</v>
      </c>
    </row>
    <row r="13" spans="1:10" ht="21.75" customHeight="1">
      <c r="A13" s="98" t="s">
        <v>8</v>
      </c>
      <c r="B13" s="123">
        <f t="shared" si="1"/>
        <v>144</v>
      </c>
      <c r="C13" s="94">
        <v>36</v>
      </c>
      <c r="D13" s="94">
        <v>10</v>
      </c>
      <c r="E13" s="94">
        <v>25</v>
      </c>
      <c r="F13" s="94">
        <v>45</v>
      </c>
      <c r="G13" s="94">
        <v>23</v>
      </c>
      <c r="H13" s="94">
        <v>5</v>
      </c>
      <c r="I13" s="78">
        <v>0</v>
      </c>
      <c r="J13" s="78">
        <v>0</v>
      </c>
    </row>
    <row r="14" spans="1:10" ht="21.75" customHeight="1">
      <c r="A14" s="98" t="s">
        <v>9</v>
      </c>
      <c r="B14" s="123">
        <f t="shared" si="1"/>
        <v>87</v>
      </c>
      <c r="C14" s="94">
        <v>15</v>
      </c>
      <c r="D14" s="94">
        <v>1</v>
      </c>
      <c r="E14" s="94">
        <v>24</v>
      </c>
      <c r="F14" s="94">
        <v>30</v>
      </c>
      <c r="G14" s="94">
        <v>15</v>
      </c>
      <c r="H14" s="94">
        <v>2</v>
      </c>
      <c r="I14" s="78">
        <v>0</v>
      </c>
      <c r="J14" s="78">
        <v>0</v>
      </c>
    </row>
    <row r="15" spans="1:10" ht="21.75" customHeight="1">
      <c r="A15" s="98" t="s">
        <v>10</v>
      </c>
      <c r="B15" s="123">
        <f t="shared" si="1"/>
        <v>29</v>
      </c>
      <c r="C15" s="94">
        <v>7</v>
      </c>
      <c r="D15" s="94">
        <v>0</v>
      </c>
      <c r="E15" s="94">
        <v>13</v>
      </c>
      <c r="F15" s="94">
        <v>3</v>
      </c>
      <c r="G15" s="94">
        <v>6</v>
      </c>
      <c r="H15" s="94">
        <v>0</v>
      </c>
      <c r="I15" s="78">
        <v>0</v>
      </c>
      <c r="J15" s="78">
        <v>0</v>
      </c>
    </row>
    <row r="16" spans="1:10" ht="21.75" customHeight="1">
      <c r="A16" s="98" t="s">
        <v>11</v>
      </c>
      <c r="B16" s="123">
        <f t="shared" si="1"/>
        <v>13</v>
      </c>
      <c r="C16" s="94">
        <v>7</v>
      </c>
      <c r="D16" s="94">
        <v>2</v>
      </c>
      <c r="E16" s="94">
        <v>4</v>
      </c>
      <c r="F16" s="94">
        <v>0</v>
      </c>
      <c r="G16" s="94">
        <v>0</v>
      </c>
      <c r="H16" s="94">
        <v>0</v>
      </c>
      <c r="I16" s="78">
        <v>0</v>
      </c>
      <c r="J16" s="78">
        <v>0</v>
      </c>
    </row>
    <row r="17" spans="1:10" ht="21.75" customHeight="1">
      <c r="A17" s="98" t="s">
        <v>12</v>
      </c>
      <c r="B17" s="123">
        <f aca="true" t="shared" si="2" ref="B17:B29">SUM(C17:J17)</f>
        <v>16</v>
      </c>
      <c r="C17" s="94">
        <v>4</v>
      </c>
      <c r="D17" s="94">
        <v>0</v>
      </c>
      <c r="E17" s="94">
        <v>4</v>
      </c>
      <c r="F17" s="94">
        <v>6</v>
      </c>
      <c r="G17" s="94">
        <v>2</v>
      </c>
      <c r="H17" s="94">
        <v>0</v>
      </c>
      <c r="I17" s="78">
        <v>0</v>
      </c>
      <c r="J17" s="78">
        <v>0</v>
      </c>
    </row>
    <row r="18" spans="1:10" ht="21.75" customHeight="1">
      <c r="A18" s="98" t="s">
        <v>102</v>
      </c>
      <c r="B18" s="123">
        <f t="shared" si="2"/>
        <v>52</v>
      </c>
      <c r="C18" s="94">
        <v>17</v>
      </c>
      <c r="D18" s="94">
        <v>0</v>
      </c>
      <c r="E18" s="94">
        <v>16</v>
      </c>
      <c r="F18" s="94">
        <v>15</v>
      </c>
      <c r="G18" s="94">
        <v>4</v>
      </c>
      <c r="H18" s="94">
        <v>0</v>
      </c>
      <c r="I18" s="78">
        <v>0</v>
      </c>
      <c r="J18" s="78">
        <v>0</v>
      </c>
    </row>
    <row r="19" spans="1:10" ht="21.75" customHeight="1">
      <c r="A19" s="98" t="s">
        <v>13</v>
      </c>
      <c r="B19" s="123">
        <f t="shared" si="2"/>
        <v>32</v>
      </c>
      <c r="C19" s="94">
        <v>17</v>
      </c>
      <c r="D19" s="94">
        <v>3</v>
      </c>
      <c r="E19" s="94">
        <v>6</v>
      </c>
      <c r="F19" s="94">
        <v>6</v>
      </c>
      <c r="G19" s="94">
        <v>0</v>
      </c>
      <c r="H19" s="94">
        <v>0</v>
      </c>
      <c r="I19" s="78">
        <v>0</v>
      </c>
      <c r="J19" s="78">
        <v>0</v>
      </c>
    </row>
    <row r="20" spans="1:10" ht="21.75" customHeight="1">
      <c r="A20" s="98" t="s">
        <v>103</v>
      </c>
      <c r="B20" s="123">
        <f t="shared" si="2"/>
        <v>49</v>
      </c>
      <c r="C20" s="94">
        <v>12</v>
      </c>
      <c r="D20" s="94">
        <v>2</v>
      </c>
      <c r="E20" s="94">
        <v>5</v>
      </c>
      <c r="F20" s="94">
        <v>11</v>
      </c>
      <c r="G20" s="94">
        <v>16</v>
      </c>
      <c r="H20" s="94">
        <v>3</v>
      </c>
      <c r="I20" s="78">
        <v>0</v>
      </c>
      <c r="J20" s="78">
        <v>0</v>
      </c>
    </row>
    <row r="21" spans="1:10" ht="21.75" customHeight="1">
      <c r="A21" s="98" t="s">
        <v>104</v>
      </c>
      <c r="B21" s="123">
        <f t="shared" si="2"/>
        <v>56</v>
      </c>
      <c r="C21" s="94">
        <v>18</v>
      </c>
      <c r="D21" s="94">
        <v>0</v>
      </c>
      <c r="E21" s="94">
        <v>23</v>
      </c>
      <c r="F21" s="94">
        <v>4</v>
      </c>
      <c r="G21" s="94">
        <v>8</v>
      </c>
      <c r="H21" s="94">
        <v>3</v>
      </c>
      <c r="I21" s="78">
        <v>0</v>
      </c>
      <c r="J21" s="78">
        <v>0</v>
      </c>
    </row>
    <row r="22" spans="1:10" ht="21.75" customHeight="1">
      <c r="A22" s="98" t="s">
        <v>107</v>
      </c>
      <c r="B22" s="123">
        <f t="shared" si="2"/>
        <v>39</v>
      </c>
      <c r="C22" s="94">
        <v>12</v>
      </c>
      <c r="D22" s="94">
        <v>0</v>
      </c>
      <c r="E22" s="94">
        <v>0</v>
      </c>
      <c r="F22" s="94">
        <v>9</v>
      </c>
      <c r="G22" s="94">
        <v>12</v>
      </c>
      <c r="H22" s="94">
        <v>6</v>
      </c>
      <c r="I22" s="78">
        <v>0</v>
      </c>
      <c r="J22" s="78">
        <v>0</v>
      </c>
    </row>
    <row r="23" spans="1:10" ht="21.75" customHeight="1">
      <c r="A23" s="98" t="s">
        <v>14</v>
      </c>
      <c r="B23" s="123">
        <f t="shared" si="2"/>
        <v>14</v>
      </c>
      <c r="C23" s="94">
        <v>4</v>
      </c>
      <c r="D23" s="94">
        <v>0</v>
      </c>
      <c r="E23" s="94">
        <v>8</v>
      </c>
      <c r="F23" s="94">
        <v>1</v>
      </c>
      <c r="G23" s="94">
        <v>1</v>
      </c>
      <c r="H23" s="94">
        <v>0</v>
      </c>
      <c r="I23" s="78">
        <v>0</v>
      </c>
      <c r="J23" s="78">
        <v>0</v>
      </c>
    </row>
    <row r="24" spans="1:10" ht="21.75" customHeight="1">
      <c r="A24" s="98" t="s">
        <v>15</v>
      </c>
      <c r="B24" s="123">
        <f t="shared" si="2"/>
        <v>41</v>
      </c>
      <c r="C24" s="94">
        <v>7</v>
      </c>
      <c r="D24" s="94">
        <v>3</v>
      </c>
      <c r="E24" s="94">
        <v>15</v>
      </c>
      <c r="F24" s="94">
        <v>8</v>
      </c>
      <c r="G24" s="94">
        <v>3</v>
      </c>
      <c r="H24" s="94">
        <v>5</v>
      </c>
      <c r="I24" s="78">
        <v>0</v>
      </c>
      <c r="J24" s="78">
        <v>0</v>
      </c>
    </row>
    <row r="25" spans="1:10" ht="21.75" customHeight="1">
      <c r="A25" s="98" t="s">
        <v>105</v>
      </c>
      <c r="B25" s="123">
        <f t="shared" si="2"/>
        <v>30</v>
      </c>
      <c r="C25" s="94">
        <v>10</v>
      </c>
      <c r="D25" s="94">
        <v>0</v>
      </c>
      <c r="E25" s="94">
        <v>3</v>
      </c>
      <c r="F25" s="94">
        <v>6</v>
      </c>
      <c r="G25" s="94">
        <v>8</v>
      </c>
      <c r="H25" s="94">
        <v>3</v>
      </c>
      <c r="I25" s="78">
        <v>0</v>
      </c>
      <c r="J25" s="78">
        <v>0</v>
      </c>
    </row>
    <row r="26" spans="1:10" ht="21.75" customHeight="1">
      <c r="A26" s="98" t="s">
        <v>106</v>
      </c>
      <c r="B26" s="123">
        <f t="shared" si="2"/>
        <v>38</v>
      </c>
      <c r="C26" s="94">
        <v>12</v>
      </c>
      <c r="D26" s="94">
        <v>5</v>
      </c>
      <c r="E26" s="94">
        <v>6</v>
      </c>
      <c r="F26" s="94">
        <v>10</v>
      </c>
      <c r="G26" s="94">
        <v>5</v>
      </c>
      <c r="H26" s="94">
        <v>0</v>
      </c>
      <c r="I26" s="78">
        <v>0</v>
      </c>
      <c r="J26" s="78">
        <v>0</v>
      </c>
    </row>
    <row r="27" spans="1:10" ht="21.75" customHeight="1">
      <c r="A27" s="98" t="s">
        <v>16</v>
      </c>
      <c r="B27" s="123">
        <f t="shared" si="2"/>
        <v>8</v>
      </c>
      <c r="C27" s="94">
        <v>2</v>
      </c>
      <c r="D27" s="94">
        <v>0</v>
      </c>
      <c r="E27" s="94">
        <v>3</v>
      </c>
      <c r="F27" s="94">
        <v>2</v>
      </c>
      <c r="G27" s="94">
        <v>1</v>
      </c>
      <c r="H27" s="94">
        <v>0</v>
      </c>
      <c r="I27" s="78">
        <v>0</v>
      </c>
      <c r="J27" s="78">
        <v>0</v>
      </c>
    </row>
    <row r="28" spans="1:10" ht="21.75" customHeight="1">
      <c r="A28" s="98" t="s">
        <v>17</v>
      </c>
      <c r="B28" s="123">
        <f t="shared" si="2"/>
        <v>12</v>
      </c>
      <c r="C28" s="94">
        <v>8</v>
      </c>
      <c r="D28" s="94">
        <v>3</v>
      </c>
      <c r="E28" s="94">
        <v>1</v>
      </c>
      <c r="F28" s="94">
        <v>0</v>
      </c>
      <c r="G28" s="94">
        <v>0</v>
      </c>
      <c r="H28" s="94">
        <v>0</v>
      </c>
      <c r="I28" s="78">
        <v>0</v>
      </c>
      <c r="J28" s="78">
        <v>0</v>
      </c>
    </row>
    <row r="29" spans="1:10" ht="21.75" customHeight="1">
      <c r="A29" s="98" t="s">
        <v>18</v>
      </c>
      <c r="B29" s="123">
        <f t="shared" si="2"/>
        <v>7</v>
      </c>
      <c r="C29" s="94">
        <v>2</v>
      </c>
      <c r="D29" s="94">
        <v>2</v>
      </c>
      <c r="E29" s="94">
        <v>3</v>
      </c>
      <c r="F29" s="94">
        <v>0</v>
      </c>
      <c r="G29" s="94">
        <v>0</v>
      </c>
      <c r="H29" s="94">
        <v>0</v>
      </c>
      <c r="I29" s="78">
        <v>0</v>
      </c>
      <c r="J29" s="78">
        <v>0</v>
      </c>
    </row>
    <row r="30" spans="1:10" ht="3.75" customHeight="1">
      <c r="A30" s="37"/>
      <c r="B30" s="39"/>
      <c r="C30" s="38"/>
      <c r="D30" s="38"/>
      <c r="E30" s="38"/>
      <c r="F30" s="38"/>
      <c r="G30" s="38"/>
      <c r="H30" s="38"/>
      <c r="I30" s="171"/>
      <c r="J30" s="93"/>
    </row>
    <row r="31" ht="13.5">
      <c r="A31" s="11"/>
    </row>
  </sheetData>
  <sheetProtection/>
  <mergeCells count="4">
    <mergeCell ref="A3:A5"/>
    <mergeCell ref="C3:C5"/>
    <mergeCell ref="B1:I1"/>
    <mergeCell ref="J3:J5"/>
  </mergeCells>
  <printOptions/>
  <pageMargins left="0.984251968503937" right="0.5511811023622047" top="0.9448818897637796" bottom="0.5118110236220472" header="0.5118110236220472" footer="0.5118110236220472"/>
  <pageSetup horizontalDpi="600" verticalDpi="600" orientation="portrait" paperSize="9" r:id="rId1"/>
  <headerFooter alignWithMargins="0">
    <oddFooter>&amp;C &amp;"ＭＳ Ｐ明朝,標準"&amp;10-24 -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V31"/>
  <sheetViews>
    <sheetView showGridLines="0" zoomScaleSheetLayoutView="90" zoomScalePageLayoutView="0" workbookViewId="0" topLeftCell="A1">
      <pane xSplit="1" ySplit="4" topLeftCell="E21" activePane="bottomRight" state="frozen"/>
      <selection pane="topLeft" activeCell="M26" sqref="M26"/>
      <selection pane="topRight" activeCell="M26" sqref="M26"/>
      <selection pane="bottomLeft" activeCell="M26" sqref="M26"/>
      <selection pane="bottomRight" activeCell="L1" sqref="L1:V31"/>
    </sheetView>
  </sheetViews>
  <sheetFormatPr defaultColWidth="9.00390625" defaultRowHeight="13.5"/>
  <cols>
    <col min="1" max="1" width="12.25390625" style="1" customWidth="1"/>
    <col min="2" max="9" width="9.625" style="1" customWidth="1"/>
    <col min="10" max="11" width="3.625" style="1" customWidth="1"/>
    <col min="12" max="12" width="9.50390625" style="1" customWidth="1"/>
    <col min="13" max="13" width="8.375" style="1" customWidth="1"/>
    <col min="14" max="21" width="7.75390625" style="1" customWidth="1"/>
    <col min="22" max="22" width="11.375" style="1" customWidth="1"/>
    <col min="23" max="16384" width="9.00390625" style="1" customWidth="1"/>
  </cols>
  <sheetData>
    <row r="1" spans="1:22" s="144" customFormat="1" ht="16.5" customHeight="1">
      <c r="A1" s="172" t="s">
        <v>19</v>
      </c>
      <c r="B1" s="287" t="s">
        <v>212</v>
      </c>
      <c r="C1" s="287"/>
      <c r="D1" s="287"/>
      <c r="E1" s="287"/>
      <c r="F1" s="287"/>
      <c r="G1" s="287"/>
      <c r="H1" s="287"/>
      <c r="I1" s="287"/>
      <c r="J1" s="140"/>
      <c r="K1" s="140"/>
      <c r="L1" s="287" t="s">
        <v>213</v>
      </c>
      <c r="M1" s="287"/>
      <c r="N1" s="287"/>
      <c r="O1" s="287"/>
      <c r="P1" s="287"/>
      <c r="Q1" s="287"/>
      <c r="R1" s="287"/>
      <c r="S1" s="287"/>
      <c r="T1" s="124"/>
      <c r="U1" s="124"/>
      <c r="V1" s="124"/>
    </row>
    <row r="2" spans="1:22" ht="13.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312" t="s">
        <v>85</v>
      </c>
      <c r="V2" s="312"/>
    </row>
    <row r="3" spans="1:22" s="152" customFormat="1" ht="24" customHeight="1">
      <c r="A3" s="310" t="s">
        <v>204</v>
      </c>
      <c r="B3" s="310" t="s">
        <v>28</v>
      </c>
      <c r="C3" s="313" t="s">
        <v>29</v>
      </c>
      <c r="D3" s="314"/>
      <c r="E3" s="314"/>
      <c r="F3" s="314"/>
      <c r="G3" s="314"/>
      <c r="H3" s="314"/>
      <c r="I3" s="315"/>
      <c r="J3" s="126"/>
      <c r="K3" s="126"/>
      <c r="L3" s="297" t="s">
        <v>116</v>
      </c>
      <c r="M3" s="298"/>
      <c r="N3" s="316" t="s">
        <v>113</v>
      </c>
      <c r="O3" s="317"/>
      <c r="P3" s="317"/>
      <c r="Q3" s="317"/>
      <c r="R3" s="317"/>
      <c r="S3" s="317"/>
      <c r="T3" s="317"/>
      <c r="U3" s="318"/>
      <c r="V3" s="310" t="s">
        <v>173</v>
      </c>
    </row>
    <row r="4" spans="1:22" s="152" customFormat="1" ht="34.5" customHeight="1">
      <c r="A4" s="311"/>
      <c r="B4" s="311"/>
      <c r="C4" s="154" t="s">
        <v>26</v>
      </c>
      <c r="D4" s="154" t="s">
        <v>30</v>
      </c>
      <c r="E4" s="154" t="s">
        <v>31</v>
      </c>
      <c r="F4" s="154" t="s">
        <v>32</v>
      </c>
      <c r="G4" s="154" t="s">
        <v>33</v>
      </c>
      <c r="H4" s="154" t="s">
        <v>34</v>
      </c>
      <c r="I4" s="154" t="s">
        <v>35</v>
      </c>
      <c r="J4" s="126"/>
      <c r="K4" s="126"/>
      <c r="L4" s="154" t="s">
        <v>26</v>
      </c>
      <c r="M4" s="154" t="s">
        <v>36</v>
      </c>
      <c r="N4" s="153" t="s">
        <v>28</v>
      </c>
      <c r="O4" s="154" t="s">
        <v>37</v>
      </c>
      <c r="P4" s="154" t="s">
        <v>38</v>
      </c>
      <c r="Q4" s="155" t="s">
        <v>114</v>
      </c>
      <c r="R4" s="154" t="s">
        <v>39</v>
      </c>
      <c r="S4" s="154" t="s">
        <v>40</v>
      </c>
      <c r="T4" s="154" t="s">
        <v>41</v>
      </c>
      <c r="U4" s="154" t="s">
        <v>42</v>
      </c>
      <c r="V4" s="311"/>
    </row>
    <row r="5" spans="1:22" s="10" customFormat="1" ht="4.5" customHeight="1">
      <c r="A5" s="64"/>
      <c r="B5" s="59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58"/>
      <c r="V5" s="64"/>
    </row>
    <row r="6" spans="1:22" s="15" customFormat="1" ht="24" customHeight="1">
      <c r="A6" s="97" t="s">
        <v>159</v>
      </c>
      <c r="B6" s="100">
        <f>SUM(B7:B8)</f>
        <v>1543</v>
      </c>
      <c r="C6" s="100">
        <f>SUM(C7:C8)</f>
        <v>1211</v>
      </c>
      <c r="D6" s="100">
        <f aca="true" t="shared" si="0" ref="D6:I6">SUM(D7:D8)</f>
        <v>223</v>
      </c>
      <c r="E6" s="100">
        <f t="shared" si="0"/>
        <v>208</v>
      </c>
      <c r="F6" s="100">
        <f t="shared" si="0"/>
        <v>190</v>
      </c>
      <c r="G6" s="100">
        <f t="shared" si="0"/>
        <v>193</v>
      </c>
      <c r="H6" s="100">
        <f t="shared" si="0"/>
        <v>195</v>
      </c>
      <c r="I6" s="100">
        <f t="shared" si="0"/>
        <v>202</v>
      </c>
      <c r="J6" s="100"/>
      <c r="K6" s="100"/>
      <c r="L6" s="100">
        <f aca="true" t="shared" si="1" ref="L6:U6">SUM(L7:L8)</f>
        <v>15</v>
      </c>
      <c r="M6" s="100">
        <f t="shared" si="1"/>
        <v>15</v>
      </c>
      <c r="N6" s="100">
        <f t="shared" si="1"/>
        <v>317</v>
      </c>
      <c r="O6" s="100">
        <f t="shared" si="1"/>
        <v>120</v>
      </c>
      <c r="P6" s="100">
        <f t="shared" si="1"/>
        <v>24</v>
      </c>
      <c r="Q6" s="100">
        <f t="shared" si="1"/>
        <v>14</v>
      </c>
      <c r="R6" s="100">
        <f t="shared" si="1"/>
        <v>5</v>
      </c>
      <c r="S6" s="100">
        <f t="shared" si="1"/>
        <v>17</v>
      </c>
      <c r="T6" s="100">
        <f t="shared" si="1"/>
        <v>5</v>
      </c>
      <c r="U6" s="100">
        <f t="shared" si="1"/>
        <v>132</v>
      </c>
      <c r="V6" s="97" t="s">
        <v>160</v>
      </c>
    </row>
    <row r="7" spans="1:22" s="10" customFormat="1" ht="24" customHeight="1">
      <c r="A7" s="98" t="s">
        <v>153</v>
      </c>
      <c r="B7" s="77">
        <v>12</v>
      </c>
      <c r="C7" s="77">
        <v>12</v>
      </c>
      <c r="D7" s="77">
        <v>2</v>
      </c>
      <c r="E7" s="77">
        <v>2</v>
      </c>
      <c r="F7" s="77">
        <v>2</v>
      </c>
      <c r="G7" s="77">
        <v>2</v>
      </c>
      <c r="H7" s="77">
        <v>2</v>
      </c>
      <c r="I7" s="77">
        <v>2</v>
      </c>
      <c r="J7" s="21"/>
      <c r="K7" s="21"/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0</v>
      </c>
      <c r="R7" s="77">
        <v>0</v>
      </c>
      <c r="S7" s="77">
        <v>0</v>
      </c>
      <c r="T7" s="77">
        <v>0</v>
      </c>
      <c r="U7" s="77">
        <v>0</v>
      </c>
      <c r="V7" s="98" t="s">
        <v>161</v>
      </c>
    </row>
    <row r="8" spans="1:22" s="10" customFormat="1" ht="24" customHeight="1">
      <c r="A8" s="98" t="s">
        <v>154</v>
      </c>
      <c r="B8" s="77">
        <f>SUM(B10:B28)-12</f>
        <v>1531</v>
      </c>
      <c r="C8" s="77">
        <f>SUM(C10:C28)-C7</f>
        <v>1199</v>
      </c>
      <c r="D8" s="77">
        <f aca="true" t="shared" si="2" ref="D8:I8">SUM(D10:D28)-D7</f>
        <v>221</v>
      </c>
      <c r="E8" s="77">
        <f t="shared" si="2"/>
        <v>206</v>
      </c>
      <c r="F8" s="77">
        <f t="shared" si="2"/>
        <v>188</v>
      </c>
      <c r="G8" s="77">
        <f t="shared" si="2"/>
        <v>191</v>
      </c>
      <c r="H8" s="77">
        <f t="shared" si="2"/>
        <v>193</v>
      </c>
      <c r="I8" s="77">
        <f t="shared" si="2"/>
        <v>200</v>
      </c>
      <c r="J8" s="77"/>
      <c r="K8" s="77"/>
      <c r="L8" s="77">
        <f aca="true" t="shared" si="3" ref="L8:U8">SUM(L10:L28)</f>
        <v>15</v>
      </c>
      <c r="M8" s="77">
        <f t="shared" si="3"/>
        <v>15</v>
      </c>
      <c r="N8" s="77">
        <f t="shared" si="3"/>
        <v>317</v>
      </c>
      <c r="O8" s="77">
        <f t="shared" si="3"/>
        <v>120</v>
      </c>
      <c r="P8" s="77">
        <f t="shared" si="3"/>
        <v>24</v>
      </c>
      <c r="Q8" s="77">
        <f t="shared" si="3"/>
        <v>14</v>
      </c>
      <c r="R8" s="77">
        <f t="shared" si="3"/>
        <v>5</v>
      </c>
      <c r="S8" s="77">
        <f t="shared" si="3"/>
        <v>17</v>
      </c>
      <c r="T8" s="77">
        <f t="shared" si="3"/>
        <v>5</v>
      </c>
      <c r="U8" s="77">
        <f t="shared" si="3"/>
        <v>132</v>
      </c>
      <c r="V8" s="98" t="s">
        <v>162</v>
      </c>
    </row>
    <row r="9" spans="1:22" s="10" customFormat="1" ht="6.75" customHeight="1">
      <c r="A9" s="26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70"/>
      <c r="O9" s="21"/>
      <c r="P9" s="21"/>
      <c r="Q9" s="21"/>
      <c r="R9" s="21"/>
      <c r="S9" s="21"/>
      <c r="T9" s="21"/>
      <c r="U9" s="21"/>
      <c r="V9" s="26"/>
    </row>
    <row r="10" spans="1:22" s="10" customFormat="1" ht="24" customHeight="1">
      <c r="A10" s="98" t="s">
        <v>6</v>
      </c>
      <c r="B10" s="77">
        <f>SUM(C10+L10+N10)</f>
        <v>517</v>
      </c>
      <c r="C10" s="77">
        <v>407</v>
      </c>
      <c r="D10" s="77">
        <v>77</v>
      </c>
      <c r="E10" s="77">
        <v>68</v>
      </c>
      <c r="F10" s="77">
        <v>61</v>
      </c>
      <c r="G10" s="77">
        <v>66</v>
      </c>
      <c r="H10" s="77">
        <v>66</v>
      </c>
      <c r="I10" s="77">
        <v>69</v>
      </c>
      <c r="J10" s="21"/>
      <c r="K10" s="21"/>
      <c r="L10" s="77">
        <v>8</v>
      </c>
      <c r="M10" s="77">
        <v>8</v>
      </c>
      <c r="N10" s="77">
        <v>102</v>
      </c>
      <c r="O10" s="77">
        <v>41</v>
      </c>
      <c r="P10" s="77">
        <v>10</v>
      </c>
      <c r="Q10" s="77">
        <v>2</v>
      </c>
      <c r="R10" s="77">
        <v>2</v>
      </c>
      <c r="S10" s="77">
        <v>6</v>
      </c>
      <c r="T10" s="77">
        <v>1</v>
      </c>
      <c r="U10" s="77">
        <v>40</v>
      </c>
      <c r="V10" s="98" t="s">
        <v>6</v>
      </c>
    </row>
    <row r="11" spans="1:22" s="10" customFormat="1" ht="24" customHeight="1">
      <c r="A11" s="98" t="s">
        <v>7</v>
      </c>
      <c r="B11" s="77">
        <f aca="true" t="shared" si="4" ref="B11:B28">SUM(C11+L11+N11)</f>
        <v>359</v>
      </c>
      <c r="C11" s="77">
        <v>299</v>
      </c>
      <c r="D11" s="77">
        <v>55</v>
      </c>
      <c r="E11" s="77">
        <v>53</v>
      </c>
      <c r="F11" s="77">
        <v>50</v>
      </c>
      <c r="G11" s="77">
        <v>46</v>
      </c>
      <c r="H11" s="77">
        <v>49</v>
      </c>
      <c r="I11" s="77">
        <v>46</v>
      </c>
      <c r="J11" s="21"/>
      <c r="K11" s="21"/>
      <c r="L11" s="77">
        <v>0</v>
      </c>
      <c r="M11" s="77">
        <v>0</v>
      </c>
      <c r="N11" s="77">
        <v>60</v>
      </c>
      <c r="O11" s="77">
        <v>23</v>
      </c>
      <c r="P11" s="77">
        <v>2</v>
      </c>
      <c r="Q11" s="77">
        <v>4</v>
      </c>
      <c r="R11" s="77">
        <v>1</v>
      </c>
      <c r="S11" s="77">
        <v>3</v>
      </c>
      <c r="T11" s="77">
        <v>0</v>
      </c>
      <c r="U11" s="77">
        <v>27</v>
      </c>
      <c r="V11" s="98" t="s">
        <v>7</v>
      </c>
    </row>
    <row r="12" spans="1:22" s="10" customFormat="1" ht="24" customHeight="1">
      <c r="A12" s="98" t="s">
        <v>8</v>
      </c>
      <c r="B12" s="77">
        <f t="shared" si="4"/>
        <v>144</v>
      </c>
      <c r="C12" s="77">
        <v>109</v>
      </c>
      <c r="D12" s="77">
        <v>20</v>
      </c>
      <c r="E12" s="77">
        <v>18</v>
      </c>
      <c r="F12" s="77">
        <v>16</v>
      </c>
      <c r="G12" s="77">
        <v>18</v>
      </c>
      <c r="H12" s="77">
        <v>18</v>
      </c>
      <c r="I12" s="77">
        <v>19</v>
      </c>
      <c r="J12" s="21"/>
      <c r="K12" s="21"/>
      <c r="L12" s="77">
        <v>2</v>
      </c>
      <c r="M12" s="77">
        <v>2</v>
      </c>
      <c r="N12" s="77">
        <v>33</v>
      </c>
      <c r="O12" s="77">
        <v>14</v>
      </c>
      <c r="P12" s="77">
        <v>2</v>
      </c>
      <c r="Q12" s="77">
        <v>2</v>
      </c>
      <c r="R12" s="77">
        <v>0</v>
      </c>
      <c r="S12" s="77">
        <v>3</v>
      </c>
      <c r="T12" s="77">
        <v>0</v>
      </c>
      <c r="U12" s="77">
        <v>12</v>
      </c>
      <c r="V12" s="98" t="s">
        <v>8</v>
      </c>
    </row>
    <row r="13" spans="1:22" s="10" customFormat="1" ht="24" customHeight="1">
      <c r="A13" s="98" t="s">
        <v>9</v>
      </c>
      <c r="B13" s="77">
        <f t="shared" si="4"/>
        <v>87</v>
      </c>
      <c r="C13" s="77">
        <v>73</v>
      </c>
      <c r="D13" s="77">
        <v>14</v>
      </c>
      <c r="E13" s="77">
        <v>13</v>
      </c>
      <c r="F13" s="77">
        <v>11</v>
      </c>
      <c r="G13" s="77">
        <v>12</v>
      </c>
      <c r="H13" s="77">
        <v>11</v>
      </c>
      <c r="I13" s="77">
        <v>12</v>
      </c>
      <c r="J13" s="21"/>
      <c r="K13" s="21"/>
      <c r="L13" s="77">
        <v>1</v>
      </c>
      <c r="M13" s="77">
        <v>1</v>
      </c>
      <c r="N13" s="77">
        <v>13</v>
      </c>
      <c r="O13" s="77">
        <v>6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  <c r="U13" s="77">
        <v>7</v>
      </c>
      <c r="V13" s="98" t="s">
        <v>9</v>
      </c>
    </row>
    <row r="14" spans="1:22" s="10" customFormat="1" ht="24" customHeight="1">
      <c r="A14" s="98" t="s">
        <v>10</v>
      </c>
      <c r="B14" s="77">
        <f t="shared" si="4"/>
        <v>29</v>
      </c>
      <c r="C14" s="77">
        <v>22</v>
      </c>
      <c r="D14" s="77">
        <v>4</v>
      </c>
      <c r="E14" s="77">
        <v>4</v>
      </c>
      <c r="F14" s="77">
        <v>3</v>
      </c>
      <c r="G14" s="77">
        <v>3</v>
      </c>
      <c r="H14" s="77">
        <v>4</v>
      </c>
      <c r="I14" s="77">
        <v>4</v>
      </c>
      <c r="J14" s="21"/>
      <c r="K14" s="21"/>
      <c r="L14" s="77">
        <v>0</v>
      </c>
      <c r="M14" s="77">
        <v>0</v>
      </c>
      <c r="N14" s="169">
        <v>7</v>
      </c>
      <c r="O14" s="169">
        <v>3</v>
      </c>
      <c r="P14" s="169">
        <v>0</v>
      </c>
      <c r="Q14" s="169">
        <v>0</v>
      </c>
      <c r="R14" s="169">
        <v>0</v>
      </c>
      <c r="S14" s="169">
        <v>0</v>
      </c>
      <c r="T14" s="169">
        <v>0</v>
      </c>
      <c r="U14" s="169">
        <v>4</v>
      </c>
      <c r="V14" s="98" t="s">
        <v>10</v>
      </c>
    </row>
    <row r="15" spans="1:22" s="10" customFormat="1" ht="24" customHeight="1">
      <c r="A15" s="98" t="s">
        <v>11</v>
      </c>
      <c r="B15" s="77">
        <f t="shared" si="4"/>
        <v>13</v>
      </c>
      <c r="C15" s="77">
        <v>12</v>
      </c>
      <c r="D15" s="77">
        <v>2</v>
      </c>
      <c r="E15" s="77">
        <v>2</v>
      </c>
      <c r="F15" s="77">
        <v>2</v>
      </c>
      <c r="G15" s="77">
        <v>2</v>
      </c>
      <c r="H15" s="77">
        <v>2</v>
      </c>
      <c r="I15" s="77">
        <v>2</v>
      </c>
      <c r="J15" s="21"/>
      <c r="K15" s="21"/>
      <c r="L15" s="77">
        <v>0</v>
      </c>
      <c r="M15" s="77">
        <v>0</v>
      </c>
      <c r="N15" s="77">
        <v>1</v>
      </c>
      <c r="O15" s="77">
        <v>1</v>
      </c>
      <c r="P15" s="77">
        <v>0</v>
      </c>
      <c r="Q15" s="77">
        <v>0</v>
      </c>
      <c r="R15" s="77">
        <v>0</v>
      </c>
      <c r="S15" s="77">
        <v>0</v>
      </c>
      <c r="T15" s="77">
        <v>0</v>
      </c>
      <c r="U15" s="77">
        <v>0</v>
      </c>
      <c r="V15" s="98" t="s">
        <v>11</v>
      </c>
    </row>
    <row r="16" spans="1:22" s="10" customFormat="1" ht="24" customHeight="1">
      <c r="A16" s="98" t="s">
        <v>12</v>
      </c>
      <c r="B16" s="77">
        <f t="shared" si="4"/>
        <v>16</v>
      </c>
      <c r="C16" s="77">
        <v>12</v>
      </c>
      <c r="D16" s="77">
        <v>2</v>
      </c>
      <c r="E16" s="77">
        <v>2</v>
      </c>
      <c r="F16" s="77">
        <v>2</v>
      </c>
      <c r="G16" s="77">
        <v>2</v>
      </c>
      <c r="H16" s="77">
        <v>2</v>
      </c>
      <c r="I16" s="77">
        <v>2</v>
      </c>
      <c r="J16" s="21"/>
      <c r="K16" s="21"/>
      <c r="L16" s="77">
        <v>0</v>
      </c>
      <c r="M16" s="77">
        <v>0</v>
      </c>
      <c r="N16" s="77">
        <v>4</v>
      </c>
      <c r="O16" s="77">
        <v>1</v>
      </c>
      <c r="P16" s="77">
        <v>1</v>
      </c>
      <c r="Q16" s="77">
        <v>0</v>
      </c>
      <c r="R16" s="77">
        <v>1</v>
      </c>
      <c r="S16" s="77">
        <v>0</v>
      </c>
      <c r="T16" s="77">
        <v>0</v>
      </c>
      <c r="U16" s="77">
        <v>1</v>
      </c>
      <c r="V16" s="98" t="s">
        <v>12</v>
      </c>
    </row>
    <row r="17" spans="1:22" s="10" customFormat="1" ht="24" customHeight="1">
      <c r="A17" s="98" t="s">
        <v>102</v>
      </c>
      <c r="B17" s="77">
        <f t="shared" si="4"/>
        <v>52</v>
      </c>
      <c r="C17" s="77">
        <v>35</v>
      </c>
      <c r="D17" s="77">
        <v>5</v>
      </c>
      <c r="E17" s="77">
        <v>6</v>
      </c>
      <c r="F17" s="77">
        <v>6</v>
      </c>
      <c r="G17" s="77">
        <v>5</v>
      </c>
      <c r="H17" s="77">
        <v>6</v>
      </c>
      <c r="I17" s="77">
        <v>7</v>
      </c>
      <c r="J17" s="21"/>
      <c r="K17" s="21"/>
      <c r="L17" s="77">
        <v>0</v>
      </c>
      <c r="M17" s="77">
        <v>0</v>
      </c>
      <c r="N17" s="77">
        <v>17</v>
      </c>
      <c r="O17" s="77">
        <v>5</v>
      </c>
      <c r="P17" s="77">
        <v>1</v>
      </c>
      <c r="Q17" s="77">
        <v>1</v>
      </c>
      <c r="R17" s="77">
        <v>0</v>
      </c>
      <c r="S17" s="77">
        <v>2</v>
      </c>
      <c r="T17" s="77">
        <v>1</v>
      </c>
      <c r="U17" s="77">
        <v>7</v>
      </c>
      <c r="V17" s="98" t="s">
        <v>102</v>
      </c>
    </row>
    <row r="18" spans="1:22" s="10" customFormat="1" ht="24" customHeight="1">
      <c r="A18" s="98" t="s">
        <v>13</v>
      </c>
      <c r="B18" s="77">
        <f t="shared" si="4"/>
        <v>32</v>
      </c>
      <c r="C18" s="77">
        <v>24</v>
      </c>
      <c r="D18" s="77">
        <v>4</v>
      </c>
      <c r="E18" s="77">
        <v>4</v>
      </c>
      <c r="F18" s="77">
        <v>4</v>
      </c>
      <c r="G18" s="77">
        <v>4</v>
      </c>
      <c r="H18" s="77">
        <v>4</v>
      </c>
      <c r="I18" s="77">
        <v>4</v>
      </c>
      <c r="J18" s="21"/>
      <c r="K18" s="21"/>
      <c r="L18" s="77">
        <v>0</v>
      </c>
      <c r="M18" s="77">
        <v>0</v>
      </c>
      <c r="N18" s="77">
        <v>8</v>
      </c>
      <c r="O18" s="77">
        <v>2</v>
      </c>
      <c r="P18" s="77">
        <v>1</v>
      </c>
      <c r="Q18" s="77">
        <v>1</v>
      </c>
      <c r="R18" s="77">
        <v>0</v>
      </c>
      <c r="S18" s="77">
        <v>0</v>
      </c>
      <c r="T18" s="77">
        <v>0</v>
      </c>
      <c r="U18" s="77">
        <v>4</v>
      </c>
      <c r="V18" s="98" t="s">
        <v>13</v>
      </c>
    </row>
    <row r="19" spans="1:22" s="10" customFormat="1" ht="24" customHeight="1">
      <c r="A19" s="98" t="s">
        <v>103</v>
      </c>
      <c r="B19" s="77">
        <f t="shared" si="4"/>
        <v>49</v>
      </c>
      <c r="C19" s="77">
        <v>37</v>
      </c>
      <c r="D19" s="77">
        <v>6</v>
      </c>
      <c r="E19" s="77">
        <v>6</v>
      </c>
      <c r="F19" s="77">
        <v>6</v>
      </c>
      <c r="G19" s="77">
        <v>7</v>
      </c>
      <c r="H19" s="77">
        <v>6</v>
      </c>
      <c r="I19" s="77">
        <v>6</v>
      </c>
      <c r="J19" s="21"/>
      <c r="K19" s="21"/>
      <c r="L19" s="77">
        <v>0</v>
      </c>
      <c r="M19" s="77">
        <v>0</v>
      </c>
      <c r="N19" s="77">
        <v>12</v>
      </c>
      <c r="O19" s="77">
        <v>4</v>
      </c>
      <c r="P19" s="77">
        <v>1</v>
      </c>
      <c r="Q19" s="77">
        <v>0</v>
      </c>
      <c r="R19" s="77">
        <v>0</v>
      </c>
      <c r="S19" s="77">
        <v>0</v>
      </c>
      <c r="T19" s="77">
        <v>2</v>
      </c>
      <c r="U19" s="77">
        <v>5</v>
      </c>
      <c r="V19" s="98" t="s">
        <v>103</v>
      </c>
    </row>
    <row r="20" spans="1:22" s="10" customFormat="1" ht="24" customHeight="1">
      <c r="A20" s="98" t="s">
        <v>101</v>
      </c>
      <c r="B20" s="77">
        <f t="shared" si="4"/>
        <v>56</v>
      </c>
      <c r="C20" s="77">
        <v>38</v>
      </c>
      <c r="D20" s="77">
        <v>5</v>
      </c>
      <c r="E20" s="77">
        <v>6</v>
      </c>
      <c r="F20" s="77">
        <v>8</v>
      </c>
      <c r="G20" s="77">
        <v>6</v>
      </c>
      <c r="H20" s="77">
        <v>6</v>
      </c>
      <c r="I20" s="77">
        <v>7</v>
      </c>
      <c r="J20" s="21"/>
      <c r="K20" s="21"/>
      <c r="L20" s="77">
        <v>0</v>
      </c>
      <c r="M20" s="77">
        <v>0</v>
      </c>
      <c r="N20" s="77">
        <v>18</v>
      </c>
      <c r="O20" s="77">
        <v>5</v>
      </c>
      <c r="P20" s="77">
        <v>2</v>
      </c>
      <c r="Q20" s="77">
        <v>0</v>
      </c>
      <c r="R20" s="77">
        <v>1</v>
      </c>
      <c r="S20" s="77">
        <v>1</v>
      </c>
      <c r="T20" s="77">
        <v>0</v>
      </c>
      <c r="U20" s="77">
        <v>9</v>
      </c>
      <c r="V20" s="98" t="s">
        <v>101</v>
      </c>
    </row>
    <row r="21" spans="1:22" s="10" customFormat="1" ht="24" customHeight="1">
      <c r="A21" s="98" t="s">
        <v>107</v>
      </c>
      <c r="B21" s="77">
        <f t="shared" si="4"/>
        <v>39</v>
      </c>
      <c r="C21" s="77">
        <v>27</v>
      </c>
      <c r="D21" s="77">
        <v>6</v>
      </c>
      <c r="E21" s="77">
        <v>5</v>
      </c>
      <c r="F21" s="77">
        <v>4</v>
      </c>
      <c r="G21" s="77">
        <v>4</v>
      </c>
      <c r="H21" s="77">
        <v>4</v>
      </c>
      <c r="I21" s="77">
        <v>4</v>
      </c>
      <c r="J21" s="21"/>
      <c r="K21" s="21"/>
      <c r="L21" s="77">
        <v>0</v>
      </c>
      <c r="M21" s="77">
        <v>0</v>
      </c>
      <c r="N21" s="77">
        <v>12</v>
      </c>
      <c r="O21" s="77">
        <v>3</v>
      </c>
      <c r="P21" s="77">
        <v>0</v>
      </c>
      <c r="Q21" s="77">
        <v>1</v>
      </c>
      <c r="R21" s="77">
        <v>0</v>
      </c>
      <c r="S21" s="77">
        <v>0</v>
      </c>
      <c r="T21" s="77">
        <v>1</v>
      </c>
      <c r="U21" s="77">
        <v>7</v>
      </c>
      <c r="V21" s="98" t="s">
        <v>107</v>
      </c>
    </row>
    <row r="22" spans="1:22" s="10" customFormat="1" ht="24" customHeight="1">
      <c r="A22" s="98" t="s">
        <v>14</v>
      </c>
      <c r="B22" s="77">
        <f t="shared" si="4"/>
        <v>14</v>
      </c>
      <c r="C22" s="77">
        <v>10</v>
      </c>
      <c r="D22" s="77">
        <v>2</v>
      </c>
      <c r="E22" s="77">
        <v>2</v>
      </c>
      <c r="F22" s="77">
        <v>2</v>
      </c>
      <c r="G22" s="77">
        <v>1</v>
      </c>
      <c r="H22" s="77">
        <v>1</v>
      </c>
      <c r="I22" s="77">
        <v>2</v>
      </c>
      <c r="J22" s="21"/>
      <c r="K22" s="21"/>
      <c r="L22" s="77">
        <v>0</v>
      </c>
      <c r="M22" s="77">
        <v>0</v>
      </c>
      <c r="N22" s="77">
        <v>4</v>
      </c>
      <c r="O22" s="77">
        <v>1</v>
      </c>
      <c r="P22" s="77">
        <v>0</v>
      </c>
      <c r="Q22" s="77">
        <v>1</v>
      </c>
      <c r="R22" s="77">
        <v>0</v>
      </c>
      <c r="S22" s="77">
        <v>1</v>
      </c>
      <c r="T22" s="77">
        <v>0</v>
      </c>
      <c r="U22" s="77">
        <v>1</v>
      </c>
      <c r="V22" s="98" t="s">
        <v>14</v>
      </c>
    </row>
    <row r="23" spans="1:22" s="15" customFormat="1" ht="24" customHeight="1">
      <c r="A23" s="98" t="s">
        <v>15</v>
      </c>
      <c r="B23" s="77">
        <f t="shared" si="4"/>
        <v>41</v>
      </c>
      <c r="C23" s="77">
        <v>34</v>
      </c>
      <c r="D23" s="77">
        <v>7</v>
      </c>
      <c r="E23" s="77">
        <v>6</v>
      </c>
      <c r="F23" s="77">
        <v>4</v>
      </c>
      <c r="G23" s="77">
        <v>6</v>
      </c>
      <c r="H23" s="77">
        <v>5</v>
      </c>
      <c r="I23" s="77">
        <v>6</v>
      </c>
      <c r="J23" s="21"/>
      <c r="K23" s="21"/>
      <c r="L23" s="77">
        <v>0</v>
      </c>
      <c r="M23" s="77">
        <v>0</v>
      </c>
      <c r="N23" s="77">
        <v>7</v>
      </c>
      <c r="O23" s="77">
        <v>2</v>
      </c>
      <c r="P23" s="77">
        <v>3</v>
      </c>
      <c r="Q23" s="77">
        <v>0</v>
      </c>
      <c r="R23" s="77">
        <v>0</v>
      </c>
      <c r="S23" s="77">
        <v>0</v>
      </c>
      <c r="T23" s="77">
        <v>0</v>
      </c>
      <c r="U23" s="77">
        <v>2</v>
      </c>
      <c r="V23" s="98" t="s">
        <v>15</v>
      </c>
    </row>
    <row r="24" spans="1:22" s="10" customFormat="1" ht="24" customHeight="1">
      <c r="A24" s="98" t="s">
        <v>105</v>
      </c>
      <c r="B24" s="77">
        <f t="shared" si="4"/>
        <v>30</v>
      </c>
      <c r="C24" s="77">
        <v>22</v>
      </c>
      <c r="D24" s="77">
        <v>5</v>
      </c>
      <c r="E24" s="77">
        <v>4</v>
      </c>
      <c r="F24" s="77">
        <v>3</v>
      </c>
      <c r="G24" s="77">
        <v>3</v>
      </c>
      <c r="H24" s="77">
        <v>3</v>
      </c>
      <c r="I24" s="77">
        <v>4</v>
      </c>
      <c r="J24" s="21"/>
      <c r="K24" s="21"/>
      <c r="L24" s="77">
        <v>2</v>
      </c>
      <c r="M24" s="77">
        <v>2</v>
      </c>
      <c r="N24" s="77">
        <v>6</v>
      </c>
      <c r="O24" s="77">
        <v>2</v>
      </c>
      <c r="P24" s="77">
        <v>0</v>
      </c>
      <c r="Q24" s="77">
        <v>1</v>
      </c>
      <c r="R24" s="77">
        <v>0</v>
      </c>
      <c r="S24" s="77">
        <v>1</v>
      </c>
      <c r="T24" s="77">
        <v>0</v>
      </c>
      <c r="U24" s="77">
        <v>2</v>
      </c>
      <c r="V24" s="98" t="s">
        <v>105</v>
      </c>
    </row>
    <row r="25" spans="1:22" s="10" customFormat="1" ht="24" customHeight="1">
      <c r="A25" s="98" t="s">
        <v>106</v>
      </c>
      <c r="B25" s="77">
        <f t="shared" si="4"/>
        <v>38</v>
      </c>
      <c r="C25" s="77">
        <v>28</v>
      </c>
      <c r="D25" s="77">
        <v>5</v>
      </c>
      <c r="E25" s="77">
        <v>5</v>
      </c>
      <c r="F25" s="77">
        <v>5</v>
      </c>
      <c r="G25" s="77">
        <v>5</v>
      </c>
      <c r="H25" s="77">
        <v>4</v>
      </c>
      <c r="I25" s="77">
        <v>4</v>
      </c>
      <c r="J25" s="21"/>
      <c r="K25" s="21"/>
      <c r="L25" s="77">
        <v>1</v>
      </c>
      <c r="M25" s="77">
        <v>1</v>
      </c>
      <c r="N25" s="77">
        <v>9</v>
      </c>
      <c r="O25" s="77">
        <v>4</v>
      </c>
      <c r="P25" s="77">
        <v>1</v>
      </c>
      <c r="Q25" s="77">
        <v>1</v>
      </c>
      <c r="R25" s="77">
        <v>0</v>
      </c>
      <c r="S25" s="77">
        <v>0</v>
      </c>
      <c r="T25" s="77">
        <v>0</v>
      </c>
      <c r="U25" s="77">
        <v>3</v>
      </c>
      <c r="V25" s="98" t="s">
        <v>106</v>
      </c>
    </row>
    <row r="26" spans="1:22" s="10" customFormat="1" ht="24" customHeight="1">
      <c r="A26" s="98" t="s">
        <v>16</v>
      </c>
      <c r="B26" s="77">
        <f t="shared" si="4"/>
        <v>8</v>
      </c>
      <c r="C26" s="77">
        <v>6</v>
      </c>
      <c r="D26" s="77">
        <v>1</v>
      </c>
      <c r="E26" s="77">
        <v>1</v>
      </c>
      <c r="F26" s="77">
        <v>1</v>
      </c>
      <c r="G26" s="77">
        <v>1</v>
      </c>
      <c r="H26" s="77">
        <v>1</v>
      </c>
      <c r="I26" s="77">
        <v>1</v>
      </c>
      <c r="J26" s="21"/>
      <c r="K26" s="21"/>
      <c r="L26" s="77">
        <v>0</v>
      </c>
      <c r="M26" s="77">
        <v>0</v>
      </c>
      <c r="N26" s="77">
        <v>2</v>
      </c>
      <c r="O26" s="77">
        <v>1</v>
      </c>
      <c r="P26" s="77">
        <v>0</v>
      </c>
      <c r="Q26" s="77">
        <v>0</v>
      </c>
      <c r="R26" s="77">
        <v>0</v>
      </c>
      <c r="S26" s="77">
        <v>0</v>
      </c>
      <c r="T26" s="77">
        <v>0</v>
      </c>
      <c r="U26" s="77">
        <v>1</v>
      </c>
      <c r="V26" s="98" t="s">
        <v>16</v>
      </c>
    </row>
    <row r="27" spans="1:22" s="11" customFormat="1" ht="24" customHeight="1">
      <c r="A27" s="98" t="s">
        <v>17</v>
      </c>
      <c r="B27" s="77">
        <f t="shared" si="4"/>
        <v>12</v>
      </c>
      <c r="C27" s="77">
        <v>10</v>
      </c>
      <c r="D27" s="77">
        <v>2</v>
      </c>
      <c r="E27" s="77">
        <v>2</v>
      </c>
      <c r="F27" s="77">
        <v>1</v>
      </c>
      <c r="G27" s="77">
        <v>1</v>
      </c>
      <c r="H27" s="77">
        <v>2</v>
      </c>
      <c r="I27" s="77">
        <v>2</v>
      </c>
      <c r="J27" s="21"/>
      <c r="K27" s="21"/>
      <c r="L27" s="77">
        <v>1</v>
      </c>
      <c r="M27" s="77">
        <v>1</v>
      </c>
      <c r="N27" s="77">
        <v>1</v>
      </c>
      <c r="O27" s="77">
        <v>1</v>
      </c>
      <c r="P27" s="77">
        <v>0</v>
      </c>
      <c r="Q27" s="77">
        <v>0</v>
      </c>
      <c r="R27" s="77">
        <v>0</v>
      </c>
      <c r="S27" s="77">
        <v>0</v>
      </c>
      <c r="T27" s="77">
        <v>0</v>
      </c>
      <c r="U27" s="77">
        <v>0</v>
      </c>
      <c r="V27" s="98" t="s">
        <v>17</v>
      </c>
    </row>
    <row r="28" spans="1:22" s="11" customFormat="1" ht="24" customHeight="1">
      <c r="A28" s="98" t="s">
        <v>18</v>
      </c>
      <c r="B28" s="77">
        <f t="shared" si="4"/>
        <v>7</v>
      </c>
      <c r="C28" s="77">
        <v>6</v>
      </c>
      <c r="D28" s="77">
        <v>1</v>
      </c>
      <c r="E28" s="77">
        <v>1</v>
      </c>
      <c r="F28" s="77">
        <v>1</v>
      </c>
      <c r="G28" s="77">
        <v>1</v>
      </c>
      <c r="H28" s="77">
        <v>1</v>
      </c>
      <c r="I28" s="77">
        <v>1</v>
      </c>
      <c r="J28" s="21"/>
      <c r="K28" s="21"/>
      <c r="L28" s="77">
        <v>0</v>
      </c>
      <c r="M28" s="77">
        <v>0</v>
      </c>
      <c r="N28" s="77">
        <v>1</v>
      </c>
      <c r="O28" s="77">
        <v>1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7">
        <v>0</v>
      </c>
      <c r="V28" s="98" t="s">
        <v>18</v>
      </c>
    </row>
    <row r="29" spans="1:22" ht="24" customHeight="1">
      <c r="A29" s="69"/>
      <c r="B29" s="33"/>
      <c r="C29" s="41"/>
      <c r="D29" s="33"/>
      <c r="E29" s="33"/>
      <c r="F29" s="33"/>
      <c r="G29" s="33"/>
      <c r="H29" s="33"/>
      <c r="I29" s="33"/>
      <c r="J29" s="56"/>
      <c r="K29" s="56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69"/>
    </row>
    <row r="30" s="44" customFormat="1" ht="11.25">
      <c r="A30" s="43" t="s">
        <v>140</v>
      </c>
    </row>
    <row r="31" s="44" customFormat="1" ht="11.25">
      <c r="A31" s="45" t="s">
        <v>141</v>
      </c>
    </row>
  </sheetData>
  <sheetProtection/>
  <mergeCells count="9">
    <mergeCell ref="B1:I1"/>
    <mergeCell ref="L1:S1"/>
    <mergeCell ref="B3:B4"/>
    <mergeCell ref="A3:A4"/>
    <mergeCell ref="U2:V2"/>
    <mergeCell ref="C3:I3"/>
    <mergeCell ref="N3:U3"/>
    <mergeCell ref="V3:V4"/>
    <mergeCell ref="L3:M3"/>
  </mergeCells>
  <printOptions/>
  <pageMargins left="0.7874015748031497" right="0.3937007874015748" top="0.7086614173228347" bottom="0.5118110236220472" header="0.2362204724409449" footer="0.5118110236220472"/>
  <pageSetup firstPageNumber="25" useFirstPageNumber="1" horizontalDpi="600" verticalDpi="600" orientation="portrait" paperSize="9" scale="95" r:id="rId1"/>
  <headerFooter alignWithMargins="0">
    <oddFooter>&amp;C&amp;"ＭＳ Ｐ明朝,標準"&amp;10- &amp;P&amp; -</oddFooter>
  </headerFooter>
  <colBreaks count="2" manualBreakCount="2">
    <brk id="10" max="32" man="1"/>
    <brk id="2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V31"/>
  <sheetViews>
    <sheetView showGridLines="0" zoomScaleSheetLayoutView="100" zoomScalePageLayoutView="0" workbookViewId="0" topLeftCell="A1">
      <pane xSplit="1" ySplit="4" topLeftCell="G20" activePane="bottomRight" state="frozen"/>
      <selection pane="topLeft" activeCell="M26" sqref="M26"/>
      <selection pane="topRight" activeCell="M26" sqref="M26"/>
      <selection pane="bottomLeft" activeCell="M26" sqref="M26"/>
      <selection pane="bottomRight" activeCell="L1" sqref="L1:V29"/>
    </sheetView>
  </sheetViews>
  <sheetFormatPr defaultColWidth="9.00390625" defaultRowHeight="13.5"/>
  <cols>
    <col min="1" max="1" width="12.375" style="1" customWidth="1"/>
    <col min="2" max="9" width="9.625" style="1" customWidth="1"/>
    <col min="10" max="11" width="3.625" style="1" customWidth="1"/>
    <col min="12" max="12" width="9.50390625" style="1" customWidth="1"/>
    <col min="13" max="13" width="8.375" style="1" customWidth="1"/>
    <col min="14" max="21" width="7.875" style="1" customWidth="1"/>
    <col min="22" max="22" width="12.375" style="1" customWidth="1"/>
    <col min="23" max="16384" width="9.00390625" style="1" customWidth="1"/>
  </cols>
  <sheetData>
    <row r="1" spans="1:22" s="144" customFormat="1" ht="16.5" customHeight="1">
      <c r="A1" s="172" t="s">
        <v>19</v>
      </c>
      <c r="B1" s="287" t="s">
        <v>214</v>
      </c>
      <c r="C1" s="287"/>
      <c r="D1" s="287"/>
      <c r="E1" s="287"/>
      <c r="F1" s="287"/>
      <c r="G1" s="287"/>
      <c r="H1" s="287"/>
      <c r="I1" s="287"/>
      <c r="J1" s="140"/>
      <c r="K1" s="140"/>
      <c r="L1" s="302" t="s">
        <v>215</v>
      </c>
      <c r="M1" s="302"/>
      <c r="N1" s="302"/>
      <c r="O1" s="302"/>
      <c r="P1" s="302"/>
      <c r="Q1" s="302"/>
      <c r="R1" s="302"/>
      <c r="S1" s="302"/>
      <c r="T1" s="124"/>
      <c r="U1" s="124"/>
      <c r="V1" s="124"/>
    </row>
    <row r="2" spans="1:22" ht="13.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312" t="s">
        <v>86</v>
      </c>
      <c r="V2" s="312"/>
    </row>
    <row r="3" spans="1:22" s="152" customFormat="1" ht="24" customHeight="1">
      <c r="A3" s="310" t="s">
        <v>83</v>
      </c>
      <c r="B3" s="310" t="s">
        <v>28</v>
      </c>
      <c r="C3" s="313" t="s">
        <v>29</v>
      </c>
      <c r="D3" s="314"/>
      <c r="E3" s="314"/>
      <c r="F3" s="314"/>
      <c r="G3" s="314"/>
      <c r="H3" s="314"/>
      <c r="I3" s="315"/>
      <c r="J3" s="126"/>
      <c r="K3" s="126"/>
      <c r="L3" s="297" t="s">
        <v>116</v>
      </c>
      <c r="M3" s="298"/>
      <c r="N3" s="316" t="s">
        <v>113</v>
      </c>
      <c r="O3" s="317"/>
      <c r="P3" s="317"/>
      <c r="Q3" s="317"/>
      <c r="R3" s="317"/>
      <c r="S3" s="317"/>
      <c r="T3" s="317"/>
      <c r="U3" s="318"/>
      <c r="V3" s="310" t="s">
        <v>27</v>
      </c>
    </row>
    <row r="4" spans="1:22" s="152" customFormat="1" ht="34.5" customHeight="1">
      <c r="A4" s="311"/>
      <c r="B4" s="311"/>
      <c r="C4" s="154" t="s">
        <v>26</v>
      </c>
      <c r="D4" s="154" t="s">
        <v>30</v>
      </c>
      <c r="E4" s="154" t="s">
        <v>31</v>
      </c>
      <c r="F4" s="154" t="s">
        <v>32</v>
      </c>
      <c r="G4" s="154" t="s">
        <v>33</v>
      </c>
      <c r="H4" s="154" t="s">
        <v>34</v>
      </c>
      <c r="I4" s="154" t="s">
        <v>35</v>
      </c>
      <c r="J4" s="126"/>
      <c r="K4" s="126"/>
      <c r="L4" s="154" t="s">
        <v>26</v>
      </c>
      <c r="M4" s="154" t="s">
        <v>174</v>
      </c>
      <c r="N4" s="153" t="s">
        <v>28</v>
      </c>
      <c r="O4" s="154" t="s">
        <v>37</v>
      </c>
      <c r="P4" s="154" t="s">
        <v>38</v>
      </c>
      <c r="Q4" s="155" t="s">
        <v>114</v>
      </c>
      <c r="R4" s="154" t="s">
        <v>39</v>
      </c>
      <c r="S4" s="154" t="s">
        <v>40</v>
      </c>
      <c r="T4" s="154" t="s">
        <v>41</v>
      </c>
      <c r="U4" s="154" t="s">
        <v>42</v>
      </c>
      <c r="V4" s="311"/>
    </row>
    <row r="5" spans="1:22" s="10" customFormat="1" ht="6" customHeight="1">
      <c r="A5" s="64"/>
      <c r="B5" s="59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25"/>
    </row>
    <row r="6" spans="1:22" s="15" customFormat="1" ht="24" customHeight="1">
      <c r="A6" s="97" t="s">
        <v>159</v>
      </c>
      <c r="B6" s="193">
        <f>SUM(B7+B8)</f>
        <v>28939</v>
      </c>
      <c r="C6" s="193">
        <f aca="true" t="shared" si="0" ref="C6:I6">SUM(C7+C8)</f>
        <v>27757</v>
      </c>
      <c r="D6" s="193">
        <f t="shared" si="0"/>
        <v>4750</v>
      </c>
      <c r="E6" s="193">
        <f t="shared" si="0"/>
        <v>4495</v>
      </c>
      <c r="F6" s="193">
        <f t="shared" si="0"/>
        <v>4607</v>
      </c>
      <c r="G6" s="211">
        <f>SUM(G7+G8)</f>
        <v>4483</v>
      </c>
      <c r="H6" s="193">
        <f t="shared" si="0"/>
        <v>4696</v>
      </c>
      <c r="I6" s="193">
        <f t="shared" si="0"/>
        <v>4726</v>
      </c>
      <c r="J6" s="100"/>
      <c r="K6" s="100"/>
      <c r="L6" s="193">
        <f aca="true" t="shared" si="1" ref="L6:U6">SUM(L7+L8)</f>
        <v>140</v>
      </c>
      <c r="M6" s="193">
        <f t="shared" si="1"/>
        <v>140</v>
      </c>
      <c r="N6" s="193">
        <f t="shared" si="1"/>
        <v>1042</v>
      </c>
      <c r="O6" s="193">
        <f t="shared" si="1"/>
        <v>402</v>
      </c>
      <c r="P6" s="193">
        <f t="shared" si="1"/>
        <v>26</v>
      </c>
      <c r="Q6" s="193">
        <f t="shared" si="1"/>
        <v>20</v>
      </c>
      <c r="R6" s="193">
        <f t="shared" si="1"/>
        <v>5</v>
      </c>
      <c r="S6" s="193">
        <f t="shared" si="1"/>
        <v>18</v>
      </c>
      <c r="T6" s="193">
        <f t="shared" si="1"/>
        <v>6</v>
      </c>
      <c r="U6" s="193">
        <f t="shared" si="1"/>
        <v>565</v>
      </c>
      <c r="V6" s="97" t="s">
        <v>160</v>
      </c>
    </row>
    <row r="7" spans="1:22" s="10" customFormat="1" ht="24" customHeight="1">
      <c r="A7" s="98" t="s">
        <v>153</v>
      </c>
      <c r="B7" s="77">
        <f>SUM(C7+L7+N7)</f>
        <v>385</v>
      </c>
      <c r="C7" s="77">
        <v>385</v>
      </c>
      <c r="D7" s="77">
        <v>63</v>
      </c>
      <c r="E7" s="77">
        <v>67</v>
      </c>
      <c r="F7" s="77">
        <v>67</v>
      </c>
      <c r="G7" s="77">
        <v>60</v>
      </c>
      <c r="H7" s="77">
        <v>63</v>
      </c>
      <c r="I7" s="77">
        <v>65</v>
      </c>
      <c r="J7" s="21"/>
      <c r="K7" s="21"/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0</v>
      </c>
      <c r="R7" s="77">
        <v>0</v>
      </c>
      <c r="S7" s="77">
        <v>0</v>
      </c>
      <c r="T7" s="77">
        <v>0</v>
      </c>
      <c r="U7" s="77">
        <v>0</v>
      </c>
      <c r="V7" s="98" t="s">
        <v>161</v>
      </c>
    </row>
    <row r="8" spans="1:22" s="10" customFormat="1" ht="24" customHeight="1">
      <c r="A8" s="98" t="s">
        <v>154</v>
      </c>
      <c r="B8" s="77">
        <f>SUM(B10:B28)-B7</f>
        <v>28554</v>
      </c>
      <c r="C8" s="77">
        <f aca="true" t="shared" si="2" ref="C8:I8">SUM(C10:C28)-C7</f>
        <v>27372</v>
      </c>
      <c r="D8" s="77">
        <f t="shared" si="2"/>
        <v>4687</v>
      </c>
      <c r="E8" s="77">
        <f t="shared" si="2"/>
        <v>4428</v>
      </c>
      <c r="F8" s="77">
        <f t="shared" si="2"/>
        <v>4540</v>
      </c>
      <c r="G8" s="169">
        <f>SUM(G10:G28)-G7</f>
        <v>4423</v>
      </c>
      <c r="H8" s="77">
        <f t="shared" si="2"/>
        <v>4633</v>
      </c>
      <c r="I8" s="77">
        <f t="shared" si="2"/>
        <v>4661</v>
      </c>
      <c r="J8" s="77"/>
      <c r="K8" s="77"/>
      <c r="L8" s="77">
        <f aca="true" t="shared" si="3" ref="L8:U8">SUM(L10:L28)-L7</f>
        <v>140</v>
      </c>
      <c r="M8" s="77">
        <f t="shared" si="3"/>
        <v>140</v>
      </c>
      <c r="N8" s="77">
        <f t="shared" si="3"/>
        <v>1042</v>
      </c>
      <c r="O8" s="77">
        <f t="shared" si="3"/>
        <v>402</v>
      </c>
      <c r="P8" s="77">
        <f t="shared" si="3"/>
        <v>26</v>
      </c>
      <c r="Q8" s="77">
        <f t="shared" si="3"/>
        <v>20</v>
      </c>
      <c r="R8" s="77">
        <f t="shared" si="3"/>
        <v>5</v>
      </c>
      <c r="S8" s="77">
        <f t="shared" si="3"/>
        <v>18</v>
      </c>
      <c r="T8" s="77">
        <f t="shared" si="3"/>
        <v>6</v>
      </c>
      <c r="U8" s="77">
        <f t="shared" si="3"/>
        <v>565</v>
      </c>
      <c r="V8" s="98" t="s">
        <v>162</v>
      </c>
    </row>
    <row r="9" spans="1:22" s="10" customFormat="1" ht="6.75" customHeight="1">
      <c r="A9" s="26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70"/>
      <c r="O9" s="21"/>
      <c r="P9" s="21"/>
      <c r="Q9" s="21"/>
      <c r="R9" s="21"/>
      <c r="S9" s="21"/>
      <c r="T9" s="21"/>
      <c r="U9" s="21"/>
      <c r="V9" s="25"/>
    </row>
    <row r="10" spans="1:22" s="10" customFormat="1" ht="24" customHeight="1">
      <c r="A10" s="98" t="s">
        <v>6</v>
      </c>
      <c r="B10" s="77">
        <f>SUM(C10+L10+N10)</f>
        <v>9844</v>
      </c>
      <c r="C10" s="77">
        <v>9451</v>
      </c>
      <c r="D10" s="77">
        <v>1641</v>
      </c>
      <c r="E10" s="77">
        <v>1510</v>
      </c>
      <c r="F10" s="77">
        <v>1521</v>
      </c>
      <c r="G10" s="77">
        <v>1530</v>
      </c>
      <c r="H10" s="77">
        <v>1623</v>
      </c>
      <c r="I10" s="77">
        <v>1626</v>
      </c>
      <c r="J10" s="21"/>
      <c r="K10" s="21"/>
      <c r="L10" s="194">
        <v>74</v>
      </c>
      <c r="M10" s="194">
        <v>74</v>
      </c>
      <c r="N10" s="194">
        <v>319</v>
      </c>
      <c r="O10" s="194">
        <v>133</v>
      </c>
      <c r="P10" s="194">
        <v>12</v>
      </c>
      <c r="Q10" s="194">
        <v>3</v>
      </c>
      <c r="R10" s="194">
        <v>2</v>
      </c>
      <c r="S10" s="194">
        <v>6</v>
      </c>
      <c r="T10" s="194">
        <v>1</v>
      </c>
      <c r="U10" s="194">
        <v>162</v>
      </c>
      <c r="V10" s="98" t="s">
        <v>6</v>
      </c>
    </row>
    <row r="11" spans="1:22" s="10" customFormat="1" ht="24" customHeight="1">
      <c r="A11" s="98" t="s">
        <v>7</v>
      </c>
      <c r="B11" s="77">
        <f aca="true" t="shared" si="4" ref="B11:B28">SUM(C11+L11+N11)</f>
        <v>7986</v>
      </c>
      <c r="C11" s="77">
        <v>7771</v>
      </c>
      <c r="D11" s="77">
        <v>1316</v>
      </c>
      <c r="E11" s="77">
        <v>1281</v>
      </c>
      <c r="F11" s="77">
        <v>1332</v>
      </c>
      <c r="G11" s="77">
        <v>1245</v>
      </c>
      <c r="H11" s="77">
        <v>1361</v>
      </c>
      <c r="I11" s="77">
        <v>1236</v>
      </c>
      <c r="J11" s="21"/>
      <c r="K11" s="21"/>
      <c r="L11" s="194">
        <v>0</v>
      </c>
      <c r="M11" s="194">
        <v>0</v>
      </c>
      <c r="N11" s="194">
        <v>215</v>
      </c>
      <c r="O11" s="194">
        <v>78</v>
      </c>
      <c r="P11" s="194">
        <v>2</v>
      </c>
      <c r="Q11" s="194">
        <v>7</v>
      </c>
      <c r="R11" s="194">
        <v>1</v>
      </c>
      <c r="S11" s="194">
        <v>3</v>
      </c>
      <c r="T11" s="194">
        <v>0</v>
      </c>
      <c r="U11" s="194">
        <v>124</v>
      </c>
      <c r="V11" s="98" t="s">
        <v>7</v>
      </c>
    </row>
    <row r="12" spans="1:22" s="10" customFormat="1" ht="24" customHeight="1">
      <c r="A12" s="98" t="s">
        <v>8</v>
      </c>
      <c r="B12" s="77">
        <f t="shared" si="4"/>
        <v>2506</v>
      </c>
      <c r="C12" s="77">
        <v>2374</v>
      </c>
      <c r="D12" s="77">
        <v>423</v>
      </c>
      <c r="E12" s="77">
        <v>374</v>
      </c>
      <c r="F12" s="77">
        <v>364</v>
      </c>
      <c r="G12" s="77">
        <v>408</v>
      </c>
      <c r="H12" s="77">
        <v>391</v>
      </c>
      <c r="I12" s="77">
        <v>414</v>
      </c>
      <c r="J12" s="21"/>
      <c r="K12" s="21"/>
      <c r="L12" s="194">
        <v>28</v>
      </c>
      <c r="M12" s="194">
        <v>28</v>
      </c>
      <c r="N12" s="194">
        <v>104</v>
      </c>
      <c r="O12" s="194">
        <v>47</v>
      </c>
      <c r="P12" s="194">
        <v>2</v>
      </c>
      <c r="Q12" s="194">
        <v>3</v>
      </c>
      <c r="R12" s="194">
        <v>0</v>
      </c>
      <c r="S12" s="194">
        <v>4</v>
      </c>
      <c r="T12" s="194">
        <v>0</v>
      </c>
      <c r="U12" s="194">
        <v>48</v>
      </c>
      <c r="V12" s="98" t="s">
        <v>8</v>
      </c>
    </row>
    <row r="13" spans="1:22" s="10" customFormat="1" ht="24" customHeight="1">
      <c r="A13" s="98" t="s">
        <v>9</v>
      </c>
      <c r="B13" s="77">
        <f t="shared" si="4"/>
        <v>1668</v>
      </c>
      <c r="C13" s="77">
        <v>1612</v>
      </c>
      <c r="D13" s="77">
        <v>276</v>
      </c>
      <c r="E13" s="77">
        <v>270</v>
      </c>
      <c r="F13" s="77">
        <v>269</v>
      </c>
      <c r="G13" s="77">
        <v>281</v>
      </c>
      <c r="H13" s="77">
        <v>251</v>
      </c>
      <c r="I13" s="77">
        <v>265</v>
      </c>
      <c r="J13" s="21"/>
      <c r="K13" s="21"/>
      <c r="L13" s="194">
        <v>13</v>
      </c>
      <c r="M13" s="194">
        <v>13</v>
      </c>
      <c r="N13" s="194">
        <v>43</v>
      </c>
      <c r="O13" s="194">
        <v>19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24</v>
      </c>
      <c r="V13" s="98" t="s">
        <v>9</v>
      </c>
    </row>
    <row r="14" spans="1:22" s="10" customFormat="1" ht="24" customHeight="1">
      <c r="A14" s="98" t="s">
        <v>10</v>
      </c>
      <c r="B14" s="77">
        <f t="shared" si="4"/>
        <v>498</v>
      </c>
      <c r="C14" s="77">
        <v>464</v>
      </c>
      <c r="D14" s="77">
        <v>74</v>
      </c>
      <c r="E14" s="77">
        <v>82</v>
      </c>
      <c r="F14" s="77">
        <v>79</v>
      </c>
      <c r="G14" s="77">
        <v>61</v>
      </c>
      <c r="H14" s="77">
        <v>81</v>
      </c>
      <c r="I14" s="77">
        <v>87</v>
      </c>
      <c r="J14" s="21"/>
      <c r="K14" s="21"/>
      <c r="L14" s="194">
        <v>0</v>
      </c>
      <c r="M14" s="194">
        <v>0</v>
      </c>
      <c r="N14" s="194">
        <v>34</v>
      </c>
      <c r="O14" s="194">
        <v>12</v>
      </c>
      <c r="P14" s="194">
        <v>0</v>
      </c>
      <c r="Q14" s="194">
        <v>0</v>
      </c>
      <c r="R14" s="194">
        <v>0</v>
      </c>
      <c r="S14" s="194">
        <v>0</v>
      </c>
      <c r="T14" s="194">
        <v>0</v>
      </c>
      <c r="U14" s="194">
        <v>22</v>
      </c>
      <c r="V14" s="98" t="s">
        <v>10</v>
      </c>
    </row>
    <row r="15" spans="1:22" s="10" customFormat="1" ht="24" customHeight="1">
      <c r="A15" s="98" t="s">
        <v>11</v>
      </c>
      <c r="B15" s="77">
        <f t="shared" si="4"/>
        <v>78</v>
      </c>
      <c r="C15" s="77">
        <v>74</v>
      </c>
      <c r="D15" s="77">
        <v>11</v>
      </c>
      <c r="E15" s="77">
        <v>14</v>
      </c>
      <c r="F15" s="77">
        <v>9</v>
      </c>
      <c r="G15" s="77">
        <v>13</v>
      </c>
      <c r="H15" s="77">
        <v>14</v>
      </c>
      <c r="I15" s="77">
        <v>13</v>
      </c>
      <c r="J15" s="21"/>
      <c r="K15" s="21"/>
      <c r="L15" s="194">
        <v>0</v>
      </c>
      <c r="M15" s="194">
        <v>0</v>
      </c>
      <c r="N15" s="194">
        <v>4</v>
      </c>
      <c r="O15" s="194">
        <v>4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98" t="s">
        <v>11</v>
      </c>
    </row>
    <row r="16" spans="1:22" s="10" customFormat="1" ht="24" customHeight="1">
      <c r="A16" s="98" t="s">
        <v>12</v>
      </c>
      <c r="B16" s="77">
        <f t="shared" si="4"/>
        <v>288</v>
      </c>
      <c r="C16" s="77">
        <v>276</v>
      </c>
      <c r="D16" s="77">
        <v>51</v>
      </c>
      <c r="E16" s="77">
        <v>40</v>
      </c>
      <c r="F16" s="77">
        <v>50</v>
      </c>
      <c r="G16" s="77">
        <v>40</v>
      </c>
      <c r="H16" s="77">
        <v>49</v>
      </c>
      <c r="I16" s="77">
        <v>46</v>
      </c>
      <c r="J16" s="21"/>
      <c r="K16" s="21"/>
      <c r="L16" s="194">
        <v>0</v>
      </c>
      <c r="M16" s="194">
        <v>0</v>
      </c>
      <c r="N16" s="194">
        <v>12</v>
      </c>
      <c r="O16" s="194">
        <v>4</v>
      </c>
      <c r="P16" s="194">
        <v>1</v>
      </c>
      <c r="Q16" s="194">
        <v>0</v>
      </c>
      <c r="R16" s="194">
        <v>1</v>
      </c>
      <c r="S16" s="194">
        <v>0</v>
      </c>
      <c r="T16" s="194">
        <v>0</v>
      </c>
      <c r="U16" s="194">
        <v>6</v>
      </c>
      <c r="V16" s="98" t="s">
        <v>12</v>
      </c>
    </row>
    <row r="17" spans="1:22" s="10" customFormat="1" ht="24" customHeight="1">
      <c r="A17" s="98" t="s">
        <v>102</v>
      </c>
      <c r="B17" s="77">
        <f t="shared" si="4"/>
        <v>807</v>
      </c>
      <c r="C17" s="77">
        <v>750</v>
      </c>
      <c r="D17" s="77">
        <v>115</v>
      </c>
      <c r="E17" s="77">
        <v>131</v>
      </c>
      <c r="F17" s="77">
        <v>135</v>
      </c>
      <c r="G17" s="77">
        <v>106</v>
      </c>
      <c r="H17" s="77">
        <v>121</v>
      </c>
      <c r="I17" s="77">
        <v>142</v>
      </c>
      <c r="J17" s="21"/>
      <c r="K17" s="21"/>
      <c r="L17" s="194">
        <v>0</v>
      </c>
      <c r="M17" s="194">
        <v>0</v>
      </c>
      <c r="N17" s="194">
        <v>57</v>
      </c>
      <c r="O17" s="194">
        <v>21</v>
      </c>
      <c r="P17" s="194">
        <v>1</v>
      </c>
      <c r="Q17" s="194">
        <v>1</v>
      </c>
      <c r="R17" s="194">
        <v>0</v>
      </c>
      <c r="S17" s="194">
        <v>2</v>
      </c>
      <c r="T17" s="194">
        <v>1</v>
      </c>
      <c r="U17" s="194">
        <v>31</v>
      </c>
      <c r="V17" s="98" t="s">
        <v>102</v>
      </c>
    </row>
    <row r="18" spans="1:22" s="10" customFormat="1" ht="24" customHeight="1">
      <c r="A18" s="98" t="s">
        <v>13</v>
      </c>
      <c r="B18" s="77">
        <f t="shared" si="4"/>
        <v>318</v>
      </c>
      <c r="C18" s="77">
        <v>297</v>
      </c>
      <c r="D18" s="77">
        <v>43</v>
      </c>
      <c r="E18" s="77">
        <v>42</v>
      </c>
      <c r="F18" s="77">
        <v>50</v>
      </c>
      <c r="G18" s="77">
        <v>56</v>
      </c>
      <c r="H18" s="77">
        <v>52</v>
      </c>
      <c r="I18" s="77">
        <v>54</v>
      </c>
      <c r="J18" s="21"/>
      <c r="K18" s="21"/>
      <c r="L18" s="194">
        <v>0</v>
      </c>
      <c r="M18" s="194">
        <v>0</v>
      </c>
      <c r="N18" s="194">
        <v>21</v>
      </c>
      <c r="O18" s="194">
        <v>7</v>
      </c>
      <c r="P18" s="194">
        <v>1</v>
      </c>
      <c r="Q18" s="194">
        <v>1</v>
      </c>
      <c r="R18" s="194">
        <v>0</v>
      </c>
      <c r="S18" s="194">
        <v>0</v>
      </c>
      <c r="T18" s="194">
        <v>0</v>
      </c>
      <c r="U18" s="194">
        <v>12</v>
      </c>
      <c r="V18" s="98" t="s">
        <v>13</v>
      </c>
    </row>
    <row r="19" spans="1:22" s="10" customFormat="1" ht="24" customHeight="1">
      <c r="A19" s="98" t="s">
        <v>103</v>
      </c>
      <c r="B19" s="77">
        <f t="shared" si="4"/>
        <v>929</v>
      </c>
      <c r="C19" s="77">
        <v>883</v>
      </c>
      <c r="D19" s="77">
        <v>140</v>
      </c>
      <c r="E19" s="77">
        <v>138</v>
      </c>
      <c r="F19" s="77">
        <v>149</v>
      </c>
      <c r="G19" s="77">
        <v>158</v>
      </c>
      <c r="H19" s="77">
        <v>156</v>
      </c>
      <c r="I19" s="77">
        <v>142</v>
      </c>
      <c r="J19" s="21"/>
      <c r="K19" s="21"/>
      <c r="L19" s="194">
        <v>0</v>
      </c>
      <c r="M19" s="194">
        <v>0</v>
      </c>
      <c r="N19" s="194">
        <v>46</v>
      </c>
      <c r="O19" s="194">
        <v>21</v>
      </c>
      <c r="P19" s="194">
        <v>1</v>
      </c>
      <c r="Q19" s="194">
        <v>0</v>
      </c>
      <c r="R19" s="194">
        <v>0</v>
      </c>
      <c r="S19" s="194">
        <v>0</v>
      </c>
      <c r="T19" s="194">
        <v>3</v>
      </c>
      <c r="U19" s="194">
        <v>21</v>
      </c>
      <c r="V19" s="98" t="s">
        <v>103</v>
      </c>
    </row>
    <row r="20" spans="1:22" s="10" customFormat="1" ht="24" customHeight="1">
      <c r="A20" s="98" t="s">
        <v>101</v>
      </c>
      <c r="B20" s="77">
        <f t="shared" si="4"/>
        <v>905</v>
      </c>
      <c r="C20" s="77">
        <v>844</v>
      </c>
      <c r="D20" s="77">
        <v>133</v>
      </c>
      <c r="E20" s="77">
        <v>135</v>
      </c>
      <c r="F20" s="77">
        <v>154</v>
      </c>
      <c r="G20" s="77">
        <v>127</v>
      </c>
      <c r="H20" s="77">
        <v>138</v>
      </c>
      <c r="I20" s="77">
        <v>157</v>
      </c>
      <c r="J20" s="21"/>
      <c r="K20" s="21"/>
      <c r="L20" s="194">
        <v>0</v>
      </c>
      <c r="M20" s="194">
        <v>0</v>
      </c>
      <c r="N20" s="194">
        <v>61</v>
      </c>
      <c r="O20" s="194">
        <v>14</v>
      </c>
      <c r="P20" s="194">
        <v>2</v>
      </c>
      <c r="Q20" s="194">
        <v>0</v>
      </c>
      <c r="R20" s="194">
        <v>1</v>
      </c>
      <c r="S20" s="194">
        <v>1</v>
      </c>
      <c r="T20" s="194">
        <v>0</v>
      </c>
      <c r="U20" s="194">
        <v>43</v>
      </c>
      <c r="V20" s="98" t="s">
        <v>101</v>
      </c>
    </row>
    <row r="21" spans="1:22" s="10" customFormat="1" ht="24" customHeight="1">
      <c r="A21" s="98" t="s">
        <v>107</v>
      </c>
      <c r="B21" s="77">
        <f t="shared" si="4"/>
        <v>791</v>
      </c>
      <c r="C21" s="77">
        <v>736</v>
      </c>
      <c r="D21" s="77">
        <v>135</v>
      </c>
      <c r="E21" s="77">
        <v>122</v>
      </c>
      <c r="F21" s="77">
        <v>123</v>
      </c>
      <c r="G21" s="169">
        <v>118</v>
      </c>
      <c r="H21" s="77">
        <v>115</v>
      </c>
      <c r="I21" s="77">
        <v>123</v>
      </c>
      <c r="J21" s="21"/>
      <c r="K21" s="21"/>
      <c r="L21" s="194">
        <v>0</v>
      </c>
      <c r="M21" s="194">
        <v>0</v>
      </c>
      <c r="N21" s="194">
        <v>55</v>
      </c>
      <c r="O21" s="194">
        <v>13</v>
      </c>
      <c r="P21" s="194">
        <v>0</v>
      </c>
      <c r="Q21" s="194">
        <v>2</v>
      </c>
      <c r="R21" s="194">
        <v>0</v>
      </c>
      <c r="S21" s="194">
        <v>0</v>
      </c>
      <c r="T21" s="194">
        <v>1</v>
      </c>
      <c r="U21" s="194">
        <v>39</v>
      </c>
      <c r="V21" s="98" t="s">
        <v>107</v>
      </c>
    </row>
    <row r="22" spans="1:22" s="10" customFormat="1" ht="24" customHeight="1">
      <c r="A22" s="98" t="s">
        <v>14</v>
      </c>
      <c r="B22" s="77">
        <f t="shared" si="4"/>
        <v>191</v>
      </c>
      <c r="C22" s="77">
        <v>182</v>
      </c>
      <c r="D22" s="77">
        <v>39</v>
      </c>
      <c r="E22" s="77">
        <v>31</v>
      </c>
      <c r="F22" s="77">
        <v>30</v>
      </c>
      <c r="G22" s="77">
        <v>25</v>
      </c>
      <c r="H22" s="77">
        <v>26</v>
      </c>
      <c r="I22" s="77">
        <v>31</v>
      </c>
      <c r="J22" s="21"/>
      <c r="K22" s="21"/>
      <c r="L22" s="194">
        <v>0</v>
      </c>
      <c r="M22" s="194">
        <v>0</v>
      </c>
      <c r="N22" s="194">
        <v>9</v>
      </c>
      <c r="O22" s="194">
        <v>4</v>
      </c>
      <c r="P22" s="194">
        <v>0</v>
      </c>
      <c r="Q22" s="194">
        <v>1</v>
      </c>
      <c r="R22" s="194">
        <v>0</v>
      </c>
      <c r="S22" s="194">
        <v>1</v>
      </c>
      <c r="T22" s="194">
        <v>0</v>
      </c>
      <c r="U22" s="194">
        <v>3</v>
      </c>
      <c r="V22" s="98" t="s">
        <v>14</v>
      </c>
    </row>
    <row r="23" spans="1:22" s="15" customFormat="1" ht="24" customHeight="1">
      <c r="A23" s="98" t="s">
        <v>15</v>
      </c>
      <c r="B23" s="77">
        <f t="shared" si="4"/>
        <v>733</v>
      </c>
      <c r="C23" s="195">
        <v>716</v>
      </c>
      <c r="D23" s="195">
        <v>125</v>
      </c>
      <c r="E23" s="195">
        <v>120</v>
      </c>
      <c r="F23" s="195">
        <v>110</v>
      </c>
      <c r="G23" s="195">
        <v>116</v>
      </c>
      <c r="H23" s="195">
        <v>113</v>
      </c>
      <c r="I23" s="195">
        <v>132</v>
      </c>
      <c r="J23" s="21"/>
      <c r="K23" s="21"/>
      <c r="L23" s="194">
        <v>0</v>
      </c>
      <c r="M23" s="194">
        <v>0</v>
      </c>
      <c r="N23" s="194">
        <v>17</v>
      </c>
      <c r="O23" s="194">
        <v>5</v>
      </c>
      <c r="P23" s="194">
        <v>3</v>
      </c>
      <c r="Q23" s="194">
        <v>0</v>
      </c>
      <c r="R23" s="194">
        <v>0</v>
      </c>
      <c r="S23" s="194">
        <v>0</v>
      </c>
      <c r="T23" s="194">
        <v>0</v>
      </c>
      <c r="U23" s="194">
        <v>9</v>
      </c>
      <c r="V23" s="98" t="s">
        <v>15</v>
      </c>
    </row>
    <row r="24" spans="1:22" s="10" customFormat="1" ht="24" customHeight="1">
      <c r="A24" s="98" t="s">
        <v>105</v>
      </c>
      <c r="B24" s="77">
        <f t="shared" si="4"/>
        <v>548</v>
      </c>
      <c r="C24" s="195">
        <v>525</v>
      </c>
      <c r="D24" s="195">
        <v>97</v>
      </c>
      <c r="E24" s="195">
        <v>76</v>
      </c>
      <c r="F24" s="195">
        <v>86</v>
      </c>
      <c r="G24" s="195">
        <v>80</v>
      </c>
      <c r="H24" s="195">
        <v>77</v>
      </c>
      <c r="I24" s="195">
        <v>109</v>
      </c>
      <c r="J24" s="21"/>
      <c r="K24" s="21"/>
      <c r="L24" s="194">
        <v>9</v>
      </c>
      <c r="M24" s="194">
        <v>9</v>
      </c>
      <c r="N24" s="194">
        <v>14</v>
      </c>
      <c r="O24" s="194">
        <v>5</v>
      </c>
      <c r="P24" s="194">
        <v>0</v>
      </c>
      <c r="Q24" s="194">
        <v>1</v>
      </c>
      <c r="R24" s="194">
        <v>0</v>
      </c>
      <c r="S24" s="194">
        <v>1</v>
      </c>
      <c r="T24" s="194">
        <v>0</v>
      </c>
      <c r="U24" s="194">
        <v>7</v>
      </c>
      <c r="V24" s="98" t="s">
        <v>105</v>
      </c>
    </row>
    <row r="25" spans="1:22" s="10" customFormat="1" ht="24" customHeight="1">
      <c r="A25" s="98" t="s">
        <v>106</v>
      </c>
      <c r="B25" s="77">
        <f t="shared" si="4"/>
        <v>557</v>
      </c>
      <c r="C25" s="195">
        <v>527</v>
      </c>
      <c r="D25" s="195">
        <v>83</v>
      </c>
      <c r="E25" s="195">
        <v>95</v>
      </c>
      <c r="F25" s="195">
        <v>95</v>
      </c>
      <c r="G25" s="195">
        <v>83</v>
      </c>
      <c r="H25" s="195">
        <v>84</v>
      </c>
      <c r="I25" s="195">
        <v>87</v>
      </c>
      <c r="J25" s="21"/>
      <c r="K25" s="21"/>
      <c r="L25" s="194">
        <v>9</v>
      </c>
      <c r="M25" s="194">
        <v>9</v>
      </c>
      <c r="N25" s="194">
        <v>21</v>
      </c>
      <c r="O25" s="194">
        <v>8</v>
      </c>
      <c r="P25" s="194">
        <v>1</v>
      </c>
      <c r="Q25" s="194">
        <v>1</v>
      </c>
      <c r="R25" s="194">
        <v>0</v>
      </c>
      <c r="S25" s="194">
        <v>0</v>
      </c>
      <c r="T25" s="194">
        <v>0</v>
      </c>
      <c r="U25" s="194">
        <v>11</v>
      </c>
      <c r="V25" s="98" t="s">
        <v>106</v>
      </c>
    </row>
    <row r="26" spans="1:22" s="10" customFormat="1" ht="24" customHeight="1">
      <c r="A26" s="98" t="s">
        <v>16</v>
      </c>
      <c r="B26" s="77">
        <f t="shared" si="4"/>
        <v>131</v>
      </c>
      <c r="C26" s="195">
        <v>123</v>
      </c>
      <c r="D26" s="195">
        <v>20</v>
      </c>
      <c r="E26" s="195">
        <v>16</v>
      </c>
      <c r="F26" s="195">
        <v>23</v>
      </c>
      <c r="G26" s="195">
        <v>17</v>
      </c>
      <c r="H26" s="195">
        <v>21</v>
      </c>
      <c r="I26" s="195">
        <v>26</v>
      </c>
      <c r="J26" s="21"/>
      <c r="K26" s="21"/>
      <c r="L26" s="194">
        <v>0</v>
      </c>
      <c r="M26" s="194">
        <v>0</v>
      </c>
      <c r="N26" s="194">
        <v>8</v>
      </c>
      <c r="O26" s="194">
        <v>5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3</v>
      </c>
      <c r="V26" s="98" t="s">
        <v>16</v>
      </c>
    </row>
    <row r="27" spans="1:22" s="11" customFormat="1" ht="24" customHeight="1">
      <c r="A27" s="98" t="s">
        <v>17</v>
      </c>
      <c r="B27" s="77">
        <f t="shared" si="4"/>
        <v>83</v>
      </c>
      <c r="C27" s="195">
        <v>75</v>
      </c>
      <c r="D27" s="195">
        <v>12</v>
      </c>
      <c r="E27" s="195">
        <v>10</v>
      </c>
      <c r="F27" s="195">
        <v>10</v>
      </c>
      <c r="G27" s="195">
        <v>9</v>
      </c>
      <c r="H27" s="195">
        <v>16</v>
      </c>
      <c r="I27" s="195">
        <v>18</v>
      </c>
      <c r="J27" s="21"/>
      <c r="K27" s="21"/>
      <c r="L27" s="194">
        <v>7</v>
      </c>
      <c r="M27" s="194">
        <v>7</v>
      </c>
      <c r="N27" s="194">
        <v>1</v>
      </c>
      <c r="O27" s="194">
        <v>1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98" t="s">
        <v>17</v>
      </c>
    </row>
    <row r="28" spans="1:22" s="11" customFormat="1" ht="24" customHeight="1">
      <c r="A28" s="98" t="s">
        <v>18</v>
      </c>
      <c r="B28" s="77">
        <f t="shared" si="4"/>
        <v>78</v>
      </c>
      <c r="C28" s="195">
        <v>77</v>
      </c>
      <c r="D28" s="195">
        <v>16</v>
      </c>
      <c r="E28" s="195">
        <v>8</v>
      </c>
      <c r="F28" s="195">
        <v>18</v>
      </c>
      <c r="G28" s="195">
        <v>10</v>
      </c>
      <c r="H28" s="195">
        <v>7</v>
      </c>
      <c r="I28" s="195">
        <v>18</v>
      </c>
      <c r="J28" s="32"/>
      <c r="K28" s="32"/>
      <c r="L28" s="194">
        <v>0</v>
      </c>
      <c r="M28" s="194">
        <v>0</v>
      </c>
      <c r="N28" s="194">
        <v>1</v>
      </c>
      <c r="O28" s="194">
        <v>1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98" t="s">
        <v>18</v>
      </c>
    </row>
    <row r="29" spans="1:22" ht="6" customHeight="1">
      <c r="A29" s="69"/>
      <c r="B29" s="29"/>
      <c r="C29" s="41"/>
      <c r="D29" s="29"/>
      <c r="E29" s="29"/>
      <c r="F29" s="29"/>
      <c r="G29" s="29"/>
      <c r="H29" s="29"/>
      <c r="I29" s="29"/>
      <c r="J29" s="56"/>
      <c r="K29" s="56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71"/>
    </row>
    <row r="30" spans="10:11" ht="13.5">
      <c r="J30" s="56"/>
      <c r="K30" s="56"/>
    </row>
    <row r="31" spans="10:11" ht="13.5">
      <c r="J31" s="56"/>
      <c r="K31" s="56"/>
    </row>
  </sheetData>
  <sheetProtection/>
  <mergeCells count="9">
    <mergeCell ref="B1:I1"/>
    <mergeCell ref="L1:S1"/>
    <mergeCell ref="B3:B4"/>
    <mergeCell ref="A3:A4"/>
    <mergeCell ref="L3:M3"/>
    <mergeCell ref="U2:V2"/>
    <mergeCell ref="C3:I3"/>
    <mergeCell ref="N3:U3"/>
    <mergeCell ref="V3:V4"/>
  </mergeCells>
  <printOptions/>
  <pageMargins left="0.7874015748031497" right="0.3937007874015748" top="0.7086614173228347" bottom="0.5118110236220472" header="0.2362204724409449" footer="0.5118110236220472"/>
  <pageSetup firstPageNumber="27" useFirstPageNumber="1" horizontalDpi="600" verticalDpi="600" orientation="portrait" paperSize="9" scale="94" r:id="rId1"/>
  <headerFooter alignWithMargins="0">
    <oddFooter>&amp;C&amp;"ＭＳ Ｐ明朝,標準"&amp;10- &amp;P&amp;  -</oddFooter>
  </headerFooter>
  <colBreaks count="2" manualBreakCount="2">
    <brk id="10" max="30" man="1"/>
    <brk id="2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AH39"/>
  <sheetViews>
    <sheetView showGridLines="0" zoomScaleSheetLayoutView="100" zoomScalePageLayoutView="0" workbookViewId="0" topLeftCell="A1">
      <pane xSplit="1" ySplit="4" topLeftCell="J28" activePane="bottomRight" state="frozen"/>
      <selection pane="topLeft" activeCell="M26" sqref="M26"/>
      <selection pane="topRight" activeCell="M26" sqref="M26"/>
      <selection pane="bottomLeft" activeCell="M26" sqref="M26"/>
      <selection pane="bottomRight" activeCell="S1" sqref="S1:AH38"/>
    </sheetView>
  </sheetViews>
  <sheetFormatPr defaultColWidth="9.00390625" defaultRowHeight="13.5"/>
  <cols>
    <col min="1" max="1" width="11.75390625" style="1" customWidth="1"/>
    <col min="2" max="4" width="7.625" style="1" customWidth="1"/>
    <col min="5" max="16" width="5.625" style="1" customWidth="1"/>
    <col min="17" max="18" width="2.625" style="1" customWidth="1"/>
    <col min="19" max="19" width="7.375" style="1" bestFit="1" customWidth="1"/>
    <col min="20" max="20" width="5.875" style="1" bestFit="1" customWidth="1"/>
    <col min="21" max="21" width="7.375" style="1" bestFit="1" customWidth="1"/>
    <col min="22" max="22" width="5.875" style="1" bestFit="1" customWidth="1"/>
    <col min="23" max="23" width="4.125" style="1" bestFit="1" customWidth="1"/>
    <col min="24" max="24" width="5.875" style="1" bestFit="1" customWidth="1"/>
    <col min="25" max="25" width="5.25390625" style="1" bestFit="1" customWidth="1"/>
    <col min="26" max="26" width="4.125" style="1" bestFit="1" customWidth="1"/>
    <col min="27" max="27" width="5.00390625" style="1" bestFit="1" customWidth="1"/>
    <col min="28" max="28" width="5.375" style="1" bestFit="1" customWidth="1"/>
    <col min="29" max="29" width="4.50390625" style="1" bestFit="1" customWidth="1"/>
    <col min="30" max="30" width="5.00390625" style="1" bestFit="1" customWidth="1"/>
    <col min="31" max="31" width="6.00390625" style="1" bestFit="1" customWidth="1"/>
    <col min="32" max="32" width="5.00390625" style="1" bestFit="1" customWidth="1"/>
    <col min="33" max="33" width="6.00390625" style="1" customWidth="1"/>
    <col min="34" max="34" width="11.75390625" style="1" customWidth="1"/>
    <col min="35" max="16384" width="9.00390625" style="1" customWidth="1"/>
  </cols>
  <sheetData>
    <row r="1" spans="1:33" s="144" customFormat="1" ht="16.5" customHeight="1">
      <c r="A1" s="172" t="s">
        <v>19</v>
      </c>
      <c r="B1" s="287" t="s">
        <v>206</v>
      </c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131"/>
      <c r="R1" s="140"/>
      <c r="S1" s="287" t="s">
        <v>216</v>
      </c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</row>
    <row r="2" spans="1:34" ht="13.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3"/>
      <c r="R2" s="3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9" t="s">
        <v>43</v>
      </c>
    </row>
    <row r="3" spans="1:34" s="125" customFormat="1" ht="22.5" customHeight="1">
      <c r="A3" s="295" t="s">
        <v>87</v>
      </c>
      <c r="B3" s="300" t="s">
        <v>44</v>
      </c>
      <c r="C3" s="300"/>
      <c r="D3" s="300"/>
      <c r="E3" s="300" t="s">
        <v>45</v>
      </c>
      <c r="F3" s="300"/>
      <c r="G3" s="300"/>
      <c r="H3" s="300" t="s">
        <v>110</v>
      </c>
      <c r="I3" s="300"/>
      <c r="J3" s="300"/>
      <c r="K3" s="300" t="s">
        <v>46</v>
      </c>
      <c r="L3" s="300"/>
      <c r="M3" s="300"/>
      <c r="N3" s="300" t="s">
        <v>111</v>
      </c>
      <c r="O3" s="300"/>
      <c r="P3" s="300"/>
      <c r="Q3" s="95"/>
      <c r="R3" s="156"/>
      <c r="S3" s="300" t="s">
        <v>47</v>
      </c>
      <c r="T3" s="300"/>
      <c r="U3" s="300"/>
      <c r="V3" s="300" t="s">
        <v>48</v>
      </c>
      <c r="W3" s="300"/>
      <c r="X3" s="300"/>
      <c r="Y3" s="300" t="s">
        <v>49</v>
      </c>
      <c r="Z3" s="300"/>
      <c r="AA3" s="300"/>
      <c r="AB3" s="300" t="s">
        <v>108</v>
      </c>
      <c r="AC3" s="300"/>
      <c r="AD3" s="300"/>
      <c r="AE3" s="300" t="s">
        <v>50</v>
      </c>
      <c r="AF3" s="300"/>
      <c r="AG3" s="300"/>
      <c r="AH3" s="295" t="s">
        <v>87</v>
      </c>
    </row>
    <row r="4" spans="1:34" s="125" customFormat="1" ht="22.5" customHeight="1">
      <c r="A4" s="296"/>
      <c r="B4" s="129" t="s">
        <v>51</v>
      </c>
      <c r="C4" s="129" t="s">
        <v>94</v>
      </c>
      <c r="D4" s="129" t="s">
        <v>95</v>
      </c>
      <c r="E4" s="129" t="s">
        <v>52</v>
      </c>
      <c r="F4" s="129" t="s">
        <v>94</v>
      </c>
      <c r="G4" s="129" t="s">
        <v>95</v>
      </c>
      <c r="H4" s="129" t="s">
        <v>52</v>
      </c>
      <c r="I4" s="129" t="s">
        <v>94</v>
      </c>
      <c r="J4" s="129" t="s">
        <v>186</v>
      </c>
      <c r="K4" s="129" t="s">
        <v>52</v>
      </c>
      <c r="L4" s="129" t="s">
        <v>94</v>
      </c>
      <c r="M4" s="129" t="s">
        <v>187</v>
      </c>
      <c r="N4" s="129" t="s">
        <v>52</v>
      </c>
      <c r="O4" s="129" t="s">
        <v>94</v>
      </c>
      <c r="P4" s="129" t="s">
        <v>53</v>
      </c>
      <c r="Q4" s="95"/>
      <c r="R4" s="156"/>
      <c r="S4" s="129" t="s">
        <v>52</v>
      </c>
      <c r="T4" s="129" t="s">
        <v>94</v>
      </c>
      <c r="U4" s="129" t="s">
        <v>95</v>
      </c>
      <c r="V4" s="129" t="s">
        <v>52</v>
      </c>
      <c r="W4" s="129" t="s">
        <v>94</v>
      </c>
      <c r="X4" s="129" t="s">
        <v>95</v>
      </c>
      <c r="Y4" s="129" t="s">
        <v>52</v>
      </c>
      <c r="Z4" s="129" t="s">
        <v>94</v>
      </c>
      <c r="AA4" s="129" t="s">
        <v>187</v>
      </c>
      <c r="AB4" s="129" t="s">
        <v>52</v>
      </c>
      <c r="AC4" s="129" t="s">
        <v>94</v>
      </c>
      <c r="AD4" s="129" t="s">
        <v>53</v>
      </c>
      <c r="AE4" s="129" t="s">
        <v>52</v>
      </c>
      <c r="AF4" s="129" t="s">
        <v>94</v>
      </c>
      <c r="AG4" s="129" t="s">
        <v>95</v>
      </c>
      <c r="AH4" s="319"/>
    </row>
    <row r="5" spans="1:34" s="2" customFormat="1" ht="11.25" customHeight="1">
      <c r="A5" s="26"/>
      <c r="B5" s="18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32"/>
      <c r="R5" s="32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61"/>
    </row>
    <row r="6" spans="1:34" s="2" customFormat="1" ht="22.5" customHeight="1" hidden="1">
      <c r="A6" s="98" t="s">
        <v>121</v>
      </c>
      <c r="B6" s="20">
        <v>2540</v>
      </c>
      <c r="C6" s="22">
        <v>1033</v>
      </c>
      <c r="D6" s="22">
        <v>1507</v>
      </c>
      <c r="E6" s="22">
        <v>139</v>
      </c>
      <c r="F6" s="22">
        <v>99</v>
      </c>
      <c r="G6" s="22">
        <v>40</v>
      </c>
      <c r="H6" s="22">
        <v>2</v>
      </c>
      <c r="I6" s="22">
        <v>1</v>
      </c>
      <c r="J6" s="22">
        <v>1</v>
      </c>
      <c r="K6" s="22">
        <v>141</v>
      </c>
      <c r="L6" s="22">
        <v>91</v>
      </c>
      <c r="M6" s="22">
        <v>50</v>
      </c>
      <c r="N6" s="22">
        <v>1</v>
      </c>
      <c r="O6" s="22">
        <v>0</v>
      </c>
      <c r="P6" s="22">
        <v>1</v>
      </c>
      <c r="Q6" s="21"/>
      <c r="R6" s="21"/>
      <c r="S6" s="22">
        <v>1916</v>
      </c>
      <c r="T6" s="22">
        <v>767</v>
      </c>
      <c r="U6" s="22">
        <v>1149</v>
      </c>
      <c r="V6" s="22">
        <v>130</v>
      </c>
      <c r="W6" s="22">
        <v>0</v>
      </c>
      <c r="X6" s="22">
        <v>130</v>
      </c>
      <c r="Y6" s="22">
        <v>20</v>
      </c>
      <c r="Z6" s="22">
        <v>0</v>
      </c>
      <c r="AA6" s="22">
        <v>20</v>
      </c>
      <c r="AB6" s="22">
        <v>8</v>
      </c>
      <c r="AC6" s="22">
        <v>0</v>
      </c>
      <c r="AD6" s="22">
        <v>8</v>
      </c>
      <c r="AE6" s="22">
        <v>183</v>
      </c>
      <c r="AF6" s="22">
        <v>75</v>
      </c>
      <c r="AG6" s="22">
        <v>108</v>
      </c>
      <c r="AH6" s="98" t="s">
        <v>121</v>
      </c>
    </row>
    <row r="7" spans="1:34" s="2" customFormat="1" ht="22.5" customHeight="1" hidden="1">
      <c r="A7" s="104" t="s">
        <v>137</v>
      </c>
      <c r="B7" s="20">
        <v>2534</v>
      </c>
      <c r="C7" s="22">
        <v>1028</v>
      </c>
      <c r="D7" s="22">
        <v>1506</v>
      </c>
      <c r="E7" s="22">
        <v>139</v>
      </c>
      <c r="F7" s="22">
        <v>107</v>
      </c>
      <c r="G7" s="22">
        <v>32</v>
      </c>
      <c r="H7" s="22">
        <v>2</v>
      </c>
      <c r="I7" s="22">
        <v>1</v>
      </c>
      <c r="J7" s="22">
        <v>1</v>
      </c>
      <c r="K7" s="22">
        <v>139</v>
      </c>
      <c r="L7" s="22">
        <v>87</v>
      </c>
      <c r="M7" s="22">
        <v>52</v>
      </c>
      <c r="N7" s="22">
        <v>1</v>
      </c>
      <c r="O7" s="22">
        <v>0</v>
      </c>
      <c r="P7" s="22">
        <v>1</v>
      </c>
      <c r="Q7" s="111"/>
      <c r="R7" s="111"/>
      <c r="S7" s="22">
        <v>1916</v>
      </c>
      <c r="T7" s="22">
        <v>761</v>
      </c>
      <c r="U7" s="112">
        <v>1155</v>
      </c>
      <c r="V7" s="22">
        <v>128</v>
      </c>
      <c r="W7" s="22">
        <v>0</v>
      </c>
      <c r="X7" s="22">
        <v>128</v>
      </c>
      <c r="Y7" s="22">
        <v>23</v>
      </c>
      <c r="Z7" s="22">
        <v>0</v>
      </c>
      <c r="AA7" s="22">
        <v>23</v>
      </c>
      <c r="AB7" s="113">
        <v>12</v>
      </c>
      <c r="AC7" s="113">
        <v>0</v>
      </c>
      <c r="AD7" s="113">
        <v>12</v>
      </c>
      <c r="AE7" s="22">
        <v>174</v>
      </c>
      <c r="AF7" s="22">
        <v>72</v>
      </c>
      <c r="AG7" s="22">
        <v>102</v>
      </c>
      <c r="AH7" s="104" t="s">
        <v>137</v>
      </c>
    </row>
    <row r="8" spans="1:34" s="2" customFormat="1" ht="22.5" customHeight="1" hidden="1">
      <c r="A8" s="104" t="s">
        <v>183</v>
      </c>
      <c r="B8" s="114">
        <v>2566</v>
      </c>
      <c r="C8" s="113">
        <v>1038</v>
      </c>
      <c r="D8" s="113">
        <v>1528</v>
      </c>
      <c r="E8" s="113">
        <v>133</v>
      </c>
      <c r="F8" s="113">
        <v>103</v>
      </c>
      <c r="G8" s="113">
        <v>30</v>
      </c>
      <c r="H8" s="22">
        <v>3</v>
      </c>
      <c r="I8" s="22">
        <v>1</v>
      </c>
      <c r="J8" s="22">
        <v>2</v>
      </c>
      <c r="K8" s="113">
        <v>134</v>
      </c>
      <c r="L8" s="113">
        <v>84</v>
      </c>
      <c r="M8" s="113">
        <v>50</v>
      </c>
      <c r="N8" s="22">
        <v>1</v>
      </c>
      <c r="O8" s="22">
        <v>0</v>
      </c>
      <c r="P8" s="22">
        <v>1</v>
      </c>
      <c r="Q8" s="113"/>
      <c r="R8" s="113"/>
      <c r="S8" s="113">
        <v>1933</v>
      </c>
      <c r="T8" s="113">
        <v>765</v>
      </c>
      <c r="U8" s="113">
        <v>1168</v>
      </c>
      <c r="V8" s="113">
        <v>124</v>
      </c>
      <c r="W8" s="113">
        <v>0</v>
      </c>
      <c r="X8" s="113">
        <v>124</v>
      </c>
      <c r="Y8" s="113">
        <v>18</v>
      </c>
      <c r="Z8" s="113">
        <v>0</v>
      </c>
      <c r="AA8" s="113">
        <v>18</v>
      </c>
      <c r="AB8" s="113">
        <v>12</v>
      </c>
      <c r="AC8" s="113">
        <v>0</v>
      </c>
      <c r="AD8" s="113">
        <v>12</v>
      </c>
      <c r="AE8" s="113">
        <v>208</v>
      </c>
      <c r="AF8" s="113">
        <v>85</v>
      </c>
      <c r="AG8" s="115">
        <v>123</v>
      </c>
      <c r="AH8" s="104" t="s">
        <v>179</v>
      </c>
    </row>
    <row r="9" spans="1:34" s="2" customFormat="1" ht="22.5" customHeight="1" hidden="1">
      <c r="A9" s="104" t="s">
        <v>176</v>
      </c>
      <c r="B9" s="114">
        <v>2547</v>
      </c>
      <c r="C9" s="113">
        <v>1039</v>
      </c>
      <c r="D9" s="113">
        <v>1508</v>
      </c>
      <c r="E9" s="113">
        <v>132</v>
      </c>
      <c r="F9" s="113">
        <v>103</v>
      </c>
      <c r="G9" s="113">
        <v>29</v>
      </c>
      <c r="H9" s="22">
        <v>3</v>
      </c>
      <c r="I9" s="22">
        <v>1</v>
      </c>
      <c r="J9" s="22">
        <v>2</v>
      </c>
      <c r="K9" s="113">
        <v>132</v>
      </c>
      <c r="L9" s="113">
        <v>86</v>
      </c>
      <c r="M9" s="113">
        <v>46</v>
      </c>
      <c r="N9" s="22">
        <v>1</v>
      </c>
      <c r="O9" s="22">
        <v>0</v>
      </c>
      <c r="P9" s="22">
        <v>1</v>
      </c>
      <c r="Q9" s="113"/>
      <c r="R9" s="113"/>
      <c r="S9" s="113">
        <v>1940</v>
      </c>
      <c r="T9" s="113">
        <v>764</v>
      </c>
      <c r="U9" s="113">
        <v>1176</v>
      </c>
      <c r="V9" s="113">
        <v>122</v>
      </c>
      <c r="W9" s="113">
        <v>0</v>
      </c>
      <c r="X9" s="113">
        <v>122</v>
      </c>
      <c r="Y9" s="113">
        <v>17</v>
      </c>
      <c r="Z9" s="113">
        <v>0</v>
      </c>
      <c r="AA9" s="113">
        <v>17</v>
      </c>
      <c r="AB9" s="113">
        <v>12</v>
      </c>
      <c r="AC9" s="113">
        <v>0</v>
      </c>
      <c r="AD9" s="113">
        <v>12</v>
      </c>
      <c r="AE9" s="113">
        <v>188</v>
      </c>
      <c r="AF9" s="113">
        <v>85</v>
      </c>
      <c r="AG9" s="115">
        <v>103</v>
      </c>
      <c r="AH9" s="104" t="s">
        <v>180</v>
      </c>
    </row>
    <row r="10" spans="1:34" s="2" customFormat="1" ht="22.5" customHeight="1">
      <c r="A10" s="104" t="s">
        <v>193</v>
      </c>
      <c r="B10" s="114">
        <v>2522</v>
      </c>
      <c r="C10" s="113">
        <v>1023</v>
      </c>
      <c r="D10" s="113">
        <v>1499</v>
      </c>
      <c r="E10" s="113">
        <v>129</v>
      </c>
      <c r="F10" s="113">
        <v>98</v>
      </c>
      <c r="G10" s="113">
        <v>31</v>
      </c>
      <c r="H10" s="22">
        <v>3</v>
      </c>
      <c r="I10" s="22">
        <v>2</v>
      </c>
      <c r="J10" s="113">
        <v>1</v>
      </c>
      <c r="K10" s="113">
        <v>130</v>
      </c>
      <c r="L10" s="113">
        <v>91</v>
      </c>
      <c r="M10" s="113">
        <v>39</v>
      </c>
      <c r="N10" s="22">
        <v>1</v>
      </c>
      <c r="O10" s="113">
        <v>1</v>
      </c>
      <c r="P10" s="22">
        <v>0</v>
      </c>
      <c r="Q10" s="113"/>
      <c r="R10" s="113"/>
      <c r="S10" s="113">
        <v>1925</v>
      </c>
      <c r="T10" s="113">
        <v>758</v>
      </c>
      <c r="U10" s="113">
        <v>1167</v>
      </c>
      <c r="V10" s="113">
        <v>114</v>
      </c>
      <c r="W10" s="113">
        <v>0</v>
      </c>
      <c r="X10" s="113">
        <v>114</v>
      </c>
      <c r="Y10" s="113">
        <v>23</v>
      </c>
      <c r="Z10" s="113">
        <v>0</v>
      </c>
      <c r="AA10" s="113">
        <v>23</v>
      </c>
      <c r="AB10" s="113">
        <v>13</v>
      </c>
      <c r="AC10" s="113">
        <v>0</v>
      </c>
      <c r="AD10" s="113">
        <v>13</v>
      </c>
      <c r="AE10" s="113">
        <v>184</v>
      </c>
      <c r="AF10" s="113">
        <v>73</v>
      </c>
      <c r="AG10" s="115">
        <v>111</v>
      </c>
      <c r="AH10" s="104" t="s">
        <v>193</v>
      </c>
    </row>
    <row r="11" spans="1:34" s="118" customFormat="1" ht="22.5" customHeight="1">
      <c r="A11" s="104" t="s">
        <v>178</v>
      </c>
      <c r="B11" s="77">
        <v>2535</v>
      </c>
      <c r="C11" s="77">
        <v>1035</v>
      </c>
      <c r="D11" s="77">
        <v>1500</v>
      </c>
      <c r="E11" s="77">
        <v>129</v>
      </c>
      <c r="F11" s="77">
        <v>98</v>
      </c>
      <c r="G11" s="77">
        <v>31</v>
      </c>
      <c r="H11" s="77">
        <v>3</v>
      </c>
      <c r="I11" s="77">
        <v>3</v>
      </c>
      <c r="J11" s="77">
        <v>0</v>
      </c>
      <c r="K11" s="77">
        <v>130</v>
      </c>
      <c r="L11" s="77">
        <v>91</v>
      </c>
      <c r="M11" s="77">
        <v>39</v>
      </c>
      <c r="N11" s="77">
        <v>1</v>
      </c>
      <c r="O11" s="77">
        <v>1</v>
      </c>
      <c r="P11" s="77">
        <v>0</v>
      </c>
      <c r="Q11" s="113"/>
      <c r="R11" s="113"/>
      <c r="S11" s="77">
        <v>1910</v>
      </c>
      <c r="T11" s="77">
        <v>743</v>
      </c>
      <c r="U11" s="77">
        <v>1167</v>
      </c>
      <c r="V11" s="77">
        <v>116</v>
      </c>
      <c r="W11" s="77">
        <v>0</v>
      </c>
      <c r="X11" s="77">
        <v>116</v>
      </c>
      <c r="Y11" s="14">
        <v>24</v>
      </c>
      <c r="Z11" s="14">
        <v>0</v>
      </c>
      <c r="AA11" s="14">
        <v>24</v>
      </c>
      <c r="AB11" s="14">
        <v>12</v>
      </c>
      <c r="AC11" s="14">
        <v>0</v>
      </c>
      <c r="AD11" s="14">
        <v>12</v>
      </c>
      <c r="AE11" s="14">
        <v>210</v>
      </c>
      <c r="AF11" s="14">
        <v>99</v>
      </c>
      <c r="AG11" s="14">
        <v>111</v>
      </c>
      <c r="AH11" s="104" t="s">
        <v>178</v>
      </c>
    </row>
    <row r="12" spans="1:34" s="151" customFormat="1" ht="22.5" customHeight="1">
      <c r="A12" s="104" t="s">
        <v>184</v>
      </c>
      <c r="B12" s="77">
        <v>2529</v>
      </c>
      <c r="C12" s="77">
        <v>1026</v>
      </c>
      <c r="D12" s="77">
        <v>1503</v>
      </c>
      <c r="E12" s="77">
        <v>127</v>
      </c>
      <c r="F12" s="77">
        <v>104</v>
      </c>
      <c r="G12" s="77">
        <v>23</v>
      </c>
      <c r="H12" s="77">
        <v>3</v>
      </c>
      <c r="I12" s="77">
        <v>3</v>
      </c>
      <c r="J12" s="77">
        <v>0</v>
      </c>
      <c r="K12" s="77">
        <v>128</v>
      </c>
      <c r="L12" s="77">
        <v>94</v>
      </c>
      <c r="M12" s="77">
        <v>34</v>
      </c>
      <c r="N12" s="77">
        <v>1</v>
      </c>
      <c r="O12" s="77">
        <v>0</v>
      </c>
      <c r="P12" s="77">
        <v>1</v>
      </c>
      <c r="Q12" s="113"/>
      <c r="R12" s="113"/>
      <c r="S12" s="77">
        <v>1882</v>
      </c>
      <c r="T12" s="77">
        <v>735</v>
      </c>
      <c r="U12" s="77">
        <v>1147</v>
      </c>
      <c r="V12" s="77">
        <v>115</v>
      </c>
      <c r="W12" s="77">
        <v>0</v>
      </c>
      <c r="X12" s="77">
        <v>115</v>
      </c>
      <c r="Y12" s="14">
        <v>27</v>
      </c>
      <c r="Z12" s="14">
        <v>1</v>
      </c>
      <c r="AA12" s="14">
        <v>26</v>
      </c>
      <c r="AB12" s="14">
        <v>13</v>
      </c>
      <c r="AC12" s="14">
        <v>0</v>
      </c>
      <c r="AD12" s="14">
        <v>13</v>
      </c>
      <c r="AE12" s="14">
        <v>233</v>
      </c>
      <c r="AF12" s="14">
        <v>89</v>
      </c>
      <c r="AG12" s="14">
        <v>144</v>
      </c>
      <c r="AH12" s="168" t="s">
        <v>181</v>
      </c>
    </row>
    <row r="13" spans="1:34" s="151" customFormat="1" ht="22.5" customHeight="1">
      <c r="A13" s="104" t="s">
        <v>185</v>
      </c>
      <c r="B13" s="77">
        <v>2514</v>
      </c>
      <c r="C13" s="77">
        <v>1047</v>
      </c>
      <c r="D13" s="77">
        <v>1467</v>
      </c>
      <c r="E13" s="77">
        <v>123</v>
      </c>
      <c r="F13" s="77">
        <v>99</v>
      </c>
      <c r="G13" s="77">
        <v>24</v>
      </c>
      <c r="H13" s="77">
        <v>3</v>
      </c>
      <c r="I13" s="77">
        <v>2</v>
      </c>
      <c r="J13" s="77">
        <v>1</v>
      </c>
      <c r="K13" s="77">
        <v>124</v>
      </c>
      <c r="L13" s="77">
        <v>92</v>
      </c>
      <c r="M13" s="77">
        <v>32</v>
      </c>
      <c r="N13" s="77">
        <v>1</v>
      </c>
      <c r="O13" s="77">
        <v>1</v>
      </c>
      <c r="P13" s="77">
        <v>0</v>
      </c>
      <c r="Q13" s="113"/>
      <c r="R13" s="113"/>
      <c r="S13" s="77">
        <v>1864</v>
      </c>
      <c r="T13" s="77">
        <v>731</v>
      </c>
      <c r="U13" s="77">
        <v>1133</v>
      </c>
      <c r="V13" s="77">
        <v>116</v>
      </c>
      <c r="W13" s="77">
        <v>0</v>
      </c>
      <c r="X13" s="77">
        <v>116</v>
      </c>
      <c r="Y13" s="14">
        <v>24</v>
      </c>
      <c r="Z13" s="14">
        <v>1</v>
      </c>
      <c r="AA13" s="14">
        <v>23</v>
      </c>
      <c r="AB13" s="14">
        <v>13</v>
      </c>
      <c r="AC13" s="14">
        <v>1</v>
      </c>
      <c r="AD13" s="14">
        <v>12</v>
      </c>
      <c r="AE13" s="14">
        <v>246</v>
      </c>
      <c r="AF13" s="14">
        <v>120</v>
      </c>
      <c r="AG13" s="14">
        <v>126</v>
      </c>
      <c r="AH13" s="168" t="s">
        <v>185</v>
      </c>
    </row>
    <row r="14" spans="1:34" s="151" customFormat="1" ht="22.5" customHeight="1">
      <c r="A14" s="185" t="s">
        <v>205</v>
      </c>
      <c r="B14" s="100">
        <f aca="true" t="shared" si="0" ref="B14:P14">B16+B17</f>
        <v>2454</v>
      </c>
      <c r="C14" s="100">
        <f t="shared" si="0"/>
        <v>1023</v>
      </c>
      <c r="D14" s="100">
        <f t="shared" si="0"/>
        <v>1431</v>
      </c>
      <c r="E14" s="100">
        <f t="shared" si="0"/>
        <v>121</v>
      </c>
      <c r="F14" s="100">
        <f t="shared" si="0"/>
        <v>98</v>
      </c>
      <c r="G14" s="100">
        <f t="shared" si="0"/>
        <v>23</v>
      </c>
      <c r="H14" s="100">
        <f t="shared" si="0"/>
        <v>2</v>
      </c>
      <c r="I14" s="100">
        <f t="shared" si="0"/>
        <v>2</v>
      </c>
      <c r="J14" s="100">
        <f t="shared" si="0"/>
        <v>0</v>
      </c>
      <c r="K14" s="100">
        <f t="shared" si="0"/>
        <v>122</v>
      </c>
      <c r="L14" s="100">
        <f t="shared" si="0"/>
        <v>86</v>
      </c>
      <c r="M14" s="100">
        <f t="shared" si="0"/>
        <v>36</v>
      </c>
      <c r="N14" s="100">
        <f t="shared" si="0"/>
        <v>1</v>
      </c>
      <c r="O14" s="100">
        <f t="shared" si="0"/>
        <v>1</v>
      </c>
      <c r="P14" s="100">
        <f t="shared" si="0"/>
        <v>0</v>
      </c>
      <c r="Q14" s="100"/>
      <c r="R14" s="100"/>
      <c r="S14" s="100">
        <f aca="true" t="shared" si="1" ref="S14:AG14">S16+S17</f>
        <v>1819</v>
      </c>
      <c r="T14" s="100">
        <f t="shared" si="1"/>
        <v>718</v>
      </c>
      <c r="U14" s="100">
        <f t="shared" si="1"/>
        <v>1101</v>
      </c>
      <c r="V14" s="100">
        <f t="shared" si="1"/>
        <v>112</v>
      </c>
      <c r="W14" s="100">
        <f t="shared" si="1"/>
        <v>0</v>
      </c>
      <c r="X14" s="100">
        <f t="shared" si="1"/>
        <v>112</v>
      </c>
      <c r="Y14" s="100">
        <f t="shared" si="1"/>
        <v>25</v>
      </c>
      <c r="Z14" s="100">
        <f t="shared" si="1"/>
        <v>1</v>
      </c>
      <c r="AA14" s="100">
        <f t="shared" si="1"/>
        <v>24</v>
      </c>
      <c r="AB14" s="100">
        <f t="shared" si="1"/>
        <v>14</v>
      </c>
      <c r="AC14" s="100">
        <f t="shared" si="1"/>
        <v>1</v>
      </c>
      <c r="AD14" s="100">
        <f t="shared" si="1"/>
        <v>13</v>
      </c>
      <c r="AE14" s="100">
        <f t="shared" si="1"/>
        <v>238</v>
      </c>
      <c r="AF14" s="100">
        <f t="shared" si="1"/>
        <v>116</v>
      </c>
      <c r="AG14" s="100">
        <f t="shared" si="1"/>
        <v>122</v>
      </c>
      <c r="AH14" s="102" t="s">
        <v>205</v>
      </c>
    </row>
    <row r="15" spans="1:34" s="16" customFormat="1" ht="22.5" customHeight="1">
      <c r="A15" s="66"/>
      <c r="B15" s="82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1"/>
      <c r="R15" s="81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66"/>
    </row>
    <row r="16" spans="1:34" s="2" customFormat="1" ht="22.5" customHeight="1">
      <c r="A16" s="98" t="s">
        <v>126</v>
      </c>
      <c r="B16" s="194">
        <v>18</v>
      </c>
      <c r="C16" s="194">
        <v>9</v>
      </c>
      <c r="D16" s="194">
        <v>9</v>
      </c>
      <c r="E16" s="194">
        <v>0</v>
      </c>
      <c r="F16" s="194">
        <v>0</v>
      </c>
      <c r="G16" s="194">
        <v>0</v>
      </c>
      <c r="H16" s="194">
        <v>1</v>
      </c>
      <c r="I16" s="194">
        <v>1</v>
      </c>
      <c r="J16" s="194">
        <v>0</v>
      </c>
      <c r="K16" s="194">
        <v>1</v>
      </c>
      <c r="L16" s="194">
        <v>0</v>
      </c>
      <c r="M16" s="194">
        <v>1</v>
      </c>
      <c r="N16" s="194">
        <v>1</v>
      </c>
      <c r="O16" s="194">
        <v>1</v>
      </c>
      <c r="P16" s="194">
        <v>0</v>
      </c>
      <c r="Q16" s="21"/>
      <c r="R16" s="21"/>
      <c r="S16" s="77">
        <v>13</v>
      </c>
      <c r="T16" s="169">
        <v>7</v>
      </c>
      <c r="U16" s="169">
        <v>6</v>
      </c>
      <c r="V16" s="77">
        <v>1</v>
      </c>
      <c r="W16" s="77">
        <v>0</v>
      </c>
      <c r="X16" s="77">
        <v>1</v>
      </c>
      <c r="Y16" s="14">
        <v>0</v>
      </c>
      <c r="Z16" s="14">
        <v>0</v>
      </c>
      <c r="AA16" s="14">
        <v>0</v>
      </c>
      <c r="AB16" s="14">
        <v>1</v>
      </c>
      <c r="AC16" s="14">
        <v>0</v>
      </c>
      <c r="AD16" s="14">
        <v>1</v>
      </c>
      <c r="AE16" s="14">
        <v>0</v>
      </c>
      <c r="AF16" s="14">
        <v>0</v>
      </c>
      <c r="AG16" s="14">
        <v>0</v>
      </c>
      <c r="AH16" s="98" t="s">
        <v>131</v>
      </c>
    </row>
    <row r="17" spans="1:34" s="2" customFormat="1" ht="22.5" customHeight="1">
      <c r="A17" s="98" t="s">
        <v>127</v>
      </c>
      <c r="B17" s="77">
        <f>SUM(B19:B37)-B16</f>
        <v>2436</v>
      </c>
      <c r="C17" s="77">
        <f aca="true" t="shared" si="2" ref="C17:AG17">SUM(C19:C37)-C16</f>
        <v>1014</v>
      </c>
      <c r="D17" s="77">
        <f t="shared" si="2"/>
        <v>1422</v>
      </c>
      <c r="E17" s="77">
        <f t="shared" si="2"/>
        <v>121</v>
      </c>
      <c r="F17" s="77">
        <f t="shared" si="2"/>
        <v>98</v>
      </c>
      <c r="G17" s="77">
        <f t="shared" si="2"/>
        <v>23</v>
      </c>
      <c r="H17" s="77">
        <f t="shared" si="2"/>
        <v>1</v>
      </c>
      <c r="I17" s="77">
        <f t="shared" si="2"/>
        <v>1</v>
      </c>
      <c r="J17" s="77">
        <f t="shared" si="2"/>
        <v>0</v>
      </c>
      <c r="K17" s="77">
        <f t="shared" si="2"/>
        <v>121</v>
      </c>
      <c r="L17" s="77">
        <f t="shared" si="2"/>
        <v>86</v>
      </c>
      <c r="M17" s="77">
        <f t="shared" si="2"/>
        <v>35</v>
      </c>
      <c r="N17" s="77">
        <f t="shared" si="2"/>
        <v>0</v>
      </c>
      <c r="O17" s="77">
        <f t="shared" si="2"/>
        <v>0</v>
      </c>
      <c r="P17" s="77">
        <f t="shared" si="2"/>
        <v>0</v>
      </c>
      <c r="Q17" s="77"/>
      <c r="R17" s="77"/>
      <c r="S17" s="77">
        <f t="shared" si="2"/>
        <v>1806</v>
      </c>
      <c r="T17" s="169">
        <f t="shared" si="2"/>
        <v>711</v>
      </c>
      <c r="U17" s="169">
        <f t="shared" si="2"/>
        <v>1095</v>
      </c>
      <c r="V17" s="77">
        <f t="shared" si="2"/>
        <v>111</v>
      </c>
      <c r="W17" s="77">
        <f t="shared" si="2"/>
        <v>0</v>
      </c>
      <c r="X17" s="77">
        <f t="shared" si="2"/>
        <v>111</v>
      </c>
      <c r="Y17" s="77">
        <f t="shared" si="2"/>
        <v>25</v>
      </c>
      <c r="Z17" s="77">
        <f t="shared" si="2"/>
        <v>1</v>
      </c>
      <c r="AA17" s="77">
        <f t="shared" si="2"/>
        <v>24</v>
      </c>
      <c r="AB17" s="77">
        <f t="shared" si="2"/>
        <v>13</v>
      </c>
      <c r="AC17" s="77">
        <f t="shared" si="2"/>
        <v>1</v>
      </c>
      <c r="AD17" s="77">
        <f t="shared" si="2"/>
        <v>12</v>
      </c>
      <c r="AE17" s="77">
        <f t="shared" si="2"/>
        <v>238</v>
      </c>
      <c r="AF17" s="77">
        <f t="shared" si="2"/>
        <v>116</v>
      </c>
      <c r="AG17" s="77">
        <f t="shared" si="2"/>
        <v>122</v>
      </c>
      <c r="AH17" s="98" t="s">
        <v>132</v>
      </c>
    </row>
    <row r="18" spans="1:34" s="2" customFormat="1" ht="22.5" customHeight="1">
      <c r="A18" s="26"/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2"/>
      <c r="AC18" s="21"/>
      <c r="AD18" s="21"/>
      <c r="AE18" s="21"/>
      <c r="AF18" s="21"/>
      <c r="AG18" s="21"/>
      <c r="AH18" s="26"/>
    </row>
    <row r="19" spans="1:34" s="2" customFormat="1" ht="22.5" customHeight="1">
      <c r="A19" s="98" t="s">
        <v>6</v>
      </c>
      <c r="B19" s="194">
        <v>799</v>
      </c>
      <c r="C19" s="194">
        <v>337</v>
      </c>
      <c r="D19" s="194">
        <v>462</v>
      </c>
      <c r="E19" s="194">
        <v>41</v>
      </c>
      <c r="F19" s="194">
        <v>32</v>
      </c>
      <c r="G19" s="194">
        <v>9</v>
      </c>
      <c r="H19" s="194">
        <v>1</v>
      </c>
      <c r="I19" s="194">
        <v>1</v>
      </c>
      <c r="J19" s="194">
        <v>0</v>
      </c>
      <c r="K19" s="194">
        <v>42</v>
      </c>
      <c r="L19" s="194">
        <v>28</v>
      </c>
      <c r="M19" s="194">
        <v>14</v>
      </c>
      <c r="N19" s="194">
        <v>1</v>
      </c>
      <c r="O19" s="194">
        <v>1</v>
      </c>
      <c r="P19" s="194">
        <v>0</v>
      </c>
      <c r="Q19" s="21"/>
      <c r="R19" s="21"/>
      <c r="S19" s="194">
        <v>593</v>
      </c>
      <c r="T19" s="194">
        <v>237</v>
      </c>
      <c r="U19" s="194">
        <v>356</v>
      </c>
      <c r="V19" s="194">
        <v>39</v>
      </c>
      <c r="W19" s="194">
        <v>0</v>
      </c>
      <c r="X19" s="194">
        <v>39</v>
      </c>
      <c r="Y19" s="196">
        <v>7</v>
      </c>
      <c r="Z19" s="196">
        <v>1</v>
      </c>
      <c r="AA19" s="196">
        <v>6</v>
      </c>
      <c r="AB19" s="196">
        <v>2</v>
      </c>
      <c r="AC19" s="196">
        <v>0</v>
      </c>
      <c r="AD19" s="196">
        <v>2</v>
      </c>
      <c r="AE19" s="196">
        <v>73</v>
      </c>
      <c r="AF19" s="196">
        <v>37</v>
      </c>
      <c r="AG19" s="196">
        <v>36</v>
      </c>
      <c r="AH19" s="98" t="s">
        <v>6</v>
      </c>
    </row>
    <row r="20" spans="1:34" s="2" customFormat="1" ht="22.5" customHeight="1">
      <c r="A20" s="98" t="s">
        <v>7</v>
      </c>
      <c r="B20" s="194">
        <v>551</v>
      </c>
      <c r="C20" s="194">
        <v>213</v>
      </c>
      <c r="D20" s="194">
        <v>338</v>
      </c>
      <c r="E20" s="194">
        <v>23</v>
      </c>
      <c r="F20" s="194">
        <v>20</v>
      </c>
      <c r="G20" s="194">
        <v>3</v>
      </c>
      <c r="H20" s="194">
        <v>0</v>
      </c>
      <c r="I20" s="194">
        <v>0</v>
      </c>
      <c r="J20" s="194">
        <v>0</v>
      </c>
      <c r="K20" s="194">
        <v>23</v>
      </c>
      <c r="L20" s="194">
        <v>17</v>
      </c>
      <c r="M20" s="194">
        <v>6</v>
      </c>
      <c r="N20" s="194">
        <v>0</v>
      </c>
      <c r="O20" s="194">
        <v>0</v>
      </c>
      <c r="P20" s="194">
        <v>0</v>
      </c>
      <c r="Q20" s="21"/>
      <c r="R20" s="21"/>
      <c r="S20" s="194">
        <v>420</v>
      </c>
      <c r="T20" s="194">
        <v>150</v>
      </c>
      <c r="U20" s="194">
        <v>270</v>
      </c>
      <c r="V20" s="194">
        <v>24</v>
      </c>
      <c r="W20" s="194">
        <v>0</v>
      </c>
      <c r="X20" s="194">
        <v>24</v>
      </c>
      <c r="Y20" s="196">
        <v>3</v>
      </c>
      <c r="Z20" s="196">
        <v>0</v>
      </c>
      <c r="AA20" s="196">
        <v>3</v>
      </c>
      <c r="AB20" s="196">
        <v>1</v>
      </c>
      <c r="AC20" s="196">
        <v>0</v>
      </c>
      <c r="AD20" s="196">
        <v>1</v>
      </c>
      <c r="AE20" s="196">
        <v>57</v>
      </c>
      <c r="AF20" s="196">
        <v>26</v>
      </c>
      <c r="AG20" s="196">
        <v>31</v>
      </c>
      <c r="AH20" s="98" t="s">
        <v>7</v>
      </c>
    </row>
    <row r="21" spans="1:34" s="2" customFormat="1" ht="22.5" customHeight="1">
      <c r="A21" s="98" t="s">
        <v>8</v>
      </c>
      <c r="B21" s="194">
        <v>242</v>
      </c>
      <c r="C21" s="194">
        <v>107</v>
      </c>
      <c r="D21" s="194">
        <v>135</v>
      </c>
      <c r="E21" s="194">
        <v>13</v>
      </c>
      <c r="F21" s="194">
        <v>10</v>
      </c>
      <c r="G21" s="194">
        <v>3</v>
      </c>
      <c r="H21" s="194">
        <v>0</v>
      </c>
      <c r="I21" s="194">
        <v>0</v>
      </c>
      <c r="J21" s="194">
        <v>0</v>
      </c>
      <c r="K21" s="194">
        <v>13</v>
      </c>
      <c r="L21" s="194">
        <v>9</v>
      </c>
      <c r="M21" s="194">
        <v>4</v>
      </c>
      <c r="N21" s="194">
        <v>0</v>
      </c>
      <c r="O21" s="194">
        <v>0</v>
      </c>
      <c r="P21" s="194">
        <v>0</v>
      </c>
      <c r="Q21" s="21"/>
      <c r="R21" s="21"/>
      <c r="S21" s="194">
        <v>173</v>
      </c>
      <c r="T21" s="194">
        <v>75</v>
      </c>
      <c r="U21" s="194">
        <v>98</v>
      </c>
      <c r="V21" s="194">
        <v>12</v>
      </c>
      <c r="W21" s="194">
        <v>0</v>
      </c>
      <c r="X21" s="194">
        <v>12</v>
      </c>
      <c r="Y21" s="196">
        <v>3</v>
      </c>
      <c r="Z21" s="196">
        <v>0</v>
      </c>
      <c r="AA21" s="196">
        <v>3</v>
      </c>
      <c r="AB21" s="196">
        <v>0</v>
      </c>
      <c r="AC21" s="196">
        <v>0</v>
      </c>
      <c r="AD21" s="196">
        <v>0</v>
      </c>
      <c r="AE21" s="196">
        <v>28</v>
      </c>
      <c r="AF21" s="196">
        <v>13</v>
      </c>
      <c r="AG21" s="196">
        <v>15</v>
      </c>
      <c r="AH21" s="98" t="s">
        <v>8</v>
      </c>
    </row>
    <row r="22" spans="1:34" s="2" customFormat="1" ht="22.5" customHeight="1">
      <c r="A22" s="98" t="s">
        <v>9</v>
      </c>
      <c r="B22" s="194">
        <v>139</v>
      </c>
      <c r="C22" s="194">
        <v>61</v>
      </c>
      <c r="D22" s="194">
        <v>78</v>
      </c>
      <c r="E22" s="194">
        <v>7</v>
      </c>
      <c r="F22" s="194">
        <v>6</v>
      </c>
      <c r="G22" s="194">
        <v>1</v>
      </c>
      <c r="H22" s="194">
        <v>0</v>
      </c>
      <c r="I22" s="194">
        <v>0</v>
      </c>
      <c r="J22" s="194">
        <v>0</v>
      </c>
      <c r="K22" s="194">
        <v>7</v>
      </c>
      <c r="L22" s="194">
        <v>5</v>
      </c>
      <c r="M22" s="194">
        <v>2</v>
      </c>
      <c r="N22" s="194">
        <v>0</v>
      </c>
      <c r="O22" s="194">
        <v>0</v>
      </c>
      <c r="P22" s="194">
        <v>0</v>
      </c>
      <c r="Q22" s="21"/>
      <c r="R22" s="21"/>
      <c r="S22" s="194">
        <v>107</v>
      </c>
      <c r="T22" s="194">
        <v>44</v>
      </c>
      <c r="U22" s="194">
        <v>63</v>
      </c>
      <c r="V22" s="194">
        <v>6</v>
      </c>
      <c r="W22" s="194">
        <v>0</v>
      </c>
      <c r="X22" s="194">
        <v>6</v>
      </c>
      <c r="Y22" s="196">
        <v>1</v>
      </c>
      <c r="Z22" s="196">
        <v>0</v>
      </c>
      <c r="AA22" s="196">
        <v>1</v>
      </c>
      <c r="AB22" s="196">
        <v>0</v>
      </c>
      <c r="AC22" s="196">
        <v>0</v>
      </c>
      <c r="AD22" s="196">
        <v>0</v>
      </c>
      <c r="AE22" s="196">
        <v>11</v>
      </c>
      <c r="AF22" s="196">
        <v>6</v>
      </c>
      <c r="AG22" s="196">
        <v>5</v>
      </c>
      <c r="AH22" s="98" t="s">
        <v>9</v>
      </c>
    </row>
    <row r="23" spans="1:34" s="2" customFormat="1" ht="22.5" customHeight="1">
      <c r="A23" s="98" t="s">
        <v>10</v>
      </c>
      <c r="B23" s="194">
        <v>55</v>
      </c>
      <c r="C23" s="194">
        <v>22</v>
      </c>
      <c r="D23" s="194">
        <v>33</v>
      </c>
      <c r="E23" s="194">
        <v>3</v>
      </c>
      <c r="F23" s="194">
        <v>3</v>
      </c>
      <c r="G23" s="194">
        <v>0</v>
      </c>
      <c r="H23" s="194">
        <v>0</v>
      </c>
      <c r="I23" s="194">
        <v>0</v>
      </c>
      <c r="J23" s="194">
        <v>0</v>
      </c>
      <c r="K23" s="194">
        <v>3</v>
      </c>
      <c r="L23" s="194">
        <v>2</v>
      </c>
      <c r="M23" s="194">
        <v>1</v>
      </c>
      <c r="N23" s="194">
        <v>0</v>
      </c>
      <c r="O23" s="194">
        <v>0</v>
      </c>
      <c r="P23" s="194">
        <v>0</v>
      </c>
      <c r="Q23" s="21"/>
      <c r="R23" s="21"/>
      <c r="S23" s="194">
        <v>41</v>
      </c>
      <c r="T23" s="194">
        <v>16</v>
      </c>
      <c r="U23" s="194">
        <v>25</v>
      </c>
      <c r="V23" s="194">
        <v>3</v>
      </c>
      <c r="W23" s="194">
        <v>0</v>
      </c>
      <c r="X23" s="194">
        <v>3</v>
      </c>
      <c r="Y23" s="196">
        <v>2</v>
      </c>
      <c r="Z23" s="196">
        <v>0</v>
      </c>
      <c r="AA23" s="196">
        <v>2</v>
      </c>
      <c r="AB23" s="196">
        <v>0</v>
      </c>
      <c r="AC23" s="196">
        <v>0</v>
      </c>
      <c r="AD23" s="196">
        <v>0</v>
      </c>
      <c r="AE23" s="196">
        <v>3</v>
      </c>
      <c r="AF23" s="196">
        <v>1</v>
      </c>
      <c r="AG23" s="196">
        <v>2</v>
      </c>
      <c r="AH23" s="98" t="s">
        <v>10</v>
      </c>
    </row>
    <row r="24" spans="1:34" s="2" customFormat="1" ht="22.5" customHeight="1">
      <c r="A24" s="98" t="s">
        <v>11</v>
      </c>
      <c r="B24" s="194">
        <v>14</v>
      </c>
      <c r="C24" s="194">
        <v>5</v>
      </c>
      <c r="D24" s="194">
        <v>9</v>
      </c>
      <c r="E24" s="194">
        <v>0</v>
      </c>
      <c r="F24" s="194">
        <v>0</v>
      </c>
      <c r="G24" s="194">
        <v>0</v>
      </c>
      <c r="H24" s="194">
        <v>1</v>
      </c>
      <c r="I24" s="194">
        <v>1</v>
      </c>
      <c r="J24" s="194">
        <v>0</v>
      </c>
      <c r="K24" s="194">
        <v>0</v>
      </c>
      <c r="L24" s="194">
        <v>0</v>
      </c>
      <c r="M24" s="194">
        <v>0</v>
      </c>
      <c r="N24" s="194">
        <v>0</v>
      </c>
      <c r="O24" s="194">
        <v>0</v>
      </c>
      <c r="P24" s="194">
        <v>0</v>
      </c>
      <c r="Q24" s="21"/>
      <c r="R24" s="21"/>
      <c r="S24" s="194">
        <v>10</v>
      </c>
      <c r="T24" s="194">
        <v>4</v>
      </c>
      <c r="U24" s="194">
        <v>6</v>
      </c>
      <c r="V24" s="194">
        <v>1</v>
      </c>
      <c r="W24" s="194">
        <v>0</v>
      </c>
      <c r="X24" s="194">
        <v>1</v>
      </c>
      <c r="Y24" s="196">
        <v>0</v>
      </c>
      <c r="Z24" s="196">
        <v>0</v>
      </c>
      <c r="AA24" s="196">
        <v>0</v>
      </c>
      <c r="AB24" s="196">
        <v>1</v>
      </c>
      <c r="AC24" s="196">
        <v>0</v>
      </c>
      <c r="AD24" s="196">
        <v>1</v>
      </c>
      <c r="AE24" s="196">
        <v>1</v>
      </c>
      <c r="AF24" s="196">
        <v>0</v>
      </c>
      <c r="AG24" s="196">
        <v>1</v>
      </c>
      <c r="AH24" s="98" t="s">
        <v>11</v>
      </c>
    </row>
    <row r="25" spans="1:34" s="2" customFormat="1" ht="22.5" customHeight="1">
      <c r="A25" s="98" t="s">
        <v>12</v>
      </c>
      <c r="B25" s="194">
        <v>27</v>
      </c>
      <c r="C25" s="194">
        <v>14</v>
      </c>
      <c r="D25" s="194">
        <v>13</v>
      </c>
      <c r="E25" s="194">
        <v>1</v>
      </c>
      <c r="F25" s="194">
        <v>1</v>
      </c>
      <c r="G25" s="194">
        <v>0</v>
      </c>
      <c r="H25" s="194">
        <v>0</v>
      </c>
      <c r="I25" s="194">
        <v>0</v>
      </c>
      <c r="J25" s="194">
        <v>0</v>
      </c>
      <c r="K25" s="194">
        <v>1</v>
      </c>
      <c r="L25" s="194">
        <v>1</v>
      </c>
      <c r="M25" s="194">
        <v>0</v>
      </c>
      <c r="N25" s="194">
        <v>0</v>
      </c>
      <c r="O25" s="194">
        <v>0</v>
      </c>
      <c r="P25" s="194">
        <v>0</v>
      </c>
      <c r="Q25" s="21"/>
      <c r="R25" s="21"/>
      <c r="S25" s="194">
        <v>21</v>
      </c>
      <c r="T25" s="194">
        <v>11</v>
      </c>
      <c r="U25" s="194">
        <v>10</v>
      </c>
      <c r="V25" s="194">
        <v>1</v>
      </c>
      <c r="W25" s="194">
        <v>0</v>
      </c>
      <c r="X25" s="194">
        <v>1</v>
      </c>
      <c r="Y25" s="196">
        <v>0</v>
      </c>
      <c r="Z25" s="196">
        <v>0</v>
      </c>
      <c r="AA25" s="196">
        <v>0</v>
      </c>
      <c r="AB25" s="196">
        <v>1</v>
      </c>
      <c r="AC25" s="196">
        <v>0</v>
      </c>
      <c r="AD25" s="196">
        <v>1</v>
      </c>
      <c r="AE25" s="196">
        <v>2</v>
      </c>
      <c r="AF25" s="196">
        <v>1</v>
      </c>
      <c r="AG25" s="196">
        <v>1</v>
      </c>
      <c r="AH25" s="98" t="s">
        <v>12</v>
      </c>
    </row>
    <row r="26" spans="1:34" s="2" customFormat="1" ht="22.5" customHeight="1">
      <c r="A26" s="98" t="s">
        <v>128</v>
      </c>
      <c r="B26" s="194">
        <v>90</v>
      </c>
      <c r="C26" s="194">
        <v>37</v>
      </c>
      <c r="D26" s="194">
        <v>53</v>
      </c>
      <c r="E26" s="194">
        <v>4</v>
      </c>
      <c r="F26" s="194">
        <v>4</v>
      </c>
      <c r="G26" s="194">
        <v>0</v>
      </c>
      <c r="H26" s="194">
        <v>0</v>
      </c>
      <c r="I26" s="194">
        <v>0</v>
      </c>
      <c r="J26" s="194">
        <v>0</v>
      </c>
      <c r="K26" s="194">
        <v>4</v>
      </c>
      <c r="L26" s="194">
        <v>3</v>
      </c>
      <c r="M26" s="194">
        <v>1</v>
      </c>
      <c r="N26" s="194">
        <v>0</v>
      </c>
      <c r="O26" s="194">
        <v>0</v>
      </c>
      <c r="P26" s="194">
        <v>0</v>
      </c>
      <c r="Q26" s="21"/>
      <c r="R26" s="21"/>
      <c r="S26" s="194">
        <v>68</v>
      </c>
      <c r="T26" s="194">
        <v>28</v>
      </c>
      <c r="U26" s="194">
        <v>40</v>
      </c>
      <c r="V26" s="194">
        <v>5</v>
      </c>
      <c r="W26" s="194">
        <v>0</v>
      </c>
      <c r="X26" s="194">
        <v>5</v>
      </c>
      <c r="Y26" s="196">
        <v>0</v>
      </c>
      <c r="Z26" s="196">
        <v>0</v>
      </c>
      <c r="AA26" s="196">
        <v>0</v>
      </c>
      <c r="AB26" s="196">
        <v>1</v>
      </c>
      <c r="AC26" s="196">
        <v>0</v>
      </c>
      <c r="AD26" s="196">
        <v>1</v>
      </c>
      <c r="AE26" s="196">
        <v>8</v>
      </c>
      <c r="AF26" s="196">
        <v>2</v>
      </c>
      <c r="AG26" s="196">
        <v>6</v>
      </c>
      <c r="AH26" s="98" t="s">
        <v>133</v>
      </c>
    </row>
    <row r="27" spans="1:34" s="2" customFormat="1" ht="22.5" customHeight="1">
      <c r="A27" s="98" t="s">
        <v>13</v>
      </c>
      <c r="B27" s="194">
        <v>49</v>
      </c>
      <c r="C27" s="194">
        <v>25</v>
      </c>
      <c r="D27" s="194">
        <v>24</v>
      </c>
      <c r="E27" s="194">
        <v>3</v>
      </c>
      <c r="F27" s="194">
        <v>3</v>
      </c>
      <c r="G27" s="194">
        <v>0</v>
      </c>
      <c r="H27" s="194">
        <v>0</v>
      </c>
      <c r="I27" s="194">
        <v>0</v>
      </c>
      <c r="J27" s="194">
        <v>0</v>
      </c>
      <c r="K27" s="194">
        <v>3</v>
      </c>
      <c r="L27" s="194">
        <v>3</v>
      </c>
      <c r="M27" s="194">
        <v>0</v>
      </c>
      <c r="N27" s="194">
        <v>0</v>
      </c>
      <c r="O27" s="194">
        <v>0</v>
      </c>
      <c r="P27" s="194">
        <v>0</v>
      </c>
      <c r="Q27" s="21"/>
      <c r="R27" s="21"/>
      <c r="S27" s="194">
        <v>32</v>
      </c>
      <c r="T27" s="194">
        <v>15</v>
      </c>
      <c r="U27" s="194">
        <v>17</v>
      </c>
      <c r="V27" s="194">
        <v>2</v>
      </c>
      <c r="W27" s="194">
        <v>0</v>
      </c>
      <c r="X27" s="194">
        <v>2</v>
      </c>
      <c r="Y27" s="196">
        <v>1</v>
      </c>
      <c r="Z27" s="196">
        <v>0</v>
      </c>
      <c r="AA27" s="196">
        <v>1</v>
      </c>
      <c r="AB27" s="196">
        <v>0</v>
      </c>
      <c r="AC27" s="196">
        <v>0</v>
      </c>
      <c r="AD27" s="196">
        <v>0</v>
      </c>
      <c r="AE27" s="196">
        <v>8</v>
      </c>
      <c r="AF27" s="196">
        <v>4</v>
      </c>
      <c r="AG27" s="196">
        <v>4</v>
      </c>
      <c r="AH27" s="98" t="s">
        <v>13</v>
      </c>
    </row>
    <row r="28" spans="1:34" s="2" customFormat="1" ht="22.5" customHeight="1">
      <c r="A28" s="98" t="s">
        <v>129</v>
      </c>
      <c r="B28" s="194">
        <v>71</v>
      </c>
      <c r="C28" s="194">
        <v>25</v>
      </c>
      <c r="D28" s="194">
        <v>46</v>
      </c>
      <c r="E28" s="194">
        <v>3</v>
      </c>
      <c r="F28" s="194">
        <v>3</v>
      </c>
      <c r="G28" s="194">
        <v>0</v>
      </c>
      <c r="H28" s="194">
        <v>0</v>
      </c>
      <c r="I28" s="194">
        <v>0</v>
      </c>
      <c r="J28" s="194">
        <v>0</v>
      </c>
      <c r="K28" s="194">
        <v>3</v>
      </c>
      <c r="L28" s="194">
        <v>0</v>
      </c>
      <c r="M28" s="194">
        <v>3</v>
      </c>
      <c r="N28" s="194">
        <v>0</v>
      </c>
      <c r="O28" s="194">
        <v>0</v>
      </c>
      <c r="P28" s="194">
        <v>0</v>
      </c>
      <c r="Q28" s="21"/>
      <c r="R28" s="21"/>
      <c r="S28" s="194">
        <v>53</v>
      </c>
      <c r="T28" s="194">
        <v>18</v>
      </c>
      <c r="U28" s="194">
        <v>35</v>
      </c>
      <c r="V28" s="194">
        <v>2</v>
      </c>
      <c r="W28" s="194">
        <v>0</v>
      </c>
      <c r="X28" s="194">
        <v>2</v>
      </c>
      <c r="Y28" s="196">
        <v>1</v>
      </c>
      <c r="Z28" s="196">
        <v>0</v>
      </c>
      <c r="AA28" s="196">
        <v>1</v>
      </c>
      <c r="AB28" s="196">
        <v>1</v>
      </c>
      <c r="AC28" s="196">
        <v>1</v>
      </c>
      <c r="AD28" s="196">
        <v>0</v>
      </c>
      <c r="AE28" s="196">
        <v>8</v>
      </c>
      <c r="AF28" s="196">
        <v>3</v>
      </c>
      <c r="AG28" s="196">
        <v>5</v>
      </c>
      <c r="AH28" s="98" t="s">
        <v>129</v>
      </c>
    </row>
    <row r="29" spans="1:34" s="2" customFormat="1" ht="22.5" customHeight="1">
      <c r="A29" s="98" t="s">
        <v>125</v>
      </c>
      <c r="B29" s="194">
        <v>93</v>
      </c>
      <c r="C29" s="194">
        <v>36</v>
      </c>
      <c r="D29" s="194">
        <v>57</v>
      </c>
      <c r="E29" s="194">
        <v>5</v>
      </c>
      <c r="F29" s="194">
        <v>3</v>
      </c>
      <c r="G29" s="194">
        <v>2</v>
      </c>
      <c r="H29" s="194">
        <v>0</v>
      </c>
      <c r="I29" s="194">
        <v>0</v>
      </c>
      <c r="J29" s="194">
        <v>0</v>
      </c>
      <c r="K29" s="194">
        <v>5</v>
      </c>
      <c r="L29" s="194">
        <v>4</v>
      </c>
      <c r="M29" s="194">
        <v>1</v>
      </c>
      <c r="N29" s="194">
        <v>0</v>
      </c>
      <c r="O29" s="194">
        <v>0</v>
      </c>
      <c r="P29" s="194">
        <v>0</v>
      </c>
      <c r="Q29" s="21"/>
      <c r="R29" s="21"/>
      <c r="S29" s="194">
        <v>67</v>
      </c>
      <c r="T29" s="194">
        <v>23</v>
      </c>
      <c r="U29" s="194">
        <v>44</v>
      </c>
      <c r="V29" s="194">
        <v>4</v>
      </c>
      <c r="W29" s="194">
        <v>0</v>
      </c>
      <c r="X29" s="194">
        <v>4</v>
      </c>
      <c r="Y29" s="196">
        <v>1</v>
      </c>
      <c r="Z29" s="196">
        <v>0</v>
      </c>
      <c r="AA29" s="196">
        <v>1</v>
      </c>
      <c r="AB29" s="196">
        <v>1</v>
      </c>
      <c r="AC29" s="196">
        <v>0</v>
      </c>
      <c r="AD29" s="196">
        <v>1</v>
      </c>
      <c r="AE29" s="196">
        <v>10</v>
      </c>
      <c r="AF29" s="196">
        <v>6</v>
      </c>
      <c r="AG29" s="196">
        <v>4</v>
      </c>
      <c r="AH29" s="98" t="s">
        <v>125</v>
      </c>
    </row>
    <row r="30" spans="1:34" s="2" customFormat="1" ht="22.5" customHeight="1">
      <c r="A30" s="98" t="s">
        <v>130</v>
      </c>
      <c r="B30" s="194">
        <v>64</v>
      </c>
      <c r="C30" s="194">
        <v>28</v>
      </c>
      <c r="D30" s="194">
        <v>36</v>
      </c>
      <c r="E30" s="194">
        <v>2</v>
      </c>
      <c r="F30" s="194">
        <v>1</v>
      </c>
      <c r="G30" s="194">
        <v>1</v>
      </c>
      <c r="H30" s="194">
        <v>0</v>
      </c>
      <c r="I30" s="194">
        <v>0</v>
      </c>
      <c r="J30" s="194">
        <v>0</v>
      </c>
      <c r="K30" s="194">
        <v>2</v>
      </c>
      <c r="L30" s="194">
        <v>2</v>
      </c>
      <c r="M30" s="194">
        <v>0</v>
      </c>
      <c r="N30" s="194">
        <v>0</v>
      </c>
      <c r="O30" s="194">
        <v>0</v>
      </c>
      <c r="P30" s="194">
        <v>0</v>
      </c>
      <c r="Q30" s="21"/>
      <c r="R30" s="21"/>
      <c r="S30" s="194">
        <v>52</v>
      </c>
      <c r="T30" s="194">
        <v>21</v>
      </c>
      <c r="U30" s="194">
        <v>31</v>
      </c>
      <c r="V30" s="194">
        <v>2</v>
      </c>
      <c r="W30" s="194">
        <v>0</v>
      </c>
      <c r="X30" s="194">
        <v>2</v>
      </c>
      <c r="Y30" s="196">
        <v>0</v>
      </c>
      <c r="Z30" s="196">
        <v>0</v>
      </c>
      <c r="AA30" s="196">
        <v>0</v>
      </c>
      <c r="AB30" s="196">
        <v>1</v>
      </c>
      <c r="AC30" s="196">
        <v>0</v>
      </c>
      <c r="AD30" s="196">
        <v>1</v>
      </c>
      <c r="AE30" s="196">
        <v>5</v>
      </c>
      <c r="AF30" s="196">
        <v>4</v>
      </c>
      <c r="AG30" s="196">
        <v>1</v>
      </c>
      <c r="AH30" s="98" t="s">
        <v>130</v>
      </c>
    </row>
    <row r="31" spans="1:34" s="2" customFormat="1" ht="22.5" customHeight="1">
      <c r="A31" s="98" t="s">
        <v>14</v>
      </c>
      <c r="B31" s="194">
        <v>23</v>
      </c>
      <c r="C31" s="194">
        <v>9</v>
      </c>
      <c r="D31" s="194">
        <v>14</v>
      </c>
      <c r="E31" s="194">
        <v>1</v>
      </c>
      <c r="F31" s="194">
        <v>0</v>
      </c>
      <c r="G31" s="194">
        <v>1</v>
      </c>
      <c r="H31" s="194">
        <v>0</v>
      </c>
      <c r="I31" s="194">
        <v>0</v>
      </c>
      <c r="J31" s="194">
        <v>0</v>
      </c>
      <c r="K31" s="194">
        <v>1</v>
      </c>
      <c r="L31" s="194">
        <v>1</v>
      </c>
      <c r="M31" s="194">
        <v>0</v>
      </c>
      <c r="N31" s="194">
        <v>0</v>
      </c>
      <c r="O31" s="194">
        <v>0</v>
      </c>
      <c r="P31" s="194">
        <v>0</v>
      </c>
      <c r="Q31" s="21"/>
      <c r="R31" s="21"/>
      <c r="S31" s="194">
        <v>16</v>
      </c>
      <c r="T31" s="194">
        <v>5</v>
      </c>
      <c r="U31" s="194">
        <v>11</v>
      </c>
      <c r="V31" s="194">
        <v>1</v>
      </c>
      <c r="W31" s="194">
        <v>0</v>
      </c>
      <c r="X31" s="194">
        <v>1</v>
      </c>
      <c r="Y31" s="196">
        <v>0</v>
      </c>
      <c r="Z31" s="196">
        <v>0</v>
      </c>
      <c r="AA31" s="196">
        <v>0</v>
      </c>
      <c r="AB31" s="196">
        <v>1</v>
      </c>
      <c r="AC31" s="196">
        <v>0</v>
      </c>
      <c r="AD31" s="196">
        <v>1</v>
      </c>
      <c r="AE31" s="196">
        <v>3</v>
      </c>
      <c r="AF31" s="196">
        <v>3</v>
      </c>
      <c r="AG31" s="196">
        <v>0</v>
      </c>
      <c r="AH31" s="98" t="s">
        <v>14</v>
      </c>
    </row>
    <row r="32" spans="1:34" s="2" customFormat="1" ht="22.5" customHeight="1">
      <c r="A32" s="98" t="s">
        <v>15</v>
      </c>
      <c r="B32" s="194">
        <v>68</v>
      </c>
      <c r="C32" s="194">
        <v>30</v>
      </c>
      <c r="D32" s="194">
        <v>38</v>
      </c>
      <c r="E32" s="194">
        <v>4</v>
      </c>
      <c r="F32" s="194">
        <v>4</v>
      </c>
      <c r="G32" s="194">
        <v>0</v>
      </c>
      <c r="H32" s="194">
        <v>0</v>
      </c>
      <c r="I32" s="194">
        <v>0</v>
      </c>
      <c r="J32" s="194">
        <v>0</v>
      </c>
      <c r="K32" s="194">
        <v>4</v>
      </c>
      <c r="L32" s="194">
        <v>3</v>
      </c>
      <c r="M32" s="194">
        <v>1</v>
      </c>
      <c r="N32" s="194">
        <v>0</v>
      </c>
      <c r="O32" s="194">
        <v>0</v>
      </c>
      <c r="P32" s="194">
        <v>0</v>
      </c>
      <c r="Q32" s="21"/>
      <c r="R32" s="21"/>
      <c r="S32" s="194">
        <v>51</v>
      </c>
      <c r="T32" s="194">
        <v>22</v>
      </c>
      <c r="U32" s="194">
        <v>29</v>
      </c>
      <c r="V32" s="194">
        <v>3</v>
      </c>
      <c r="W32" s="194">
        <v>0</v>
      </c>
      <c r="X32" s="194">
        <v>3</v>
      </c>
      <c r="Y32" s="196">
        <v>2</v>
      </c>
      <c r="Z32" s="196">
        <v>0</v>
      </c>
      <c r="AA32" s="196">
        <v>2</v>
      </c>
      <c r="AB32" s="196">
        <v>0</v>
      </c>
      <c r="AC32" s="196">
        <v>0</v>
      </c>
      <c r="AD32" s="196">
        <v>0</v>
      </c>
      <c r="AE32" s="196">
        <v>4</v>
      </c>
      <c r="AF32" s="196">
        <v>1</v>
      </c>
      <c r="AG32" s="196">
        <v>3</v>
      </c>
      <c r="AH32" s="98" t="s">
        <v>168</v>
      </c>
    </row>
    <row r="33" spans="1:34" s="2" customFormat="1" ht="22.5" customHeight="1">
      <c r="A33" s="98" t="s">
        <v>123</v>
      </c>
      <c r="B33" s="194">
        <v>53</v>
      </c>
      <c r="C33" s="194">
        <v>21</v>
      </c>
      <c r="D33" s="194">
        <v>32</v>
      </c>
      <c r="E33" s="194">
        <v>3</v>
      </c>
      <c r="F33" s="194">
        <v>2</v>
      </c>
      <c r="G33" s="194">
        <v>1</v>
      </c>
      <c r="H33" s="194">
        <v>0</v>
      </c>
      <c r="I33" s="194">
        <v>0</v>
      </c>
      <c r="J33" s="194">
        <v>0</v>
      </c>
      <c r="K33" s="194">
        <v>3</v>
      </c>
      <c r="L33" s="194">
        <v>3</v>
      </c>
      <c r="M33" s="194">
        <v>0</v>
      </c>
      <c r="N33" s="194">
        <v>0</v>
      </c>
      <c r="O33" s="194">
        <v>0</v>
      </c>
      <c r="P33" s="194">
        <v>0</v>
      </c>
      <c r="Q33" s="21"/>
      <c r="R33" s="21"/>
      <c r="S33" s="194">
        <v>36</v>
      </c>
      <c r="T33" s="194">
        <v>14</v>
      </c>
      <c r="U33" s="194">
        <v>22</v>
      </c>
      <c r="V33" s="194">
        <v>2</v>
      </c>
      <c r="W33" s="194">
        <v>0</v>
      </c>
      <c r="X33" s="194">
        <v>2</v>
      </c>
      <c r="Y33" s="196">
        <v>1</v>
      </c>
      <c r="Z33" s="196">
        <v>0</v>
      </c>
      <c r="AA33" s="196">
        <v>1</v>
      </c>
      <c r="AB33" s="196">
        <v>1</v>
      </c>
      <c r="AC33" s="196">
        <v>0</v>
      </c>
      <c r="AD33" s="196">
        <v>1</v>
      </c>
      <c r="AE33" s="196">
        <v>7</v>
      </c>
      <c r="AF33" s="196">
        <v>2</v>
      </c>
      <c r="AG33" s="196">
        <v>5</v>
      </c>
      <c r="AH33" s="98" t="s">
        <v>134</v>
      </c>
    </row>
    <row r="34" spans="1:34" s="2" customFormat="1" ht="22.5" customHeight="1">
      <c r="A34" s="98" t="s">
        <v>124</v>
      </c>
      <c r="B34" s="194">
        <v>67</v>
      </c>
      <c r="C34" s="194">
        <v>28</v>
      </c>
      <c r="D34" s="194">
        <v>39</v>
      </c>
      <c r="E34" s="194">
        <v>4</v>
      </c>
      <c r="F34" s="194">
        <v>4</v>
      </c>
      <c r="G34" s="194">
        <v>0</v>
      </c>
      <c r="H34" s="194">
        <v>0</v>
      </c>
      <c r="I34" s="194">
        <v>0</v>
      </c>
      <c r="J34" s="194">
        <v>0</v>
      </c>
      <c r="K34" s="194">
        <v>4</v>
      </c>
      <c r="L34" s="194">
        <v>2</v>
      </c>
      <c r="M34" s="194">
        <v>2</v>
      </c>
      <c r="N34" s="194">
        <v>0</v>
      </c>
      <c r="O34" s="194">
        <v>0</v>
      </c>
      <c r="P34" s="194">
        <v>0</v>
      </c>
      <c r="Q34" s="21"/>
      <c r="R34" s="21"/>
      <c r="S34" s="194">
        <v>47</v>
      </c>
      <c r="T34" s="194">
        <v>17</v>
      </c>
      <c r="U34" s="194">
        <v>30</v>
      </c>
      <c r="V34" s="194">
        <v>4</v>
      </c>
      <c r="W34" s="194">
        <v>0</v>
      </c>
      <c r="X34" s="194">
        <v>4</v>
      </c>
      <c r="Y34" s="196">
        <v>0</v>
      </c>
      <c r="Z34" s="196">
        <v>0</v>
      </c>
      <c r="AA34" s="196">
        <v>0</v>
      </c>
      <c r="AB34" s="196">
        <v>1</v>
      </c>
      <c r="AC34" s="196">
        <v>0</v>
      </c>
      <c r="AD34" s="196">
        <v>1</v>
      </c>
      <c r="AE34" s="196">
        <v>7</v>
      </c>
      <c r="AF34" s="196">
        <v>5</v>
      </c>
      <c r="AG34" s="196">
        <v>2</v>
      </c>
      <c r="AH34" s="98" t="s">
        <v>169</v>
      </c>
    </row>
    <row r="35" spans="1:34" s="2" customFormat="1" ht="22.5" customHeight="1">
      <c r="A35" s="98" t="s">
        <v>16</v>
      </c>
      <c r="B35" s="194">
        <v>15</v>
      </c>
      <c r="C35" s="194">
        <v>8</v>
      </c>
      <c r="D35" s="194">
        <v>7</v>
      </c>
      <c r="E35" s="194">
        <v>1</v>
      </c>
      <c r="F35" s="194">
        <v>0</v>
      </c>
      <c r="G35" s="194">
        <v>1</v>
      </c>
      <c r="H35" s="194">
        <v>0</v>
      </c>
      <c r="I35" s="194">
        <v>0</v>
      </c>
      <c r="J35" s="194">
        <v>0</v>
      </c>
      <c r="K35" s="194">
        <v>1</v>
      </c>
      <c r="L35" s="194">
        <v>0</v>
      </c>
      <c r="M35" s="194">
        <v>1</v>
      </c>
      <c r="N35" s="194">
        <v>0</v>
      </c>
      <c r="O35" s="194">
        <v>0</v>
      </c>
      <c r="P35" s="194">
        <v>0</v>
      </c>
      <c r="Q35" s="21"/>
      <c r="R35" s="21"/>
      <c r="S35" s="194">
        <v>11</v>
      </c>
      <c r="T35" s="194">
        <v>7</v>
      </c>
      <c r="U35" s="194">
        <v>4</v>
      </c>
      <c r="V35" s="194">
        <v>0</v>
      </c>
      <c r="W35" s="194">
        <v>0</v>
      </c>
      <c r="X35" s="194">
        <v>0</v>
      </c>
      <c r="Y35" s="196">
        <v>1</v>
      </c>
      <c r="Z35" s="196">
        <v>0</v>
      </c>
      <c r="AA35" s="196">
        <v>1</v>
      </c>
      <c r="AB35" s="196">
        <v>0</v>
      </c>
      <c r="AC35" s="196">
        <v>0</v>
      </c>
      <c r="AD35" s="196">
        <v>0</v>
      </c>
      <c r="AE35" s="196">
        <v>1</v>
      </c>
      <c r="AF35" s="196">
        <v>1</v>
      </c>
      <c r="AG35" s="196">
        <v>0</v>
      </c>
      <c r="AH35" s="98" t="s">
        <v>16</v>
      </c>
    </row>
    <row r="36" spans="1:34" ht="22.5" customHeight="1">
      <c r="A36" s="98" t="s">
        <v>17</v>
      </c>
      <c r="B36" s="194">
        <v>22</v>
      </c>
      <c r="C36" s="194">
        <v>12</v>
      </c>
      <c r="D36" s="194">
        <v>10</v>
      </c>
      <c r="E36" s="194">
        <v>2</v>
      </c>
      <c r="F36" s="194">
        <v>2</v>
      </c>
      <c r="G36" s="194">
        <v>0</v>
      </c>
      <c r="H36" s="194">
        <v>0</v>
      </c>
      <c r="I36" s="194">
        <v>0</v>
      </c>
      <c r="J36" s="194">
        <v>0</v>
      </c>
      <c r="K36" s="194">
        <v>2</v>
      </c>
      <c r="L36" s="194">
        <v>2</v>
      </c>
      <c r="M36" s="194">
        <v>0</v>
      </c>
      <c r="N36" s="194">
        <v>0</v>
      </c>
      <c r="O36" s="194">
        <v>0</v>
      </c>
      <c r="P36" s="194">
        <v>0</v>
      </c>
      <c r="Q36" s="32"/>
      <c r="R36" s="32"/>
      <c r="S36" s="194">
        <v>14</v>
      </c>
      <c r="T36" s="194">
        <v>7</v>
      </c>
      <c r="U36" s="194">
        <v>7</v>
      </c>
      <c r="V36" s="194">
        <v>1</v>
      </c>
      <c r="W36" s="194">
        <v>0</v>
      </c>
      <c r="X36" s="194">
        <v>1</v>
      </c>
      <c r="Y36" s="196">
        <v>1</v>
      </c>
      <c r="Z36" s="196">
        <v>0</v>
      </c>
      <c r="AA36" s="196">
        <v>1</v>
      </c>
      <c r="AB36" s="196">
        <v>1</v>
      </c>
      <c r="AC36" s="196">
        <v>0</v>
      </c>
      <c r="AD36" s="196">
        <v>1</v>
      </c>
      <c r="AE36" s="196">
        <v>1</v>
      </c>
      <c r="AF36" s="196">
        <v>1</v>
      </c>
      <c r="AG36" s="196">
        <v>0</v>
      </c>
      <c r="AH36" s="98" t="s">
        <v>17</v>
      </c>
    </row>
    <row r="37" spans="1:34" ht="22.5" customHeight="1">
      <c r="A37" s="98" t="s">
        <v>18</v>
      </c>
      <c r="B37" s="194">
        <v>12</v>
      </c>
      <c r="C37" s="194">
        <v>5</v>
      </c>
      <c r="D37" s="194">
        <v>7</v>
      </c>
      <c r="E37" s="194">
        <v>1</v>
      </c>
      <c r="F37" s="194">
        <v>0</v>
      </c>
      <c r="G37" s="194">
        <v>1</v>
      </c>
      <c r="H37" s="194">
        <v>0</v>
      </c>
      <c r="I37" s="194">
        <v>0</v>
      </c>
      <c r="J37" s="194">
        <v>0</v>
      </c>
      <c r="K37" s="194">
        <v>1</v>
      </c>
      <c r="L37" s="194">
        <v>1</v>
      </c>
      <c r="M37" s="194">
        <v>0</v>
      </c>
      <c r="N37" s="194">
        <v>0</v>
      </c>
      <c r="O37" s="194">
        <v>0</v>
      </c>
      <c r="P37" s="194">
        <v>0</v>
      </c>
      <c r="Q37" s="32"/>
      <c r="R37" s="32"/>
      <c r="S37" s="194">
        <v>7</v>
      </c>
      <c r="T37" s="194">
        <v>4</v>
      </c>
      <c r="U37" s="194">
        <v>3</v>
      </c>
      <c r="V37" s="194">
        <v>0</v>
      </c>
      <c r="W37" s="194">
        <v>0</v>
      </c>
      <c r="X37" s="194">
        <v>0</v>
      </c>
      <c r="Y37" s="196">
        <v>1</v>
      </c>
      <c r="Z37" s="196">
        <v>0</v>
      </c>
      <c r="AA37" s="196">
        <v>1</v>
      </c>
      <c r="AB37" s="196">
        <v>1</v>
      </c>
      <c r="AC37" s="196">
        <v>0</v>
      </c>
      <c r="AD37" s="196">
        <v>1</v>
      </c>
      <c r="AE37" s="196">
        <v>1</v>
      </c>
      <c r="AF37" s="196">
        <v>0</v>
      </c>
      <c r="AG37" s="196">
        <v>1</v>
      </c>
      <c r="AH37" s="98" t="s">
        <v>18</v>
      </c>
    </row>
    <row r="38" spans="1:34" ht="6.75" customHeight="1">
      <c r="A38" s="28"/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2"/>
      <c r="R38" s="32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28"/>
    </row>
    <row r="39" spans="1:34" ht="13.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</row>
  </sheetData>
  <sheetProtection/>
  <mergeCells count="14">
    <mergeCell ref="B1:P1"/>
    <mergeCell ref="S1:AG1"/>
    <mergeCell ref="K3:M3"/>
    <mergeCell ref="S3:U3"/>
    <mergeCell ref="A3:A4"/>
    <mergeCell ref="AH3:AH4"/>
    <mergeCell ref="Y3:AA3"/>
    <mergeCell ref="AE3:AG3"/>
    <mergeCell ref="B3:D3"/>
    <mergeCell ref="E3:G3"/>
    <mergeCell ref="AB3:AD3"/>
    <mergeCell ref="H3:J3"/>
    <mergeCell ref="N3:P3"/>
    <mergeCell ref="V3:X3"/>
  </mergeCells>
  <printOptions/>
  <pageMargins left="0.7874015748031497" right="0.3937007874015748" top="0.984251968503937" bottom="0.5118110236220472" header="0.1968503937007874" footer="0.5118110236220472"/>
  <pageSetup firstPageNumber="29" useFirstPageNumber="1" horizontalDpi="600" verticalDpi="600" orientation="portrait" paperSize="9" scale="87" r:id="rId1"/>
  <headerFooter alignWithMargins="0">
    <oddFooter>&amp;C&amp;"ＭＳ Ｐ明朝,標準"&amp;10- &amp;P&amp;  -</oddFooter>
  </headerFooter>
  <colBreaks count="1" manualBreakCount="1">
    <brk id="17" max="3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2018-02-06T00:44:13Z</cp:lastPrinted>
  <dcterms:created xsi:type="dcterms:W3CDTF">2003-12-18T03:56:15Z</dcterms:created>
  <dcterms:modified xsi:type="dcterms:W3CDTF">2019-02-20T07:00:21Z</dcterms:modified>
  <cp:category/>
  <cp:version/>
  <cp:contentType/>
  <cp:contentStatus/>
</cp:coreProperties>
</file>