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tpro1\Homes$\nodahideshi\Documents\人口移動調査\HP公表用\2020_03\"/>
    </mc:Choice>
  </mc:AlternateContent>
  <bookViews>
    <workbookView xWindow="0" yWindow="0" windowWidth="20490" windowHeight="75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B20" i="3" s="1"/>
  <c r="D10" i="3"/>
  <c r="D14" i="3"/>
  <c r="D18" i="3" s="1"/>
  <c r="D13" i="3"/>
  <c r="D17" i="3" s="1"/>
  <c r="I17" i="3"/>
  <c r="R14" i="3"/>
  <c r="R18" i="3" s="1"/>
  <c r="Q17" i="3"/>
  <c r="E15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<sst xmlns="http://schemas.openxmlformats.org/spreadsheetml/2006/main" count="194" uniqueCount="63">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</sst>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topLeftCell="A2" zoomScaleNormal="100" zoomScaleSheetLayoutView="100" workbookViewId="0">
      <selection activeCell="A3" sqref="A3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62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74" t="s">
        <v>39</v>
      </c>
      <c r="B5" s="86" t="s">
        <v>42</v>
      </c>
      <c r="C5" s="87"/>
      <c r="D5" s="87"/>
      <c r="E5" s="87"/>
      <c r="F5" s="88"/>
      <c r="G5" s="80" t="s">
        <v>41</v>
      </c>
      <c r="H5" s="81"/>
      <c r="I5" s="81"/>
      <c r="J5" s="81"/>
      <c r="K5" s="81"/>
      <c r="L5" s="81"/>
      <c r="M5" s="81"/>
      <c r="N5" s="82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75"/>
      <c r="B6" s="20"/>
      <c r="C6" s="77" t="s">
        <v>54</v>
      </c>
      <c r="D6" s="77" t="s">
        <v>56</v>
      </c>
      <c r="E6" s="77" t="s">
        <v>55</v>
      </c>
      <c r="F6" s="77" t="s">
        <v>57</v>
      </c>
      <c r="G6" s="15"/>
      <c r="H6" s="20"/>
      <c r="I6" s="85" t="s">
        <v>58</v>
      </c>
      <c r="J6" s="20"/>
      <c r="K6" s="85" t="s">
        <v>58</v>
      </c>
      <c r="L6" s="86" t="s">
        <v>48</v>
      </c>
      <c r="M6" s="87"/>
      <c r="N6" s="88"/>
      <c r="O6" s="14"/>
      <c r="P6" s="80" t="s">
        <v>36</v>
      </c>
      <c r="Q6" s="81"/>
      <c r="R6" s="81"/>
      <c r="S6" s="82"/>
      <c r="T6" s="80" t="s">
        <v>35</v>
      </c>
      <c r="U6" s="81"/>
      <c r="V6" s="81"/>
      <c r="W6" s="82"/>
      <c r="X6" s="26" t="s">
        <v>48</v>
      </c>
    </row>
    <row r="7" spans="1:24" ht="13.5" customHeight="1" x14ac:dyDescent="0.15">
      <c r="A7" s="75"/>
      <c r="B7" s="18" t="s">
        <v>43</v>
      </c>
      <c r="C7" s="78"/>
      <c r="D7" s="78"/>
      <c r="E7" s="78"/>
      <c r="F7" s="78"/>
      <c r="G7" s="11" t="s">
        <v>32</v>
      </c>
      <c r="H7" s="12" t="s">
        <v>34</v>
      </c>
      <c r="I7" s="83"/>
      <c r="J7" s="18" t="s">
        <v>33</v>
      </c>
      <c r="K7" s="83"/>
      <c r="L7" s="85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85" t="s">
        <v>58</v>
      </c>
      <c r="R7" s="85" t="s">
        <v>31</v>
      </c>
      <c r="S7" s="13" t="s">
        <v>30</v>
      </c>
      <c r="T7" s="12" t="s">
        <v>32</v>
      </c>
      <c r="U7" s="85" t="s">
        <v>58</v>
      </c>
      <c r="V7" s="83" t="s">
        <v>31</v>
      </c>
      <c r="W7" s="21" t="s">
        <v>49</v>
      </c>
      <c r="X7" s="85" t="s">
        <v>50</v>
      </c>
    </row>
    <row r="8" spans="1:24" ht="30.75" customHeight="1" x14ac:dyDescent="0.15">
      <c r="A8" s="76"/>
      <c r="B8" s="19"/>
      <c r="C8" s="79"/>
      <c r="D8" s="79"/>
      <c r="E8" s="79"/>
      <c r="F8" s="79"/>
      <c r="G8" s="11"/>
      <c r="H8" s="10"/>
      <c r="I8" s="84"/>
      <c r="J8" s="19"/>
      <c r="K8" s="84"/>
      <c r="L8" s="84"/>
      <c r="M8" s="19"/>
      <c r="N8" s="19"/>
      <c r="O8" s="10"/>
      <c r="P8" s="10"/>
      <c r="Q8" s="84"/>
      <c r="R8" s="84"/>
      <c r="S8" s="9"/>
      <c r="T8" s="10"/>
      <c r="U8" s="84"/>
      <c r="V8" s="84"/>
      <c r="W8" s="22"/>
      <c r="X8" s="84"/>
    </row>
    <row r="9" spans="1:24" ht="18.75" customHeight="1" x14ac:dyDescent="0.15">
      <c r="A9" s="8" t="s">
        <v>29</v>
      </c>
      <c r="B9" s="34">
        <f>B10+B11</f>
        <v>-490</v>
      </c>
      <c r="C9" s="34">
        <f>C10+C11</f>
        <v>-96</v>
      </c>
      <c r="D9" s="64">
        <f>IF(B9-C9=0,"-",(1-(B9/(B9-C9)))*-1)</f>
        <v>0.24365482233502544</v>
      </c>
      <c r="E9" s="34">
        <f>E10+E11</f>
        <v>-4765</v>
      </c>
      <c r="F9" s="64">
        <f>IF(B9-E9=0,"-",(1-(B9/(B9-E9)))*-1)</f>
        <v>-1.1146198830409357</v>
      </c>
      <c r="G9" s="34">
        <f>G10+G11</f>
        <v>-326</v>
      </c>
      <c r="H9" s="34">
        <f>H10+H11</f>
        <v>282</v>
      </c>
      <c r="I9" s="34">
        <f>I10+I11</f>
        <v>3974</v>
      </c>
      <c r="J9" s="34">
        <f>J10+J11</f>
        <v>608</v>
      </c>
      <c r="K9" s="34">
        <f>K10+K11</f>
        <v>7538</v>
      </c>
      <c r="L9" s="51">
        <f t="shared" ref="L9:L19" si="0">M9-N9</f>
        <v>-7.4270039904366962</v>
      </c>
      <c r="M9" s="55">
        <v>6.4245862739360371</v>
      </c>
      <c r="N9" s="55">
        <v>13.851590264372733</v>
      </c>
      <c r="O9" s="34">
        <f t="shared" ref="O9:W9" si="1">O10+O11</f>
        <v>-164</v>
      </c>
      <c r="P9" s="34">
        <f t="shared" si="1"/>
        <v>916</v>
      </c>
      <c r="Q9" s="34">
        <f t="shared" si="1"/>
        <v>16202</v>
      </c>
      <c r="R9" s="34">
        <f t="shared" si="1"/>
        <v>520</v>
      </c>
      <c r="S9" s="34">
        <f t="shared" si="1"/>
        <v>396</v>
      </c>
      <c r="T9" s="34">
        <f t="shared" si="1"/>
        <v>1080</v>
      </c>
      <c r="U9" s="34">
        <f t="shared" si="1"/>
        <v>17403</v>
      </c>
      <c r="V9" s="34">
        <f t="shared" si="1"/>
        <v>684</v>
      </c>
      <c r="W9" s="34">
        <f t="shared" si="1"/>
        <v>396</v>
      </c>
      <c r="X9" s="51">
        <v>-3.7362842160479062</v>
      </c>
    </row>
    <row r="10" spans="1:24" ht="18.75" customHeight="1" x14ac:dyDescent="0.15">
      <c r="A10" s="6" t="s">
        <v>28</v>
      </c>
      <c r="B10" s="35">
        <f>B20+B21+B22+B23</f>
        <v>-299</v>
      </c>
      <c r="C10" s="35">
        <f>C20+C21+C22+C23</f>
        <v>-110</v>
      </c>
      <c r="D10" s="65">
        <f t="shared" ref="D10:D38" si="2">IF(B10-C10=0,"-",(1-(B10/(B10-C10)))*-1)</f>
        <v>0.58201058201058209</v>
      </c>
      <c r="E10" s="35">
        <f>E20+E21+E22+E23</f>
        <v>-2594</v>
      </c>
      <c r="F10" s="65">
        <f t="shared" ref="F10:F38" si="3">IF(B10-E10=0,"-",(1-(B10/(B10-E10)))*-1)</f>
        <v>-1.1302832244008714</v>
      </c>
      <c r="G10" s="35">
        <f>G20+G21+G22+G23</f>
        <v>-203</v>
      </c>
      <c r="H10" s="35">
        <f>H20+H21+H22+H23</f>
        <v>225</v>
      </c>
      <c r="I10" s="35">
        <f>I20+I21+I22+I23</f>
        <v>3150</v>
      </c>
      <c r="J10" s="35">
        <f>J20+J21+J22+J23</f>
        <v>428</v>
      </c>
      <c r="K10" s="35">
        <f>K20+K21+K22+K23</f>
        <v>5107</v>
      </c>
      <c r="L10" s="48">
        <f t="shared" si="0"/>
        <v>-6.1679057047109138</v>
      </c>
      <c r="M10" s="56">
        <v>6.8363486874874644</v>
      </c>
      <c r="N10" s="56">
        <v>13.004254392198378</v>
      </c>
      <c r="O10" s="35">
        <f t="shared" ref="O10:W10" si="4">O20+O21+O22+O23</f>
        <v>-96</v>
      </c>
      <c r="P10" s="35">
        <f t="shared" si="4"/>
        <v>679</v>
      </c>
      <c r="Q10" s="35">
        <f t="shared" si="4"/>
        <v>12349</v>
      </c>
      <c r="R10" s="35">
        <f t="shared" si="4"/>
        <v>425</v>
      </c>
      <c r="S10" s="35">
        <f t="shared" si="4"/>
        <v>254</v>
      </c>
      <c r="T10" s="35">
        <f t="shared" si="4"/>
        <v>775</v>
      </c>
      <c r="U10" s="35">
        <f t="shared" si="4"/>
        <v>12986</v>
      </c>
      <c r="V10" s="35">
        <f t="shared" si="4"/>
        <v>568</v>
      </c>
      <c r="W10" s="35">
        <f t="shared" si="4"/>
        <v>207</v>
      </c>
      <c r="X10" s="48">
        <v>-2.9168421066613206</v>
      </c>
    </row>
    <row r="11" spans="1:24" ht="18.75" customHeight="1" x14ac:dyDescent="0.15">
      <c r="A11" s="2" t="s">
        <v>27</v>
      </c>
      <c r="B11" s="36">
        <f>B12+B13+B14+B15+B16</f>
        <v>-191</v>
      </c>
      <c r="C11" s="36">
        <f>C12+C13+C14+C15+C16</f>
        <v>14</v>
      </c>
      <c r="D11" s="66">
        <f t="shared" si="2"/>
        <v>-6.8292682926829218E-2</v>
      </c>
      <c r="E11" s="36">
        <f>E12+E13+E14+E15+E16</f>
        <v>-2171</v>
      </c>
      <c r="F11" s="66">
        <f t="shared" si="3"/>
        <v>-1.0964646464646464</v>
      </c>
      <c r="G11" s="36">
        <f>G12+G13+G14+G15+G16</f>
        <v>-123</v>
      </c>
      <c r="H11" s="36">
        <f>H12+H13+H14+H15+H16</f>
        <v>57</v>
      </c>
      <c r="I11" s="36">
        <f>I12+I13+I14+I15+I16</f>
        <v>824</v>
      </c>
      <c r="J11" s="36">
        <f>J12+J13+J14+J15+J16</f>
        <v>180</v>
      </c>
      <c r="K11" s="36">
        <f>K12+K13+K14+K15+K16</f>
        <v>2431</v>
      </c>
      <c r="L11" s="50">
        <f t="shared" si="0"/>
        <v>-11.200583192656349</v>
      </c>
      <c r="M11" s="57">
        <v>5.190514162450504</v>
      </c>
      <c r="N11" s="57">
        <v>16.391097355106854</v>
      </c>
      <c r="O11" s="36">
        <f t="shared" ref="O11:W11" si="5">O12+O13+O14+O15+O16</f>
        <v>-68</v>
      </c>
      <c r="P11" s="36">
        <f t="shared" si="5"/>
        <v>237</v>
      </c>
      <c r="Q11" s="36">
        <f t="shared" si="5"/>
        <v>3853</v>
      </c>
      <c r="R11" s="36">
        <f t="shared" si="5"/>
        <v>95</v>
      </c>
      <c r="S11" s="36">
        <f t="shared" si="5"/>
        <v>142</v>
      </c>
      <c r="T11" s="36">
        <f t="shared" si="5"/>
        <v>305</v>
      </c>
      <c r="U11" s="36">
        <f t="shared" si="5"/>
        <v>4417</v>
      </c>
      <c r="V11" s="36">
        <f t="shared" si="5"/>
        <v>116</v>
      </c>
      <c r="W11" s="36">
        <f t="shared" si="5"/>
        <v>189</v>
      </c>
      <c r="X11" s="53">
        <v>-6.1921923341514784</v>
      </c>
    </row>
    <row r="12" spans="1:24" ht="18.75" customHeight="1" x14ac:dyDescent="0.15">
      <c r="A12" s="6" t="s">
        <v>26</v>
      </c>
      <c r="B12" s="35">
        <f>B24</f>
        <v>-15</v>
      </c>
      <c r="C12" s="35">
        <f>C24</f>
        <v>8</v>
      </c>
      <c r="D12" s="65">
        <f t="shared" si="2"/>
        <v>-0.34782608695652173</v>
      </c>
      <c r="E12" s="35">
        <f>E24</f>
        <v>-210</v>
      </c>
      <c r="F12" s="65">
        <f t="shared" si="3"/>
        <v>-1.0769230769230769</v>
      </c>
      <c r="G12" s="35">
        <f>G24</f>
        <v>-14</v>
      </c>
      <c r="H12" s="35">
        <f>H24</f>
        <v>5</v>
      </c>
      <c r="I12" s="35">
        <f>I24</f>
        <v>59</v>
      </c>
      <c r="J12" s="35">
        <f>J24</f>
        <v>19</v>
      </c>
      <c r="K12" s="35">
        <f>K24</f>
        <v>196</v>
      </c>
      <c r="L12" s="48">
        <f t="shared" si="0"/>
        <v>-16.290766657976562</v>
      </c>
      <c r="M12" s="56">
        <v>5.8181309492773439</v>
      </c>
      <c r="N12" s="56">
        <v>22.108897607253905</v>
      </c>
      <c r="O12" s="35">
        <f t="shared" ref="O12:W12" si="6">O24</f>
        <v>-1</v>
      </c>
      <c r="P12" s="35">
        <f t="shared" si="6"/>
        <v>18</v>
      </c>
      <c r="Q12" s="35">
        <f t="shared" si="6"/>
        <v>279</v>
      </c>
      <c r="R12" s="35">
        <f t="shared" si="6"/>
        <v>4</v>
      </c>
      <c r="S12" s="35">
        <f t="shared" si="6"/>
        <v>14</v>
      </c>
      <c r="T12" s="35">
        <f t="shared" si="6"/>
        <v>19</v>
      </c>
      <c r="U12" s="35">
        <f t="shared" si="6"/>
        <v>352</v>
      </c>
      <c r="V12" s="35">
        <f t="shared" si="6"/>
        <v>8</v>
      </c>
      <c r="W12" s="35">
        <f t="shared" si="6"/>
        <v>11</v>
      </c>
      <c r="X12" s="48">
        <v>-1.1636261898554672</v>
      </c>
    </row>
    <row r="13" spans="1:24" ht="18.75" customHeight="1" x14ac:dyDescent="0.15">
      <c r="A13" s="4" t="s">
        <v>25</v>
      </c>
      <c r="B13" s="37">
        <f>B25+B26+B27</f>
        <v>-29</v>
      </c>
      <c r="C13" s="37">
        <f>C25+C26+C27</f>
        <v>6</v>
      </c>
      <c r="D13" s="67">
        <f t="shared" si="2"/>
        <v>-0.17142857142857137</v>
      </c>
      <c r="E13" s="37">
        <f>E25+E26+E27</f>
        <v>-512</v>
      </c>
      <c r="F13" s="67">
        <f t="shared" si="3"/>
        <v>-1.0600414078674949</v>
      </c>
      <c r="G13" s="37">
        <f>G25+G26+G27</f>
        <v>-14</v>
      </c>
      <c r="H13" s="37">
        <f>H25+H26+H27</f>
        <v>17</v>
      </c>
      <c r="I13" s="37">
        <f>I25+I26+I27</f>
        <v>137</v>
      </c>
      <c r="J13" s="37">
        <f>J25+J26+J27</f>
        <v>31</v>
      </c>
      <c r="K13" s="37">
        <f>K25+K26+K27</f>
        <v>466</v>
      </c>
      <c r="L13" s="49">
        <f t="shared" si="0"/>
        <v>-6.9929020133935076</v>
      </c>
      <c r="M13" s="58">
        <v>8.4913810162635457</v>
      </c>
      <c r="N13" s="58">
        <v>15.484283029657053</v>
      </c>
      <c r="O13" s="37">
        <f t="shared" ref="O13:W13" si="7">O25+O26+O27</f>
        <v>-15</v>
      </c>
      <c r="P13" s="37">
        <f t="shared" si="7"/>
        <v>34</v>
      </c>
      <c r="Q13" s="37">
        <f t="shared" si="7"/>
        <v>641</v>
      </c>
      <c r="R13" s="37">
        <f t="shared" si="7"/>
        <v>12</v>
      </c>
      <c r="S13" s="37">
        <f t="shared" si="7"/>
        <v>22</v>
      </c>
      <c r="T13" s="37">
        <f t="shared" si="7"/>
        <v>49</v>
      </c>
      <c r="U13" s="37">
        <f t="shared" si="7"/>
        <v>824</v>
      </c>
      <c r="V13" s="37">
        <f t="shared" si="7"/>
        <v>22</v>
      </c>
      <c r="W13" s="37">
        <f t="shared" si="7"/>
        <v>27</v>
      </c>
      <c r="X13" s="49">
        <v>-7.4923950143501905</v>
      </c>
    </row>
    <row r="14" spans="1:24" ht="18.75" customHeight="1" x14ac:dyDescent="0.15">
      <c r="A14" s="4" t="s">
        <v>24</v>
      </c>
      <c r="B14" s="37">
        <f>B28+B29+B30+B31</f>
        <v>-73</v>
      </c>
      <c r="C14" s="37">
        <f>C28+C29+C30+C31</f>
        <v>16</v>
      </c>
      <c r="D14" s="67">
        <f t="shared" si="2"/>
        <v>-0.1797752808988764</v>
      </c>
      <c r="E14" s="37">
        <f>E28+E29+E30+E31</f>
        <v>-691</v>
      </c>
      <c r="F14" s="67">
        <f t="shared" si="3"/>
        <v>-1.1181229773462784</v>
      </c>
      <c r="G14" s="37">
        <f>G28+G29+G30+G31</f>
        <v>-47</v>
      </c>
      <c r="H14" s="37">
        <f>H28+H29+H30+H31</f>
        <v>18</v>
      </c>
      <c r="I14" s="37">
        <f>I28+I29+I30+I31</f>
        <v>352</v>
      </c>
      <c r="J14" s="37">
        <f>J28+J29+J30+J31</f>
        <v>65</v>
      </c>
      <c r="K14" s="37">
        <f>K28+K29+K30+K31</f>
        <v>870</v>
      </c>
      <c r="L14" s="49">
        <f t="shared" si="0"/>
        <v>-11.259275549856753</v>
      </c>
      <c r="M14" s="58">
        <v>4.3120629765408856</v>
      </c>
      <c r="N14" s="58">
        <v>15.571338526397639</v>
      </c>
      <c r="O14" s="37">
        <f t="shared" ref="O14:W14" si="8">O28+O29+O30+O31</f>
        <v>-26</v>
      </c>
      <c r="P14" s="37">
        <f t="shared" si="8"/>
        <v>109</v>
      </c>
      <c r="Q14" s="37">
        <f t="shared" si="8"/>
        <v>1455</v>
      </c>
      <c r="R14" s="37">
        <f t="shared" si="8"/>
        <v>49</v>
      </c>
      <c r="S14" s="37">
        <f t="shared" si="8"/>
        <v>60</v>
      </c>
      <c r="T14" s="37">
        <f t="shared" si="8"/>
        <v>135</v>
      </c>
      <c r="U14" s="37">
        <f t="shared" si="8"/>
        <v>1628</v>
      </c>
      <c r="V14" s="37">
        <f t="shared" si="8"/>
        <v>48</v>
      </c>
      <c r="W14" s="37">
        <f t="shared" si="8"/>
        <v>87</v>
      </c>
      <c r="X14" s="49">
        <v>-6.2285354105590542</v>
      </c>
    </row>
    <row r="15" spans="1:24" ht="18.75" customHeight="1" x14ac:dyDescent="0.15">
      <c r="A15" s="4" t="s">
        <v>23</v>
      </c>
      <c r="B15" s="37">
        <f>B32+B33+B34+B35</f>
        <v>-52</v>
      </c>
      <c r="C15" s="37">
        <f>C32+C33+C34+C35</f>
        <v>-18</v>
      </c>
      <c r="D15" s="67">
        <f t="shared" si="2"/>
        <v>0.52941176470588225</v>
      </c>
      <c r="E15" s="37">
        <f>E32+E33+E34+E35</f>
        <v>-436</v>
      </c>
      <c r="F15" s="67">
        <f t="shared" si="3"/>
        <v>-1.1354166666666667</v>
      </c>
      <c r="G15" s="37">
        <f>G32+G33+G34+G35</f>
        <v>-28</v>
      </c>
      <c r="H15" s="37">
        <f>H32+H33+H34+H35</f>
        <v>17</v>
      </c>
      <c r="I15" s="37">
        <f>I32+I33+I34+I35</f>
        <v>242</v>
      </c>
      <c r="J15" s="37">
        <f>J32+J33+J34+J35</f>
        <v>45</v>
      </c>
      <c r="K15" s="39">
        <f>K32+K33+K34+K35</f>
        <v>653</v>
      </c>
      <c r="L15" s="49">
        <f>M15-N15</f>
        <v>-8.8106938851308367</v>
      </c>
      <c r="M15" s="58">
        <v>5.3493498588294361</v>
      </c>
      <c r="N15" s="58">
        <v>14.160043743960273</v>
      </c>
      <c r="O15" s="39">
        <f t="shared" ref="O15:W15" si="9">O32+O33+O34+O35</f>
        <v>-24</v>
      </c>
      <c r="P15" s="37">
        <f t="shared" si="9"/>
        <v>64</v>
      </c>
      <c r="Q15" s="37">
        <f t="shared" si="9"/>
        <v>1242</v>
      </c>
      <c r="R15" s="37">
        <f t="shared" si="9"/>
        <v>23</v>
      </c>
      <c r="S15" s="37">
        <f t="shared" si="9"/>
        <v>41</v>
      </c>
      <c r="T15" s="37">
        <f>T32+T33+T34+T35</f>
        <v>88</v>
      </c>
      <c r="U15" s="37">
        <f t="shared" si="9"/>
        <v>1267</v>
      </c>
      <c r="V15" s="37">
        <f t="shared" si="9"/>
        <v>28</v>
      </c>
      <c r="W15" s="37">
        <f t="shared" si="9"/>
        <v>60</v>
      </c>
      <c r="X15" s="49">
        <v>-7.5520233301121422</v>
      </c>
    </row>
    <row r="16" spans="1:24" ht="18.75" customHeight="1" x14ac:dyDescent="0.15">
      <c r="A16" s="2" t="s">
        <v>22</v>
      </c>
      <c r="B16" s="36">
        <f>B36+B37+B38</f>
        <v>-22</v>
      </c>
      <c r="C16" s="36">
        <f>C36+C37+C38</f>
        <v>2</v>
      </c>
      <c r="D16" s="66">
        <f t="shared" si="2"/>
        <v>-8.333333333333337E-2</v>
      </c>
      <c r="E16" s="36">
        <f>E36+E37+E38</f>
        <v>-322</v>
      </c>
      <c r="F16" s="66">
        <f t="shared" si="3"/>
        <v>-1.0733333333333333</v>
      </c>
      <c r="G16" s="36">
        <f>G36+G37+G38</f>
        <v>-20</v>
      </c>
      <c r="H16" s="36">
        <f>H36+H37+H38</f>
        <v>0</v>
      </c>
      <c r="I16" s="36">
        <f>I36+I37+I38</f>
        <v>34</v>
      </c>
      <c r="J16" s="36">
        <f>J36+J37+J38</f>
        <v>20</v>
      </c>
      <c r="K16" s="36">
        <f>K36+K37+K38</f>
        <v>246</v>
      </c>
      <c r="L16" s="50">
        <f t="shared" si="0"/>
        <v>-26.046207110045223</v>
      </c>
      <c r="M16" s="57">
        <v>0</v>
      </c>
      <c r="N16" s="57">
        <v>26.046207110045223</v>
      </c>
      <c r="O16" s="36">
        <f t="shared" ref="O16:W16" si="10">O36+O37+O38</f>
        <v>-2</v>
      </c>
      <c r="P16" s="36">
        <f t="shared" si="10"/>
        <v>12</v>
      </c>
      <c r="Q16" s="36">
        <f t="shared" si="10"/>
        <v>236</v>
      </c>
      <c r="R16" s="36">
        <f t="shared" si="10"/>
        <v>7</v>
      </c>
      <c r="S16" s="36">
        <f t="shared" si="10"/>
        <v>5</v>
      </c>
      <c r="T16" s="36">
        <f t="shared" si="10"/>
        <v>14</v>
      </c>
      <c r="U16" s="36">
        <f t="shared" si="10"/>
        <v>346</v>
      </c>
      <c r="V16" s="36">
        <f t="shared" si="10"/>
        <v>10</v>
      </c>
      <c r="W16" s="36">
        <f t="shared" si="10"/>
        <v>4</v>
      </c>
      <c r="X16" s="53">
        <v>-2.6046207110045252</v>
      </c>
    </row>
    <row r="17" spans="1:24" ht="18.75" customHeight="1" x14ac:dyDescent="0.15">
      <c r="A17" s="6" t="s">
        <v>21</v>
      </c>
      <c r="B17" s="35">
        <f>B12+B13+B20</f>
        <v>-243</v>
      </c>
      <c r="C17" s="35">
        <f>C12+C13+C20</f>
        <v>-154</v>
      </c>
      <c r="D17" s="65">
        <f t="shared" si="2"/>
        <v>1.7303370786516852</v>
      </c>
      <c r="E17" s="35">
        <f>E12+E13+E20</f>
        <v>-1945</v>
      </c>
      <c r="F17" s="65">
        <f t="shared" si="3"/>
        <v>-1.1427732079905992</v>
      </c>
      <c r="G17" s="35">
        <f>G12+G13+G20</f>
        <v>-104</v>
      </c>
      <c r="H17" s="35">
        <f>H12+H13+H20</f>
        <v>130</v>
      </c>
      <c r="I17" s="35">
        <f>I12+I13+I20</f>
        <v>1547</v>
      </c>
      <c r="J17" s="35">
        <f>J12+J13+J20</f>
        <v>234</v>
      </c>
      <c r="K17" s="35">
        <f>K12+K13+K20</f>
        <v>2875</v>
      </c>
      <c r="L17" s="48">
        <f t="shared" si="0"/>
        <v>-5.8482748787524681</v>
      </c>
      <c r="M17" s="56">
        <v>7.310343598440582</v>
      </c>
      <c r="N17" s="56">
        <v>13.15861847719305</v>
      </c>
      <c r="O17" s="35">
        <f t="shared" ref="O17:W17" si="11">O12+O13+O20</f>
        <v>-139</v>
      </c>
      <c r="P17" s="35">
        <f t="shared" si="11"/>
        <v>274</v>
      </c>
      <c r="Q17" s="35">
        <f t="shared" si="11"/>
        <v>5603</v>
      </c>
      <c r="R17" s="35">
        <f t="shared" si="11"/>
        <v>162</v>
      </c>
      <c r="S17" s="35">
        <f t="shared" si="11"/>
        <v>112</v>
      </c>
      <c r="T17" s="35">
        <f t="shared" si="11"/>
        <v>413</v>
      </c>
      <c r="U17" s="35">
        <f t="shared" si="11"/>
        <v>6220</v>
      </c>
      <c r="V17" s="35">
        <f t="shared" si="11"/>
        <v>312</v>
      </c>
      <c r="W17" s="35">
        <f t="shared" si="11"/>
        <v>101</v>
      </c>
      <c r="X17" s="48">
        <v>-7.8164443091018523</v>
      </c>
    </row>
    <row r="18" spans="1:24" ht="18.75" customHeight="1" x14ac:dyDescent="0.15">
      <c r="A18" s="4" t="s">
        <v>20</v>
      </c>
      <c r="B18" s="37">
        <f>B14+B22</f>
        <v>-117</v>
      </c>
      <c r="C18" s="37">
        <f>C14+C22</f>
        <v>37</v>
      </c>
      <c r="D18" s="67">
        <f t="shared" si="2"/>
        <v>-0.24025974025974028</v>
      </c>
      <c r="E18" s="37">
        <f>E14+E22</f>
        <v>-1229</v>
      </c>
      <c r="F18" s="67">
        <f t="shared" si="3"/>
        <v>-1.1052158273381294</v>
      </c>
      <c r="G18" s="37">
        <f>G14+G22</f>
        <v>-85</v>
      </c>
      <c r="H18" s="37">
        <f>H14+H22</f>
        <v>39</v>
      </c>
      <c r="I18" s="37">
        <f>I14+I22</f>
        <v>705</v>
      </c>
      <c r="J18" s="37">
        <f>J14+J22</f>
        <v>124</v>
      </c>
      <c r="K18" s="37">
        <f>K14+K22</f>
        <v>1567</v>
      </c>
      <c r="L18" s="49">
        <f t="shared" si="0"/>
        <v>-10.79158027794476</v>
      </c>
      <c r="M18" s="58">
        <v>4.9514309510570094</v>
      </c>
      <c r="N18" s="58">
        <v>15.74301122900177</v>
      </c>
      <c r="O18" s="37">
        <f t="shared" ref="O18:W18" si="12">O14+O22</f>
        <v>-32</v>
      </c>
      <c r="P18" s="37">
        <f t="shared" si="12"/>
        <v>181</v>
      </c>
      <c r="Q18" s="37">
        <f t="shared" si="12"/>
        <v>2743</v>
      </c>
      <c r="R18" s="37">
        <f t="shared" si="12"/>
        <v>79</v>
      </c>
      <c r="S18" s="37">
        <f t="shared" si="12"/>
        <v>102</v>
      </c>
      <c r="T18" s="37">
        <f t="shared" si="12"/>
        <v>213</v>
      </c>
      <c r="U18" s="37">
        <f t="shared" si="12"/>
        <v>3110</v>
      </c>
      <c r="V18" s="37">
        <f t="shared" si="12"/>
        <v>89</v>
      </c>
      <c r="W18" s="37">
        <f t="shared" si="12"/>
        <v>124</v>
      </c>
      <c r="X18" s="49">
        <v>-4.0627125752262643</v>
      </c>
    </row>
    <row r="19" spans="1:24" ht="18.75" customHeight="1" x14ac:dyDescent="0.15">
      <c r="A19" s="2" t="s">
        <v>19</v>
      </c>
      <c r="B19" s="36">
        <f>B15+B16+B21+B23</f>
        <v>-130</v>
      </c>
      <c r="C19" s="36">
        <f>C15+C16+C21+C23</f>
        <v>21</v>
      </c>
      <c r="D19" s="66">
        <f t="shared" si="2"/>
        <v>-0.13907284768211925</v>
      </c>
      <c r="E19" s="36">
        <f>E15+E16+E21+E23</f>
        <v>-1591</v>
      </c>
      <c r="F19" s="66">
        <f t="shared" si="3"/>
        <v>-1.0889801505817933</v>
      </c>
      <c r="G19" s="36">
        <f>G15+G16+G21+G23</f>
        <v>-137</v>
      </c>
      <c r="H19" s="36">
        <f>H15+H16+H21+H23</f>
        <v>113</v>
      </c>
      <c r="I19" s="36">
        <f>I15+I16+I21+I23</f>
        <v>1722</v>
      </c>
      <c r="J19" s="36">
        <f>J15+J16+J21+J23</f>
        <v>250</v>
      </c>
      <c r="K19" s="38">
        <f>K15+K16+K21+K23</f>
        <v>3096</v>
      </c>
      <c r="L19" s="50">
        <f t="shared" si="0"/>
        <v>-7.5132945846200894</v>
      </c>
      <c r="M19" s="57">
        <v>6.197096993153794</v>
      </c>
      <c r="N19" s="57">
        <v>13.710391577773883</v>
      </c>
      <c r="O19" s="38">
        <f t="shared" ref="O19:W19" si="13">O15+O16+O21+O23</f>
        <v>7</v>
      </c>
      <c r="P19" s="38">
        <f>P15+P16+P21+P23</f>
        <v>461</v>
      </c>
      <c r="Q19" s="36">
        <f t="shared" si="13"/>
        <v>7856</v>
      </c>
      <c r="R19" s="36">
        <f t="shared" si="13"/>
        <v>279</v>
      </c>
      <c r="S19" s="36">
        <f t="shared" si="13"/>
        <v>182</v>
      </c>
      <c r="T19" s="36">
        <f t="shared" si="13"/>
        <v>454</v>
      </c>
      <c r="U19" s="36">
        <f t="shared" si="13"/>
        <v>8073</v>
      </c>
      <c r="V19" s="36">
        <f t="shared" si="13"/>
        <v>283</v>
      </c>
      <c r="W19" s="36">
        <f t="shared" si="13"/>
        <v>171</v>
      </c>
      <c r="X19" s="53">
        <v>0.38389096417767021</v>
      </c>
    </row>
    <row r="20" spans="1:24" ht="18.75" customHeight="1" x14ac:dyDescent="0.15">
      <c r="A20" s="5" t="s">
        <v>18</v>
      </c>
      <c r="B20" s="40">
        <f>G20+O20</f>
        <v>-199</v>
      </c>
      <c r="C20" s="40">
        <v>-168</v>
      </c>
      <c r="D20" s="68">
        <f t="shared" si="2"/>
        <v>5.419354838709677</v>
      </c>
      <c r="E20" s="40">
        <f>I20-K20+Q20-U20</f>
        <v>-1223</v>
      </c>
      <c r="F20" s="68">
        <f t="shared" si="3"/>
        <v>-1.1943359375</v>
      </c>
      <c r="G20" s="40">
        <f>H20-J20</f>
        <v>-76</v>
      </c>
      <c r="H20" s="40">
        <v>108</v>
      </c>
      <c r="I20" s="40">
        <v>1351</v>
      </c>
      <c r="J20" s="40">
        <v>184</v>
      </c>
      <c r="K20" s="40">
        <v>2213</v>
      </c>
      <c r="L20" s="48">
        <f>M20-N20</f>
        <v>-5.0932844122169243</v>
      </c>
      <c r="M20" s="56">
        <v>7.2378252173608928</v>
      </c>
      <c r="N20" s="56">
        <v>12.331109629577817</v>
      </c>
      <c r="O20" s="40">
        <f>P20-T20</f>
        <v>-123</v>
      </c>
      <c r="P20" s="40">
        <f>R20+S20</f>
        <v>222</v>
      </c>
      <c r="Q20" s="41">
        <v>4683</v>
      </c>
      <c r="R20" s="41">
        <v>146</v>
      </c>
      <c r="S20" s="41">
        <v>76</v>
      </c>
      <c r="T20" s="41">
        <f>SUM(V20:W20)</f>
        <v>345</v>
      </c>
      <c r="U20" s="41">
        <v>5044</v>
      </c>
      <c r="V20" s="41">
        <v>282</v>
      </c>
      <c r="W20" s="41">
        <v>63</v>
      </c>
      <c r="X20" s="52">
        <v>-8.2430787197721287</v>
      </c>
    </row>
    <row r="21" spans="1:24" ht="18.75" customHeight="1" x14ac:dyDescent="0.15">
      <c r="A21" s="3" t="s">
        <v>17</v>
      </c>
      <c r="B21" s="42">
        <f t="shared" ref="B21:B38" si="14">G21+O21</f>
        <v>-29</v>
      </c>
      <c r="C21" s="42">
        <v>30</v>
      </c>
      <c r="D21" s="69">
        <f t="shared" si="2"/>
        <v>-0.50847457627118642</v>
      </c>
      <c r="E21" s="42">
        <f t="shared" ref="E21:E38" si="15">I21-K21+Q21-U21</f>
        <v>-570</v>
      </c>
      <c r="F21" s="69">
        <f t="shared" si="3"/>
        <v>-1.0536044362292052</v>
      </c>
      <c r="G21" s="42">
        <f t="shared" ref="G21:G38" si="16">H21-J21</f>
        <v>-71</v>
      </c>
      <c r="H21" s="42">
        <v>82</v>
      </c>
      <c r="I21" s="42">
        <v>1225</v>
      </c>
      <c r="J21" s="42">
        <v>153</v>
      </c>
      <c r="K21" s="42">
        <v>1721</v>
      </c>
      <c r="L21" s="49">
        <f t="shared" ref="L21:L38" si="17">M21-N21</f>
        <v>-6.0729851949660532</v>
      </c>
      <c r="M21" s="58">
        <v>7.013870225172063</v>
      </c>
      <c r="N21" s="58">
        <v>13.086855420138116</v>
      </c>
      <c r="O21" s="42">
        <f t="shared" ref="O21:O38" si="18">P21-T21</f>
        <v>42</v>
      </c>
      <c r="P21" s="42">
        <f t="shared" ref="P21:P38" si="19">R21+S21</f>
        <v>313</v>
      </c>
      <c r="Q21" s="42">
        <v>5006</v>
      </c>
      <c r="R21" s="42">
        <v>199</v>
      </c>
      <c r="S21" s="42">
        <v>114</v>
      </c>
      <c r="T21" s="42">
        <f t="shared" ref="T21:T38" si="20">SUM(V21:W21)</f>
        <v>271</v>
      </c>
      <c r="U21" s="42">
        <v>5080</v>
      </c>
      <c r="V21" s="42">
        <v>193</v>
      </c>
      <c r="W21" s="42">
        <v>78</v>
      </c>
      <c r="X21" s="49">
        <v>3.5924701153320306</v>
      </c>
    </row>
    <row r="22" spans="1:24" ht="18.75" customHeight="1" x14ac:dyDescent="0.15">
      <c r="A22" s="3" t="s">
        <v>16</v>
      </c>
      <c r="B22" s="42">
        <f t="shared" si="14"/>
        <v>-44</v>
      </c>
      <c r="C22" s="42">
        <v>21</v>
      </c>
      <c r="D22" s="69">
        <f t="shared" si="2"/>
        <v>-0.32307692307692304</v>
      </c>
      <c r="E22" s="42">
        <f t="shared" si="15"/>
        <v>-538</v>
      </c>
      <c r="F22" s="69">
        <f t="shared" si="3"/>
        <v>-1.0890688259109311</v>
      </c>
      <c r="G22" s="42">
        <f t="shared" si="16"/>
        <v>-38</v>
      </c>
      <c r="H22" s="42">
        <v>21</v>
      </c>
      <c r="I22" s="42">
        <v>353</v>
      </c>
      <c r="J22" s="42">
        <v>59</v>
      </c>
      <c r="K22" s="42">
        <v>697</v>
      </c>
      <c r="L22" s="49">
        <f t="shared" si="17"/>
        <v>-10.264236942396877</v>
      </c>
      <c r="M22" s="58">
        <v>5.6723414681666959</v>
      </c>
      <c r="N22" s="58">
        <v>15.936578410563573</v>
      </c>
      <c r="O22" s="42">
        <f t="shared" si="18"/>
        <v>-6</v>
      </c>
      <c r="P22" s="42">
        <f t="shared" si="19"/>
        <v>72</v>
      </c>
      <c r="Q22" s="42">
        <v>1288</v>
      </c>
      <c r="R22" s="42">
        <v>30</v>
      </c>
      <c r="S22" s="42">
        <v>42</v>
      </c>
      <c r="T22" s="42">
        <f t="shared" si="20"/>
        <v>78</v>
      </c>
      <c r="U22" s="42">
        <v>1482</v>
      </c>
      <c r="V22" s="42">
        <v>41</v>
      </c>
      <c r="W22" s="42">
        <v>37</v>
      </c>
      <c r="X22" s="49">
        <v>-1.6206689909047718</v>
      </c>
    </row>
    <row r="23" spans="1:24" ht="18.75" customHeight="1" x14ac:dyDescent="0.15">
      <c r="A23" s="1" t="s">
        <v>15</v>
      </c>
      <c r="B23" s="43">
        <f t="shared" si="14"/>
        <v>-27</v>
      </c>
      <c r="C23" s="43">
        <v>7</v>
      </c>
      <c r="D23" s="70">
        <f t="shared" si="2"/>
        <v>-0.20588235294117652</v>
      </c>
      <c r="E23" s="43">
        <f t="shared" si="15"/>
        <v>-263</v>
      </c>
      <c r="F23" s="70">
        <f t="shared" si="3"/>
        <v>-1.1144067796610169</v>
      </c>
      <c r="G23" s="43">
        <f t="shared" si="16"/>
        <v>-18</v>
      </c>
      <c r="H23" s="43">
        <v>14</v>
      </c>
      <c r="I23" s="43">
        <v>221</v>
      </c>
      <c r="J23" s="43">
        <v>32</v>
      </c>
      <c r="K23" s="44">
        <v>476</v>
      </c>
      <c r="L23" s="50">
        <f t="shared" si="17"/>
        <v>-6.9300025561484819</v>
      </c>
      <c r="M23" s="57">
        <v>5.3900019881154879</v>
      </c>
      <c r="N23" s="57">
        <v>12.32000454426397</v>
      </c>
      <c r="O23" s="44">
        <f t="shared" si="18"/>
        <v>-9</v>
      </c>
      <c r="P23" s="44">
        <f t="shared" si="19"/>
        <v>72</v>
      </c>
      <c r="Q23" s="43">
        <v>1372</v>
      </c>
      <c r="R23" s="43">
        <v>50</v>
      </c>
      <c r="S23" s="43">
        <v>22</v>
      </c>
      <c r="T23" s="43">
        <f t="shared" si="20"/>
        <v>81</v>
      </c>
      <c r="U23" s="43">
        <v>1380</v>
      </c>
      <c r="V23" s="43">
        <v>52</v>
      </c>
      <c r="W23" s="43">
        <v>29</v>
      </c>
      <c r="X23" s="54">
        <v>-3.4650012780742401</v>
      </c>
    </row>
    <row r="24" spans="1:24" ht="18.75" customHeight="1" x14ac:dyDescent="0.15">
      <c r="A24" s="7" t="s">
        <v>14</v>
      </c>
      <c r="B24" s="45">
        <f t="shared" si="14"/>
        <v>-15</v>
      </c>
      <c r="C24" s="45">
        <v>8</v>
      </c>
      <c r="D24" s="71">
        <f t="shared" si="2"/>
        <v>-0.34782608695652173</v>
      </c>
      <c r="E24" s="40">
        <f t="shared" si="15"/>
        <v>-210</v>
      </c>
      <c r="F24" s="71">
        <f t="shared" si="3"/>
        <v>-1.0769230769230769</v>
      </c>
      <c r="G24" s="40">
        <f t="shared" si="16"/>
        <v>-14</v>
      </c>
      <c r="H24" s="45">
        <v>5</v>
      </c>
      <c r="I24" s="45">
        <v>59</v>
      </c>
      <c r="J24" s="45">
        <v>19</v>
      </c>
      <c r="K24" s="46">
        <v>196</v>
      </c>
      <c r="L24" s="51">
        <f t="shared" si="17"/>
        <v>-16.290766657976562</v>
      </c>
      <c r="M24" s="55">
        <v>5.8181309492773439</v>
      </c>
      <c r="N24" s="55">
        <v>22.108897607253905</v>
      </c>
      <c r="O24" s="40">
        <f t="shared" si="18"/>
        <v>-1</v>
      </c>
      <c r="P24" s="45">
        <f t="shared" si="19"/>
        <v>18</v>
      </c>
      <c r="Q24" s="45">
        <v>279</v>
      </c>
      <c r="R24" s="45">
        <v>4</v>
      </c>
      <c r="S24" s="45">
        <v>14</v>
      </c>
      <c r="T24" s="45">
        <f t="shared" si="20"/>
        <v>19</v>
      </c>
      <c r="U24" s="45">
        <v>352</v>
      </c>
      <c r="V24" s="45">
        <v>8</v>
      </c>
      <c r="W24" s="45">
        <v>11</v>
      </c>
      <c r="X24" s="51">
        <v>-1.1636261898554672</v>
      </c>
    </row>
    <row r="25" spans="1:24" ht="18.75" customHeight="1" x14ac:dyDescent="0.15">
      <c r="A25" s="5" t="s">
        <v>13</v>
      </c>
      <c r="B25" s="40">
        <f t="shared" si="14"/>
        <v>-11</v>
      </c>
      <c r="C25" s="40">
        <v>-10</v>
      </c>
      <c r="D25" s="68">
        <f t="shared" si="2"/>
        <v>10</v>
      </c>
      <c r="E25" s="40">
        <f t="shared" si="15"/>
        <v>-106</v>
      </c>
      <c r="F25" s="68">
        <f t="shared" si="3"/>
        <v>-1.1157894736842104</v>
      </c>
      <c r="G25" s="40">
        <f t="shared" si="16"/>
        <v>-7</v>
      </c>
      <c r="H25" s="40">
        <v>0</v>
      </c>
      <c r="I25" s="40">
        <v>12</v>
      </c>
      <c r="J25" s="40">
        <v>7</v>
      </c>
      <c r="K25" s="40">
        <v>77</v>
      </c>
      <c r="L25" s="48">
        <f t="shared" si="17"/>
        <v>-30.306973442952629</v>
      </c>
      <c r="M25" s="56">
        <v>0</v>
      </c>
      <c r="N25" s="56">
        <v>30.306973442952629</v>
      </c>
      <c r="O25" s="40">
        <f t="shared" si="18"/>
        <v>-4</v>
      </c>
      <c r="P25" s="40">
        <f t="shared" si="19"/>
        <v>5</v>
      </c>
      <c r="Q25" s="40">
        <v>80</v>
      </c>
      <c r="R25" s="40">
        <v>3</v>
      </c>
      <c r="S25" s="40">
        <v>2</v>
      </c>
      <c r="T25" s="40">
        <f t="shared" si="20"/>
        <v>9</v>
      </c>
      <c r="U25" s="40">
        <v>121</v>
      </c>
      <c r="V25" s="40">
        <v>7</v>
      </c>
      <c r="W25" s="40">
        <v>2</v>
      </c>
      <c r="X25" s="52">
        <v>-17.318270538830067</v>
      </c>
    </row>
    <row r="26" spans="1:24" ht="18.75" customHeight="1" x14ac:dyDescent="0.15">
      <c r="A26" s="3" t="s">
        <v>12</v>
      </c>
      <c r="B26" s="42">
        <f t="shared" si="14"/>
        <v>-2</v>
      </c>
      <c r="C26" s="42">
        <v>4</v>
      </c>
      <c r="D26" s="69">
        <f t="shared" si="2"/>
        <v>-0.66666666666666674</v>
      </c>
      <c r="E26" s="42">
        <f t="shared" si="15"/>
        <v>-108</v>
      </c>
      <c r="F26" s="69">
        <f t="shared" si="3"/>
        <v>-1.0188679245283019</v>
      </c>
      <c r="G26" s="42">
        <f t="shared" si="16"/>
        <v>2</v>
      </c>
      <c r="H26" s="42">
        <v>5</v>
      </c>
      <c r="I26" s="42">
        <v>30</v>
      </c>
      <c r="J26" s="42">
        <v>3</v>
      </c>
      <c r="K26" s="42">
        <v>109</v>
      </c>
      <c r="L26" s="49">
        <f t="shared" si="17"/>
        <v>3.8832891246684369</v>
      </c>
      <c r="M26" s="58">
        <v>9.7082228116710887</v>
      </c>
      <c r="N26" s="58">
        <v>5.8249336870026518</v>
      </c>
      <c r="O26" s="42">
        <f t="shared" si="18"/>
        <v>-4</v>
      </c>
      <c r="P26" s="42">
        <f t="shared" si="19"/>
        <v>6</v>
      </c>
      <c r="Q26" s="42">
        <v>197</v>
      </c>
      <c r="R26" s="42">
        <v>5</v>
      </c>
      <c r="S26" s="42">
        <v>1</v>
      </c>
      <c r="T26" s="42">
        <f t="shared" si="20"/>
        <v>10</v>
      </c>
      <c r="U26" s="42">
        <v>226</v>
      </c>
      <c r="V26" s="42">
        <v>1</v>
      </c>
      <c r="W26" s="42">
        <v>9</v>
      </c>
      <c r="X26" s="49">
        <v>-7.7665782493368738</v>
      </c>
    </row>
    <row r="27" spans="1:24" ht="18.75" customHeight="1" x14ac:dyDescent="0.15">
      <c r="A27" s="1" t="s">
        <v>11</v>
      </c>
      <c r="B27" s="43">
        <f t="shared" si="14"/>
        <v>-16</v>
      </c>
      <c r="C27" s="43">
        <v>12</v>
      </c>
      <c r="D27" s="70">
        <f t="shared" si="2"/>
        <v>-0.4285714285714286</v>
      </c>
      <c r="E27" s="43">
        <f t="shared" si="15"/>
        <v>-298</v>
      </c>
      <c r="F27" s="70">
        <f t="shared" si="3"/>
        <v>-1.0567375886524824</v>
      </c>
      <c r="G27" s="43">
        <f t="shared" si="16"/>
        <v>-9</v>
      </c>
      <c r="H27" s="43">
        <v>12</v>
      </c>
      <c r="I27" s="43">
        <v>95</v>
      </c>
      <c r="J27" s="44">
        <v>21</v>
      </c>
      <c r="K27" s="44">
        <v>280</v>
      </c>
      <c r="L27" s="50">
        <f t="shared" si="17"/>
        <v>-7.1654180479782799</v>
      </c>
      <c r="M27" s="57">
        <v>9.5538907306377094</v>
      </c>
      <c r="N27" s="57">
        <v>16.719308778615989</v>
      </c>
      <c r="O27" s="44">
        <f t="shared" si="18"/>
        <v>-7</v>
      </c>
      <c r="P27" s="44">
        <f t="shared" si="19"/>
        <v>23</v>
      </c>
      <c r="Q27" s="47">
        <v>364</v>
      </c>
      <c r="R27" s="47">
        <v>4</v>
      </c>
      <c r="S27" s="47">
        <v>19</v>
      </c>
      <c r="T27" s="47">
        <f t="shared" si="20"/>
        <v>30</v>
      </c>
      <c r="U27" s="47">
        <v>477</v>
      </c>
      <c r="V27" s="47">
        <v>14</v>
      </c>
      <c r="W27" s="47">
        <v>16</v>
      </c>
      <c r="X27" s="54">
        <v>-5.5731029262053298</v>
      </c>
    </row>
    <row r="28" spans="1:24" ht="18.75" customHeight="1" x14ac:dyDescent="0.15">
      <c r="A28" s="5" t="s">
        <v>10</v>
      </c>
      <c r="B28" s="40">
        <f t="shared" si="14"/>
        <v>-8</v>
      </c>
      <c r="C28" s="40">
        <v>-1</v>
      </c>
      <c r="D28" s="68">
        <f t="shared" si="2"/>
        <v>0.14285714285714279</v>
      </c>
      <c r="E28" s="40">
        <f t="shared" si="15"/>
        <v>-92</v>
      </c>
      <c r="F28" s="68">
        <f t="shared" si="3"/>
        <v>-1.0952380952380953</v>
      </c>
      <c r="G28" s="40">
        <f>H28-J28</f>
        <v>-2</v>
      </c>
      <c r="H28" s="40">
        <v>1</v>
      </c>
      <c r="I28" s="40">
        <v>23</v>
      </c>
      <c r="J28" s="40">
        <v>3</v>
      </c>
      <c r="K28" s="40">
        <v>101</v>
      </c>
      <c r="L28" s="48">
        <f t="shared" si="17"/>
        <v>-4.1535921195235854</v>
      </c>
      <c r="M28" s="56">
        <v>2.0767960597617923</v>
      </c>
      <c r="N28" s="56">
        <v>6.2303881792853772</v>
      </c>
      <c r="O28" s="40">
        <f t="shared" si="18"/>
        <v>-6</v>
      </c>
      <c r="P28" s="40">
        <f t="shared" si="19"/>
        <v>12</v>
      </c>
      <c r="Q28" s="40">
        <v>165</v>
      </c>
      <c r="R28" s="40">
        <v>0</v>
      </c>
      <c r="S28" s="40">
        <v>12</v>
      </c>
      <c r="T28" s="40">
        <f t="shared" si="20"/>
        <v>18</v>
      </c>
      <c r="U28" s="40">
        <v>179</v>
      </c>
      <c r="V28" s="40">
        <v>4</v>
      </c>
      <c r="W28" s="40">
        <v>14</v>
      </c>
      <c r="X28" s="48">
        <v>-12.460776358570762</v>
      </c>
    </row>
    <row r="29" spans="1:24" ht="18.75" customHeight="1" x14ac:dyDescent="0.15">
      <c r="A29" s="3" t="s">
        <v>9</v>
      </c>
      <c r="B29" s="42">
        <f t="shared" si="14"/>
        <v>-10</v>
      </c>
      <c r="C29" s="42">
        <v>26</v>
      </c>
      <c r="D29" s="69">
        <f t="shared" si="2"/>
        <v>-0.72222222222222221</v>
      </c>
      <c r="E29" s="42">
        <f t="shared" si="15"/>
        <v>-182</v>
      </c>
      <c r="F29" s="69">
        <f t="shared" si="3"/>
        <v>-1.058139534883721</v>
      </c>
      <c r="G29" s="42">
        <f t="shared" si="16"/>
        <v>-8</v>
      </c>
      <c r="H29" s="42">
        <v>5</v>
      </c>
      <c r="I29" s="42">
        <v>112</v>
      </c>
      <c r="J29" s="42">
        <v>13</v>
      </c>
      <c r="K29" s="42">
        <v>253</v>
      </c>
      <c r="L29" s="49">
        <f t="shared" si="17"/>
        <v>-6.2977493289283508</v>
      </c>
      <c r="M29" s="58">
        <v>3.9360933305802193</v>
      </c>
      <c r="N29" s="58">
        <v>10.23384265950857</v>
      </c>
      <c r="O29" s="41">
        <f t="shared" si="18"/>
        <v>-2</v>
      </c>
      <c r="P29" s="41">
        <f t="shared" si="19"/>
        <v>38</v>
      </c>
      <c r="Q29" s="42">
        <v>510</v>
      </c>
      <c r="R29" s="42">
        <v>12</v>
      </c>
      <c r="S29" s="42">
        <v>26</v>
      </c>
      <c r="T29" s="42">
        <f t="shared" si="20"/>
        <v>40</v>
      </c>
      <c r="U29" s="42">
        <v>551</v>
      </c>
      <c r="V29" s="42">
        <v>15</v>
      </c>
      <c r="W29" s="42">
        <v>25</v>
      </c>
      <c r="X29" s="49">
        <v>-1.5744373322320939</v>
      </c>
    </row>
    <row r="30" spans="1:24" ht="18.75" customHeight="1" x14ac:dyDescent="0.15">
      <c r="A30" s="3" t="s">
        <v>8</v>
      </c>
      <c r="B30" s="42">
        <f t="shared" si="14"/>
        <v>-22</v>
      </c>
      <c r="C30" s="42">
        <v>5</v>
      </c>
      <c r="D30" s="69">
        <f t="shared" si="2"/>
        <v>-0.18518518518518523</v>
      </c>
      <c r="E30" s="42">
        <f t="shared" si="15"/>
        <v>-226</v>
      </c>
      <c r="F30" s="69">
        <f t="shared" si="3"/>
        <v>-1.107843137254902</v>
      </c>
      <c r="G30" s="42">
        <f t="shared" si="16"/>
        <v>-15</v>
      </c>
      <c r="H30" s="42">
        <v>6</v>
      </c>
      <c r="I30" s="42">
        <v>111</v>
      </c>
      <c r="J30" s="42">
        <v>21</v>
      </c>
      <c r="K30" s="42">
        <v>274</v>
      </c>
      <c r="L30" s="52">
        <f t="shared" si="17"/>
        <v>-11.534873557615537</v>
      </c>
      <c r="M30" s="59">
        <v>4.6139494230462148</v>
      </c>
      <c r="N30" s="59">
        <v>16.148822980661752</v>
      </c>
      <c r="O30" s="42">
        <f t="shared" si="18"/>
        <v>-7</v>
      </c>
      <c r="P30" s="42">
        <f t="shared" si="19"/>
        <v>36</v>
      </c>
      <c r="Q30" s="42">
        <v>459</v>
      </c>
      <c r="R30" s="42">
        <v>30</v>
      </c>
      <c r="S30" s="42">
        <v>6</v>
      </c>
      <c r="T30" s="42">
        <f t="shared" si="20"/>
        <v>43</v>
      </c>
      <c r="U30" s="42">
        <v>522</v>
      </c>
      <c r="V30" s="42">
        <v>19</v>
      </c>
      <c r="W30" s="42">
        <v>24</v>
      </c>
      <c r="X30" s="49">
        <v>-5.3829409935539196</v>
      </c>
    </row>
    <row r="31" spans="1:24" ht="18.75" customHeight="1" x14ac:dyDescent="0.15">
      <c r="A31" s="1" t="s">
        <v>7</v>
      </c>
      <c r="B31" s="43">
        <f t="shared" si="14"/>
        <v>-33</v>
      </c>
      <c r="C31" s="43">
        <v>-14</v>
      </c>
      <c r="D31" s="70">
        <f t="shared" si="2"/>
        <v>0.73684210526315796</v>
      </c>
      <c r="E31" s="43">
        <f t="shared" si="15"/>
        <v>-191</v>
      </c>
      <c r="F31" s="70">
        <f t="shared" si="3"/>
        <v>-1.2088607594936709</v>
      </c>
      <c r="G31" s="43">
        <f t="shared" si="16"/>
        <v>-22</v>
      </c>
      <c r="H31" s="43">
        <v>6</v>
      </c>
      <c r="I31" s="43">
        <v>106</v>
      </c>
      <c r="J31" s="43">
        <v>28</v>
      </c>
      <c r="K31" s="44">
        <v>242</v>
      </c>
      <c r="L31" s="50">
        <f t="shared" si="17"/>
        <v>-19.605646971740796</v>
      </c>
      <c r="M31" s="57">
        <v>5.3469946286565788</v>
      </c>
      <c r="N31" s="57">
        <v>24.952641600397374</v>
      </c>
      <c r="O31" s="43">
        <f t="shared" si="18"/>
        <v>-11</v>
      </c>
      <c r="P31" s="43">
        <f t="shared" si="19"/>
        <v>23</v>
      </c>
      <c r="Q31" s="43">
        <v>321</v>
      </c>
      <c r="R31" s="43">
        <v>7</v>
      </c>
      <c r="S31" s="43">
        <v>16</v>
      </c>
      <c r="T31" s="43">
        <f t="shared" si="20"/>
        <v>34</v>
      </c>
      <c r="U31" s="43">
        <v>376</v>
      </c>
      <c r="V31" s="43">
        <v>10</v>
      </c>
      <c r="W31" s="43">
        <v>24</v>
      </c>
      <c r="X31" s="53">
        <v>-9.8028234858703946</v>
      </c>
    </row>
    <row r="32" spans="1:24" ht="18.75" customHeight="1" x14ac:dyDescent="0.15">
      <c r="A32" s="5" t="s">
        <v>6</v>
      </c>
      <c r="B32" s="40">
        <f t="shared" si="14"/>
        <v>-16</v>
      </c>
      <c r="C32" s="40">
        <v>-19</v>
      </c>
      <c r="D32" s="68">
        <f t="shared" si="2"/>
        <v>-6.333333333333333</v>
      </c>
      <c r="E32" s="40">
        <f t="shared" si="15"/>
        <v>-12</v>
      </c>
      <c r="F32" s="68">
        <f t="shared" si="3"/>
        <v>3</v>
      </c>
      <c r="G32" s="40">
        <f t="shared" si="16"/>
        <v>-3</v>
      </c>
      <c r="H32" s="40">
        <v>1</v>
      </c>
      <c r="I32" s="40">
        <v>39</v>
      </c>
      <c r="J32" s="40">
        <v>4</v>
      </c>
      <c r="K32" s="40">
        <v>37</v>
      </c>
      <c r="L32" s="48">
        <f t="shared" si="17"/>
        <v>-10.811555958171684</v>
      </c>
      <c r="M32" s="56">
        <v>3.603851986057228</v>
      </c>
      <c r="N32" s="56">
        <v>14.415407944228912</v>
      </c>
      <c r="O32" s="40">
        <f t="shared" si="18"/>
        <v>-13</v>
      </c>
      <c r="P32" s="40">
        <f t="shared" si="19"/>
        <v>6</v>
      </c>
      <c r="Q32" s="41">
        <v>166</v>
      </c>
      <c r="R32" s="41">
        <v>1</v>
      </c>
      <c r="S32" s="41">
        <v>5</v>
      </c>
      <c r="T32" s="41">
        <f t="shared" si="20"/>
        <v>19</v>
      </c>
      <c r="U32" s="41">
        <v>180</v>
      </c>
      <c r="V32" s="41">
        <v>3</v>
      </c>
      <c r="W32" s="41">
        <v>16</v>
      </c>
      <c r="X32" s="52">
        <v>-46.850075818743967</v>
      </c>
    </row>
    <row r="33" spans="1:24" ht="18.75" customHeight="1" x14ac:dyDescent="0.15">
      <c r="A33" s="3" t="s">
        <v>5</v>
      </c>
      <c r="B33" s="42">
        <f t="shared" si="14"/>
        <v>-32</v>
      </c>
      <c r="C33" s="42">
        <v>-9</v>
      </c>
      <c r="D33" s="69">
        <f t="shared" si="2"/>
        <v>0.39130434782608692</v>
      </c>
      <c r="E33" s="42">
        <f t="shared" si="15"/>
        <v>-191</v>
      </c>
      <c r="F33" s="69">
        <f t="shared" si="3"/>
        <v>-1.2012578616352201</v>
      </c>
      <c r="G33" s="42">
        <f t="shared" si="16"/>
        <v>-19</v>
      </c>
      <c r="H33" s="42">
        <v>5</v>
      </c>
      <c r="I33" s="42">
        <v>82</v>
      </c>
      <c r="J33" s="42">
        <v>24</v>
      </c>
      <c r="K33" s="42">
        <v>286</v>
      </c>
      <c r="L33" s="49">
        <f t="shared" si="17"/>
        <v>-15.393060948021301</v>
      </c>
      <c r="M33" s="58">
        <v>4.0508055126371856</v>
      </c>
      <c r="N33" s="58">
        <v>19.443866460658487</v>
      </c>
      <c r="O33" s="42">
        <f t="shared" si="18"/>
        <v>-13</v>
      </c>
      <c r="P33" s="42">
        <f t="shared" si="19"/>
        <v>16</v>
      </c>
      <c r="Q33" s="42">
        <v>465</v>
      </c>
      <c r="R33" s="42">
        <v>8</v>
      </c>
      <c r="S33" s="42">
        <v>8</v>
      </c>
      <c r="T33" s="42">
        <f t="shared" si="20"/>
        <v>29</v>
      </c>
      <c r="U33" s="42">
        <v>452</v>
      </c>
      <c r="V33" s="42">
        <v>14</v>
      </c>
      <c r="W33" s="42">
        <v>15</v>
      </c>
      <c r="X33" s="49">
        <v>-10.532094332856682</v>
      </c>
    </row>
    <row r="34" spans="1:24" ht="18.75" customHeight="1" x14ac:dyDescent="0.15">
      <c r="A34" s="3" t="s">
        <v>4</v>
      </c>
      <c r="B34" s="42">
        <f t="shared" si="14"/>
        <v>4</v>
      </c>
      <c r="C34" s="42">
        <v>17</v>
      </c>
      <c r="D34" s="69">
        <f t="shared" si="2"/>
        <v>-1.3076923076923077</v>
      </c>
      <c r="E34" s="42">
        <f t="shared" si="15"/>
        <v>-135</v>
      </c>
      <c r="F34" s="69">
        <f t="shared" si="3"/>
        <v>-0.97122302158273377</v>
      </c>
      <c r="G34" s="42">
        <f t="shared" si="16"/>
        <v>-4</v>
      </c>
      <c r="H34" s="42">
        <v>5</v>
      </c>
      <c r="I34" s="42">
        <v>47</v>
      </c>
      <c r="J34" s="42">
        <v>9</v>
      </c>
      <c r="K34" s="42">
        <v>166</v>
      </c>
      <c r="L34" s="49">
        <f t="shared" si="17"/>
        <v>-4.8424708509054826</v>
      </c>
      <c r="M34" s="58">
        <v>6.0530885636318539</v>
      </c>
      <c r="N34" s="58">
        <v>10.895559414537336</v>
      </c>
      <c r="O34" s="42">
        <f>P34-T34</f>
        <v>8</v>
      </c>
      <c r="P34" s="42">
        <f t="shared" si="19"/>
        <v>23</v>
      </c>
      <c r="Q34" s="42">
        <v>279</v>
      </c>
      <c r="R34" s="42">
        <v>9</v>
      </c>
      <c r="S34" s="42">
        <v>14</v>
      </c>
      <c r="T34" s="42">
        <f t="shared" si="20"/>
        <v>15</v>
      </c>
      <c r="U34" s="42">
        <v>295</v>
      </c>
      <c r="V34" s="42">
        <v>4</v>
      </c>
      <c r="W34" s="42">
        <v>11</v>
      </c>
      <c r="X34" s="49">
        <v>9.6849417018109669</v>
      </c>
    </row>
    <row r="35" spans="1:24" ht="18.75" customHeight="1" x14ac:dyDescent="0.15">
      <c r="A35" s="1" t="s">
        <v>3</v>
      </c>
      <c r="B35" s="43">
        <f t="shared" si="14"/>
        <v>-8</v>
      </c>
      <c r="C35" s="43">
        <v>-7</v>
      </c>
      <c r="D35" s="70">
        <f t="shared" si="2"/>
        <v>7</v>
      </c>
      <c r="E35" s="43">
        <f t="shared" si="15"/>
        <v>-98</v>
      </c>
      <c r="F35" s="70">
        <f t="shared" si="3"/>
        <v>-1.0888888888888888</v>
      </c>
      <c r="G35" s="43">
        <f t="shared" si="16"/>
        <v>-2</v>
      </c>
      <c r="H35" s="43">
        <v>6</v>
      </c>
      <c r="I35" s="43">
        <v>74</v>
      </c>
      <c r="J35" s="43">
        <v>8</v>
      </c>
      <c r="K35" s="44">
        <v>164</v>
      </c>
      <c r="L35" s="50">
        <f t="shared" si="17"/>
        <v>-2.3805884476416894</v>
      </c>
      <c r="M35" s="57">
        <v>7.1417653429250665</v>
      </c>
      <c r="N35" s="57">
        <v>9.5223537905667559</v>
      </c>
      <c r="O35" s="44">
        <f t="shared" si="18"/>
        <v>-6</v>
      </c>
      <c r="P35" s="44">
        <f t="shared" si="19"/>
        <v>19</v>
      </c>
      <c r="Q35" s="47">
        <v>332</v>
      </c>
      <c r="R35" s="47">
        <v>5</v>
      </c>
      <c r="S35" s="47">
        <v>14</v>
      </c>
      <c r="T35" s="47">
        <f t="shared" si="20"/>
        <v>25</v>
      </c>
      <c r="U35" s="47">
        <v>340</v>
      </c>
      <c r="V35" s="47">
        <v>7</v>
      </c>
      <c r="W35" s="47">
        <v>18</v>
      </c>
      <c r="X35" s="54">
        <v>-7.1417653429250691</v>
      </c>
    </row>
    <row r="36" spans="1:24" ht="18.75" customHeight="1" x14ac:dyDescent="0.15">
      <c r="A36" s="5" t="s">
        <v>2</v>
      </c>
      <c r="B36" s="40">
        <f t="shared" si="14"/>
        <v>-19</v>
      </c>
      <c r="C36" s="40">
        <v>-11</v>
      </c>
      <c r="D36" s="68">
        <f t="shared" si="2"/>
        <v>1.375</v>
      </c>
      <c r="E36" s="40">
        <f t="shared" si="15"/>
        <v>-128</v>
      </c>
      <c r="F36" s="68">
        <f t="shared" si="3"/>
        <v>-1.1743119266055047</v>
      </c>
      <c r="G36" s="40">
        <f t="shared" si="16"/>
        <v>-15</v>
      </c>
      <c r="H36" s="40">
        <v>0</v>
      </c>
      <c r="I36" s="40">
        <v>18</v>
      </c>
      <c r="J36" s="40">
        <v>15</v>
      </c>
      <c r="K36" s="40">
        <v>123</v>
      </c>
      <c r="L36" s="48">
        <f t="shared" si="17"/>
        <v>-45.738184302388554</v>
      </c>
      <c r="M36" s="56">
        <v>0</v>
      </c>
      <c r="N36" s="56">
        <v>45.738184302388554</v>
      </c>
      <c r="O36" s="40">
        <f t="shared" si="18"/>
        <v>-4</v>
      </c>
      <c r="P36" s="40">
        <f t="shared" si="19"/>
        <v>3</v>
      </c>
      <c r="Q36" s="40">
        <v>99</v>
      </c>
      <c r="R36" s="40">
        <v>3</v>
      </c>
      <c r="S36" s="40">
        <v>0</v>
      </c>
      <c r="T36" s="40">
        <f t="shared" si="20"/>
        <v>7</v>
      </c>
      <c r="U36" s="40">
        <v>122</v>
      </c>
      <c r="V36" s="40">
        <v>4</v>
      </c>
      <c r="W36" s="40">
        <v>3</v>
      </c>
      <c r="X36" s="48">
        <v>-12.196849147303615</v>
      </c>
    </row>
    <row r="37" spans="1:24" ht="18.75" customHeight="1" x14ac:dyDescent="0.15">
      <c r="A37" s="3" t="s">
        <v>1</v>
      </c>
      <c r="B37" s="42">
        <f t="shared" si="14"/>
        <v>0</v>
      </c>
      <c r="C37" s="42">
        <v>3</v>
      </c>
      <c r="D37" s="69">
        <f t="shared" si="2"/>
        <v>-1</v>
      </c>
      <c r="E37" s="42">
        <f t="shared" si="15"/>
        <v>-93</v>
      </c>
      <c r="F37" s="69">
        <f t="shared" si="3"/>
        <v>-1</v>
      </c>
      <c r="G37" s="42">
        <f t="shared" si="16"/>
        <v>-2</v>
      </c>
      <c r="H37" s="42">
        <v>0</v>
      </c>
      <c r="I37" s="42">
        <v>7</v>
      </c>
      <c r="J37" s="42">
        <v>2</v>
      </c>
      <c r="K37" s="42">
        <v>64</v>
      </c>
      <c r="L37" s="49">
        <f t="shared" si="17"/>
        <v>-8.7704584122115445</v>
      </c>
      <c r="M37" s="58">
        <v>0</v>
      </c>
      <c r="N37" s="58">
        <v>8.7704584122115445</v>
      </c>
      <c r="O37" s="42">
        <f>P37-T37</f>
        <v>2</v>
      </c>
      <c r="P37" s="41">
        <f t="shared" si="19"/>
        <v>6</v>
      </c>
      <c r="Q37" s="42">
        <v>84</v>
      </c>
      <c r="R37" s="42">
        <v>4</v>
      </c>
      <c r="S37" s="42">
        <v>2</v>
      </c>
      <c r="T37" s="42">
        <f t="shared" si="20"/>
        <v>4</v>
      </c>
      <c r="U37" s="42">
        <v>120</v>
      </c>
      <c r="V37" s="42">
        <v>4</v>
      </c>
      <c r="W37" s="42">
        <v>0</v>
      </c>
      <c r="X37" s="49">
        <v>8.7704584122115428</v>
      </c>
    </row>
    <row r="38" spans="1:24" ht="18.75" customHeight="1" x14ac:dyDescent="0.15">
      <c r="A38" s="1" t="s">
        <v>0</v>
      </c>
      <c r="B38" s="43">
        <f t="shared" si="14"/>
        <v>-3</v>
      </c>
      <c r="C38" s="43">
        <v>10</v>
      </c>
      <c r="D38" s="70">
        <f t="shared" si="2"/>
        <v>-0.76923076923076916</v>
      </c>
      <c r="E38" s="43">
        <f t="shared" si="15"/>
        <v>-101</v>
      </c>
      <c r="F38" s="70">
        <f t="shared" si="3"/>
        <v>-1.0306122448979591</v>
      </c>
      <c r="G38" s="43">
        <f t="shared" si="16"/>
        <v>-3</v>
      </c>
      <c r="H38" s="43">
        <v>0</v>
      </c>
      <c r="I38" s="43">
        <v>9</v>
      </c>
      <c r="J38" s="43">
        <v>3</v>
      </c>
      <c r="K38" s="44">
        <v>59</v>
      </c>
      <c r="L38" s="50">
        <f t="shared" si="17"/>
        <v>-14.159337683439505</v>
      </c>
      <c r="M38" s="57">
        <v>0</v>
      </c>
      <c r="N38" s="57">
        <v>14.159337683439505</v>
      </c>
      <c r="O38" s="44">
        <f t="shared" si="18"/>
        <v>0</v>
      </c>
      <c r="P38" s="43">
        <f t="shared" si="19"/>
        <v>3</v>
      </c>
      <c r="Q38" s="43">
        <v>53</v>
      </c>
      <c r="R38" s="43">
        <v>0</v>
      </c>
      <c r="S38" s="43">
        <v>3</v>
      </c>
      <c r="T38" s="43">
        <f t="shared" si="20"/>
        <v>3</v>
      </c>
      <c r="U38" s="43">
        <v>104</v>
      </c>
      <c r="V38" s="43">
        <v>2</v>
      </c>
      <c r="W38" s="43">
        <v>1</v>
      </c>
      <c r="X38" s="53">
        <v>0</v>
      </c>
    </row>
    <row r="39" spans="1:24" x14ac:dyDescent="0.15">
      <c r="A39" s="60" t="s">
        <v>59</v>
      </c>
      <c r="F39" s="72"/>
    </row>
    <row r="40" spans="1:24" x14ac:dyDescent="0.15">
      <c r="A40" s="60" t="s">
        <v>60</v>
      </c>
    </row>
    <row r="41" spans="1:24" x14ac:dyDescent="0.15">
      <c r="A41" s="60" t="s">
        <v>61</v>
      </c>
    </row>
  </sheetData>
  <mergeCells count="19">
    <mergeCell ref="L7:L8"/>
    <mergeCell ref="T6:W6"/>
    <mergeCell ref="X7:X8"/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A3" sqref="A3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75"/>
      <c r="B6" s="25"/>
      <c r="C6" s="77" t="s">
        <v>38</v>
      </c>
      <c r="D6" s="77" t="s">
        <v>37</v>
      </c>
      <c r="E6" s="25"/>
      <c r="F6" s="25"/>
      <c r="G6" s="85" t="s">
        <v>53</v>
      </c>
      <c r="H6" s="33"/>
      <c r="I6" s="85" t="s">
        <v>53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15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53</v>
      </c>
      <c r="P7" s="85" t="s">
        <v>31</v>
      </c>
      <c r="Q7" s="32" t="s">
        <v>30</v>
      </c>
      <c r="R7" s="28" t="s">
        <v>32</v>
      </c>
      <c r="S7" s="85" t="s">
        <v>53</v>
      </c>
      <c r="T7" s="83" t="s">
        <v>31</v>
      </c>
      <c r="U7" s="30" t="s">
        <v>49</v>
      </c>
      <c r="V7" s="85" t="s">
        <v>50</v>
      </c>
    </row>
    <row r="8" spans="1:22" x14ac:dyDescent="0.15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15">
      <c r="A9" s="8" t="s">
        <v>29</v>
      </c>
      <c r="B9" s="34">
        <f t="shared" ref="B9:H9" si="0">B10+B11</f>
        <v>-257</v>
      </c>
      <c r="C9" s="34">
        <f t="shared" si="0"/>
        <v>-41</v>
      </c>
      <c r="D9" s="34">
        <f t="shared" si="0"/>
        <v>-2287</v>
      </c>
      <c r="E9" s="34">
        <f t="shared" si="0"/>
        <v>-144</v>
      </c>
      <c r="F9" s="34">
        <f t="shared" si="0"/>
        <v>158</v>
      </c>
      <c r="G9" s="34">
        <f t="shared" si="0"/>
        <v>2062</v>
      </c>
      <c r="H9" s="34">
        <f t="shared" si="0"/>
        <v>302</v>
      </c>
      <c r="I9" s="34">
        <f>I10+I11</f>
        <v>3682</v>
      </c>
      <c r="J9" s="51">
        <f>K9-L9</f>
        <v>-6.8617896975508383</v>
      </c>
      <c r="K9" s="51">
        <v>7.5289081403682818</v>
      </c>
      <c r="L9" s="51">
        <v>14.39069783791912</v>
      </c>
      <c r="M9" s="34">
        <f t="shared" ref="M9:U9" si="1">M10+M11</f>
        <v>-113</v>
      </c>
      <c r="N9" s="34">
        <f t="shared" si="1"/>
        <v>455</v>
      </c>
      <c r="O9" s="34">
        <f t="shared" si="1"/>
        <v>8450</v>
      </c>
      <c r="P9" s="34">
        <f t="shared" si="1"/>
        <v>248</v>
      </c>
      <c r="Q9" s="34">
        <f t="shared" si="1"/>
        <v>207</v>
      </c>
      <c r="R9" s="34">
        <f>R10+R11</f>
        <v>568</v>
      </c>
      <c r="S9" s="34">
        <f t="shared" si="1"/>
        <v>9117</v>
      </c>
      <c r="T9" s="34">
        <f t="shared" si="1"/>
        <v>361</v>
      </c>
      <c r="U9" s="34">
        <f t="shared" si="1"/>
        <v>207</v>
      </c>
      <c r="V9" s="51">
        <v>-5.3845988598836385</v>
      </c>
    </row>
    <row r="10" spans="1:22" ht="15" customHeight="1" x14ac:dyDescent="0.15">
      <c r="A10" s="6" t="s">
        <v>28</v>
      </c>
      <c r="B10" s="35">
        <f t="shared" ref="B10:I10" si="2">B20+B21+B22+B23</f>
        <v>-167</v>
      </c>
      <c r="C10" s="35">
        <f t="shared" si="2"/>
        <v>-51</v>
      </c>
      <c r="D10" s="35">
        <f t="shared" si="2"/>
        <v>-1270</v>
      </c>
      <c r="E10" s="35">
        <f t="shared" si="2"/>
        <v>-84</v>
      </c>
      <c r="F10" s="35">
        <f t="shared" si="2"/>
        <v>129</v>
      </c>
      <c r="G10" s="35">
        <f t="shared" si="2"/>
        <v>1639</v>
      </c>
      <c r="H10" s="35">
        <f t="shared" si="2"/>
        <v>213</v>
      </c>
      <c r="I10" s="35">
        <f t="shared" si="2"/>
        <v>2500</v>
      </c>
      <c r="J10" s="48">
        <f t="shared" ref="J10:J38" si="3">K10-L10</f>
        <v>-5.3203750428308894</v>
      </c>
      <c r="K10" s="48">
        <v>8.1705759586331492</v>
      </c>
      <c r="L10" s="48">
        <v>13.490951001464039</v>
      </c>
      <c r="M10" s="35">
        <f t="shared" ref="M10:U10" si="4">M20+M21+M22+M23</f>
        <v>-83</v>
      </c>
      <c r="N10" s="35">
        <f t="shared" si="4"/>
        <v>343</v>
      </c>
      <c r="O10" s="35">
        <f t="shared" si="4"/>
        <v>6592</v>
      </c>
      <c r="P10" s="35">
        <f t="shared" si="4"/>
        <v>210</v>
      </c>
      <c r="Q10" s="35">
        <f t="shared" si="4"/>
        <v>133</v>
      </c>
      <c r="R10" s="35">
        <f t="shared" si="4"/>
        <v>426</v>
      </c>
      <c r="S10" s="35">
        <f t="shared" si="4"/>
        <v>7001</v>
      </c>
      <c r="T10" s="35">
        <f t="shared" si="4"/>
        <v>306</v>
      </c>
      <c r="U10" s="35">
        <f t="shared" si="4"/>
        <v>120</v>
      </c>
      <c r="V10" s="48">
        <v>-5.2570372447019516</v>
      </c>
    </row>
    <row r="11" spans="1:22" ht="15" customHeight="1" x14ac:dyDescent="0.15">
      <c r="A11" s="2" t="s">
        <v>27</v>
      </c>
      <c r="B11" s="36">
        <f t="shared" ref="B11:I11" si="5">B12+B13+B14+B15+B16</f>
        <v>-90</v>
      </c>
      <c r="C11" s="36">
        <f t="shared" si="5"/>
        <v>10</v>
      </c>
      <c r="D11" s="36">
        <f t="shared" si="5"/>
        <v>-1017</v>
      </c>
      <c r="E11" s="36">
        <f t="shared" si="5"/>
        <v>-60</v>
      </c>
      <c r="F11" s="36">
        <f t="shared" si="5"/>
        <v>29</v>
      </c>
      <c r="G11" s="36">
        <f t="shared" si="5"/>
        <v>423</v>
      </c>
      <c r="H11" s="36">
        <f t="shared" si="5"/>
        <v>89</v>
      </c>
      <c r="I11" s="36">
        <f t="shared" si="5"/>
        <v>1182</v>
      </c>
      <c r="J11" s="53">
        <f t="shared" si="3"/>
        <v>-11.544193601804178</v>
      </c>
      <c r="K11" s="53">
        <v>5.5796935742053506</v>
      </c>
      <c r="L11" s="53">
        <v>17.123887176009529</v>
      </c>
      <c r="M11" s="36">
        <f t="shared" ref="M11:U11" si="6">M12+M13+M14+M15+M16</f>
        <v>-30</v>
      </c>
      <c r="N11" s="36">
        <f t="shared" si="6"/>
        <v>112</v>
      </c>
      <c r="O11" s="36">
        <f t="shared" si="6"/>
        <v>1858</v>
      </c>
      <c r="P11" s="36">
        <f t="shared" si="6"/>
        <v>38</v>
      </c>
      <c r="Q11" s="36">
        <f t="shared" si="6"/>
        <v>74</v>
      </c>
      <c r="R11" s="36">
        <f t="shared" si="6"/>
        <v>142</v>
      </c>
      <c r="S11" s="36">
        <f t="shared" si="6"/>
        <v>2116</v>
      </c>
      <c r="T11" s="36">
        <f t="shared" si="6"/>
        <v>55</v>
      </c>
      <c r="U11" s="36">
        <f t="shared" si="6"/>
        <v>87</v>
      </c>
      <c r="V11" s="53">
        <v>-5.7720968009020837</v>
      </c>
    </row>
    <row r="12" spans="1:22" ht="15" customHeight="1" x14ac:dyDescent="0.15">
      <c r="A12" s="6" t="s">
        <v>26</v>
      </c>
      <c r="B12" s="35">
        <f t="shared" ref="B12:I12" si="7">B24</f>
        <v>-8</v>
      </c>
      <c r="C12" s="35">
        <f t="shared" si="7"/>
        <v>-2</v>
      </c>
      <c r="D12" s="35">
        <f t="shared" si="7"/>
        <v>-79</v>
      </c>
      <c r="E12" s="35">
        <f t="shared" si="7"/>
        <v>-6</v>
      </c>
      <c r="F12" s="35">
        <f t="shared" si="7"/>
        <v>4</v>
      </c>
      <c r="G12" s="35">
        <f t="shared" si="7"/>
        <v>32</v>
      </c>
      <c r="H12" s="35">
        <f t="shared" si="7"/>
        <v>10</v>
      </c>
      <c r="I12" s="35">
        <f t="shared" si="7"/>
        <v>96</v>
      </c>
      <c r="J12" s="48">
        <f t="shared" si="3"/>
        <v>-14.618559446145653</v>
      </c>
      <c r="K12" s="48">
        <v>9.7457062974304343</v>
      </c>
      <c r="L12" s="48">
        <v>24.364265743576087</v>
      </c>
      <c r="M12" s="35">
        <f t="shared" ref="M12:U12" si="8">M24</f>
        <v>-2</v>
      </c>
      <c r="N12" s="35">
        <f t="shared" si="8"/>
        <v>7</v>
      </c>
      <c r="O12" s="35">
        <f t="shared" si="8"/>
        <v>141</v>
      </c>
      <c r="P12" s="35">
        <f t="shared" si="8"/>
        <v>1</v>
      </c>
      <c r="Q12" s="35">
        <f t="shared" si="8"/>
        <v>6</v>
      </c>
      <c r="R12" s="35">
        <f t="shared" si="8"/>
        <v>9</v>
      </c>
      <c r="S12" s="35">
        <f t="shared" si="8"/>
        <v>156</v>
      </c>
      <c r="T12" s="35">
        <f t="shared" si="8"/>
        <v>4</v>
      </c>
      <c r="U12" s="35">
        <f t="shared" si="8"/>
        <v>5</v>
      </c>
      <c r="V12" s="48">
        <v>-4.8728531487152154</v>
      </c>
    </row>
    <row r="13" spans="1:22" ht="15" customHeight="1" x14ac:dyDescent="0.15">
      <c r="A13" s="4" t="s">
        <v>25</v>
      </c>
      <c r="B13" s="37">
        <f t="shared" ref="B13:I13" si="9">B25+B26+B27</f>
        <v>-11</v>
      </c>
      <c r="C13" s="37">
        <f t="shared" si="9"/>
        <v>5</v>
      </c>
      <c r="D13" s="37">
        <f t="shared" si="9"/>
        <v>-250</v>
      </c>
      <c r="E13" s="37">
        <f t="shared" si="9"/>
        <v>-4</v>
      </c>
      <c r="F13" s="37">
        <f t="shared" si="9"/>
        <v>8</v>
      </c>
      <c r="G13" s="37">
        <f t="shared" si="9"/>
        <v>62</v>
      </c>
      <c r="H13" s="37">
        <f t="shared" si="9"/>
        <v>12</v>
      </c>
      <c r="I13" s="37">
        <f t="shared" si="9"/>
        <v>223</v>
      </c>
      <c r="J13" s="49">
        <f t="shared" si="3"/>
        <v>-4.2262669418743943</v>
      </c>
      <c r="K13" s="49">
        <v>8.4525338837487904</v>
      </c>
      <c r="L13" s="49">
        <v>12.678800825623185</v>
      </c>
      <c r="M13" s="37">
        <f t="shared" ref="M13:U13" si="10">M25+M26+M27</f>
        <v>-7</v>
      </c>
      <c r="N13" s="37">
        <f t="shared" si="10"/>
        <v>15</v>
      </c>
      <c r="O13" s="37">
        <f t="shared" si="10"/>
        <v>304</v>
      </c>
      <c r="P13" s="37">
        <f t="shared" si="10"/>
        <v>4</v>
      </c>
      <c r="Q13" s="37">
        <f t="shared" si="10"/>
        <v>11</v>
      </c>
      <c r="R13" s="37">
        <f t="shared" si="10"/>
        <v>22</v>
      </c>
      <c r="S13" s="37">
        <f t="shared" si="10"/>
        <v>393</v>
      </c>
      <c r="T13" s="37">
        <f t="shared" si="10"/>
        <v>10</v>
      </c>
      <c r="U13" s="37">
        <f t="shared" si="10"/>
        <v>12</v>
      </c>
      <c r="V13" s="49">
        <v>-7.3959671482801888</v>
      </c>
    </row>
    <row r="14" spans="1:22" ht="15" customHeight="1" x14ac:dyDescent="0.15">
      <c r="A14" s="4" t="s">
        <v>24</v>
      </c>
      <c r="B14" s="37">
        <f t="shared" ref="B14:I14" si="11">B28+B29+B30+B31</f>
        <v>-29</v>
      </c>
      <c r="C14" s="37">
        <f t="shared" si="11"/>
        <v>18</v>
      </c>
      <c r="D14" s="37">
        <f t="shared" si="11"/>
        <v>-343</v>
      </c>
      <c r="E14" s="37">
        <f t="shared" si="11"/>
        <v>-22</v>
      </c>
      <c r="F14" s="37">
        <f t="shared" si="11"/>
        <v>8</v>
      </c>
      <c r="G14" s="37">
        <f t="shared" si="11"/>
        <v>189</v>
      </c>
      <c r="H14" s="37">
        <f t="shared" si="11"/>
        <v>30</v>
      </c>
      <c r="I14" s="37">
        <f t="shared" si="11"/>
        <v>427</v>
      </c>
      <c r="J14" s="49">
        <f t="shared" si="3"/>
        <v>-11.121777384890571</v>
      </c>
      <c r="K14" s="49">
        <v>4.0442826854147524</v>
      </c>
      <c r="L14" s="49">
        <v>15.166060070305324</v>
      </c>
      <c r="M14" s="37">
        <f t="shared" ref="M14:U14" si="12">M28+M29+M30+M31</f>
        <v>-7</v>
      </c>
      <c r="N14" s="37">
        <f t="shared" si="12"/>
        <v>49</v>
      </c>
      <c r="O14" s="37">
        <f t="shared" si="12"/>
        <v>658</v>
      </c>
      <c r="P14" s="37">
        <f t="shared" si="12"/>
        <v>16</v>
      </c>
      <c r="Q14" s="37">
        <f t="shared" si="12"/>
        <v>33</v>
      </c>
      <c r="R14" s="37">
        <f t="shared" si="12"/>
        <v>56</v>
      </c>
      <c r="S14" s="37">
        <f t="shared" si="12"/>
        <v>763</v>
      </c>
      <c r="T14" s="37">
        <f t="shared" si="12"/>
        <v>16</v>
      </c>
      <c r="U14" s="37">
        <f t="shared" si="12"/>
        <v>40</v>
      </c>
      <c r="V14" s="49">
        <v>-3.538747349737914</v>
      </c>
    </row>
    <row r="15" spans="1:22" ht="15" customHeight="1" x14ac:dyDescent="0.15">
      <c r="A15" s="4" t="s">
        <v>23</v>
      </c>
      <c r="B15" s="37">
        <f t="shared" ref="B15:I15" si="13">B32+B33+B34+B35</f>
        <v>-26</v>
      </c>
      <c r="C15" s="37">
        <f t="shared" si="13"/>
        <v>-8</v>
      </c>
      <c r="D15" s="37">
        <f t="shared" si="13"/>
        <v>-185</v>
      </c>
      <c r="E15" s="37">
        <f t="shared" si="13"/>
        <v>-16</v>
      </c>
      <c r="F15" s="37">
        <f t="shared" si="13"/>
        <v>9</v>
      </c>
      <c r="G15" s="37">
        <f t="shared" si="13"/>
        <v>125</v>
      </c>
      <c r="H15" s="37">
        <f t="shared" si="13"/>
        <v>25</v>
      </c>
      <c r="I15" s="37">
        <f t="shared" si="13"/>
        <v>315</v>
      </c>
      <c r="J15" s="49">
        <f t="shared" si="3"/>
        <v>-10.624035065121197</v>
      </c>
      <c r="K15" s="49">
        <v>5.9760197241306745</v>
      </c>
      <c r="L15" s="49">
        <v>16.600054789251871</v>
      </c>
      <c r="M15" s="37">
        <f t="shared" ref="M15:U15" si="14">M32+M33+M34+M35</f>
        <v>-10</v>
      </c>
      <c r="N15" s="37">
        <f t="shared" si="14"/>
        <v>35</v>
      </c>
      <c r="O15" s="37">
        <f t="shared" si="14"/>
        <v>630</v>
      </c>
      <c r="P15" s="37">
        <f t="shared" si="14"/>
        <v>14</v>
      </c>
      <c r="Q15" s="37">
        <f t="shared" si="14"/>
        <v>21</v>
      </c>
      <c r="R15" s="37">
        <f t="shared" si="14"/>
        <v>45</v>
      </c>
      <c r="S15" s="37">
        <f t="shared" si="14"/>
        <v>625</v>
      </c>
      <c r="T15" s="37">
        <f t="shared" si="14"/>
        <v>18</v>
      </c>
      <c r="U15" s="37">
        <f t="shared" si="14"/>
        <v>27</v>
      </c>
      <c r="V15" s="49">
        <v>-6.6400219157007498</v>
      </c>
    </row>
    <row r="16" spans="1:22" ht="15" customHeight="1" x14ac:dyDescent="0.15">
      <c r="A16" s="2" t="s">
        <v>22</v>
      </c>
      <c r="B16" s="36">
        <f t="shared" ref="B16:I16" si="15">B36+B37+B38</f>
        <v>-16</v>
      </c>
      <c r="C16" s="36">
        <f t="shared" si="15"/>
        <v>-3</v>
      </c>
      <c r="D16" s="36">
        <f t="shared" si="15"/>
        <v>-160</v>
      </c>
      <c r="E16" s="36">
        <f t="shared" si="15"/>
        <v>-12</v>
      </c>
      <c r="F16" s="36">
        <f t="shared" si="15"/>
        <v>0</v>
      </c>
      <c r="G16" s="36">
        <f t="shared" si="15"/>
        <v>15</v>
      </c>
      <c r="H16" s="36">
        <f t="shared" si="15"/>
        <v>12</v>
      </c>
      <c r="I16" s="36">
        <f t="shared" si="15"/>
        <v>121</v>
      </c>
      <c r="J16" s="53">
        <f t="shared" si="3"/>
        <v>-33.670136919090474</v>
      </c>
      <c r="K16" s="53">
        <v>0</v>
      </c>
      <c r="L16" s="53">
        <v>33.670136919090474</v>
      </c>
      <c r="M16" s="36">
        <f t="shared" ref="M16:U16" si="16">M36+M37+M38</f>
        <v>-4</v>
      </c>
      <c r="N16" s="36">
        <f t="shared" si="16"/>
        <v>6</v>
      </c>
      <c r="O16" s="36">
        <f t="shared" si="16"/>
        <v>125</v>
      </c>
      <c r="P16" s="36">
        <f t="shared" si="16"/>
        <v>3</v>
      </c>
      <c r="Q16" s="36">
        <f t="shared" si="16"/>
        <v>3</v>
      </c>
      <c r="R16" s="36">
        <f t="shared" si="16"/>
        <v>10</v>
      </c>
      <c r="S16" s="36">
        <f t="shared" si="16"/>
        <v>179</v>
      </c>
      <c r="T16" s="36">
        <f t="shared" si="16"/>
        <v>7</v>
      </c>
      <c r="U16" s="36">
        <f t="shared" si="16"/>
        <v>3</v>
      </c>
      <c r="V16" s="53">
        <v>-11.223378973030162</v>
      </c>
    </row>
    <row r="17" spans="1:22" ht="15" customHeight="1" x14ac:dyDescent="0.15">
      <c r="A17" s="6" t="s">
        <v>21</v>
      </c>
      <c r="B17" s="35">
        <f t="shared" ref="B17:I17" si="17">B12+B13+B20</f>
        <v>-112</v>
      </c>
      <c r="C17" s="35">
        <f t="shared" si="17"/>
        <v>-71</v>
      </c>
      <c r="D17" s="35">
        <f t="shared" si="17"/>
        <v>-908</v>
      </c>
      <c r="E17" s="35">
        <f t="shared" si="17"/>
        <v>-31</v>
      </c>
      <c r="F17" s="35">
        <f t="shared" si="17"/>
        <v>83</v>
      </c>
      <c r="G17" s="35">
        <f t="shared" si="17"/>
        <v>803</v>
      </c>
      <c r="H17" s="35">
        <f t="shared" si="17"/>
        <v>114</v>
      </c>
      <c r="I17" s="35">
        <f t="shared" si="17"/>
        <v>1410</v>
      </c>
      <c r="J17" s="48">
        <f t="shared" si="3"/>
        <v>-3.5987139022447696</v>
      </c>
      <c r="K17" s="48">
        <v>9.635266254397294</v>
      </c>
      <c r="L17" s="48">
        <v>13.233980156642064</v>
      </c>
      <c r="M17" s="35">
        <f t="shared" ref="M17:U17" si="18">M12+M13+M20</f>
        <v>-81</v>
      </c>
      <c r="N17" s="35">
        <f t="shared" si="18"/>
        <v>135</v>
      </c>
      <c r="O17" s="35">
        <f t="shared" si="18"/>
        <v>2962</v>
      </c>
      <c r="P17" s="35">
        <f t="shared" si="18"/>
        <v>76</v>
      </c>
      <c r="Q17" s="35">
        <f t="shared" si="18"/>
        <v>59</v>
      </c>
      <c r="R17" s="35">
        <f t="shared" si="18"/>
        <v>216</v>
      </c>
      <c r="S17" s="35">
        <f t="shared" si="18"/>
        <v>3263</v>
      </c>
      <c r="T17" s="35">
        <f t="shared" si="18"/>
        <v>163</v>
      </c>
      <c r="U17" s="35">
        <f t="shared" si="18"/>
        <v>53</v>
      </c>
      <c r="V17" s="48">
        <v>-9.4030911639298882</v>
      </c>
    </row>
    <row r="18" spans="1:22" ht="15" customHeight="1" x14ac:dyDescent="0.15">
      <c r="A18" s="4" t="s">
        <v>20</v>
      </c>
      <c r="B18" s="37">
        <f t="shared" ref="B18:I18" si="19">B14+B22</f>
        <v>-59</v>
      </c>
      <c r="C18" s="37">
        <f t="shared" si="19"/>
        <v>29</v>
      </c>
      <c r="D18" s="37">
        <f t="shared" si="19"/>
        <v>-601</v>
      </c>
      <c r="E18" s="37">
        <f t="shared" si="19"/>
        <v>-43</v>
      </c>
      <c r="F18" s="37">
        <f t="shared" si="19"/>
        <v>18</v>
      </c>
      <c r="G18" s="37">
        <f t="shared" si="19"/>
        <v>372</v>
      </c>
      <c r="H18" s="37">
        <f t="shared" si="19"/>
        <v>61</v>
      </c>
      <c r="I18" s="37">
        <f t="shared" si="19"/>
        <v>765</v>
      </c>
      <c r="J18" s="49">
        <f t="shared" si="3"/>
        <v>-11.548799880241191</v>
      </c>
      <c r="K18" s="49">
        <v>4.8343813452172428</v>
      </c>
      <c r="L18" s="49">
        <v>16.383181225458433</v>
      </c>
      <c r="M18" s="37">
        <f t="shared" ref="M18:U18" si="20">M14+M22</f>
        <v>-16</v>
      </c>
      <c r="N18" s="37">
        <f t="shared" si="20"/>
        <v>84</v>
      </c>
      <c r="O18" s="37">
        <f t="shared" si="20"/>
        <v>1320</v>
      </c>
      <c r="P18" s="37">
        <f t="shared" si="20"/>
        <v>34</v>
      </c>
      <c r="Q18" s="37">
        <f t="shared" si="20"/>
        <v>50</v>
      </c>
      <c r="R18" s="37">
        <f t="shared" si="20"/>
        <v>100</v>
      </c>
      <c r="S18" s="37">
        <f t="shared" si="20"/>
        <v>1528</v>
      </c>
      <c r="T18" s="37">
        <f t="shared" si="20"/>
        <v>38</v>
      </c>
      <c r="U18" s="37">
        <f t="shared" si="20"/>
        <v>62</v>
      </c>
      <c r="V18" s="49">
        <v>-4.2972278624153297</v>
      </c>
    </row>
    <row r="19" spans="1:22" ht="15" customHeight="1" x14ac:dyDescent="0.15">
      <c r="A19" s="2" t="s">
        <v>19</v>
      </c>
      <c r="B19" s="36">
        <f t="shared" ref="B19:I19" si="21">B15+B16+B21+B23</f>
        <v>-86</v>
      </c>
      <c r="C19" s="36">
        <f t="shared" si="21"/>
        <v>1</v>
      </c>
      <c r="D19" s="36">
        <f t="shared" si="21"/>
        <v>-778</v>
      </c>
      <c r="E19" s="36">
        <f t="shared" si="21"/>
        <v>-70</v>
      </c>
      <c r="F19" s="36">
        <f t="shared" si="21"/>
        <v>57</v>
      </c>
      <c r="G19" s="36">
        <f t="shared" si="21"/>
        <v>887</v>
      </c>
      <c r="H19" s="36">
        <f t="shared" si="21"/>
        <v>127</v>
      </c>
      <c r="I19" s="36">
        <f t="shared" si="21"/>
        <v>1507</v>
      </c>
      <c r="J19" s="53">
        <f t="shared" si="3"/>
        <v>-8.0941141383828139</v>
      </c>
      <c r="K19" s="53">
        <v>6.5909215126831482</v>
      </c>
      <c r="L19" s="53">
        <v>14.685035651065963</v>
      </c>
      <c r="M19" s="36">
        <f t="shared" ref="M19:U19" si="22">M15+M16+M21+M23</f>
        <v>-16</v>
      </c>
      <c r="N19" s="36">
        <f t="shared" si="22"/>
        <v>236</v>
      </c>
      <c r="O19" s="36">
        <f t="shared" si="22"/>
        <v>4168</v>
      </c>
      <c r="P19" s="36">
        <f t="shared" si="22"/>
        <v>138</v>
      </c>
      <c r="Q19" s="36">
        <f t="shared" si="22"/>
        <v>98</v>
      </c>
      <c r="R19" s="36">
        <f t="shared" si="22"/>
        <v>252</v>
      </c>
      <c r="S19" s="36">
        <f t="shared" si="22"/>
        <v>4326</v>
      </c>
      <c r="T19" s="36">
        <f t="shared" si="22"/>
        <v>160</v>
      </c>
      <c r="U19" s="36">
        <f t="shared" si="22"/>
        <v>92</v>
      </c>
      <c r="V19" s="53">
        <v>-1.8500832316303608</v>
      </c>
    </row>
    <row r="20" spans="1:22" ht="15" customHeight="1" x14ac:dyDescent="0.15">
      <c r="A20" s="5" t="s">
        <v>18</v>
      </c>
      <c r="B20" s="40">
        <f>E20+M20</f>
        <v>-93</v>
      </c>
      <c r="C20" s="40">
        <v>-74</v>
      </c>
      <c r="D20" s="40">
        <f>G20-I20+O20-S20</f>
        <v>-579</v>
      </c>
      <c r="E20" s="40">
        <f>F20-H20</f>
        <v>-21</v>
      </c>
      <c r="F20" s="40">
        <v>71</v>
      </c>
      <c r="G20" s="40">
        <v>709</v>
      </c>
      <c r="H20" s="40">
        <v>92</v>
      </c>
      <c r="I20" s="40">
        <v>1091</v>
      </c>
      <c r="J20" s="61">
        <f t="shared" si="3"/>
        <v>-2.8936422696154747</v>
      </c>
      <c r="K20" s="61">
        <v>9.7832667210808957</v>
      </c>
      <c r="L20" s="61">
        <v>12.67690899069637</v>
      </c>
      <c r="M20" s="40">
        <f>N20-R20</f>
        <v>-72</v>
      </c>
      <c r="N20" s="40">
        <f>SUM(P20:Q20)</f>
        <v>113</v>
      </c>
      <c r="O20" s="41">
        <v>2517</v>
      </c>
      <c r="P20" s="41">
        <v>71</v>
      </c>
      <c r="Q20" s="41">
        <v>42</v>
      </c>
      <c r="R20" s="41">
        <f>SUM(T20:U20)</f>
        <v>185</v>
      </c>
      <c r="S20" s="41">
        <v>2714</v>
      </c>
      <c r="T20" s="41">
        <v>149</v>
      </c>
      <c r="U20" s="41">
        <v>36</v>
      </c>
      <c r="V20" s="52">
        <v>-9.9210592101102044</v>
      </c>
    </row>
    <row r="21" spans="1:22" ht="15" customHeight="1" x14ac:dyDescent="0.15">
      <c r="A21" s="3" t="s">
        <v>17</v>
      </c>
      <c r="B21" s="42">
        <f t="shared" ref="B21:B38" si="23">E21+M21</f>
        <v>-31</v>
      </c>
      <c r="C21" s="42">
        <v>16</v>
      </c>
      <c r="D21" s="42">
        <f t="shared" ref="D21:D38" si="24">G21-I21+O21-S21</f>
        <v>-322</v>
      </c>
      <c r="E21" s="42">
        <f t="shared" ref="E21:E38" si="25">F21-H21</f>
        <v>-37</v>
      </c>
      <c r="F21" s="42">
        <v>39</v>
      </c>
      <c r="G21" s="42">
        <v>640</v>
      </c>
      <c r="H21" s="42">
        <v>76</v>
      </c>
      <c r="I21" s="42">
        <v>850</v>
      </c>
      <c r="J21" s="62">
        <f t="shared" si="3"/>
        <v>-6.6757997575573524</v>
      </c>
      <c r="K21" s="62">
        <v>7.036653798506399</v>
      </c>
      <c r="L21" s="62">
        <v>13.712453556063751</v>
      </c>
      <c r="M21" s="42">
        <f t="shared" ref="M21:M38" si="26">N21-R21</f>
        <v>6</v>
      </c>
      <c r="N21" s="42">
        <f>SUM(P21:Q21)</f>
        <v>160</v>
      </c>
      <c r="O21" s="42">
        <v>2663</v>
      </c>
      <c r="P21" s="42">
        <v>99</v>
      </c>
      <c r="Q21" s="42">
        <v>61</v>
      </c>
      <c r="R21" s="42">
        <f t="shared" ref="R21:R38" si="27">SUM(T21:U21)</f>
        <v>154</v>
      </c>
      <c r="S21" s="42">
        <v>2775</v>
      </c>
      <c r="T21" s="42">
        <v>108</v>
      </c>
      <c r="U21" s="42">
        <v>46</v>
      </c>
      <c r="V21" s="49">
        <v>1.0825621228471398</v>
      </c>
    </row>
    <row r="22" spans="1:22" ht="15" customHeight="1" x14ac:dyDescent="0.15">
      <c r="A22" s="3" t="s">
        <v>16</v>
      </c>
      <c r="B22" s="42">
        <f t="shared" si="23"/>
        <v>-30</v>
      </c>
      <c r="C22" s="42">
        <v>11</v>
      </c>
      <c r="D22" s="42">
        <f t="shared" si="24"/>
        <v>-258</v>
      </c>
      <c r="E22" s="42">
        <f t="shared" si="25"/>
        <v>-21</v>
      </c>
      <c r="F22" s="42">
        <v>10</v>
      </c>
      <c r="G22" s="42">
        <v>183</v>
      </c>
      <c r="H22" s="42">
        <v>31</v>
      </c>
      <c r="I22" s="42">
        <v>338</v>
      </c>
      <c r="J22" s="62">
        <f t="shared" si="3"/>
        <v>-12.032801360148037</v>
      </c>
      <c r="K22" s="62">
        <v>5.7299054095943038</v>
      </c>
      <c r="L22" s="62">
        <v>17.762706769742341</v>
      </c>
      <c r="M22" s="42">
        <f>N22-R22</f>
        <v>-9</v>
      </c>
      <c r="N22" s="42">
        <f t="shared" ref="N22:N38" si="28">SUM(P22:Q22)</f>
        <v>35</v>
      </c>
      <c r="O22" s="42">
        <v>662</v>
      </c>
      <c r="P22" s="42">
        <v>18</v>
      </c>
      <c r="Q22" s="42">
        <v>17</v>
      </c>
      <c r="R22" s="42">
        <f t="shared" si="27"/>
        <v>44</v>
      </c>
      <c r="S22" s="42">
        <v>765</v>
      </c>
      <c r="T22" s="42">
        <v>22</v>
      </c>
      <c r="U22" s="42">
        <v>22</v>
      </c>
      <c r="V22" s="49">
        <v>-5.1569148686348711</v>
      </c>
    </row>
    <row r="23" spans="1:22" ht="15" customHeight="1" x14ac:dyDescent="0.15">
      <c r="A23" s="1" t="s">
        <v>15</v>
      </c>
      <c r="B23" s="43">
        <f t="shared" si="23"/>
        <v>-13</v>
      </c>
      <c r="C23" s="43">
        <v>-4</v>
      </c>
      <c r="D23" s="43">
        <f t="shared" si="24"/>
        <v>-111</v>
      </c>
      <c r="E23" s="43">
        <f t="shared" si="25"/>
        <v>-5</v>
      </c>
      <c r="F23" s="43">
        <v>9</v>
      </c>
      <c r="G23" s="43">
        <v>107</v>
      </c>
      <c r="H23" s="43">
        <v>14</v>
      </c>
      <c r="I23" s="43">
        <v>221</v>
      </c>
      <c r="J23" s="63">
        <f t="shared" si="3"/>
        <v>-4.0211207720551894</v>
      </c>
      <c r="K23" s="63">
        <v>7.2380173896993387</v>
      </c>
      <c r="L23" s="63">
        <v>11.259138161754528</v>
      </c>
      <c r="M23" s="43">
        <f t="shared" si="26"/>
        <v>-8</v>
      </c>
      <c r="N23" s="43">
        <f t="shared" si="28"/>
        <v>35</v>
      </c>
      <c r="O23" s="43">
        <v>750</v>
      </c>
      <c r="P23" s="43">
        <v>22</v>
      </c>
      <c r="Q23" s="43">
        <v>13</v>
      </c>
      <c r="R23" s="43">
        <f t="shared" si="27"/>
        <v>43</v>
      </c>
      <c r="S23" s="47">
        <v>747</v>
      </c>
      <c r="T23" s="47">
        <v>27</v>
      </c>
      <c r="U23" s="47">
        <v>16</v>
      </c>
      <c r="V23" s="54">
        <v>-6.4337932352883058</v>
      </c>
    </row>
    <row r="24" spans="1:22" ht="15" customHeight="1" x14ac:dyDescent="0.15">
      <c r="A24" s="7" t="s">
        <v>14</v>
      </c>
      <c r="B24" s="45">
        <f t="shared" si="23"/>
        <v>-8</v>
      </c>
      <c r="C24" s="45">
        <v>-2</v>
      </c>
      <c r="D24" s="45">
        <f t="shared" si="24"/>
        <v>-79</v>
      </c>
      <c r="E24" s="40">
        <f t="shared" si="25"/>
        <v>-6</v>
      </c>
      <c r="F24" s="45">
        <v>4</v>
      </c>
      <c r="G24" s="45">
        <v>32</v>
      </c>
      <c r="H24" s="45">
        <v>10</v>
      </c>
      <c r="I24" s="46">
        <v>96</v>
      </c>
      <c r="J24" s="73">
        <f t="shared" si="3"/>
        <v>-14.618559446145653</v>
      </c>
      <c r="K24" s="73">
        <v>9.7457062974304343</v>
      </c>
      <c r="L24" s="73">
        <v>24.364265743576087</v>
      </c>
      <c r="M24" s="40">
        <f t="shared" si="26"/>
        <v>-2</v>
      </c>
      <c r="N24" s="45">
        <f t="shared" si="28"/>
        <v>7</v>
      </c>
      <c r="O24" s="45">
        <v>141</v>
      </c>
      <c r="P24" s="45">
        <v>1</v>
      </c>
      <c r="Q24" s="45">
        <v>6</v>
      </c>
      <c r="R24" s="45">
        <f t="shared" si="27"/>
        <v>9</v>
      </c>
      <c r="S24" s="45">
        <v>156</v>
      </c>
      <c r="T24" s="45">
        <v>4</v>
      </c>
      <c r="U24" s="45">
        <v>5</v>
      </c>
      <c r="V24" s="51">
        <v>-4.8728531487152154</v>
      </c>
    </row>
    <row r="25" spans="1:22" ht="15" customHeight="1" x14ac:dyDescent="0.15">
      <c r="A25" s="5" t="s">
        <v>13</v>
      </c>
      <c r="B25" s="40">
        <f t="shared" si="23"/>
        <v>-2</v>
      </c>
      <c r="C25" s="40">
        <v>-3</v>
      </c>
      <c r="D25" s="40">
        <f t="shared" si="24"/>
        <v>-49</v>
      </c>
      <c r="E25" s="40">
        <f t="shared" si="25"/>
        <v>-2</v>
      </c>
      <c r="F25" s="40">
        <v>0</v>
      </c>
      <c r="G25" s="40">
        <v>6</v>
      </c>
      <c r="H25" s="40">
        <v>2</v>
      </c>
      <c r="I25" s="40">
        <v>33</v>
      </c>
      <c r="J25" s="61">
        <f t="shared" si="3"/>
        <v>-18.384107290855663</v>
      </c>
      <c r="K25" s="61">
        <v>0</v>
      </c>
      <c r="L25" s="61">
        <v>18.384107290855663</v>
      </c>
      <c r="M25" s="40">
        <f t="shared" si="26"/>
        <v>0</v>
      </c>
      <c r="N25" s="40">
        <f t="shared" si="28"/>
        <v>3</v>
      </c>
      <c r="O25" s="40">
        <v>36</v>
      </c>
      <c r="P25" s="40">
        <v>1</v>
      </c>
      <c r="Q25" s="40">
        <v>2</v>
      </c>
      <c r="R25" s="40">
        <f t="shared" si="27"/>
        <v>3</v>
      </c>
      <c r="S25" s="41">
        <v>58</v>
      </c>
      <c r="T25" s="41">
        <v>3</v>
      </c>
      <c r="U25" s="41">
        <v>0</v>
      </c>
      <c r="V25" s="52">
        <v>0</v>
      </c>
    </row>
    <row r="26" spans="1:22" ht="15" customHeight="1" x14ac:dyDescent="0.15">
      <c r="A26" s="3" t="s">
        <v>12</v>
      </c>
      <c r="B26" s="42">
        <f t="shared" si="23"/>
        <v>2</v>
      </c>
      <c r="C26" s="42">
        <v>4</v>
      </c>
      <c r="D26" s="42">
        <f t="shared" si="24"/>
        <v>-46</v>
      </c>
      <c r="E26" s="42">
        <f t="shared" si="25"/>
        <v>2</v>
      </c>
      <c r="F26" s="42">
        <v>4</v>
      </c>
      <c r="G26" s="42">
        <v>19</v>
      </c>
      <c r="H26" s="42">
        <v>2</v>
      </c>
      <c r="I26" s="42">
        <v>56</v>
      </c>
      <c r="J26" s="62">
        <f t="shared" si="3"/>
        <v>8.3608411097531725</v>
      </c>
      <c r="K26" s="62">
        <v>16.721682219506345</v>
      </c>
      <c r="L26" s="62">
        <v>8.3608411097531725</v>
      </c>
      <c r="M26" s="42">
        <f t="shared" si="26"/>
        <v>0</v>
      </c>
      <c r="N26" s="42">
        <f t="shared" si="28"/>
        <v>3</v>
      </c>
      <c r="O26" s="42">
        <v>98</v>
      </c>
      <c r="P26" s="42">
        <v>2</v>
      </c>
      <c r="Q26" s="42">
        <v>1</v>
      </c>
      <c r="R26" s="42">
        <f t="shared" si="27"/>
        <v>3</v>
      </c>
      <c r="S26" s="42">
        <v>107</v>
      </c>
      <c r="T26" s="42">
        <v>0</v>
      </c>
      <c r="U26" s="42">
        <v>3</v>
      </c>
      <c r="V26" s="49">
        <v>0</v>
      </c>
    </row>
    <row r="27" spans="1:22" ht="15" customHeight="1" x14ac:dyDescent="0.15">
      <c r="A27" s="1" t="s">
        <v>11</v>
      </c>
      <c r="B27" s="43">
        <f t="shared" si="23"/>
        <v>-11</v>
      </c>
      <c r="C27" s="43">
        <v>4</v>
      </c>
      <c r="D27" s="43">
        <f t="shared" si="24"/>
        <v>-155</v>
      </c>
      <c r="E27" s="43">
        <f t="shared" si="25"/>
        <v>-4</v>
      </c>
      <c r="F27" s="43">
        <v>4</v>
      </c>
      <c r="G27" s="43">
        <v>37</v>
      </c>
      <c r="H27" s="43">
        <v>8</v>
      </c>
      <c r="I27" s="43">
        <v>134</v>
      </c>
      <c r="J27" s="63">
        <f t="shared" si="3"/>
        <v>-6.6838022799800934</v>
      </c>
      <c r="K27" s="63">
        <v>6.6838022799800934</v>
      </c>
      <c r="L27" s="63">
        <v>13.367604559960187</v>
      </c>
      <c r="M27" s="43">
        <f t="shared" si="26"/>
        <v>-7</v>
      </c>
      <c r="N27" s="43">
        <f t="shared" si="28"/>
        <v>9</v>
      </c>
      <c r="O27" s="47">
        <v>170</v>
      </c>
      <c r="P27" s="47">
        <v>1</v>
      </c>
      <c r="Q27" s="47">
        <v>8</v>
      </c>
      <c r="R27" s="47">
        <f t="shared" si="27"/>
        <v>16</v>
      </c>
      <c r="S27" s="47">
        <v>228</v>
      </c>
      <c r="T27" s="47">
        <v>7</v>
      </c>
      <c r="U27" s="47">
        <v>9</v>
      </c>
      <c r="V27" s="54">
        <v>-11.69665398996516</v>
      </c>
    </row>
    <row r="28" spans="1:22" ht="15" customHeight="1" x14ac:dyDescent="0.15">
      <c r="A28" s="5" t="s">
        <v>10</v>
      </c>
      <c r="B28" s="40">
        <f t="shared" si="23"/>
        <v>-4</v>
      </c>
      <c r="C28" s="40">
        <v>-1</v>
      </c>
      <c r="D28" s="40">
        <f t="shared" si="24"/>
        <v>-40</v>
      </c>
      <c r="E28" s="40">
        <f t="shared" si="25"/>
        <v>-2</v>
      </c>
      <c r="F28" s="40">
        <v>0</v>
      </c>
      <c r="G28" s="40">
        <v>13</v>
      </c>
      <c r="H28" s="40">
        <v>2</v>
      </c>
      <c r="I28" s="40">
        <v>48</v>
      </c>
      <c r="J28" s="61">
        <f t="shared" si="3"/>
        <v>-8.7949056830469772</v>
      </c>
      <c r="K28" s="61">
        <v>0</v>
      </c>
      <c r="L28" s="61">
        <v>8.7949056830469772</v>
      </c>
      <c r="M28" s="40">
        <f t="shared" si="26"/>
        <v>-2</v>
      </c>
      <c r="N28" s="40">
        <f t="shared" si="28"/>
        <v>4</v>
      </c>
      <c r="O28" s="40">
        <v>74</v>
      </c>
      <c r="P28" s="40">
        <v>0</v>
      </c>
      <c r="Q28" s="40">
        <v>4</v>
      </c>
      <c r="R28" s="40">
        <f t="shared" si="27"/>
        <v>6</v>
      </c>
      <c r="S28" s="40">
        <v>79</v>
      </c>
      <c r="T28" s="40">
        <v>0</v>
      </c>
      <c r="U28" s="40">
        <v>6</v>
      </c>
      <c r="V28" s="48">
        <v>-8.7949056830469772</v>
      </c>
    </row>
    <row r="29" spans="1:22" ht="15" customHeight="1" x14ac:dyDescent="0.15">
      <c r="A29" s="3" t="s">
        <v>9</v>
      </c>
      <c r="B29" s="42">
        <f t="shared" si="23"/>
        <v>-5</v>
      </c>
      <c r="C29" s="42">
        <v>8</v>
      </c>
      <c r="D29" s="42">
        <f t="shared" si="24"/>
        <v>-91</v>
      </c>
      <c r="E29" s="42">
        <f>F29-H29</f>
        <v>-6</v>
      </c>
      <c r="F29" s="42">
        <v>1</v>
      </c>
      <c r="G29" s="42">
        <v>56</v>
      </c>
      <c r="H29" s="42">
        <v>7</v>
      </c>
      <c r="I29" s="42">
        <v>124</v>
      </c>
      <c r="J29" s="62">
        <f t="shared" si="3"/>
        <v>-9.9128338697518643</v>
      </c>
      <c r="K29" s="62">
        <v>1.6521389782919771</v>
      </c>
      <c r="L29" s="62">
        <v>11.564972848043842</v>
      </c>
      <c r="M29" s="42">
        <f t="shared" si="26"/>
        <v>1</v>
      </c>
      <c r="N29" s="42">
        <f t="shared" si="28"/>
        <v>20</v>
      </c>
      <c r="O29" s="42">
        <v>243</v>
      </c>
      <c r="P29" s="42">
        <v>6</v>
      </c>
      <c r="Q29" s="42">
        <v>14</v>
      </c>
      <c r="R29" s="42">
        <f t="shared" si="27"/>
        <v>19</v>
      </c>
      <c r="S29" s="42">
        <v>266</v>
      </c>
      <c r="T29" s="42">
        <v>8</v>
      </c>
      <c r="U29" s="42">
        <v>11</v>
      </c>
      <c r="V29" s="49">
        <v>1.6521389782919833</v>
      </c>
    </row>
    <row r="30" spans="1:22" ht="15" customHeight="1" x14ac:dyDescent="0.15">
      <c r="A30" s="3" t="s">
        <v>8</v>
      </c>
      <c r="B30" s="42">
        <f t="shared" si="23"/>
        <v>-12</v>
      </c>
      <c r="C30" s="42">
        <v>11</v>
      </c>
      <c r="D30" s="42">
        <f t="shared" si="24"/>
        <v>-145</v>
      </c>
      <c r="E30" s="42">
        <f t="shared" si="25"/>
        <v>-8</v>
      </c>
      <c r="F30" s="42">
        <v>2</v>
      </c>
      <c r="G30" s="42">
        <v>56</v>
      </c>
      <c r="H30" s="42">
        <v>10</v>
      </c>
      <c r="I30" s="42">
        <v>139</v>
      </c>
      <c r="J30" s="62">
        <f t="shared" si="3"/>
        <v>-13.177436340561121</v>
      </c>
      <c r="K30" s="62">
        <v>3.2943590851402802</v>
      </c>
      <c r="L30" s="62">
        <v>16.471795425701401</v>
      </c>
      <c r="M30" s="42">
        <f t="shared" si="26"/>
        <v>-4</v>
      </c>
      <c r="N30" s="42">
        <f t="shared" si="28"/>
        <v>11</v>
      </c>
      <c r="O30" s="42">
        <v>176</v>
      </c>
      <c r="P30" s="42">
        <v>6</v>
      </c>
      <c r="Q30" s="42">
        <v>5</v>
      </c>
      <c r="R30" s="42">
        <f t="shared" si="27"/>
        <v>15</v>
      </c>
      <c r="S30" s="42">
        <v>238</v>
      </c>
      <c r="T30" s="42">
        <v>4</v>
      </c>
      <c r="U30" s="42">
        <v>11</v>
      </c>
      <c r="V30" s="49">
        <v>-6.5887181702805648</v>
      </c>
    </row>
    <row r="31" spans="1:22" ht="15" customHeight="1" x14ac:dyDescent="0.15">
      <c r="A31" s="1" t="s">
        <v>7</v>
      </c>
      <c r="B31" s="43">
        <f t="shared" si="23"/>
        <v>-8</v>
      </c>
      <c r="C31" s="43">
        <v>0</v>
      </c>
      <c r="D31" s="43">
        <f t="shared" si="24"/>
        <v>-67</v>
      </c>
      <c r="E31" s="43">
        <f t="shared" si="25"/>
        <v>-6</v>
      </c>
      <c r="F31" s="43">
        <v>5</v>
      </c>
      <c r="G31" s="43">
        <v>64</v>
      </c>
      <c r="H31" s="43">
        <v>11</v>
      </c>
      <c r="I31" s="43">
        <v>116</v>
      </c>
      <c r="J31" s="63">
        <f t="shared" si="3"/>
        <v>-11.14573711083816</v>
      </c>
      <c r="K31" s="63">
        <v>9.2881142590318024</v>
      </c>
      <c r="L31" s="63">
        <v>20.433851369869963</v>
      </c>
      <c r="M31" s="43">
        <f t="shared" si="26"/>
        <v>-2</v>
      </c>
      <c r="N31" s="43">
        <f t="shared" si="28"/>
        <v>14</v>
      </c>
      <c r="O31" s="43">
        <v>165</v>
      </c>
      <c r="P31" s="43">
        <v>4</v>
      </c>
      <c r="Q31" s="43">
        <v>10</v>
      </c>
      <c r="R31" s="43">
        <f t="shared" si="27"/>
        <v>16</v>
      </c>
      <c r="S31" s="43">
        <v>180</v>
      </c>
      <c r="T31" s="43">
        <v>4</v>
      </c>
      <c r="U31" s="43">
        <v>12</v>
      </c>
      <c r="V31" s="53">
        <v>-3.715245703612716</v>
      </c>
    </row>
    <row r="32" spans="1:22" ht="15" customHeight="1" x14ac:dyDescent="0.15">
      <c r="A32" s="5" t="s">
        <v>6</v>
      </c>
      <c r="B32" s="40">
        <f t="shared" si="23"/>
        <v>-2</v>
      </c>
      <c r="C32" s="40">
        <v>1</v>
      </c>
      <c r="D32" s="40">
        <f t="shared" si="24"/>
        <v>-9</v>
      </c>
      <c r="E32" s="40">
        <f t="shared" si="25"/>
        <v>0</v>
      </c>
      <c r="F32" s="40">
        <v>1</v>
      </c>
      <c r="G32" s="40">
        <v>20</v>
      </c>
      <c r="H32" s="40">
        <v>1</v>
      </c>
      <c r="I32" s="40">
        <v>25</v>
      </c>
      <c r="J32" s="61">
        <f t="shared" si="3"/>
        <v>0</v>
      </c>
      <c r="K32" s="61">
        <v>7.8243581247194136</v>
      </c>
      <c r="L32" s="61">
        <v>7.8243581247194136</v>
      </c>
      <c r="M32" s="40">
        <f t="shared" si="26"/>
        <v>-2</v>
      </c>
      <c r="N32" s="40">
        <f t="shared" si="28"/>
        <v>5</v>
      </c>
      <c r="O32" s="41">
        <v>77</v>
      </c>
      <c r="P32" s="41">
        <v>1</v>
      </c>
      <c r="Q32" s="41">
        <v>4</v>
      </c>
      <c r="R32" s="41">
        <f t="shared" si="27"/>
        <v>7</v>
      </c>
      <c r="S32" s="41">
        <v>81</v>
      </c>
      <c r="T32" s="41">
        <v>1</v>
      </c>
      <c r="U32" s="41">
        <v>6</v>
      </c>
      <c r="V32" s="52">
        <v>-15.648716249438834</v>
      </c>
    </row>
    <row r="33" spans="1:22" ht="15" customHeight="1" x14ac:dyDescent="0.15">
      <c r="A33" s="3" t="s">
        <v>5</v>
      </c>
      <c r="B33" s="42">
        <f t="shared" si="23"/>
        <v>-18</v>
      </c>
      <c r="C33" s="42">
        <v>-12</v>
      </c>
      <c r="D33" s="42">
        <f t="shared" si="24"/>
        <v>-81</v>
      </c>
      <c r="E33" s="42">
        <f t="shared" si="25"/>
        <v>-9</v>
      </c>
      <c r="F33" s="42">
        <v>3</v>
      </c>
      <c r="G33" s="42">
        <v>42</v>
      </c>
      <c r="H33" s="42">
        <v>12</v>
      </c>
      <c r="I33" s="42">
        <v>131</v>
      </c>
      <c r="J33" s="62">
        <f t="shared" si="3"/>
        <v>-15.236245056546171</v>
      </c>
      <c r="K33" s="62">
        <v>5.0787483521820569</v>
      </c>
      <c r="L33" s="62">
        <v>20.314993408728228</v>
      </c>
      <c r="M33" s="42">
        <f t="shared" si="26"/>
        <v>-9</v>
      </c>
      <c r="N33" s="42">
        <f t="shared" si="28"/>
        <v>8</v>
      </c>
      <c r="O33" s="42">
        <v>239</v>
      </c>
      <c r="P33" s="42">
        <v>4</v>
      </c>
      <c r="Q33" s="42">
        <v>4</v>
      </c>
      <c r="R33" s="42">
        <f t="shared" si="27"/>
        <v>17</v>
      </c>
      <c r="S33" s="42">
        <v>231</v>
      </c>
      <c r="T33" s="42">
        <v>10</v>
      </c>
      <c r="U33" s="42">
        <v>7</v>
      </c>
      <c r="V33" s="49">
        <v>-15.236245056546171</v>
      </c>
    </row>
    <row r="34" spans="1:22" ht="15" customHeight="1" x14ac:dyDescent="0.15">
      <c r="A34" s="3" t="s">
        <v>4</v>
      </c>
      <c r="B34" s="42">
        <f t="shared" si="23"/>
        <v>1</v>
      </c>
      <c r="C34" s="42">
        <v>5</v>
      </c>
      <c r="D34" s="42">
        <f t="shared" si="24"/>
        <v>-54</v>
      </c>
      <c r="E34" s="42">
        <f t="shared" si="25"/>
        <v>-4</v>
      </c>
      <c r="F34" s="42">
        <v>2</v>
      </c>
      <c r="G34" s="42">
        <v>29</v>
      </c>
      <c r="H34" s="42">
        <v>6</v>
      </c>
      <c r="I34" s="42">
        <v>82</v>
      </c>
      <c r="J34" s="62">
        <f t="shared" si="3"/>
        <v>-10.20265938170769</v>
      </c>
      <c r="K34" s="62">
        <v>5.101329690853845</v>
      </c>
      <c r="L34" s="62">
        <v>15.303989072561535</v>
      </c>
      <c r="M34" s="42">
        <f t="shared" si="26"/>
        <v>5</v>
      </c>
      <c r="N34" s="42">
        <f t="shared" si="28"/>
        <v>13</v>
      </c>
      <c r="O34" s="42">
        <v>150</v>
      </c>
      <c r="P34" s="42">
        <v>5</v>
      </c>
      <c r="Q34" s="42">
        <v>8</v>
      </c>
      <c r="R34" s="42">
        <f t="shared" si="27"/>
        <v>8</v>
      </c>
      <c r="S34" s="42">
        <v>151</v>
      </c>
      <c r="T34" s="42">
        <v>2</v>
      </c>
      <c r="U34" s="42">
        <v>6</v>
      </c>
      <c r="V34" s="49">
        <v>12.75332422713462</v>
      </c>
    </row>
    <row r="35" spans="1:22" ht="15" customHeight="1" x14ac:dyDescent="0.15">
      <c r="A35" s="1" t="s">
        <v>3</v>
      </c>
      <c r="B35" s="43">
        <f t="shared" si="23"/>
        <v>-7</v>
      </c>
      <c r="C35" s="43">
        <v>-2</v>
      </c>
      <c r="D35" s="43">
        <f t="shared" si="24"/>
        <v>-41</v>
      </c>
      <c r="E35" s="43">
        <f t="shared" si="25"/>
        <v>-3</v>
      </c>
      <c r="F35" s="43">
        <v>3</v>
      </c>
      <c r="G35" s="43">
        <v>34</v>
      </c>
      <c r="H35" s="43">
        <v>6</v>
      </c>
      <c r="I35" s="43">
        <v>77</v>
      </c>
      <c r="J35" s="63">
        <f t="shared" si="3"/>
        <v>-7.586068716793676</v>
      </c>
      <c r="K35" s="63">
        <v>7.586068716793676</v>
      </c>
      <c r="L35" s="63">
        <v>15.172137433587352</v>
      </c>
      <c r="M35" s="43">
        <f>N35-R35</f>
        <v>-4</v>
      </c>
      <c r="N35" s="43">
        <f t="shared" si="28"/>
        <v>9</v>
      </c>
      <c r="O35" s="47">
        <v>164</v>
      </c>
      <c r="P35" s="47">
        <v>4</v>
      </c>
      <c r="Q35" s="47">
        <v>5</v>
      </c>
      <c r="R35" s="47">
        <f t="shared" si="27"/>
        <v>13</v>
      </c>
      <c r="S35" s="47">
        <v>162</v>
      </c>
      <c r="T35" s="47">
        <v>5</v>
      </c>
      <c r="U35" s="47">
        <v>8</v>
      </c>
      <c r="V35" s="54">
        <v>-10.114758289058233</v>
      </c>
    </row>
    <row r="36" spans="1:22" ht="15" customHeight="1" x14ac:dyDescent="0.15">
      <c r="A36" s="5" t="s">
        <v>2</v>
      </c>
      <c r="B36" s="40">
        <f t="shared" si="23"/>
        <v>-14</v>
      </c>
      <c r="C36" s="40">
        <v>-11</v>
      </c>
      <c r="D36" s="40">
        <f t="shared" si="24"/>
        <v>-60</v>
      </c>
      <c r="E36" s="40">
        <f t="shared" si="25"/>
        <v>-9</v>
      </c>
      <c r="F36" s="40">
        <v>0</v>
      </c>
      <c r="G36" s="40">
        <v>12</v>
      </c>
      <c r="H36" s="40">
        <v>9</v>
      </c>
      <c r="I36" s="40">
        <v>57</v>
      </c>
      <c r="J36" s="61">
        <f t="shared" si="3"/>
        <v>-58.309141117326355</v>
      </c>
      <c r="K36" s="61">
        <v>0</v>
      </c>
      <c r="L36" s="61">
        <v>58.309141117326355</v>
      </c>
      <c r="M36" s="40">
        <f t="shared" si="26"/>
        <v>-5</v>
      </c>
      <c r="N36" s="40">
        <f t="shared" si="28"/>
        <v>0</v>
      </c>
      <c r="O36" s="40">
        <v>53</v>
      </c>
      <c r="P36" s="40">
        <v>0</v>
      </c>
      <c r="Q36" s="40">
        <v>0</v>
      </c>
      <c r="R36" s="40">
        <f t="shared" si="27"/>
        <v>5</v>
      </c>
      <c r="S36" s="40">
        <v>68</v>
      </c>
      <c r="T36" s="40">
        <v>3</v>
      </c>
      <c r="U36" s="40">
        <v>2</v>
      </c>
      <c r="V36" s="48">
        <v>-32.393967287403527</v>
      </c>
    </row>
    <row r="37" spans="1:22" ht="15" customHeight="1" x14ac:dyDescent="0.15">
      <c r="A37" s="3" t="s">
        <v>1</v>
      </c>
      <c r="B37" s="42">
        <f t="shared" si="23"/>
        <v>0</v>
      </c>
      <c r="C37" s="42">
        <v>3</v>
      </c>
      <c r="D37" s="42">
        <f t="shared" si="24"/>
        <v>-53</v>
      </c>
      <c r="E37" s="42">
        <f t="shared" si="25"/>
        <v>-1</v>
      </c>
      <c r="F37" s="42">
        <v>0</v>
      </c>
      <c r="G37" s="42">
        <v>0</v>
      </c>
      <c r="H37" s="42">
        <v>1</v>
      </c>
      <c r="I37" s="42">
        <v>33</v>
      </c>
      <c r="J37" s="62">
        <f t="shared" si="3"/>
        <v>-9.6047866477720039</v>
      </c>
      <c r="K37" s="62">
        <v>0</v>
      </c>
      <c r="L37" s="62">
        <v>9.6047866477720039</v>
      </c>
      <c r="M37" s="42">
        <f t="shared" si="26"/>
        <v>1</v>
      </c>
      <c r="N37" s="42">
        <f t="shared" si="28"/>
        <v>4</v>
      </c>
      <c r="O37" s="42">
        <v>43</v>
      </c>
      <c r="P37" s="42">
        <v>3</v>
      </c>
      <c r="Q37" s="42">
        <v>1</v>
      </c>
      <c r="R37" s="42">
        <f t="shared" si="27"/>
        <v>3</v>
      </c>
      <c r="S37" s="42">
        <v>63</v>
      </c>
      <c r="T37" s="42">
        <v>3</v>
      </c>
      <c r="U37" s="42">
        <v>0</v>
      </c>
      <c r="V37" s="49">
        <v>9.6047866477720056</v>
      </c>
    </row>
    <row r="38" spans="1:22" ht="15" customHeight="1" x14ac:dyDescent="0.15">
      <c r="A38" s="1" t="s">
        <v>0</v>
      </c>
      <c r="B38" s="43">
        <f t="shared" si="23"/>
        <v>-2</v>
      </c>
      <c r="C38" s="43">
        <v>5</v>
      </c>
      <c r="D38" s="43">
        <f t="shared" si="24"/>
        <v>-47</v>
      </c>
      <c r="E38" s="43">
        <f t="shared" si="25"/>
        <v>-2</v>
      </c>
      <c r="F38" s="43">
        <v>0</v>
      </c>
      <c r="G38" s="43">
        <v>3</v>
      </c>
      <c r="H38" s="43">
        <v>2</v>
      </c>
      <c r="I38" s="43">
        <v>31</v>
      </c>
      <c r="J38" s="63">
        <f t="shared" si="3"/>
        <v>-20.42182792099096</v>
      </c>
      <c r="K38" s="63">
        <v>0</v>
      </c>
      <c r="L38" s="63">
        <v>20.42182792099096</v>
      </c>
      <c r="M38" s="43">
        <f t="shared" si="26"/>
        <v>0</v>
      </c>
      <c r="N38" s="43">
        <f t="shared" si="28"/>
        <v>2</v>
      </c>
      <c r="O38" s="43">
        <v>29</v>
      </c>
      <c r="P38" s="43">
        <v>0</v>
      </c>
      <c r="Q38" s="43">
        <v>2</v>
      </c>
      <c r="R38" s="43">
        <f t="shared" si="27"/>
        <v>2</v>
      </c>
      <c r="S38" s="43">
        <v>48</v>
      </c>
      <c r="T38" s="43">
        <v>1</v>
      </c>
      <c r="U38" s="43">
        <v>1</v>
      </c>
      <c r="V38" s="53">
        <v>0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A3" sqref="A3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75"/>
      <c r="B6" s="25"/>
      <c r="C6" s="77" t="s">
        <v>38</v>
      </c>
      <c r="D6" s="77" t="s">
        <v>37</v>
      </c>
      <c r="E6" s="25"/>
      <c r="F6" s="25"/>
      <c r="G6" s="85" t="s">
        <v>53</v>
      </c>
      <c r="H6" s="33"/>
      <c r="I6" s="85" t="s">
        <v>53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15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53</v>
      </c>
      <c r="P7" s="85" t="s">
        <v>31</v>
      </c>
      <c r="Q7" s="32" t="s">
        <v>30</v>
      </c>
      <c r="R7" s="28" t="s">
        <v>32</v>
      </c>
      <c r="S7" s="85" t="s">
        <v>53</v>
      </c>
      <c r="T7" s="83" t="s">
        <v>31</v>
      </c>
      <c r="U7" s="30" t="s">
        <v>49</v>
      </c>
      <c r="V7" s="85" t="s">
        <v>50</v>
      </c>
    </row>
    <row r="8" spans="1:22" x14ac:dyDescent="0.15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15">
      <c r="A9" s="8" t="s">
        <v>29</v>
      </c>
      <c r="B9" s="34">
        <f t="shared" ref="B9:I9" si="0">B10+B11</f>
        <v>-233</v>
      </c>
      <c r="C9" s="34">
        <f t="shared" si="0"/>
        <v>-55</v>
      </c>
      <c r="D9" s="34">
        <f t="shared" si="0"/>
        <v>-2478</v>
      </c>
      <c r="E9" s="34">
        <f t="shared" si="0"/>
        <v>-182</v>
      </c>
      <c r="F9" s="34">
        <f t="shared" si="0"/>
        <v>124</v>
      </c>
      <c r="G9" s="34">
        <f t="shared" si="0"/>
        <v>1912</v>
      </c>
      <c r="H9" s="34">
        <f t="shared" si="0"/>
        <v>306</v>
      </c>
      <c r="I9" s="34">
        <f t="shared" si="0"/>
        <v>3856</v>
      </c>
      <c r="J9" s="51">
        <f>K9-L9</f>
        <v>-7.9447886565993553</v>
      </c>
      <c r="K9" s="51">
        <v>5.4129329308698892</v>
      </c>
      <c r="L9" s="51">
        <v>13.357721587469245</v>
      </c>
      <c r="M9" s="34">
        <f t="shared" ref="M9:U9" si="1">M10+M11</f>
        <v>-51</v>
      </c>
      <c r="N9" s="34">
        <f t="shared" si="1"/>
        <v>461</v>
      </c>
      <c r="O9" s="34">
        <f t="shared" si="1"/>
        <v>7752</v>
      </c>
      <c r="P9" s="34">
        <f t="shared" si="1"/>
        <v>272</v>
      </c>
      <c r="Q9" s="34">
        <f t="shared" si="1"/>
        <v>189</v>
      </c>
      <c r="R9" s="34">
        <f>R10+R11</f>
        <v>512</v>
      </c>
      <c r="S9" s="34">
        <f t="shared" si="1"/>
        <v>8286</v>
      </c>
      <c r="T9" s="34">
        <f t="shared" si="1"/>
        <v>323</v>
      </c>
      <c r="U9" s="34">
        <f t="shared" si="1"/>
        <v>189</v>
      </c>
      <c r="V9" s="51">
        <v>-2.2262869312448714</v>
      </c>
    </row>
    <row r="10" spans="1:22" ht="15" customHeight="1" x14ac:dyDescent="0.15">
      <c r="A10" s="6" t="s">
        <v>28</v>
      </c>
      <c r="B10" s="35">
        <f t="shared" ref="B10:I10" si="2">B20+B21+B22+B23</f>
        <v>-132</v>
      </c>
      <c r="C10" s="35">
        <f t="shared" si="2"/>
        <v>-59</v>
      </c>
      <c r="D10" s="35">
        <f t="shared" si="2"/>
        <v>-1324</v>
      </c>
      <c r="E10" s="35">
        <f t="shared" si="2"/>
        <v>-119</v>
      </c>
      <c r="F10" s="35">
        <f t="shared" si="2"/>
        <v>96</v>
      </c>
      <c r="G10" s="35">
        <f t="shared" si="2"/>
        <v>1511</v>
      </c>
      <c r="H10" s="35">
        <f t="shared" si="2"/>
        <v>215</v>
      </c>
      <c r="I10" s="35">
        <f t="shared" si="2"/>
        <v>2607</v>
      </c>
      <c r="J10" s="48">
        <f t="shared" ref="J10:J38" si="3">K10-L10</f>
        <v>-6.9493330848503465</v>
      </c>
      <c r="K10" s="48">
        <v>5.6061846734927148</v>
      </c>
      <c r="L10" s="48">
        <v>12.555517758343061</v>
      </c>
      <c r="M10" s="35">
        <f t="shared" ref="M10:U10" si="4">M20+M21+M22+M23</f>
        <v>-13</v>
      </c>
      <c r="N10" s="35">
        <f t="shared" si="4"/>
        <v>336</v>
      </c>
      <c r="O10" s="35">
        <f t="shared" si="4"/>
        <v>5757</v>
      </c>
      <c r="P10" s="35">
        <f t="shared" si="4"/>
        <v>215</v>
      </c>
      <c r="Q10" s="35">
        <f t="shared" si="4"/>
        <v>121</v>
      </c>
      <c r="R10" s="35">
        <f t="shared" si="4"/>
        <v>349</v>
      </c>
      <c r="S10" s="35">
        <f t="shared" si="4"/>
        <v>5985</v>
      </c>
      <c r="T10" s="35">
        <f t="shared" si="4"/>
        <v>262</v>
      </c>
      <c r="U10" s="35">
        <f t="shared" si="4"/>
        <v>87</v>
      </c>
      <c r="V10" s="48">
        <v>-0.75917084120213829</v>
      </c>
    </row>
    <row r="11" spans="1:22" ht="15" customHeight="1" x14ac:dyDescent="0.15">
      <c r="A11" s="2" t="s">
        <v>27</v>
      </c>
      <c r="B11" s="36">
        <f t="shared" ref="B11:I11" si="5">B12+B13+B14+B15+B16</f>
        <v>-101</v>
      </c>
      <c r="C11" s="36">
        <f t="shared" si="5"/>
        <v>4</v>
      </c>
      <c r="D11" s="36">
        <f t="shared" si="5"/>
        <v>-1154</v>
      </c>
      <c r="E11" s="36">
        <f t="shared" si="5"/>
        <v>-63</v>
      </c>
      <c r="F11" s="36">
        <f t="shared" si="5"/>
        <v>28</v>
      </c>
      <c r="G11" s="36">
        <f t="shared" si="5"/>
        <v>401</v>
      </c>
      <c r="H11" s="36">
        <f t="shared" si="5"/>
        <v>91</v>
      </c>
      <c r="I11" s="36">
        <f t="shared" si="5"/>
        <v>1249</v>
      </c>
      <c r="J11" s="53">
        <f t="shared" si="3"/>
        <v>-10.891828058573452</v>
      </c>
      <c r="K11" s="53">
        <v>4.8408124704770907</v>
      </c>
      <c r="L11" s="53">
        <v>15.732640529050542</v>
      </c>
      <c r="M11" s="36">
        <f t="shared" ref="M11:U11" si="6">M12+M13+M14+M15+M16</f>
        <v>-38</v>
      </c>
      <c r="N11" s="36">
        <f t="shared" si="6"/>
        <v>125</v>
      </c>
      <c r="O11" s="36">
        <f t="shared" si="6"/>
        <v>1995</v>
      </c>
      <c r="P11" s="36">
        <f t="shared" si="6"/>
        <v>57</v>
      </c>
      <c r="Q11" s="36">
        <f t="shared" si="6"/>
        <v>68</v>
      </c>
      <c r="R11" s="36">
        <f t="shared" si="6"/>
        <v>163</v>
      </c>
      <c r="S11" s="36">
        <f t="shared" si="6"/>
        <v>2301</v>
      </c>
      <c r="T11" s="36">
        <f t="shared" si="6"/>
        <v>61</v>
      </c>
      <c r="U11" s="36">
        <f t="shared" si="6"/>
        <v>102</v>
      </c>
      <c r="V11" s="53">
        <v>-6.569674067076047</v>
      </c>
    </row>
    <row r="12" spans="1:22" ht="15" customHeight="1" x14ac:dyDescent="0.15">
      <c r="A12" s="6" t="s">
        <v>26</v>
      </c>
      <c r="B12" s="35">
        <f t="shared" ref="B12:I12" si="7">B24</f>
        <v>-7</v>
      </c>
      <c r="C12" s="35">
        <f t="shared" si="7"/>
        <v>10</v>
      </c>
      <c r="D12" s="35">
        <f t="shared" si="7"/>
        <v>-131</v>
      </c>
      <c r="E12" s="35">
        <f t="shared" si="7"/>
        <v>-8</v>
      </c>
      <c r="F12" s="35">
        <f t="shared" si="7"/>
        <v>1</v>
      </c>
      <c r="G12" s="35">
        <f t="shared" si="7"/>
        <v>27</v>
      </c>
      <c r="H12" s="35">
        <f t="shared" si="7"/>
        <v>9</v>
      </c>
      <c r="I12" s="35">
        <f t="shared" si="7"/>
        <v>100</v>
      </c>
      <c r="J12" s="48">
        <f t="shared" si="3"/>
        <v>-17.819540635612306</v>
      </c>
      <c r="K12" s="48">
        <v>2.2274425794515378</v>
      </c>
      <c r="L12" s="48">
        <v>20.046983215063843</v>
      </c>
      <c r="M12" s="35">
        <f t="shared" ref="M12:U12" si="8">M24</f>
        <v>1</v>
      </c>
      <c r="N12" s="35">
        <f t="shared" si="8"/>
        <v>11</v>
      </c>
      <c r="O12" s="35">
        <f t="shared" si="8"/>
        <v>138</v>
      </c>
      <c r="P12" s="35">
        <f t="shared" si="8"/>
        <v>3</v>
      </c>
      <c r="Q12" s="35">
        <f t="shared" si="8"/>
        <v>8</v>
      </c>
      <c r="R12" s="35">
        <f t="shared" si="8"/>
        <v>10</v>
      </c>
      <c r="S12" s="35">
        <f t="shared" si="8"/>
        <v>196</v>
      </c>
      <c r="T12" s="35">
        <f t="shared" si="8"/>
        <v>4</v>
      </c>
      <c r="U12" s="35">
        <f t="shared" si="8"/>
        <v>6</v>
      </c>
      <c r="V12" s="48">
        <v>2.2274425794515338</v>
      </c>
    </row>
    <row r="13" spans="1:22" ht="15" customHeight="1" x14ac:dyDescent="0.15">
      <c r="A13" s="4" t="s">
        <v>25</v>
      </c>
      <c r="B13" s="37">
        <f t="shared" ref="B13:I13" si="9">B25+B26+B27</f>
        <v>-18</v>
      </c>
      <c r="C13" s="37">
        <f t="shared" si="9"/>
        <v>1</v>
      </c>
      <c r="D13" s="37">
        <f t="shared" si="9"/>
        <v>-262</v>
      </c>
      <c r="E13" s="37">
        <f t="shared" si="9"/>
        <v>-10</v>
      </c>
      <c r="F13" s="37">
        <f t="shared" si="9"/>
        <v>9</v>
      </c>
      <c r="G13" s="37">
        <f t="shared" si="9"/>
        <v>75</v>
      </c>
      <c r="H13" s="37">
        <f t="shared" si="9"/>
        <v>19</v>
      </c>
      <c r="I13" s="37">
        <f t="shared" si="9"/>
        <v>243</v>
      </c>
      <c r="J13" s="49">
        <f t="shared" si="3"/>
        <v>-9.4735697756886452</v>
      </c>
      <c r="K13" s="49">
        <v>8.5262127981197828</v>
      </c>
      <c r="L13" s="49">
        <v>17.999782573808428</v>
      </c>
      <c r="M13" s="37">
        <f t="shared" ref="M13:U13" si="10">M25+M26+M27</f>
        <v>-8</v>
      </c>
      <c r="N13" s="37">
        <f t="shared" si="10"/>
        <v>19</v>
      </c>
      <c r="O13" s="37">
        <f t="shared" si="10"/>
        <v>337</v>
      </c>
      <c r="P13" s="37">
        <f t="shared" si="10"/>
        <v>8</v>
      </c>
      <c r="Q13" s="37">
        <f t="shared" si="10"/>
        <v>11</v>
      </c>
      <c r="R13" s="37">
        <f t="shared" si="10"/>
        <v>27</v>
      </c>
      <c r="S13" s="37">
        <f t="shared" si="10"/>
        <v>431</v>
      </c>
      <c r="T13" s="37">
        <f t="shared" si="10"/>
        <v>12</v>
      </c>
      <c r="U13" s="37">
        <f t="shared" si="10"/>
        <v>15</v>
      </c>
      <c r="V13" s="49">
        <v>-7.5788558205509169</v>
      </c>
    </row>
    <row r="14" spans="1:22" ht="15" customHeight="1" x14ac:dyDescent="0.15">
      <c r="A14" s="4" t="s">
        <v>24</v>
      </c>
      <c r="B14" s="37">
        <f t="shared" ref="B14:I14" si="11">B28+B29+B30+B31</f>
        <v>-44</v>
      </c>
      <c r="C14" s="37">
        <f t="shared" si="11"/>
        <v>-2</v>
      </c>
      <c r="D14" s="37">
        <f t="shared" si="11"/>
        <v>-348</v>
      </c>
      <c r="E14" s="37">
        <f t="shared" si="11"/>
        <v>-25</v>
      </c>
      <c r="F14" s="37">
        <f t="shared" si="11"/>
        <v>10</v>
      </c>
      <c r="G14" s="37">
        <f t="shared" si="11"/>
        <v>163</v>
      </c>
      <c r="H14" s="37">
        <f t="shared" si="11"/>
        <v>35</v>
      </c>
      <c r="I14" s="37">
        <f t="shared" si="11"/>
        <v>443</v>
      </c>
      <c r="J14" s="49">
        <f t="shared" si="3"/>
        <v>-11.383117157778713</v>
      </c>
      <c r="K14" s="49">
        <v>4.5532468631114851</v>
      </c>
      <c r="L14" s="49">
        <v>15.936364020890197</v>
      </c>
      <c r="M14" s="37">
        <f t="shared" ref="M14:U14" si="12">M28+M29+M30+M31</f>
        <v>-19</v>
      </c>
      <c r="N14" s="37">
        <f t="shared" si="12"/>
        <v>60</v>
      </c>
      <c r="O14" s="37">
        <f t="shared" si="12"/>
        <v>797</v>
      </c>
      <c r="P14" s="37">
        <f t="shared" si="12"/>
        <v>33</v>
      </c>
      <c r="Q14" s="37">
        <f t="shared" si="12"/>
        <v>27</v>
      </c>
      <c r="R14" s="37">
        <f t="shared" si="12"/>
        <v>79</v>
      </c>
      <c r="S14" s="37">
        <f t="shared" si="12"/>
        <v>865</v>
      </c>
      <c r="T14" s="37">
        <f t="shared" si="12"/>
        <v>32</v>
      </c>
      <c r="U14" s="37">
        <f t="shared" si="12"/>
        <v>47</v>
      </c>
      <c r="V14" s="49">
        <v>-8.6511690399118173</v>
      </c>
    </row>
    <row r="15" spans="1:22" ht="15" customHeight="1" x14ac:dyDescent="0.15">
      <c r="A15" s="4" t="s">
        <v>23</v>
      </c>
      <c r="B15" s="37">
        <f t="shared" ref="B15:I15" si="13">B32+B33+B34+B35</f>
        <v>-26</v>
      </c>
      <c r="C15" s="37">
        <f t="shared" si="13"/>
        <v>-10</v>
      </c>
      <c r="D15" s="37">
        <f t="shared" si="13"/>
        <v>-251</v>
      </c>
      <c r="E15" s="37">
        <f t="shared" si="13"/>
        <v>-12</v>
      </c>
      <c r="F15" s="37">
        <f t="shared" si="13"/>
        <v>8</v>
      </c>
      <c r="G15" s="37">
        <f t="shared" si="13"/>
        <v>117</v>
      </c>
      <c r="H15" s="37">
        <f t="shared" si="13"/>
        <v>20</v>
      </c>
      <c r="I15" s="37">
        <f t="shared" si="13"/>
        <v>338</v>
      </c>
      <c r="J15" s="49">
        <f t="shared" si="3"/>
        <v>-7.1773032492331632</v>
      </c>
      <c r="K15" s="49">
        <v>4.7848688328221085</v>
      </c>
      <c r="L15" s="49">
        <v>11.962172082055272</v>
      </c>
      <c r="M15" s="37">
        <f t="shared" ref="M15:U15" si="14">M32+M33+M34+M35</f>
        <v>-14</v>
      </c>
      <c r="N15" s="37">
        <f t="shared" si="14"/>
        <v>29</v>
      </c>
      <c r="O15" s="37">
        <f t="shared" si="14"/>
        <v>612</v>
      </c>
      <c r="P15" s="37">
        <f t="shared" si="14"/>
        <v>9</v>
      </c>
      <c r="Q15" s="37">
        <f t="shared" si="14"/>
        <v>20</v>
      </c>
      <c r="R15" s="37">
        <f t="shared" si="14"/>
        <v>43</v>
      </c>
      <c r="S15" s="37">
        <f t="shared" si="14"/>
        <v>642</v>
      </c>
      <c r="T15" s="37">
        <f t="shared" si="14"/>
        <v>10</v>
      </c>
      <c r="U15" s="37">
        <f t="shared" si="14"/>
        <v>33</v>
      </c>
      <c r="V15" s="49">
        <v>-8.3735204574386906</v>
      </c>
    </row>
    <row r="16" spans="1:22" ht="15" customHeight="1" x14ac:dyDescent="0.15">
      <c r="A16" s="2" t="s">
        <v>22</v>
      </c>
      <c r="B16" s="36">
        <f t="shared" ref="B16:I16" si="15">B36+B37+B38</f>
        <v>-6</v>
      </c>
      <c r="C16" s="36">
        <f t="shared" si="15"/>
        <v>5</v>
      </c>
      <c r="D16" s="36">
        <f t="shared" si="15"/>
        <v>-162</v>
      </c>
      <c r="E16" s="36">
        <f t="shared" si="15"/>
        <v>-8</v>
      </c>
      <c r="F16" s="36">
        <f t="shared" si="15"/>
        <v>0</v>
      </c>
      <c r="G16" s="36">
        <f t="shared" si="15"/>
        <v>19</v>
      </c>
      <c r="H16" s="36">
        <f t="shared" si="15"/>
        <v>8</v>
      </c>
      <c r="I16" s="36">
        <f t="shared" si="15"/>
        <v>125</v>
      </c>
      <c r="J16" s="53">
        <f t="shared" si="3"/>
        <v>-19.442618378852167</v>
      </c>
      <c r="K16" s="53">
        <v>0</v>
      </c>
      <c r="L16" s="53">
        <v>19.442618378852167</v>
      </c>
      <c r="M16" s="36">
        <f t="shared" ref="M16:U16" si="16">M36+M37+M38</f>
        <v>2</v>
      </c>
      <c r="N16" s="36">
        <f t="shared" si="16"/>
        <v>6</v>
      </c>
      <c r="O16" s="36">
        <f t="shared" si="16"/>
        <v>111</v>
      </c>
      <c r="P16" s="36">
        <f t="shared" si="16"/>
        <v>4</v>
      </c>
      <c r="Q16" s="36">
        <f t="shared" si="16"/>
        <v>2</v>
      </c>
      <c r="R16" s="36">
        <f t="shared" si="16"/>
        <v>4</v>
      </c>
      <c r="S16" s="36">
        <f t="shared" si="16"/>
        <v>167</v>
      </c>
      <c r="T16" s="36">
        <f t="shared" si="16"/>
        <v>3</v>
      </c>
      <c r="U16" s="36">
        <f t="shared" si="16"/>
        <v>1</v>
      </c>
      <c r="V16" s="53">
        <v>4.8606545947130417</v>
      </c>
    </row>
    <row r="17" spans="1:22" ht="15" customHeight="1" x14ac:dyDescent="0.15">
      <c r="A17" s="6" t="s">
        <v>21</v>
      </c>
      <c r="B17" s="35">
        <f t="shared" ref="B17:I17" si="17">B12+B13+B20</f>
        <v>-131</v>
      </c>
      <c r="C17" s="35">
        <f t="shared" si="17"/>
        <v>-83</v>
      </c>
      <c r="D17" s="35">
        <f t="shared" si="17"/>
        <v>-1037</v>
      </c>
      <c r="E17" s="35">
        <f t="shared" si="17"/>
        <v>-73</v>
      </c>
      <c r="F17" s="35">
        <f t="shared" si="17"/>
        <v>47</v>
      </c>
      <c r="G17" s="35">
        <f t="shared" si="17"/>
        <v>744</v>
      </c>
      <c r="H17" s="35">
        <f t="shared" si="17"/>
        <v>120</v>
      </c>
      <c r="I17" s="35">
        <f t="shared" si="17"/>
        <v>1465</v>
      </c>
      <c r="J17" s="48">
        <f t="shared" si="3"/>
        <v>-7.9617544943922347</v>
      </c>
      <c r="K17" s="48">
        <v>5.1260611128278768</v>
      </c>
      <c r="L17" s="48">
        <v>13.087815607220112</v>
      </c>
      <c r="M17" s="35">
        <f t="shared" ref="M17:U17" si="18">M12+M13+M20</f>
        <v>-58</v>
      </c>
      <c r="N17" s="35">
        <f t="shared" si="18"/>
        <v>139</v>
      </c>
      <c r="O17" s="35">
        <f t="shared" si="18"/>
        <v>2641</v>
      </c>
      <c r="P17" s="35">
        <f t="shared" si="18"/>
        <v>86</v>
      </c>
      <c r="Q17" s="35">
        <f t="shared" si="18"/>
        <v>53</v>
      </c>
      <c r="R17" s="35">
        <f t="shared" si="18"/>
        <v>197</v>
      </c>
      <c r="S17" s="35">
        <f t="shared" si="18"/>
        <v>2957</v>
      </c>
      <c r="T17" s="35">
        <f t="shared" si="18"/>
        <v>149</v>
      </c>
      <c r="U17" s="35">
        <f t="shared" si="18"/>
        <v>48</v>
      </c>
      <c r="V17" s="48">
        <v>-6.325777543489723</v>
      </c>
    </row>
    <row r="18" spans="1:22" ht="15" customHeight="1" x14ac:dyDescent="0.15">
      <c r="A18" s="4" t="s">
        <v>20</v>
      </c>
      <c r="B18" s="37">
        <f t="shared" ref="B18:I18" si="19">B14+B22</f>
        <v>-58</v>
      </c>
      <c r="C18" s="37">
        <f t="shared" si="19"/>
        <v>8</v>
      </c>
      <c r="D18" s="37">
        <f t="shared" si="19"/>
        <v>-628</v>
      </c>
      <c r="E18" s="37">
        <f t="shared" si="19"/>
        <v>-42</v>
      </c>
      <c r="F18" s="37">
        <f t="shared" si="19"/>
        <v>21</v>
      </c>
      <c r="G18" s="37">
        <f t="shared" si="19"/>
        <v>333</v>
      </c>
      <c r="H18" s="37">
        <f t="shared" si="19"/>
        <v>63</v>
      </c>
      <c r="I18" s="37">
        <f t="shared" si="19"/>
        <v>802</v>
      </c>
      <c r="J18" s="49">
        <f t="shared" si="3"/>
        <v>-10.112732095490717</v>
      </c>
      <c r="K18" s="49">
        <v>5.0563660477453585</v>
      </c>
      <c r="L18" s="49">
        <v>15.169098143236075</v>
      </c>
      <c r="M18" s="37">
        <f t="shared" ref="M18:U18" si="20">M14+M22</f>
        <v>-16</v>
      </c>
      <c r="N18" s="37">
        <f t="shared" si="20"/>
        <v>97</v>
      </c>
      <c r="O18" s="37">
        <f t="shared" si="20"/>
        <v>1423</v>
      </c>
      <c r="P18" s="37">
        <f t="shared" si="20"/>
        <v>45</v>
      </c>
      <c r="Q18" s="37">
        <f t="shared" si="20"/>
        <v>52</v>
      </c>
      <c r="R18" s="37">
        <f t="shared" si="20"/>
        <v>113</v>
      </c>
      <c r="S18" s="37">
        <f t="shared" si="20"/>
        <v>1582</v>
      </c>
      <c r="T18" s="37">
        <f t="shared" si="20"/>
        <v>51</v>
      </c>
      <c r="U18" s="37">
        <f t="shared" si="20"/>
        <v>62</v>
      </c>
      <c r="V18" s="49">
        <v>-3.8524693697107537</v>
      </c>
    </row>
    <row r="19" spans="1:22" ht="15" customHeight="1" x14ac:dyDescent="0.15">
      <c r="A19" s="2" t="s">
        <v>19</v>
      </c>
      <c r="B19" s="36">
        <f t="shared" ref="B19:I19" si="21">B15+B16+B21+B23</f>
        <v>-44</v>
      </c>
      <c r="C19" s="36">
        <f t="shared" si="21"/>
        <v>20</v>
      </c>
      <c r="D19" s="36">
        <f t="shared" si="21"/>
        <v>-813</v>
      </c>
      <c r="E19" s="36">
        <f t="shared" si="21"/>
        <v>-67</v>
      </c>
      <c r="F19" s="36">
        <f t="shared" si="21"/>
        <v>56</v>
      </c>
      <c r="G19" s="36">
        <f t="shared" si="21"/>
        <v>835</v>
      </c>
      <c r="H19" s="36">
        <f t="shared" si="21"/>
        <v>123</v>
      </c>
      <c r="I19" s="36">
        <f t="shared" si="21"/>
        <v>1589</v>
      </c>
      <c r="J19" s="53">
        <f t="shared" si="3"/>
        <v>-6.9892977269248711</v>
      </c>
      <c r="K19" s="53">
        <v>5.8418010851909372</v>
      </c>
      <c r="L19" s="53">
        <v>12.831098812115808</v>
      </c>
      <c r="M19" s="36">
        <f t="shared" ref="M19:U19" si="22">M15+M16+M21+M23</f>
        <v>23</v>
      </c>
      <c r="N19" s="36">
        <f t="shared" si="22"/>
        <v>225</v>
      </c>
      <c r="O19" s="36">
        <f t="shared" si="22"/>
        <v>3688</v>
      </c>
      <c r="P19" s="36">
        <f t="shared" si="22"/>
        <v>141</v>
      </c>
      <c r="Q19" s="36">
        <f t="shared" si="22"/>
        <v>84</v>
      </c>
      <c r="R19" s="36">
        <f t="shared" si="22"/>
        <v>202</v>
      </c>
      <c r="S19" s="36">
        <f t="shared" si="22"/>
        <v>3747</v>
      </c>
      <c r="T19" s="36">
        <f t="shared" si="22"/>
        <v>123</v>
      </c>
      <c r="U19" s="36">
        <f t="shared" si="22"/>
        <v>79</v>
      </c>
      <c r="V19" s="53">
        <v>2.3993111599891321</v>
      </c>
    </row>
    <row r="20" spans="1:22" ht="15" customHeight="1" x14ac:dyDescent="0.15">
      <c r="A20" s="5" t="s">
        <v>18</v>
      </c>
      <c r="B20" s="40">
        <f>E20+M20</f>
        <v>-106</v>
      </c>
      <c r="C20" s="40">
        <v>-94</v>
      </c>
      <c r="D20" s="40">
        <f>G20-I20+O20-S20</f>
        <v>-644</v>
      </c>
      <c r="E20" s="40">
        <f>F20-H20</f>
        <v>-55</v>
      </c>
      <c r="F20" s="40">
        <v>37</v>
      </c>
      <c r="G20" s="40">
        <v>642</v>
      </c>
      <c r="H20" s="40">
        <v>92</v>
      </c>
      <c r="I20" s="40">
        <v>1122</v>
      </c>
      <c r="J20" s="61">
        <f t="shared" si="3"/>
        <v>-7.1761098639961416</v>
      </c>
      <c r="K20" s="61">
        <v>4.8275648175974046</v>
      </c>
      <c r="L20" s="61">
        <v>12.003674681593546</v>
      </c>
      <c r="M20" s="40">
        <f>N20-R20</f>
        <v>-51</v>
      </c>
      <c r="N20" s="40">
        <f>SUM(P20:Q20)</f>
        <v>109</v>
      </c>
      <c r="O20" s="41">
        <v>2166</v>
      </c>
      <c r="P20" s="41">
        <v>75</v>
      </c>
      <c r="Q20" s="41">
        <v>34</v>
      </c>
      <c r="R20" s="41">
        <f>SUM(T20:U20)</f>
        <v>160</v>
      </c>
      <c r="S20" s="41">
        <v>2330</v>
      </c>
      <c r="T20" s="41">
        <v>133</v>
      </c>
      <c r="U20" s="41">
        <v>27</v>
      </c>
      <c r="V20" s="52">
        <v>-6.6542109647964178</v>
      </c>
    </row>
    <row r="21" spans="1:22" ht="15" customHeight="1" x14ac:dyDescent="0.15">
      <c r="A21" s="3" t="s">
        <v>17</v>
      </c>
      <c r="B21" s="42">
        <f t="shared" ref="B21:B38" si="23">E21+M21</f>
        <v>2</v>
      </c>
      <c r="C21" s="42">
        <v>14</v>
      </c>
      <c r="D21" s="42">
        <f t="shared" ref="D21:D38" si="24">G21-I21+O21-S21</f>
        <v>-248</v>
      </c>
      <c r="E21" s="42">
        <f t="shared" ref="E21:E38" si="25">F21-H21</f>
        <v>-34</v>
      </c>
      <c r="F21" s="42">
        <v>43</v>
      </c>
      <c r="G21" s="42">
        <v>585</v>
      </c>
      <c r="H21" s="42">
        <v>77</v>
      </c>
      <c r="I21" s="42">
        <v>871</v>
      </c>
      <c r="J21" s="62">
        <f t="shared" si="3"/>
        <v>-5.5296123539111885</v>
      </c>
      <c r="K21" s="62">
        <v>6.9933332711229728</v>
      </c>
      <c r="L21" s="62">
        <v>12.522945625034161</v>
      </c>
      <c r="M21" s="42">
        <f t="shared" ref="M21:M38" si="26">N21-R21</f>
        <v>36</v>
      </c>
      <c r="N21" s="42">
        <f>SUM(P21:Q21)</f>
        <v>153</v>
      </c>
      <c r="O21" s="42">
        <v>2343</v>
      </c>
      <c r="P21" s="42">
        <v>100</v>
      </c>
      <c r="Q21" s="42">
        <v>53</v>
      </c>
      <c r="R21" s="42">
        <f t="shared" ref="R21:R38" si="27">SUM(T21:U21)</f>
        <v>117</v>
      </c>
      <c r="S21" s="42">
        <v>2305</v>
      </c>
      <c r="T21" s="42">
        <v>85</v>
      </c>
      <c r="U21" s="42">
        <v>32</v>
      </c>
      <c r="V21" s="49">
        <v>5.8548836688471333</v>
      </c>
    </row>
    <row r="22" spans="1:22" ht="15" customHeight="1" x14ac:dyDescent="0.15">
      <c r="A22" s="3" t="s">
        <v>16</v>
      </c>
      <c r="B22" s="42">
        <f t="shared" si="23"/>
        <v>-14</v>
      </c>
      <c r="C22" s="42">
        <v>10</v>
      </c>
      <c r="D22" s="42">
        <f t="shared" si="24"/>
        <v>-280</v>
      </c>
      <c r="E22" s="42">
        <f t="shared" si="25"/>
        <v>-17</v>
      </c>
      <c r="F22" s="42">
        <v>11</v>
      </c>
      <c r="G22" s="42">
        <v>170</v>
      </c>
      <c r="H22" s="42">
        <v>28</v>
      </c>
      <c r="I22" s="42">
        <v>359</v>
      </c>
      <c r="J22" s="62">
        <f t="shared" si="3"/>
        <v>-8.6870080224281772</v>
      </c>
      <c r="K22" s="62">
        <v>5.6210051909829355</v>
      </c>
      <c r="L22" s="62">
        <v>14.308013213411112</v>
      </c>
      <c r="M22" s="42">
        <f t="shared" si="26"/>
        <v>3</v>
      </c>
      <c r="N22" s="42">
        <f t="shared" ref="N22:N38" si="28">SUM(P22:Q22)</f>
        <v>37</v>
      </c>
      <c r="O22" s="42">
        <v>626</v>
      </c>
      <c r="P22" s="42">
        <v>12</v>
      </c>
      <c r="Q22" s="42">
        <v>25</v>
      </c>
      <c r="R22" s="42">
        <f t="shared" si="27"/>
        <v>34</v>
      </c>
      <c r="S22" s="42">
        <v>717</v>
      </c>
      <c r="T22" s="42">
        <v>19</v>
      </c>
      <c r="U22" s="42">
        <v>15</v>
      </c>
      <c r="V22" s="49">
        <v>1.5330014157226231</v>
      </c>
    </row>
    <row r="23" spans="1:22" ht="15" customHeight="1" x14ac:dyDescent="0.15">
      <c r="A23" s="1" t="s">
        <v>15</v>
      </c>
      <c r="B23" s="43">
        <f t="shared" si="23"/>
        <v>-14</v>
      </c>
      <c r="C23" s="43">
        <v>11</v>
      </c>
      <c r="D23" s="43">
        <f t="shared" si="24"/>
        <v>-152</v>
      </c>
      <c r="E23" s="43">
        <f t="shared" si="25"/>
        <v>-13</v>
      </c>
      <c r="F23" s="43">
        <v>5</v>
      </c>
      <c r="G23" s="43">
        <v>114</v>
      </c>
      <c r="H23" s="43">
        <v>18</v>
      </c>
      <c r="I23" s="43">
        <v>255</v>
      </c>
      <c r="J23" s="63">
        <f t="shared" si="3"/>
        <v>-9.6014141805501758</v>
      </c>
      <c r="K23" s="63">
        <v>3.6928516079039135</v>
      </c>
      <c r="L23" s="63">
        <v>13.294265788454089</v>
      </c>
      <c r="M23" s="43">
        <f t="shared" si="26"/>
        <v>-1</v>
      </c>
      <c r="N23" s="43">
        <f t="shared" si="28"/>
        <v>37</v>
      </c>
      <c r="O23" s="43">
        <v>622</v>
      </c>
      <c r="P23" s="43">
        <v>28</v>
      </c>
      <c r="Q23" s="43">
        <v>9</v>
      </c>
      <c r="R23" s="43">
        <f t="shared" si="27"/>
        <v>38</v>
      </c>
      <c r="S23" s="47">
        <v>633</v>
      </c>
      <c r="T23" s="47">
        <v>25</v>
      </c>
      <c r="U23" s="47">
        <v>13</v>
      </c>
      <c r="V23" s="54">
        <v>-0.73857032158077729</v>
      </c>
    </row>
    <row r="24" spans="1:22" ht="15" customHeight="1" x14ac:dyDescent="0.15">
      <c r="A24" s="7" t="s">
        <v>14</v>
      </c>
      <c r="B24" s="45">
        <f t="shared" si="23"/>
        <v>-7</v>
      </c>
      <c r="C24" s="45">
        <v>10</v>
      </c>
      <c r="D24" s="45">
        <f t="shared" si="24"/>
        <v>-131</v>
      </c>
      <c r="E24" s="40">
        <f t="shared" si="25"/>
        <v>-8</v>
      </c>
      <c r="F24" s="45">
        <v>1</v>
      </c>
      <c r="G24" s="45">
        <v>27</v>
      </c>
      <c r="H24" s="45">
        <v>9</v>
      </c>
      <c r="I24" s="46">
        <v>100</v>
      </c>
      <c r="J24" s="73">
        <f t="shared" si="3"/>
        <v>-17.819540635612306</v>
      </c>
      <c r="K24" s="73">
        <v>2.2274425794515378</v>
      </c>
      <c r="L24" s="73">
        <v>20.046983215063843</v>
      </c>
      <c r="M24" s="40">
        <f t="shared" si="26"/>
        <v>1</v>
      </c>
      <c r="N24" s="45">
        <f t="shared" si="28"/>
        <v>11</v>
      </c>
      <c r="O24" s="45">
        <v>138</v>
      </c>
      <c r="P24" s="45">
        <v>3</v>
      </c>
      <c r="Q24" s="45">
        <v>8</v>
      </c>
      <c r="R24" s="45">
        <f t="shared" si="27"/>
        <v>10</v>
      </c>
      <c r="S24" s="45">
        <v>196</v>
      </c>
      <c r="T24" s="45">
        <v>4</v>
      </c>
      <c r="U24" s="45">
        <v>6</v>
      </c>
      <c r="V24" s="51">
        <v>2.2274425794515338</v>
      </c>
    </row>
    <row r="25" spans="1:22" ht="15" customHeight="1" x14ac:dyDescent="0.15">
      <c r="A25" s="5" t="s">
        <v>13</v>
      </c>
      <c r="B25" s="40">
        <f t="shared" si="23"/>
        <v>-9</v>
      </c>
      <c r="C25" s="40">
        <v>-7</v>
      </c>
      <c r="D25" s="40">
        <f t="shared" si="24"/>
        <v>-57</v>
      </c>
      <c r="E25" s="40">
        <f t="shared" si="25"/>
        <v>-5</v>
      </c>
      <c r="F25" s="40">
        <v>0</v>
      </c>
      <c r="G25" s="40">
        <v>6</v>
      </c>
      <c r="H25" s="40">
        <v>5</v>
      </c>
      <c r="I25" s="40">
        <v>44</v>
      </c>
      <c r="J25" s="61">
        <f t="shared" si="3"/>
        <v>-40.923118207433255</v>
      </c>
      <c r="K25" s="61">
        <v>0</v>
      </c>
      <c r="L25" s="61">
        <v>40.923118207433255</v>
      </c>
      <c r="M25" s="40">
        <f t="shared" si="26"/>
        <v>-4</v>
      </c>
      <c r="N25" s="40">
        <f t="shared" si="28"/>
        <v>2</v>
      </c>
      <c r="O25" s="40">
        <v>44</v>
      </c>
      <c r="P25" s="40">
        <v>2</v>
      </c>
      <c r="Q25" s="40">
        <v>0</v>
      </c>
      <c r="R25" s="40">
        <f t="shared" si="27"/>
        <v>6</v>
      </c>
      <c r="S25" s="41">
        <v>63</v>
      </c>
      <c r="T25" s="41">
        <v>4</v>
      </c>
      <c r="U25" s="41">
        <v>2</v>
      </c>
      <c r="V25" s="52">
        <v>-32.738494565946596</v>
      </c>
    </row>
    <row r="26" spans="1:22" ht="15" customHeight="1" x14ac:dyDescent="0.15">
      <c r="A26" s="3" t="s">
        <v>12</v>
      </c>
      <c r="B26" s="42">
        <f t="shared" si="23"/>
        <v>-4</v>
      </c>
      <c r="C26" s="42">
        <v>0</v>
      </c>
      <c r="D26" s="42">
        <f t="shared" si="24"/>
        <v>-62</v>
      </c>
      <c r="E26" s="42">
        <f t="shared" si="25"/>
        <v>0</v>
      </c>
      <c r="F26" s="42">
        <v>1</v>
      </c>
      <c r="G26" s="42">
        <v>11</v>
      </c>
      <c r="H26" s="42">
        <v>1</v>
      </c>
      <c r="I26" s="42">
        <v>53</v>
      </c>
      <c r="J26" s="62">
        <f t="shared" si="3"/>
        <v>0</v>
      </c>
      <c r="K26" s="62">
        <v>3.6255931212790613</v>
      </c>
      <c r="L26" s="62">
        <v>3.6255931212790613</v>
      </c>
      <c r="M26" s="42">
        <f t="shared" si="26"/>
        <v>-4</v>
      </c>
      <c r="N26" s="42">
        <f t="shared" si="28"/>
        <v>3</v>
      </c>
      <c r="O26" s="42">
        <v>99</v>
      </c>
      <c r="P26" s="42">
        <v>3</v>
      </c>
      <c r="Q26" s="42">
        <v>0</v>
      </c>
      <c r="R26" s="42">
        <f t="shared" si="27"/>
        <v>7</v>
      </c>
      <c r="S26" s="42">
        <v>119</v>
      </c>
      <c r="T26" s="42">
        <v>1</v>
      </c>
      <c r="U26" s="42">
        <v>6</v>
      </c>
      <c r="V26" s="49">
        <v>-14.502372485116251</v>
      </c>
    </row>
    <row r="27" spans="1:22" ht="15" customHeight="1" x14ac:dyDescent="0.15">
      <c r="A27" s="1" t="s">
        <v>11</v>
      </c>
      <c r="B27" s="43">
        <f t="shared" si="23"/>
        <v>-5</v>
      </c>
      <c r="C27" s="43">
        <v>8</v>
      </c>
      <c r="D27" s="43">
        <f t="shared" si="24"/>
        <v>-143</v>
      </c>
      <c r="E27" s="43">
        <f t="shared" si="25"/>
        <v>-5</v>
      </c>
      <c r="F27" s="43">
        <v>8</v>
      </c>
      <c r="G27" s="43">
        <v>58</v>
      </c>
      <c r="H27" s="43">
        <v>13</v>
      </c>
      <c r="I27" s="43">
        <v>146</v>
      </c>
      <c r="J27" s="63">
        <f t="shared" si="3"/>
        <v>-7.6037412068757781</v>
      </c>
      <c r="K27" s="63">
        <v>12.165985931001241</v>
      </c>
      <c r="L27" s="63">
        <v>19.76972713787702</v>
      </c>
      <c r="M27" s="43">
        <f t="shared" si="26"/>
        <v>0</v>
      </c>
      <c r="N27" s="43">
        <f t="shared" si="28"/>
        <v>14</v>
      </c>
      <c r="O27" s="47">
        <v>194</v>
      </c>
      <c r="P27" s="47">
        <v>3</v>
      </c>
      <c r="Q27" s="47">
        <v>11</v>
      </c>
      <c r="R27" s="47">
        <f t="shared" si="27"/>
        <v>14</v>
      </c>
      <c r="S27" s="47">
        <v>249</v>
      </c>
      <c r="T27" s="47">
        <v>7</v>
      </c>
      <c r="U27" s="47">
        <v>7</v>
      </c>
      <c r="V27" s="54">
        <v>0</v>
      </c>
    </row>
    <row r="28" spans="1:22" ht="15" customHeight="1" x14ac:dyDescent="0.15">
      <c r="A28" s="5" t="s">
        <v>10</v>
      </c>
      <c r="B28" s="40">
        <f t="shared" si="23"/>
        <v>-4</v>
      </c>
      <c r="C28" s="40">
        <v>0</v>
      </c>
      <c r="D28" s="40">
        <f t="shared" si="24"/>
        <v>-52</v>
      </c>
      <c r="E28" s="40">
        <f t="shared" si="25"/>
        <v>0</v>
      </c>
      <c r="F28" s="40">
        <v>1</v>
      </c>
      <c r="G28" s="40">
        <v>10</v>
      </c>
      <c r="H28" s="40">
        <v>1</v>
      </c>
      <c r="I28" s="40">
        <v>53</v>
      </c>
      <c r="J28" s="61">
        <f t="shared" si="3"/>
        <v>0</v>
      </c>
      <c r="K28" s="61">
        <v>3.9353569239701938</v>
      </c>
      <c r="L28" s="61">
        <v>3.9353569239701938</v>
      </c>
      <c r="M28" s="40">
        <f t="shared" si="26"/>
        <v>-4</v>
      </c>
      <c r="N28" s="40">
        <f t="shared" si="28"/>
        <v>8</v>
      </c>
      <c r="O28" s="40">
        <v>91</v>
      </c>
      <c r="P28" s="40">
        <v>0</v>
      </c>
      <c r="Q28" s="40">
        <v>8</v>
      </c>
      <c r="R28" s="40">
        <f t="shared" si="27"/>
        <v>12</v>
      </c>
      <c r="S28" s="40">
        <v>100</v>
      </c>
      <c r="T28" s="40">
        <v>4</v>
      </c>
      <c r="U28" s="40">
        <v>8</v>
      </c>
      <c r="V28" s="48">
        <v>-15.741427695880777</v>
      </c>
    </row>
    <row r="29" spans="1:22" ht="15" customHeight="1" x14ac:dyDescent="0.15">
      <c r="A29" s="3" t="s">
        <v>9</v>
      </c>
      <c r="B29" s="42">
        <f t="shared" si="23"/>
        <v>-5</v>
      </c>
      <c r="C29" s="42">
        <v>18</v>
      </c>
      <c r="D29" s="42">
        <f t="shared" si="24"/>
        <v>-91</v>
      </c>
      <c r="E29" s="42">
        <f t="shared" si="25"/>
        <v>-2</v>
      </c>
      <c r="F29" s="42">
        <v>4</v>
      </c>
      <c r="G29" s="42">
        <v>56</v>
      </c>
      <c r="H29" s="42">
        <v>6</v>
      </c>
      <c r="I29" s="42">
        <v>129</v>
      </c>
      <c r="J29" s="62">
        <f t="shared" si="3"/>
        <v>-3.0074323019593496</v>
      </c>
      <c r="K29" s="62">
        <v>6.014864603918701</v>
      </c>
      <c r="L29" s="62">
        <v>9.0222969058780507</v>
      </c>
      <c r="M29" s="42">
        <f t="shared" si="26"/>
        <v>-3</v>
      </c>
      <c r="N29" s="42">
        <f t="shared" si="28"/>
        <v>18</v>
      </c>
      <c r="O29" s="42">
        <v>267</v>
      </c>
      <c r="P29" s="42">
        <v>6</v>
      </c>
      <c r="Q29" s="42">
        <v>12</v>
      </c>
      <c r="R29" s="42">
        <f t="shared" si="27"/>
        <v>21</v>
      </c>
      <c r="S29" s="42">
        <v>285</v>
      </c>
      <c r="T29" s="42">
        <v>7</v>
      </c>
      <c r="U29" s="42">
        <v>14</v>
      </c>
      <c r="V29" s="49">
        <v>-4.5111484529390324</v>
      </c>
    </row>
    <row r="30" spans="1:22" ht="15" customHeight="1" x14ac:dyDescent="0.15">
      <c r="A30" s="3" t="s">
        <v>8</v>
      </c>
      <c r="B30" s="42">
        <f t="shared" si="23"/>
        <v>-10</v>
      </c>
      <c r="C30" s="42">
        <v>-6</v>
      </c>
      <c r="D30" s="42">
        <f t="shared" si="24"/>
        <v>-81</v>
      </c>
      <c r="E30" s="42">
        <f t="shared" si="25"/>
        <v>-7</v>
      </c>
      <c r="F30" s="42">
        <v>4</v>
      </c>
      <c r="G30" s="42">
        <v>55</v>
      </c>
      <c r="H30" s="42">
        <v>11</v>
      </c>
      <c r="I30" s="42">
        <v>135</v>
      </c>
      <c r="J30" s="62">
        <f t="shared" si="3"/>
        <v>-10.096551724137932</v>
      </c>
      <c r="K30" s="62">
        <v>5.7694581280788171</v>
      </c>
      <c r="L30" s="62">
        <v>15.866009852216749</v>
      </c>
      <c r="M30" s="42">
        <f t="shared" si="26"/>
        <v>-3</v>
      </c>
      <c r="N30" s="42">
        <f t="shared" si="28"/>
        <v>25</v>
      </c>
      <c r="O30" s="42">
        <v>283</v>
      </c>
      <c r="P30" s="42">
        <v>24</v>
      </c>
      <c r="Q30" s="42">
        <v>1</v>
      </c>
      <c r="R30" s="42">
        <f t="shared" si="27"/>
        <v>28</v>
      </c>
      <c r="S30" s="42">
        <v>284</v>
      </c>
      <c r="T30" s="42">
        <v>15</v>
      </c>
      <c r="U30" s="42">
        <v>13</v>
      </c>
      <c r="V30" s="49">
        <v>-4.3270935960591146</v>
      </c>
    </row>
    <row r="31" spans="1:22" ht="15" customHeight="1" x14ac:dyDescent="0.15">
      <c r="A31" s="1" t="s">
        <v>7</v>
      </c>
      <c r="B31" s="43">
        <f t="shared" si="23"/>
        <v>-25</v>
      </c>
      <c r="C31" s="43">
        <v>-14</v>
      </c>
      <c r="D31" s="43">
        <f t="shared" si="24"/>
        <v>-124</v>
      </c>
      <c r="E31" s="43">
        <f t="shared" si="25"/>
        <v>-16</v>
      </c>
      <c r="F31" s="43">
        <v>1</v>
      </c>
      <c r="G31" s="43">
        <v>42</v>
      </c>
      <c r="H31" s="43">
        <v>17</v>
      </c>
      <c r="I31" s="43">
        <v>126</v>
      </c>
      <c r="J31" s="63">
        <f t="shared" si="3"/>
        <v>-27.406492193642592</v>
      </c>
      <c r="K31" s="63">
        <v>1.7129057621026618</v>
      </c>
      <c r="L31" s="63">
        <v>29.119397955745253</v>
      </c>
      <c r="M31" s="43">
        <f t="shared" si="26"/>
        <v>-9</v>
      </c>
      <c r="N31" s="43">
        <f t="shared" si="28"/>
        <v>9</v>
      </c>
      <c r="O31" s="43">
        <v>156</v>
      </c>
      <c r="P31" s="43">
        <v>3</v>
      </c>
      <c r="Q31" s="43">
        <v>6</v>
      </c>
      <c r="R31" s="43">
        <f t="shared" si="27"/>
        <v>18</v>
      </c>
      <c r="S31" s="43">
        <v>196</v>
      </c>
      <c r="T31" s="43">
        <v>6</v>
      </c>
      <c r="U31" s="43">
        <v>12</v>
      </c>
      <c r="V31" s="53">
        <v>-15.416151858923959</v>
      </c>
    </row>
    <row r="32" spans="1:22" ht="15" customHeight="1" x14ac:dyDescent="0.15">
      <c r="A32" s="5" t="s">
        <v>6</v>
      </c>
      <c r="B32" s="40">
        <f t="shared" si="23"/>
        <v>-14</v>
      </c>
      <c r="C32" s="40">
        <v>-20</v>
      </c>
      <c r="D32" s="40">
        <f t="shared" si="24"/>
        <v>-3</v>
      </c>
      <c r="E32" s="40">
        <f t="shared" si="25"/>
        <v>-3</v>
      </c>
      <c r="F32" s="40">
        <v>0</v>
      </c>
      <c r="G32" s="40">
        <v>19</v>
      </c>
      <c r="H32" s="40">
        <v>3</v>
      </c>
      <c r="I32" s="40">
        <v>12</v>
      </c>
      <c r="J32" s="61">
        <f t="shared" si="3"/>
        <v>-20.043445720231464</v>
      </c>
      <c r="K32" s="61">
        <v>0</v>
      </c>
      <c r="L32" s="61">
        <v>20.043445720231464</v>
      </c>
      <c r="M32" s="40">
        <f t="shared" si="26"/>
        <v>-11</v>
      </c>
      <c r="N32" s="40">
        <f t="shared" si="28"/>
        <v>1</v>
      </c>
      <c r="O32" s="41">
        <v>89</v>
      </c>
      <c r="P32" s="41">
        <v>0</v>
      </c>
      <c r="Q32" s="41">
        <v>1</v>
      </c>
      <c r="R32" s="41">
        <f t="shared" si="27"/>
        <v>12</v>
      </c>
      <c r="S32" s="41">
        <v>99</v>
      </c>
      <c r="T32" s="41">
        <v>2</v>
      </c>
      <c r="U32" s="41">
        <v>10</v>
      </c>
      <c r="V32" s="52">
        <v>-73.492634307515374</v>
      </c>
    </row>
    <row r="33" spans="1:22" ht="15" customHeight="1" x14ac:dyDescent="0.15">
      <c r="A33" s="3" t="s">
        <v>5</v>
      </c>
      <c r="B33" s="42">
        <f t="shared" si="23"/>
        <v>-14</v>
      </c>
      <c r="C33" s="42">
        <v>3</v>
      </c>
      <c r="D33" s="42">
        <f t="shared" si="24"/>
        <v>-110</v>
      </c>
      <c r="E33" s="42">
        <f>F33-H33</f>
        <v>-10</v>
      </c>
      <c r="F33" s="42">
        <v>2</v>
      </c>
      <c r="G33" s="42">
        <v>40</v>
      </c>
      <c r="H33" s="42">
        <v>12</v>
      </c>
      <c r="I33" s="42">
        <v>155</v>
      </c>
      <c r="J33" s="62">
        <f t="shared" si="3"/>
        <v>-15.536980986301137</v>
      </c>
      <c r="K33" s="62">
        <v>3.1073961972602273</v>
      </c>
      <c r="L33" s="62">
        <v>18.644377183561364</v>
      </c>
      <c r="M33" s="42">
        <f>N33-R33</f>
        <v>-4</v>
      </c>
      <c r="N33" s="42">
        <f t="shared" si="28"/>
        <v>8</v>
      </c>
      <c r="O33" s="42">
        <v>226</v>
      </c>
      <c r="P33" s="42">
        <v>4</v>
      </c>
      <c r="Q33" s="42">
        <v>4</v>
      </c>
      <c r="R33" s="42">
        <f t="shared" si="27"/>
        <v>12</v>
      </c>
      <c r="S33" s="42">
        <v>221</v>
      </c>
      <c r="T33" s="42">
        <v>4</v>
      </c>
      <c r="U33" s="42">
        <v>8</v>
      </c>
      <c r="V33" s="49">
        <v>-6.2147923945204546</v>
      </c>
    </row>
    <row r="34" spans="1:22" ht="15" customHeight="1" x14ac:dyDescent="0.15">
      <c r="A34" s="3" t="s">
        <v>4</v>
      </c>
      <c r="B34" s="42">
        <f t="shared" si="23"/>
        <v>3</v>
      </c>
      <c r="C34" s="42">
        <v>12</v>
      </c>
      <c r="D34" s="42">
        <f t="shared" si="24"/>
        <v>-81</v>
      </c>
      <c r="E34" s="42">
        <f t="shared" si="25"/>
        <v>0</v>
      </c>
      <c r="F34" s="42">
        <v>3</v>
      </c>
      <c r="G34" s="42">
        <v>18</v>
      </c>
      <c r="H34" s="42">
        <v>3</v>
      </c>
      <c r="I34" s="42">
        <v>84</v>
      </c>
      <c r="J34" s="62">
        <f t="shared" si="3"/>
        <v>0</v>
      </c>
      <c r="K34" s="62">
        <v>6.9129211184073833</v>
      </c>
      <c r="L34" s="62">
        <v>6.9129211184073833</v>
      </c>
      <c r="M34" s="42">
        <f t="shared" si="26"/>
        <v>3</v>
      </c>
      <c r="N34" s="42">
        <f t="shared" si="28"/>
        <v>10</v>
      </c>
      <c r="O34" s="42">
        <v>129</v>
      </c>
      <c r="P34" s="42">
        <v>4</v>
      </c>
      <c r="Q34" s="42">
        <v>6</v>
      </c>
      <c r="R34" s="42">
        <f t="shared" si="27"/>
        <v>7</v>
      </c>
      <c r="S34" s="42">
        <v>144</v>
      </c>
      <c r="T34" s="42">
        <v>2</v>
      </c>
      <c r="U34" s="42">
        <v>5</v>
      </c>
      <c r="V34" s="49">
        <v>6.9129211184073824</v>
      </c>
    </row>
    <row r="35" spans="1:22" ht="15" customHeight="1" x14ac:dyDescent="0.15">
      <c r="A35" s="1" t="s">
        <v>3</v>
      </c>
      <c r="B35" s="43">
        <f t="shared" si="23"/>
        <v>-1</v>
      </c>
      <c r="C35" s="43">
        <v>-5</v>
      </c>
      <c r="D35" s="43">
        <f t="shared" si="24"/>
        <v>-57</v>
      </c>
      <c r="E35" s="43">
        <f t="shared" si="25"/>
        <v>1</v>
      </c>
      <c r="F35" s="43">
        <v>3</v>
      </c>
      <c r="G35" s="43">
        <v>40</v>
      </c>
      <c r="H35" s="43">
        <v>2</v>
      </c>
      <c r="I35" s="43">
        <v>87</v>
      </c>
      <c r="J35" s="63">
        <f t="shared" si="3"/>
        <v>2.2488755622188901</v>
      </c>
      <c r="K35" s="63">
        <v>6.7466266866566711</v>
      </c>
      <c r="L35" s="63">
        <v>4.497751124437781</v>
      </c>
      <c r="M35" s="43">
        <f t="shared" si="26"/>
        <v>-2</v>
      </c>
      <c r="N35" s="43">
        <f t="shared" si="28"/>
        <v>10</v>
      </c>
      <c r="O35" s="47">
        <v>168</v>
      </c>
      <c r="P35" s="47">
        <v>1</v>
      </c>
      <c r="Q35" s="47">
        <v>9</v>
      </c>
      <c r="R35" s="47">
        <f t="shared" si="27"/>
        <v>12</v>
      </c>
      <c r="S35" s="47">
        <v>178</v>
      </c>
      <c r="T35" s="47">
        <v>2</v>
      </c>
      <c r="U35" s="47">
        <v>10</v>
      </c>
      <c r="V35" s="54">
        <v>-4.4977511244377766</v>
      </c>
    </row>
    <row r="36" spans="1:22" ht="15" customHeight="1" x14ac:dyDescent="0.15">
      <c r="A36" s="5" t="s">
        <v>2</v>
      </c>
      <c r="B36" s="40">
        <f t="shared" si="23"/>
        <v>-5</v>
      </c>
      <c r="C36" s="40">
        <v>0</v>
      </c>
      <c r="D36" s="40">
        <f t="shared" si="24"/>
        <v>-68</v>
      </c>
      <c r="E36" s="40">
        <f t="shared" si="25"/>
        <v>-6</v>
      </c>
      <c r="F36" s="40">
        <v>0</v>
      </c>
      <c r="G36" s="40">
        <v>6</v>
      </c>
      <c r="H36" s="40">
        <v>6</v>
      </c>
      <c r="I36" s="40">
        <v>66</v>
      </c>
      <c r="J36" s="61">
        <f t="shared" si="3"/>
        <v>-34.561450447756492</v>
      </c>
      <c r="K36" s="61">
        <v>0</v>
      </c>
      <c r="L36" s="61">
        <v>34.561450447756492</v>
      </c>
      <c r="M36" s="40">
        <f t="shared" si="26"/>
        <v>1</v>
      </c>
      <c r="N36" s="40">
        <f t="shared" si="28"/>
        <v>3</v>
      </c>
      <c r="O36" s="40">
        <v>46</v>
      </c>
      <c r="P36" s="40">
        <v>3</v>
      </c>
      <c r="Q36" s="40">
        <v>0</v>
      </c>
      <c r="R36" s="40">
        <f t="shared" si="27"/>
        <v>2</v>
      </c>
      <c r="S36" s="40">
        <v>54</v>
      </c>
      <c r="T36" s="40">
        <v>1</v>
      </c>
      <c r="U36" s="40">
        <v>1</v>
      </c>
      <c r="V36" s="48">
        <v>5.7602417412927487</v>
      </c>
    </row>
    <row r="37" spans="1:22" ht="15" customHeight="1" x14ac:dyDescent="0.15">
      <c r="A37" s="3" t="s">
        <v>1</v>
      </c>
      <c r="B37" s="42">
        <f t="shared" si="23"/>
        <v>0</v>
      </c>
      <c r="C37" s="42">
        <v>0</v>
      </c>
      <c r="D37" s="42">
        <f t="shared" si="24"/>
        <v>-40</v>
      </c>
      <c r="E37" s="42">
        <f t="shared" si="25"/>
        <v>-1</v>
      </c>
      <c r="F37" s="42">
        <v>0</v>
      </c>
      <c r="G37" s="42">
        <v>7</v>
      </c>
      <c r="H37" s="42">
        <v>1</v>
      </c>
      <c r="I37" s="42">
        <v>31</v>
      </c>
      <c r="J37" s="62">
        <f t="shared" si="3"/>
        <v>-8.0694946644324883</v>
      </c>
      <c r="K37" s="62">
        <v>0</v>
      </c>
      <c r="L37" s="62">
        <v>8.0694946644324883</v>
      </c>
      <c r="M37" s="42">
        <f t="shared" si="26"/>
        <v>1</v>
      </c>
      <c r="N37" s="42">
        <f t="shared" si="28"/>
        <v>2</v>
      </c>
      <c r="O37" s="42">
        <v>41</v>
      </c>
      <c r="P37" s="42">
        <v>1</v>
      </c>
      <c r="Q37" s="42">
        <v>1</v>
      </c>
      <c r="R37" s="42">
        <f t="shared" si="27"/>
        <v>1</v>
      </c>
      <c r="S37" s="42">
        <v>57</v>
      </c>
      <c r="T37" s="42">
        <v>1</v>
      </c>
      <c r="U37" s="42">
        <v>0</v>
      </c>
      <c r="V37" s="49">
        <v>8.0694946644324883</v>
      </c>
    </row>
    <row r="38" spans="1:22" ht="15" customHeight="1" x14ac:dyDescent="0.15">
      <c r="A38" s="1" t="s">
        <v>0</v>
      </c>
      <c r="B38" s="43">
        <f t="shared" si="23"/>
        <v>-1</v>
      </c>
      <c r="C38" s="43">
        <v>5</v>
      </c>
      <c r="D38" s="43">
        <f t="shared" si="24"/>
        <v>-54</v>
      </c>
      <c r="E38" s="43">
        <f t="shared" si="25"/>
        <v>-1</v>
      </c>
      <c r="F38" s="43">
        <v>0</v>
      </c>
      <c r="G38" s="43">
        <v>6</v>
      </c>
      <c r="H38" s="43">
        <v>1</v>
      </c>
      <c r="I38" s="43">
        <v>28</v>
      </c>
      <c r="J38" s="63">
        <f t="shared" si="3"/>
        <v>-8.7765574792575887</v>
      </c>
      <c r="K38" s="63">
        <v>0</v>
      </c>
      <c r="L38" s="63">
        <v>8.7765574792575887</v>
      </c>
      <c r="M38" s="43">
        <f t="shared" si="26"/>
        <v>0</v>
      </c>
      <c r="N38" s="43">
        <f t="shared" si="28"/>
        <v>1</v>
      </c>
      <c r="O38" s="43">
        <v>24</v>
      </c>
      <c r="P38" s="43">
        <v>0</v>
      </c>
      <c r="Q38" s="43">
        <v>1</v>
      </c>
      <c r="R38" s="43">
        <f t="shared" si="27"/>
        <v>1</v>
      </c>
      <c r="S38" s="43">
        <v>56</v>
      </c>
      <c r="T38" s="43">
        <v>1</v>
      </c>
      <c r="U38" s="43">
        <v>0</v>
      </c>
      <c r="V38" s="53">
        <v>0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野田 英志</cp:lastModifiedBy>
  <cp:lastPrinted>2017-11-02T09:41:08Z</cp:lastPrinted>
  <dcterms:created xsi:type="dcterms:W3CDTF">2017-09-15T07:21:02Z</dcterms:created>
  <dcterms:modified xsi:type="dcterms:W3CDTF">2020-03-18T02:31:39Z</dcterms:modified>
</cp:coreProperties>
</file>