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ukazuryousuke\Desktop\"/>
    </mc:Choice>
  </mc:AlternateContent>
  <bookViews>
    <workbookView xWindow="0" yWindow="0" windowWidth="20490" windowHeight="775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<sst xmlns="http://schemas.openxmlformats.org/spreadsheetml/2006/main" count="1102" uniqueCount="553">
  <si>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</si>
  <si>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</si>
  <si>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</si>
  <si>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</si>
  <si>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</si>
  <si>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</si>
  <si>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</si>
  <si>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</si>
  <si>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</si>
  <si>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</si>
  <si>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</si>
  <si>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</si>
  <si>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</si>
  <si>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</si>
  <si>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</si>
  <si>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</si>
  <si>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</si>
  <si>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</si>
  <si>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</si>
  <si>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</si>
  <si>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</si>
  <si>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</si>
  <si>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</si>
  <si>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鳥取県後期高齢者医療広域連合　後期高齢者医療特別会計</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</si>
  <si>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</si>
  <si>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</si>
  <si>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</si>
  <si>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</si>
  <si>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</si>
  <si>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</si>
  <si>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</si>
  <si>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</si>
  <si>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</si>
  <si>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</si>
  <si>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</si>
  <si>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</si>
  <si>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</si>
  <si>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</si>
  <si>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</si>
  <si>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</si>
  <si>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</si>
  <si>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</si>
  <si>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</si>
  <si>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</si>
  <si>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</si>
  <si>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</si>
  <si>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</si>
  <si>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</si>
  <si>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</si>
  <si>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</si>
  <si>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</si>
  <si>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</si>
  <si>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</si>
  <si>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</si>
  <si>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</si>
  <si>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</si>
  <si>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</si>
  <si>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</si>
  <si>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</si>
  <si>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</si>
  <si>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</si>
  <si>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</si>
  <si>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</si>
  <si>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</si>
  <si>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</si>
  <si>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</si>
  <si>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集落排水事業</t>
  </si>
  <si>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</si>
  <si>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</si>
  <si>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</si>
  <si>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</si>
  <si>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</si>
  <si>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</si>
  <si>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</si>
  <si>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</si>
  <si>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</si>
  <si>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</si>
  <si>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</si>
  <si>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</si>
  <si>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</si>
  <si>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</si>
  <si>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</si>
  <si>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</si>
  <si>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</si>
  <si>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</si>
  <si>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</si>
  <si>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</si>
  <si>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</si>
  <si>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</si>
  <si>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</si>
  <si>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</si>
  <si>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</si>
  <si>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</si>
  <si>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</si>
  <si>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</si>
  <si>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</si>
  <si>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</si>
  <si>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</si>
  <si>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</si>
  <si>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</si>
  <si>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</si>
  <si>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</si>
  <si>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</si>
  <si>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</si>
  <si>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</si>
  <si>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若者の定住化促進基金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</si>
  <si>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</si>
  <si>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</si>
  <si>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</si>
  <si>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</si>
  <si>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</si>
  <si>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</si>
  <si>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</si>
  <si>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</si>
  <si>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</si>
  <si>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</si>
  <si>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</si>
  <si>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</si>
  <si>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</si>
  <si>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</si>
  <si>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</si>
  <si>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</si>
  <si>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</si>
  <si>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</si>
  <si>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</si>
  <si>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</si>
  <si>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</si>
  <si>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</si>
  <si>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</si>
  <si>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</si>
  <si>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</si>
  <si>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</si>
  <si>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</si>
  <si>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</si>
  <si>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</si>
  <si>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</si>
  <si>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</si>
  <si>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</si>
  <si>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</si>
  <si>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</si>
  <si>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</si>
  <si>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</si>
  <si>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</si>
  <si>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</si>
  <si>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</si>
  <si>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</si>
  <si>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</si>
  <si>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</si>
  <si>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</si>
  <si>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</si>
  <si>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</si>
  <si>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</si>
  <si>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</si>
  <si>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</si>
  <si>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</si>
  <si>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</si>
  <si>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</si>
  <si>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</si>
  <si>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</si>
  <si>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</si>
  <si>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</si>
  <si>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</si>
  <si>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</si>
  <si>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倉吉市</t>
  </si>
  <si>
    <t>議会議長</t>
    <rPh sb="0" eb="2">
      <t>ギカイ</t>
    </rPh>
    <rPh sb="2" eb="4">
      <t>ギチョウ</t>
    </rPh>
    <phoneticPr fontId="6"/>
  </si>
  <si>
    <t>地方特例交付金</t>
  </si>
  <si>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</si>
  <si>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</si>
  <si>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</si>
  <si>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</si>
  <si>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</si>
  <si>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</si>
  <si>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住宅資金貸付事業</t>
  </si>
  <si>
    <t>　　(※1)</t>
  </si>
  <si>
    <t>赤瓦</t>
    <rPh sb="0" eb="1">
      <t>アカ</t>
    </rPh>
    <rPh sb="1" eb="2">
      <t>カワラ</t>
    </rPh>
    <phoneticPr fontId="37"/>
  </si>
  <si>
    <t>首都</t>
    <rPh sb="0" eb="2">
      <t>シュト</t>
    </rPh>
    <phoneticPr fontId="6"/>
  </si>
  <si>
    <t>職員退職手当基金</t>
    <rPh sb="0" eb="2">
      <t>ショクイン</t>
    </rPh>
    <phoneticPr fontId="38"/>
  </si>
  <si>
    <t>翌年度に繰越すべき財源</t>
  </si>
  <si>
    <t>駐車場整備</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</si>
  <si>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</si>
  <si>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</si>
  <si>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</si>
  <si>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</si>
  <si>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</si>
  <si>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</si>
  <si>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</si>
  <si>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</si>
  <si>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</si>
  <si>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</si>
  <si>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</si>
  <si>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</si>
  <si>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</si>
  <si>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</si>
  <si>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</si>
  <si>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</si>
  <si>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</si>
  <si>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</si>
  <si>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</si>
  <si>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今後は、既に策定済の公共施設等総合管理計画と今後策定予定の個別施設計画に基づいて、施設状況と財政面を考慮しながら、より一層計画的な施設の老朽化対策に取り組んでいく必要がある。</t>
  </si>
  <si>
    <r>
      <t xml:space="preserve">増減率 </t>
    </r>
    <r>
      <rPr>
        <sz val="9"/>
        <color indexed="8"/>
        <rFont val="ＭＳ ゴシック"/>
        <family val="3"/>
        <charset val="128"/>
      </rPr>
      <t xml:space="preserve"> (％)</t>
    </r>
    <rPh sb="0" eb="2">
      <t>ゾウゲン</t>
    </rPh>
    <rPh sb="2" eb="3">
      <t>リツ</t>
    </rPh>
    <phoneticPr fontId="6"/>
  </si>
  <si>
    <t>H27末</t>
  </si>
  <si>
    <t>H26末</t>
  </si>
  <si>
    <t>-3.3</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</si>
  <si>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</si>
  <si>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</si>
  <si>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</si>
  <si>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</si>
  <si>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</si>
  <si>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</si>
  <si>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</si>
  <si>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</si>
  <si>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</si>
  <si>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</si>
  <si>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</si>
  <si>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</si>
  <si>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</si>
  <si>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</si>
  <si>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</si>
  <si>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鳥取中部ふるさと広域連合　中部ふるさと市町村圏振興事業特別会計</t>
  </si>
  <si>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</si>
  <si>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</si>
  <si>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</si>
  <si>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</si>
  <si>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</si>
  <si>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</si>
  <si>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</si>
  <si>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</si>
  <si>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</si>
  <si>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</si>
  <si>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</si>
  <si>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</si>
  <si>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</si>
  <si>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</si>
  <si>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</si>
  <si>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</si>
  <si>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</si>
  <si>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</si>
  <si>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 4.95</t>
  </si>
  <si>
    <t>-1.0</t>
  </si>
  <si>
    <t>他会計等
からの
繰入金</t>
    <rPh sb="9" eb="11">
      <t>クリイレ</t>
    </rPh>
    <rPh sb="11" eb="12">
      <t>キン</t>
    </rPh>
    <phoneticPr fontId="33"/>
  </si>
  <si>
    <t>-1.1</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</si>
  <si>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</si>
  <si>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</si>
  <si>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</si>
  <si>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</si>
  <si>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</si>
  <si>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</si>
  <si>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</si>
  <si>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</si>
  <si>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</si>
  <si>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</si>
  <si>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</si>
  <si>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</si>
  <si>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</si>
  <si>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</si>
  <si>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</si>
  <si>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</si>
  <si>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</si>
  <si>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</si>
  <si>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</si>
  <si>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</si>
  <si>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</si>
  <si>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</si>
  <si>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</si>
  <si>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</si>
  <si>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</si>
  <si>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</si>
  <si>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</si>
  <si>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</si>
  <si>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</si>
  <si>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</si>
  <si>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</si>
  <si>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</si>
  <si>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</si>
  <si>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</si>
  <si>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</si>
  <si>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</si>
  <si>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</si>
  <si>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</si>
  <si>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</si>
  <si>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</si>
  <si>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</si>
  <si>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</si>
  <si>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</si>
  <si>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</si>
  <si>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</si>
  <si>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</si>
  <si>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</si>
  <si>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</si>
  <si>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</si>
  <si>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</si>
  <si>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</si>
  <si>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</si>
  <si>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</si>
  <si>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</si>
  <si>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</si>
  <si>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</si>
  <si>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</si>
  <si>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</si>
  <si>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</si>
  <si>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</si>
  <si>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</si>
  <si>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</si>
  <si>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</si>
  <si>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</si>
  <si>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</si>
  <si>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</si>
  <si>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</si>
  <si>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</si>
  <si>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</si>
  <si>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2"/>
  </si>
  <si>
    <t xml:space="preserve">組合等負担等見込額 </t>
    <rPh sb="0" eb="2">
      <t>クミアイ</t>
    </rPh>
    <rPh sb="2" eb="3">
      <t>トウ</t>
    </rPh>
    <rPh sb="3" eb="5">
      <t>フタン</t>
    </rPh>
    <rPh sb="5" eb="6">
      <t>トウ</t>
    </rPh>
    <rPh sb="6" eb="9">
      <t>ミコミガク</t>
    </rPh>
    <phoneticPr fontId="33"/>
  </si>
  <si>
    <t>鳥取県倉吉市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</si>
  <si>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</si>
  <si>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</si>
  <si>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</si>
  <si>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</si>
  <si>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</si>
  <si>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</si>
  <si>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</si>
  <si>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</si>
  <si>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</si>
  <si>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</si>
  <si>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</si>
  <si>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</si>
  <si>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後期高齢者医療事業</t>
  </si>
  <si>
    <t>区分</t>
  </si>
  <si>
    <t>超過課税分</t>
    <rPh sb="0" eb="2">
      <t>チョウカ</t>
    </rPh>
    <rPh sb="2" eb="4">
      <t>カゼイ</t>
    </rPh>
    <rPh sb="4" eb="5">
      <t>ブン</t>
    </rPh>
    <phoneticPr fontId="6"/>
  </si>
  <si>
    <t>普通税</t>
    <rPh sb="0" eb="2">
      <t>フツウ</t>
    </rPh>
    <rPh sb="2" eb="3">
      <t>ゼイ</t>
    </rPh>
    <phoneticPr fontId="39"/>
  </si>
  <si>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</si>
  <si>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</si>
  <si>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</si>
  <si>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</si>
  <si>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</si>
  <si>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教育振興基金</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</si>
  <si>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</si>
  <si>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</si>
  <si>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</si>
  <si>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</si>
  <si>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</si>
  <si>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</si>
  <si>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</si>
  <si>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</si>
  <si>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</si>
  <si>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</si>
  <si>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</si>
  <si>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</si>
  <si>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</si>
  <si>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</si>
  <si>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</si>
  <si>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</si>
  <si>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</si>
  <si>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</si>
  <si>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</si>
  <si>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</si>
  <si>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</si>
  <si>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</si>
  <si>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</si>
  <si>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</si>
  <si>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</si>
  <si>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</si>
  <si>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</si>
  <si>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</si>
  <si>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</si>
  <si>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</si>
  <si>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</si>
  <si>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</si>
  <si>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40"/>
  </si>
  <si>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</si>
  <si>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</si>
  <si>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</si>
  <si>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</si>
  <si>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</si>
  <si>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</si>
  <si>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</si>
  <si>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</si>
  <si>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</si>
  <si>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</si>
  <si>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</si>
  <si>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</si>
  <si>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</si>
  <si>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</si>
  <si>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</si>
  <si>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</si>
  <si>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</si>
  <si>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</si>
  <si>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</si>
  <si>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</si>
  <si>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</si>
  <si>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</si>
  <si>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</si>
  <si>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</si>
  <si>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</si>
  <si>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</si>
  <si>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</si>
  <si>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</si>
  <si>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</si>
  <si>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</si>
  <si>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</si>
  <si>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</si>
  <si>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</si>
  <si>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</si>
  <si>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</si>
  <si>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</si>
  <si>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</si>
  <si>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</si>
  <si>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</si>
  <si>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</si>
  <si>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</si>
  <si>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</si>
  <si>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</si>
  <si>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</si>
  <si>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</si>
  <si>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</si>
  <si>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</si>
  <si>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</si>
  <si>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</si>
  <si>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</si>
  <si>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</si>
  <si>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</si>
  <si>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</si>
  <si>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</si>
  <si>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簡易水道</t>
  </si>
  <si>
    <t xml:space="preserve"> 過去５年間平均</t>
    <rPh sb="1" eb="3">
      <t>カコ</t>
    </rPh>
    <rPh sb="4" eb="6">
      <t>ネンカン</t>
    </rPh>
    <rPh sb="6" eb="8">
      <t>ヘイキン</t>
    </rPh>
    <phoneticPr fontId="6"/>
  </si>
  <si>
    <t>加入世帯数(世帯)</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</si>
  <si>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</si>
  <si>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</si>
  <si>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</si>
  <si>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</si>
  <si>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</si>
  <si>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</si>
  <si>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</si>
  <si>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</si>
  <si>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</si>
  <si>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</si>
  <si>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</si>
  <si>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</si>
  <si>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</si>
  <si>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</si>
  <si>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</si>
  <si>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</si>
  <si>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</si>
  <si>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</si>
  <si>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</si>
  <si>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</si>
  <si>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</si>
  <si>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</si>
  <si>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</si>
  <si>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</si>
  <si>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</si>
  <si>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</si>
  <si>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</si>
  <si>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</si>
  <si>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</si>
  <si>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</si>
  <si>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</si>
  <si>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</si>
  <si>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</si>
  <si>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土地取得事業</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</si>
  <si>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</si>
  <si>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</si>
  <si>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</si>
  <si>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</si>
  <si>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</si>
  <si>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</si>
  <si>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</si>
  <si>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駐車場事業</t>
  </si>
  <si>
    <t>水道事業</t>
  </si>
  <si>
    <t>簡易水道事業</t>
  </si>
  <si>
    <t>温泉配湯事業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</si>
  <si>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</si>
  <si>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</si>
  <si>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3"/>
  </si>
  <si>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</si>
  <si>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</si>
  <si>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</si>
  <si>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</si>
  <si>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</si>
  <si>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</si>
  <si>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</si>
  <si>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</si>
  <si>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</si>
  <si>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</si>
  <si>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</si>
  <si>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</si>
  <si>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</si>
  <si>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</si>
  <si>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</si>
  <si>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</si>
  <si>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</si>
  <si>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</si>
  <si>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</si>
  <si>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</si>
  <si>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</si>
  <si>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</si>
  <si>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</si>
  <si>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</si>
  <si>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</si>
  <si>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(Ｆ)</t>
  </si>
  <si>
    <t>将来負担比率（(Ｅ)－(Ｆ)）／（(Ｃ)－(Ｄ)）×１００</t>
    <rPh sb="0" eb="2">
      <t>ショウライ</t>
    </rPh>
    <rPh sb="2" eb="4">
      <t>フタン</t>
    </rPh>
    <rPh sb="4" eb="6">
      <t>ヒリツ</t>
    </rPh>
    <phoneticPr fontId="6"/>
  </si>
  <si>
    <t>▲ 4.31</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</si>
  <si>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</si>
  <si>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</si>
  <si>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</si>
  <si>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</si>
  <si>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</si>
  <si>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</si>
  <si>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</si>
  <si>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</si>
  <si>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</si>
  <si>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</si>
  <si>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</si>
  <si>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</si>
  <si>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</si>
  <si>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</si>
  <si>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</si>
  <si>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</si>
  <si>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</si>
  <si>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</si>
  <si>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</si>
  <si>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</si>
  <si>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</si>
  <si>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</si>
  <si>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</si>
  <si>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</si>
  <si>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</si>
  <si>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</si>
  <si>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</si>
  <si>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</si>
  <si>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</si>
  <si>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</si>
  <si>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</si>
  <si>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</si>
  <si>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</si>
  <si>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H27</t>
  </si>
  <si>
    <t>H28</t>
  </si>
  <si>
    <t>H30</t>
  </si>
  <si>
    <t>▲ 2.96</t>
  </si>
  <si>
    <t>その他会計（赤字）</t>
  </si>
  <si>
    <t>H28末</t>
  </si>
  <si>
    <t>H29末</t>
  </si>
  <si>
    <t>鳥取中部ふるさと広域連合　一般会計</t>
    <rPh sb="13" eb="15">
      <t>イッパン</t>
    </rPh>
    <rPh sb="15" eb="17">
      <t>カイケイ</t>
    </rPh>
    <phoneticPr fontId="37"/>
  </si>
  <si>
    <t>鳥取中部ふるさと広域連合　交通災害共済事業特別会計</t>
  </si>
  <si>
    <t>鳥取県後期高齢者医療広域連合　一般会計</t>
  </si>
  <si>
    <t>せきがね犬挟観光</t>
    <rPh sb="4" eb="5">
      <t>イヌ</t>
    </rPh>
    <rPh sb="5" eb="6">
      <t>ハサ</t>
    </rPh>
    <rPh sb="6" eb="7">
      <t>カン</t>
    </rPh>
    <rPh sb="7" eb="8">
      <t>コウ</t>
    </rPh>
    <phoneticPr fontId="37"/>
  </si>
  <si>
    <t>倉吉ふるさと未来づくり基金</t>
  </si>
  <si>
    <t>集落排水事業推進基金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</si>
  <si>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</si>
  <si>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</si>
  <si>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</si>
  <si>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</si>
  <si>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</si>
  <si>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将来負担比率及び実質公債費比率について、類似団体と比較し高い水準ではあるが年々下降傾向にある。
　将来負担比率が下降している主な要因としては、下水道事業債残高の減少に伴い公営企業債等繰入見込額が減少したことが考えられる。
　また、実質公債費比率が下降している主な要因としては、平成14年度に起こした公共用地先行取得債の償還が平成24年度で終了したこと等が考えられる。
　一方で、医療機器関連企業誘致事業の財源として発行した地域活性化事業債、小中学校耐震補強事業の財源として発行した全国防災事業債、緊急防災・減災事業債、平成28年鳥取県中部地震の災害復旧事業の財源として発行した災害復旧事業債の据置期間終了に伴い、元金償還が開始されることにより、今後、元利償還額が増額するため、実質公債費比率への影響を考慮し、これまで以上に公債費の適正化に取り組んで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</si>
</sst>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14"/>
      <color indexed="8"/>
      <name val="ＭＳ ゴシック"/>
      <family val="3"/>
    </font>
    <font>
      <sz val="12"/>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1"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0" fontId="32" fillId="0" borderId="30" xfId="20" applyFont="1" applyBorder="1" applyAlignment="1" applyProtection="1">
      <alignment horizontal="left" vertical="top" wrapText="1"/>
      <protection locked="0"/>
    </xf>
    <xf numFmtId="0" fontId="32" fillId="0" borderId="23" xfId="20" applyFont="1" applyBorder="1" applyAlignment="1" applyProtection="1">
      <alignment horizontal="left" vertical="top" wrapText="1"/>
      <protection locked="0"/>
    </xf>
    <xf numFmtId="0" fontId="32" fillId="0" borderId="16" xfId="20" applyFont="1" applyBorder="1" applyAlignment="1" applyProtection="1">
      <alignment horizontal="left" vertical="top" wrapText="1"/>
      <protection locked="0"/>
    </xf>
    <xf numFmtId="0" fontId="32" fillId="0" borderId="42" xfId="20" applyFont="1" applyBorder="1" applyAlignment="1" applyProtection="1">
      <alignment horizontal="left" vertical="top" wrapText="1"/>
      <protection locked="0"/>
    </xf>
    <xf numFmtId="0" fontId="32" fillId="0" borderId="0" xfId="20" applyFont="1" applyAlignment="1" applyProtection="1">
      <alignment horizontal="left" vertical="top" wrapText="1"/>
      <protection locked="0"/>
    </xf>
    <xf numFmtId="0" fontId="32" fillId="0" borderId="14" xfId="20" applyFont="1" applyBorder="1" applyAlignment="1" applyProtection="1">
      <alignment horizontal="left" vertical="top" wrapText="1"/>
      <protection locked="0"/>
    </xf>
    <xf numFmtId="0" fontId="32" fillId="0" borderId="31" xfId="20" applyFont="1" applyBorder="1" applyAlignment="1" applyProtection="1">
      <alignment horizontal="left" vertical="top" wrapText="1"/>
      <protection locked="0"/>
    </xf>
    <xf numFmtId="0" fontId="32" fillId="0" borderId="34" xfId="20" applyFont="1" applyBorder="1" applyAlignment="1" applyProtection="1">
      <alignment horizontal="left" vertical="top" wrapText="1"/>
      <protection locked="0"/>
    </xf>
    <xf numFmtId="0" fontId="32" fillId="0" borderId="15" xfId="20" applyFont="1" applyBorder="1" applyAlignment="1" applyProtection="1">
      <alignment horizontal="left" vertical="top" wrapText="1"/>
      <protection locked="0"/>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85459</c:v>
                </c:pt>
                <c:pt idx="2">
                  <c:v>83280</c:v>
                </c:pt>
                <c:pt idx="3">
                  <c:v>88968</c:v>
                </c:pt>
                <c:pt idx="4">
                  <c:v>85173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99671</c:v>
                </c:pt>
                <c:pt idx="1">
                  <c:v>118626</c:v>
                </c:pt>
                <c:pt idx="2">
                  <c:v>58995</c:v>
                </c:pt>
                <c:pt idx="3">
                  <c:v>49074</c:v>
                </c:pt>
                <c:pt idx="4">
                  <c:v>54196</c:v>
                </c:pt>
              </c:numCache>
            </c:numRef>
          </c:val>
          <c:smooth val="0"/>
        </c:ser>
        <c:dLbls>
          <c:showLegendKey val="0"/>
          <c:showVal val="0"/>
          <c:showCatName val="0"/>
          <c:showSerName val="0"/>
          <c:showPercent val="0"/>
          <c:showBubbleSize val="0"/>
        </c:dLbls>
        <c:marker val="1"/>
        <c:smooth val="0"/>
        <c:axId val="328804080"/>
        <c:axId val="328806040"/>
      </c:lineChart>
      <c:catAx>
        <c:axId val="32880408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28806040"/>
        <c:crosses val="autoZero"/>
        <c:auto val="1"/>
        <c:lblAlgn val="ctr"/>
        <c:lblOffset val="100"/>
        <c:tickLblSkip val="1"/>
        <c:noMultiLvlLbl val="0"/>
      </c:catAx>
      <c:valAx>
        <c:axId val="328806040"/>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28804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2.27</c:v>
                </c:pt>
                <c:pt idx="1">
                  <c:v>5.19</c:v>
                </c:pt>
                <c:pt idx="2">
                  <c:v>5.26</c:v>
                </c:pt>
                <c:pt idx="3">
                  <c:v>5.17</c:v>
                </c:pt>
                <c:pt idx="4">
                  <c:v>3.74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11.05</c:v>
                </c:pt>
                <c:pt idx="1">
                  <c:v>10.91</c:v>
                </c:pt>
                <c:pt idx="2">
                  <c:v>8.36</c:v>
                </c:pt>
                <c:pt idx="3">
                  <c:v>12.41</c:v>
                </c:pt>
                <c:pt idx="4">
                  <c:v>9.49</c:v>
                </c:pt>
              </c:numCache>
            </c:numRef>
          </c:val>
        </c:ser>
        <c:dLbls>
          <c:showLegendKey val="0"/>
          <c:showVal val="0"/>
          <c:showCatName val="0"/>
          <c:showSerName val="0"/>
          <c:showPercent val="0"/>
          <c:showBubbleSize val="0"/>
        </c:dLbls>
        <c:gapWidth val="250"/>
        <c:overlap val="100"/>
        <c:axId val="328804864"/>
        <c:axId val="32880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-4.95</c:v>
                </c:pt>
                <c:pt idx="1">
                  <c:v>2.96</c:v>
                </c:pt>
                <c:pt idx="2">
                  <c:v>-2.96</c:v>
                </c:pt>
                <c:pt idx="3">
                  <c:v>3.83</c:v>
                </c:pt>
                <c:pt idx="4">
                  <c:v>-4.3099999999999996</c:v>
                </c:pt>
              </c:numCache>
            </c:numRef>
          </c:val>
          <c:smooth val="0"/>
        </c:ser>
        <c:dLbls>
          <c:showLegendKey val="0"/>
          <c:showVal val="0"/>
          <c:showCatName val="0"/>
          <c:showSerName val="0"/>
          <c:showPercent val="0"/>
          <c:showBubbleSize val="0"/>
        </c:dLbls>
        <c:marker val="1"/>
        <c:smooth val="0"/>
        <c:axId val="328804864"/>
        <c:axId val="328805648"/>
      </c:lineChart>
      <c:catAx>
        <c:axId val="3288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28805648"/>
        <c:crosses val="autoZero"/>
        <c:auto val="1"/>
        <c:lblAlgn val="ctr"/>
        <c:lblOffset val="100"/>
        <c:tickLblSkip val="1"/>
        <c:noMultiLvlLbl val="0"/>
      </c:catAx>
      <c:valAx>
        <c:axId val="32880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288048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0.02</c:v>
                </c:pt>
              </c:numCache>
            </c:numRef>
          </c:val>
        </c:ser>
        <c:ser>
          <c:idx val="5"/>
          <c:order val="5"/>
          <c:tx>
            <c:strRef>
              <c:f>データシート!$A$32</c:f>
              <c:strCache>
                <c:ptCount val="1"/>
                <c:pt idx="0">
                  <c:v>住宅資金貸付事業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0.23</c:v>
                </c:pt>
                <c:pt idx="4">
                  <c:v>#N/A</c:v>
                </c:pt>
                <c:pt idx="5">
                  <c:v>0.22</c:v>
                </c:pt>
                <c:pt idx="6">
                  <c:v>#N/A</c:v>
                </c:pt>
                <c:pt idx="7">
                  <c:v>0.19</c:v>
                </c:pt>
                <c:pt idx="8">
                  <c:v>#N/A</c:v>
                </c:pt>
                <c:pt idx="9">
                  <c:v>0.18</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0.08</c:v>
                </c:pt>
                <c:pt idx="4">
                  <c:v>#N/A</c:v>
                </c:pt>
                <c:pt idx="5">
                  <c:v>1.58</c:v>
                </c:pt>
                <c:pt idx="6">
                  <c:v>#N/A</c:v>
                </c:pt>
                <c:pt idx="7">
                  <c:v>0.74</c:v>
                </c:pt>
                <c:pt idx="8">
                  <c:v>#N/A</c:v>
                </c:pt>
                <c:pt idx="9">
                  <c:v>0.21</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0.34</c:v>
                </c:pt>
                <c:pt idx="2">
                  <c:v>#N/A</c:v>
                </c:pt>
                <c:pt idx="3">
                  <c:v>0.21</c:v>
                </c:pt>
                <c:pt idx="4">
                  <c:v>#N/A</c:v>
                </c:pt>
                <c:pt idx="5">
                  <c:v>0.21</c:v>
                </c:pt>
                <c:pt idx="6">
                  <c:v>#N/A</c:v>
                </c:pt>
                <c:pt idx="7">
                  <c:v>0.5</c:v>
                </c:pt>
                <c:pt idx="8">
                  <c:v>#N/A</c:v>
                </c:pt>
                <c:pt idx="9">
                  <c:v>0.72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2.0299999999999998</c:v>
                </c:pt>
                <c:pt idx="2">
                  <c:v>#N/A</c:v>
                </c:pt>
                <c:pt idx="3">
                  <c:v>4.96</c:v>
                </c:pt>
                <c:pt idx="4">
                  <c:v>#N/A</c:v>
                </c:pt>
                <c:pt idx="5">
                  <c:v>5.03</c:v>
                </c:pt>
                <c:pt idx="6">
                  <c:v>#N/A</c:v>
                </c:pt>
                <c:pt idx="7">
                  <c:v>4.97</c:v>
                </c:pt>
                <c:pt idx="8">
                  <c:v>#N/A</c:v>
                </c:pt>
                <c:pt idx="9">
                  <c:v>3.55</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6.01</c:v>
                </c:pt>
                <c:pt idx="2">
                  <c:v>#N/A</c:v>
                </c:pt>
                <c:pt idx="3">
                  <c:v>6.24</c:v>
                </c:pt>
                <c:pt idx="4">
                  <c:v>#N/A</c:v>
                </c:pt>
                <c:pt idx="5">
                  <c:v>6.96</c:v>
                </c:pt>
                <c:pt idx="6">
                  <c:v>#N/A</c:v>
                </c:pt>
                <c:pt idx="7">
                  <c:v>7.22</c:v>
                </c:pt>
                <c:pt idx="8">
                  <c:v>#N/A</c:v>
                </c:pt>
                <c:pt idx="9">
                  <c:v>7.44</c:v>
                </c:pt>
              </c:numCache>
            </c:numRef>
          </c:val>
        </c:ser>
        <c:dLbls>
          <c:showLegendKey val="0"/>
          <c:showVal val="0"/>
          <c:showCatName val="0"/>
          <c:showSerName val="0"/>
          <c:showPercent val="0"/>
          <c:showBubbleSize val="0"/>
        </c:dLbls>
        <c:gapWidth val="150"/>
        <c:overlap val="100"/>
        <c:axId val="328805256"/>
        <c:axId val="377036832"/>
      </c:barChart>
      <c:catAx>
        <c:axId val="3288052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77036832"/>
        <c:crosses val="autoZero"/>
        <c:auto val="1"/>
        <c:lblAlgn val="ctr"/>
        <c:lblOffset val="100"/>
        <c:tickLblSkip val="1"/>
        <c:noMultiLvlLbl val="0"/>
      </c:catAx>
      <c:valAx>
        <c:axId val="37703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2880525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2933</c:v>
                </c:pt>
                <c:pt idx="5">
                  <c:v>2947</c:v>
                </c:pt>
                <c:pt idx="8">
                  <c:v>2763</c:v>
                </c:pt>
                <c:pt idx="11">
                  <c:v>2747</c:v>
                </c:pt>
                <c:pt idx="14">
                  <c:v>2767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4</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192</c:v>
                </c:pt>
                <c:pt idx="3">
                  <c:v>166</c:v>
                </c:pt>
                <c:pt idx="6">
                  <c:v>186</c:v>
                </c:pt>
                <c:pt idx="9">
                  <c:v>165</c:v>
                </c:pt>
                <c:pt idx="12">
                  <c:v>125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1433</c:v>
                </c:pt>
                <c:pt idx="3">
                  <c:v>1406</c:v>
                </c:pt>
                <c:pt idx="6">
                  <c:v>1399</c:v>
                </c:pt>
                <c:pt idx="9">
                  <c:v>1339</c:v>
                </c:pt>
                <c:pt idx="12">
                  <c:v>1295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2764</c:v>
                </c:pt>
                <c:pt idx="3">
                  <c:v>2788</c:v>
                </c:pt>
                <c:pt idx="6">
                  <c:v>2768</c:v>
                </c:pt>
                <c:pt idx="9">
                  <c:v>2765</c:v>
                </c:pt>
                <c:pt idx="12">
                  <c:v>2767</c:v>
                </c:pt>
              </c:numCache>
            </c:numRef>
          </c:val>
        </c:ser>
        <c:dLbls>
          <c:showLegendKey val="0"/>
          <c:showVal val="0"/>
          <c:showCatName val="0"/>
          <c:showSerName val="0"/>
          <c:showPercent val="0"/>
          <c:showBubbleSize val="0"/>
        </c:dLbls>
        <c:gapWidth val="100"/>
        <c:overlap val="100"/>
        <c:axId val="377029776"/>
        <c:axId val="377032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1465</c:v>
                </c:pt>
                <c:pt idx="2">
                  <c:v>#N/A</c:v>
                </c:pt>
                <c:pt idx="3">
                  <c:v>#N/A</c:v>
                </c:pt>
                <c:pt idx="4">
                  <c:v>1417</c:v>
                </c:pt>
                <c:pt idx="5">
                  <c:v>#N/A</c:v>
                </c:pt>
                <c:pt idx="6">
                  <c:v>#N/A</c:v>
                </c:pt>
                <c:pt idx="7">
                  <c:v>1591</c:v>
                </c:pt>
                <c:pt idx="8">
                  <c:v>#N/A</c:v>
                </c:pt>
                <c:pt idx="9">
                  <c:v>#N/A</c:v>
                </c:pt>
                <c:pt idx="10">
                  <c:v>1523</c:v>
                </c:pt>
                <c:pt idx="11">
                  <c:v>#N/A</c:v>
                </c:pt>
                <c:pt idx="12">
                  <c:v>#N/A</c:v>
                </c:pt>
                <c:pt idx="13">
                  <c:v>1420</c:v>
                </c:pt>
                <c:pt idx="14">
                  <c:v>#N/A</c:v>
                </c:pt>
              </c:numCache>
            </c:numRef>
          </c:val>
          <c:smooth val="0"/>
        </c:ser>
        <c:dLbls>
          <c:showLegendKey val="0"/>
          <c:showVal val="0"/>
          <c:showCatName val="0"/>
          <c:showSerName val="0"/>
          <c:showPercent val="0"/>
          <c:showBubbleSize val="0"/>
        </c:dLbls>
        <c:marker val="1"/>
        <c:smooth val="0"/>
        <c:axId val="377029776"/>
        <c:axId val="377032912"/>
      </c:lineChart>
      <c:catAx>
        <c:axId val="3770297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77032912"/>
        <c:crosses val="autoZero"/>
        <c:auto val="1"/>
        <c:lblAlgn val="ctr"/>
        <c:lblOffset val="100"/>
        <c:tickLblSkip val="1"/>
        <c:noMultiLvlLbl val="0"/>
      </c:catAx>
      <c:valAx>
        <c:axId val="37703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770297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34479</c:v>
                </c:pt>
                <c:pt idx="5">
                  <c:v>35451</c:v>
                </c:pt>
                <c:pt idx="8">
                  <c:v>34677</c:v>
                </c:pt>
                <c:pt idx="11">
                  <c:v>33878</c:v>
                </c:pt>
                <c:pt idx="14">
                  <c:v>33370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2134</c:v>
                </c:pt>
                <c:pt idx="5">
                  <c:v>2545</c:v>
                </c:pt>
                <c:pt idx="8">
                  <c:v>2548</c:v>
                </c:pt>
                <c:pt idx="11">
                  <c:v>2408</c:v>
                </c:pt>
                <c:pt idx="14">
                  <c:v>2492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4443</c:v>
                </c:pt>
                <c:pt idx="5">
                  <c:v>4787</c:v>
                </c:pt>
                <c:pt idx="8">
                  <c:v>4529</c:v>
                </c:pt>
                <c:pt idx="11">
                  <c:v>5217</c:v>
                </c:pt>
                <c:pt idx="14">
                  <c:v>5134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2676</c:v>
                </c:pt>
                <c:pt idx="3">
                  <c:v>2796</c:v>
                </c:pt>
                <c:pt idx="6">
                  <c:v>2929</c:v>
                </c:pt>
                <c:pt idx="9">
                  <c:v>2816</c:v>
                </c:pt>
                <c:pt idx="12">
                  <c:v>2792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1858</c:v>
                </c:pt>
                <c:pt idx="3">
                  <c:v>1624</c:v>
                </c:pt>
                <c:pt idx="6">
                  <c:v>1569</c:v>
                </c:pt>
                <c:pt idx="9">
                  <c:v>1417</c:v>
                </c:pt>
                <c:pt idx="12">
                  <c:v>1468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21166</c:v>
                </c:pt>
                <c:pt idx="3">
                  <c:v>20364</c:v>
                </c:pt>
                <c:pt idx="6">
                  <c:v>19737</c:v>
                </c:pt>
                <c:pt idx="9">
                  <c:v>18914</c:v>
                </c:pt>
                <c:pt idx="12">
                  <c:v>18104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c:v>
                </c:pt>
                <c:pt idx="3">
                  <c:v>12</c:v>
                </c:pt>
                <c:pt idx="6">
                  <c:v>6</c:v>
                </c:pt>
                <c:pt idx="9">
                  <c:v>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29645</c:v>
                </c:pt>
                <c:pt idx="3">
                  <c:v>31616</c:v>
                </c:pt>
                <c:pt idx="6">
                  <c:v>31286</c:v>
                </c:pt>
                <c:pt idx="9">
                  <c:v>31109</c:v>
                </c:pt>
                <c:pt idx="12">
                  <c:v>30799</c:v>
                </c:pt>
              </c:numCache>
            </c:numRef>
          </c:val>
        </c:ser>
        <c:dLbls>
          <c:showLegendKey val="0"/>
          <c:showVal val="0"/>
          <c:showCatName val="0"/>
          <c:showSerName val="0"/>
          <c:showPercent val="0"/>
          <c:showBubbleSize val="0"/>
        </c:dLbls>
        <c:gapWidth val="100"/>
        <c:overlap val="100"/>
        <c:axId val="377034480"/>
        <c:axId val="37703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14299</c:v>
                </c:pt>
                <c:pt idx="2">
                  <c:v>#N/A</c:v>
                </c:pt>
                <c:pt idx="3">
                  <c:v>#N/A</c:v>
                </c:pt>
                <c:pt idx="4">
                  <c:v>13631</c:v>
                </c:pt>
                <c:pt idx="5">
                  <c:v>#N/A</c:v>
                </c:pt>
                <c:pt idx="6">
                  <c:v>#N/A</c:v>
                </c:pt>
                <c:pt idx="7">
                  <c:v>13774</c:v>
                </c:pt>
                <c:pt idx="8">
                  <c:v>#N/A</c:v>
                </c:pt>
                <c:pt idx="9">
                  <c:v>#N/A</c:v>
                </c:pt>
                <c:pt idx="10">
                  <c:v>12758</c:v>
                </c:pt>
                <c:pt idx="11">
                  <c:v>#N/A</c:v>
                </c:pt>
                <c:pt idx="12">
                  <c:v>#N/A</c:v>
                </c:pt>
                <c:pt idx="13">
                  <c:v>12167</c:v>
                </c:pt>
                <c:pt idx="14">
                  <c:v>#N/A</c:v>
                </c:pt>
              </c:numCache>
            </c:numRef>
          </c:val>
          <c:smooth val="0"/>
        </c:ser>
        <c:dLbls>
          <c:showLegendKey val="0"/>
          <c:showVal val="0"/>
          <c:showCatName val="0"/>
          <c:showSerName val="0"/>
          <c:showPercent val="0"/>
          <c:showBubbleSize val="0"/>
        </c:dLbls>
        <c:marker val="1"/>
        <c:smooth val="0"/>
        <c:axId val="377034480"/>
        <c:axId val="377033696"/>
      </c:lineChart>
      <c:catAx>
        <c:axId val="3770344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377033696"/>
        <c:crosses val="autoZero"/>
        <c:auto val="1"/>
        <c:lblAlgn val="ctr"/>
        <c:lblOffset val="100"/>
        <c:tickLblSkip val="1"/>
        <c:noMultiLvlLbl val="0"/>
      </c:catAx>
      <c:valAx>
        <c:axId val="37703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770344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1164</c:v>
                </c:pt>
                <c:pt idx="1">
                  <c:v>1711</c:v>
                </c:pt>
                <c:pt idx="2">
                  <c:v>1311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1476</c:v>
                </c:pt>
                <c:pt idx="1">
                  <c:v>1461</c:v>
                </c:pt>
                <c:pt idx="2">
                  <c:v>1598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2483</c:v>
                </c:pt>
                <c:pt idx="1">
                  <c:v>2379</c:v>
                </c:pt>
                <c:pt idx="2">
                  <c:v>2301</c:v>
                </c:pt>
              </c:numCache>
            </c:numRef>
          </c:val>
        </c:ser>
        <c:dLbls>
          <c:showLegendKey val="0"/>
          <c:showVal val="0"/>
          <c:showCatName val="0"/>
          <c:showSerName val="0"/>
          <c:showPercent val="0"/>
          <c:showBubbleSize val="0"/>
        </c:dLbls>
        <c:gapWidth val="120"/>
        <c:overlap val="100"/>
        <c:axId val="377032128"/>
        <c:axId val="377035264"/>
      </c:barChart>
      <c:catAx>
        <c:axId val="3770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77035264"/>
        <c:crosses val="autoZero"/>
        <c:auto val="1"/>
        <c:lblAlgn val="ctr"/>
        <c:lblOffset val="100"/>
        <c:tickLblSkip val="1"/>
        <c:noMultiLvlLbl val="0"/>
      </c:catAx>
      <c:valAx>
        <c:axId val="377035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770321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c:v>
                </c:pt>
                <c:pt idx="16">
                  <c:v>46.5</c:v>
                </c:pt>
                <c:pt idx="24">
                  <c:v>47.7</c:v>
                </c:pt>
                <c:pt idx="32">
                  <c:v>49.3</c:v>
                </c:pt>
              </c:numCache>
            </c:numRef>
          </c:xVal>
          <c:yVal>
            <c:numRef>
              <c:f>公会計指標分析・財政指標組合せ分析表!$BP$51:$DC$51</c:f>
              <c:numCache>
                <c:formatCode>#,##0.0;"▲ "#,##0.0</c:formatCode>
                <c:ptCount val="40"/>
                <c:pt idx="8">
                  <c:v>117.8</c:v>
                </c:pt>
                <c:pt idx="16">
                  <c:v>121.6</c:v>
                </c:pt>
                <c:pt idx="24">
                  <c:v>113.8</c:v>
                </c:pt>
                <c:pt idx="32">
                  <c:v>108.5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ser>
        <c:dLbls>
          <c:showLegendKey val="0"/>
          <c:showVal val="1"/>
          <c:showCatName val="0"/>
          <c:showSerName val="0"/>
          <c:showPercent val="0"/>
          <c:showBubbleSize val="0"/>
        </c:dLbls>
        <c:axId val="377030168"/>
        <c:axId val="377036048"/>
      </c:scatterChart>
      <c:valAx>
        <c:axId val="377030168"/>
        <c:scaling>
          <c:orientation val="minMax"/>
          <c:max val="62"/>
          <c:min val="4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0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77036048"/>
        <c:crosses val="autoZero"/>
        <c:crossBetween val="midCat"/>
      </c:valAx>
      <c:valAx>
        <c:axId val="377036048"/>
        <c:scaling>
          <c:orientation val="minMax"/>
          <c:max val="134"/>
          <c:min val="3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77030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manualLayout>
                  <c:x val="-4.5160355153971404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1.8235628084250128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c:v>
                </c:pt>
                <c:pt idx="16">
                  <c:v>13</c:v>
                </c:pt>
                <c:pt idx="24">
                  <c:v>13.2</c:v>
                </c:pt>
                <c:pt idx="32">
                  <c:v>13.4</c:v>
                </c:pt>
              </c:numCache>
            </c:numRef>
          </c:xVal>
          <c:yVal>
            <c:numRef>
              <c:f>公会計指標分析・財政指標組合せ分析表!$BP$73:$DC$73</c:f>
              <c:numCache>
                <c:formatCode>#,##0.0;"▲ "#,##0.0</c:formatCode>
                <c:ptCount val="40"/>
                <c:pt idx="0">
                  <c:v>125.5</c:v>
                </c:pt>
                <c:pt idx="8">
                  <c:v>117.8</c:v>
                </c:pt>
                <c:pt idx="16">
                  <c:v>121.6</c:v>
                </c:pt>
                <c:pt idx="24">
                  <c:v>113.8</c:v>
                </c:pt>
                <c:pt idx="32">
                  <c:v>108.5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10.7</c:v>
                </c:pt>
                <c:pt idx="16">
                  <c:v>10</c:v>
                </c:pt>
                <c:pt idx="24">
                  <c:v>9.8000000000000007</c:v>
                </c:pt>
                <c:pt idx="32">
                  <c:v>9.6</c:v>
                </c:pt>
              </c:numCache>
            </c:numRef>
          </c:xVal>
          <c:yVal>
            <c:numRef>
              <c:f>公会計指標分析・財政指標組合せ分析表!$BP$77:$DC$77</c:f>
              <c:numCache>
                <c:formatCode>#,##0.0;"▲ "#,##0.0</c:formatCode>
                <c:ptCount val="40"/>
                <c:pt idx="0">
                  <c:v>45.9</c:v>
                </c:pt>
                <c:pt idx="8">
                  <c:v>58.5</c:v>
                </c:pt>
                <c:pt idx="16">
                  <c:v>54.6</c:v>
                </c:pt>
                <c:pt idx="24">
                  <c:v>53.2</c:v>
                </c:pt>
                <c:pt idx="32">
                  <c:v>47.9</c:v>
                </c:pt>
              </c:numCache>
            </c:numRef>
          </c:yVal>
          <c:smooth val="0"/>
        </c:ser>
        <c:dLbls>
          <c:showLegendKey val="0"/>
          <c:showVal val="1"/>
          <c:showCatName val="0"/>
          <c:showSerName val="0"/>
          <c:showPercent val="0"/>
          <c:showBubbleSize val="0"/>
        </c:dLbls>
        <c:axId val="377031344"/>
        <c:axId val="377036440"/>
      </c:scatterChart>
      <c:valAx>
        <c:axId val="377031344"/>
        <c:scaling>
          <c:orientation val="minMax"/>
          <c:max val="14"/>
          <c:min val="8.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23263713101"/>
              <c:y val="0.899569622201133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77036440"/>
        <c:crosses val="autoZero"/>
        <c:crossBetween val="midCat"/>
      </c:valAx>
      <c:valAx>
        <c:axId val="377036440"/>
        <c:scaling>
          <c:orientation val="minMax"/>
          <c:max val="139"/>
          <c:min val="3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812768615961E-2"/>
              <c:y val="0.2511545991604469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77031344"/>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過去に起こした大口の地方債（</a:t>
          </a:r>
          <a:r>
            <a:rPr lang="ja-JP" altLang="ja-JP" sz="1100" b="0" i="0" baseline="0">
              <a:solidFill>
                <a:sysClr val="windowText" lastClr="000000"/>
              </a:solidFill>
              <a:effectLst/>
              <a:latin typeface="+mn-lt"/>
              <a:ea typeface="+mn-ea"/>
              <a:cs typeface="+mn-cs"/>
            </a:rPr>
            <a:t>平成</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年度に起こした地域総合整備事業債や</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年度に起こした公共用地先行取得債等）の償還が終了したこと等により元利償還金等は減少傾向にあ</a:t>
          </a:r>
          <a:r>
            <a:rPr kumimoji="1" lang="ja-JP" altLang="en-US" sz="1100">
              <a:solidFill>
                <a:sysClr val="windowText" lastClr="000000"/>
              </a:solidFill>
              <a:effectLst/>
              <a:latin typeface="+mn-lt"/>
              <a:ea typeface="+mn-ea"/>
              <a:cs typeface="+mn-cs"/>
            </a:rPr>
            <a:t>ったが、</a:t>
          </a:r>
          <a:r>
            <a:rPr kumimoji="1" lang="ja-JP" altLang="ja-JP" sz="1100">
              <a:solidFill>
                <a:schemeClr val="dk1"/>
              </a:solidFill>
              <a:effectLst/>
              <a:latin typeface="+mn-lt"/>
              <a:ea typeface="+mn-ea"/>
              <a:cs typeface="+mn-cs"/>
            </a:rPr>
            <a:t>企業誘致関連事業の財源として</a:t>
          </a:r>
          <a:r>
            <a:rPr kumimoji="1" lang="ja-JP" altLang="en-US" sz="1100">
              <a:solidFill>
                <a:schemeClr val="dk1"/>
              </a:solidFill>
              <a:effectLst/>
              <a:latin typeface="+mn-lt"/>
              <a:ea typeface="+mn-ea"/>
              <a:cs typeface="+mn-cs"/>
            </a:rPr>
            <a:t>過去に起こした</a:t>
          </a:r>
          <a:r>
            <a:rPr kumimoji="1" lang="ja-JP" altLang="ja-JP" sz="1100">
              <a:solidFill>
                <a:schemeClr val="dk1"/>
              </a:solidFill>
              <a:effectLst/>
              <a:latin typeface="+mn-lt"/>
              <a:ea typeface="+mn-ea"/>
              <a:cs typeface="+mn-cs"/>
            </a:rPr>
            <a:t>地域活性化事業債等の元金償還の据置期間の終了に伴い、平成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年度は前年度と比較して増加傾向に転じた。</a:t>
          </a:r>
          <a:endParaRPr lang="ja-JP" altLang="ja-JP" sz="1400">
            <a:solidFill>
              <a:srgbClr val="FF0000"/>
            </a:solidFill>
            <a:effectLst/>
          </a:endParaRPr>
        </a:p>
        <a:p>
          <a:r>
            <a:rPr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a:t>
          </a:r>
          <a:r>
            <a:rPr kumimoji="1" lang="en-US" altLang="ja-JP" sz="1100">
              <a:solidFill>
                <a:sysClr val="windowText" lastClr="000000"/>
              </a:solidFill>
              <a:effectLst/>
              <a:latin typeface="+mn-lt"/>
              <a:ea typeface="+mn-ea"/>
              <a:cs typeface="+mn-cs"/>
            </a:rPr>
            <a:t>13.4%</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ヵ年平均）の内訳は、普通会計分</a:t>
          </a:r>
          <a:r>
            <a:rPr kumimoji="1" lang="en-US" altLang="ja-JP" sz="1100">
              <a:solidFill>
                <a:sysClr val="windowText" lastClr="000000"/>
              </a:solidFill>
              <a:effectLst/>
              <a:latin typeface="+mn-lt"/>
              <a:ea typeface="+mn-ea"/>
              <a:cs typeface="+mn-cs"/>
            </a:rPr>
            <a:t>8.4</a:t>
          </a:r>
          <a:r>
            <a:rPr kumimoji="1" lang="ja-JP" altLang="ja-JP" sz="1100">
              <a:solidFill>
                <a:sysClr val="windowText" lastClr="000000"/>
              </a:solidFill>
              <a:effectLst/>
              <a:latin typeface="+mn-lt"/>
              <a:ea typeface="+mn-ea"/>
              <a:cs typeface="+mn-cs"/>
            </a:rPr>
            <a:t>ポイント、公営企業のうち下水道事業分</a:t>
          </a:r>
          <a:r>
            <a:rPr kumimoji="1" lang="en-US" altLang="ja-JP" sz="1100">
              <a:solidFill>
                <a:sysClr val="windowText" lastClr="000000"/>
              </a:solidFill>
              <a:effectLst/>
              <a:latin typeface="+mn-lt"/>
              <a:ea typeface="+mn-ea"/>
              <a:cs typeface="+mn-cs"/>
            </a:rPr>
            <a:t>3.9</a:t>
          </a:r>
          <a:r>
            <a:rPr kumimoji="1" lang="ja-JP" altLang="ja-JP" sz="1100">
              <a:solidFill>
                <a:sysClr val="windowText" lastClr="000000"/>
              </a:solidFill>
              <a:effectLst/>
              <a:latin typeface="+mn-lt"/>
              <a:ea typeface="+mn-ea"/>
              <a:cs typeface="+mn-cs"/>
            </a:rPr>
            <a:t>ポイント、公営企業のうち下水道事業以外分</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ポイント、一部事務組合分</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ポイントとなっており、下水道事業への準公債費分が比率を押し上げている。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endParaRPr kumimoji="1" lang="en-US" altLang="ja-JP"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については、下水道事業債残高の減少に伴い公営企業債等繰入見込額が</a:t>
          </a:r>
          <a:r>
            <a:rPr kumimoji="1" lang="en-US" altLang="ja-JP" sz="1100">
              <a:solidFill>
                <a:sysClr val="windowText" lastClr="000000"/>
              </a:solidFill>
              <a:effectLst/>
              <a:latin typeface="+mn-lt"/>
              <a:ea typeface="+mn-ea"/>
              <a:cs typeface="+mn-cs"/>
            </a:rPr>
            <a:t>810</a:t>
          </a:r>
          <a:r>
            <a:rPr kumimoji="1" lang="ja-JP" altLang="ja-JP" sz="1100">
              <a:solidFill>
                <a:sysClr val="windowText" lastClr="000000"/>
              </a:solidFill>
              <a:effectLst/>
              <a:latin typeface="+mn-lt"/>
              <a:ea typeface="+mn-ea"/>
              <a:cs typeface="+mn-cs"/>
            </a:rPr>
            <a:t>百万円減少し、また元金償還額を上回る地方債発行がなされなかったことで一般会計の地方債残高が</a:t>
          </a:r>
          <a:r>
            <a:rPr kumimoji="1" lang="en-US" altLang="ja-JP" sz="1100">
              <a:solidFill>
                <a:sysClr val="windowText" lastClr="000000"/>
              </a:solidFill>
              <a:effectLst/>
              <a:latin typeface="+mn-lt"/>
              <a:ea typeface="+mn-ea"/>
              <a:cs typeface="+mn-cs"/>
            </a:rPr>
            <a:t>310</a:t>
          </a:r>
          <a:r>
            <a:rPr kumimoji="1" lang="ja-JP" altLang="ja-JP" sz="1100">
              <a:solidFill>
                <a:sysClr val="windowText" lastClr="000000"/>
              </a:solidFill>
              <a:effectLst/>
              <a:latin typeface="+mn-lt"/>
              <a:ea typeface="+mn-ea"/>
              <a:cs typeface="+mn-cs"/>
            </a:rPr>
            <a:t>百万円減少したこと等により、前年度と比較して減少した。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については、財政調整基金において財政調整及び歳計現金確保のため取り崩しを行ったこと</a:t>
          </a:r>
          <a:r>
            <a:rPr kumimoji="1" lang="ja-JP" altLang="en-US" sz="1100">
              <a:solidFill>
                <a:sysClr val="windowText" lastClr="000000"/>
              </a:solidFill>
              <a:effectLst/>
              <a:latin typeface="+mn-lt"/>
              <a:ea typeface="+mn-ea"/>
              <a:cs typeface="+mn-cs"/>
            </a:rPr>
            <a:t>と、減債基金において</a:t>
          </a:r>
          <a:r>
            <a:rPr kumimoji="1" lang="ja-JP" altLang="ja-JP" sz="1100">
              <a:solidFill>
                <a:sysClr val="windowText" lastClr="000000"/>
              </a:solidFill>
              <a:effectLst/>
              <a:latin typeface="+mn-lt"/>
              <a:ea typeface="+mn-ea"/>
              <a:cs typeface="+mn-cs"/>
            </a:rPr>
            <a:t>歳計剰余金を積み立てたこと</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充当可能基金が</a:t>
          </a:r>
          <a:r>
            <a:rPr kumimoji="1" lang="en-US" altLang="ja-JP" sz="1100">
              <a:solidFill>
                <a:sysClr val="windowText" lastClr="000000"/>
              </a:solidFill>
              <a:effectLst/>
              <a:latin typeface="+mn-lt"/>
              <a:ea typeface="+mn-ea"/>
              <a:cs typeface="+mn-cs"/>
            </a:rPr>
            <a:t>83</a:t>
          </a:r>
          <a:r>
            <a:rPr kumimoji="1" lang="ja-JP" altLang="en-US" sz="1100">
              <a:solidFill>
                <a:sysClr val="windowText" lastClr="000000"/>
              </a:solidFill>
              <a:effectLst/>
              <a:latin typeface="+mn-lt"/>
              <a:ea typeface="+mn-ea"/>
              <a:cs typeface="+mn-cs"/>
            </a:rPr>
            <a:t>百万円減少</a:t>
          </a:r>
          <a:r>
            <a:rPr kumimoji="1" lang="ja-JP" altLang="ja-JP" sz="1100">
              <a:solidFill>
                <a:sysClr val="windowText" lastClr="000000"/>
              </a:solidFill>
              <a:effectLst/>
              <a:latin typeface="+mn-lt"/>
              <a:ea typeface="+mn-ea"/>
              <a:cs typeface="+mn-cs"/>
            </a:rPr>
            <a:t>、下水道事業債（実額算入相当分）の減少により、基準財政需要額算入見込額が</a:t>
          </a:r>
          <a:r>
            <a:rPr kumimoji="1" lang="en-US" altLang="ja-JP" sz="1100">
              <a:solidFill>
                <a:sysClr val="windowText" lastClr="000000"/>
              </a:solidFill>
              <a:effectLst/>
              <a:latin typeface="+mn-lt"/>
              <a:ea typeface="+mn-ea"/>
              <a:cs typeface="+mn-cs"/>
            </a:rPr>
            <a:t>508</a:t>
          </a:r>
          <a:r>
            <a:rPr kumimoji="1" lang="ja-JP" altLang="ja-JP" sz="1100">
              <a:solidFill>
                <a:sysClr val="windowText" lastClr="000000"/>
              </a:solidFill>
              <a:effectLst/>
              <a:latin typeface="+mn-lt"/>
              <a:ea typeface="+mn-ea"/>
              <a:cs typeface="+mn-cs"/>
            </a:rPr>
            <a:t>百万円減少したこと等により、前年度と比較して減少した。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結果として</a:t>
          </a:r>
          <a:r>
            <a:rPr kumimoji="1" lang="ja-JP" altLang="ja-JP" sz="1100">
              <a:solidFill>
                <a:sysClr val="windowText" lastClr="000000"/>
              </a:solidFill>
              <a:effectLst/>
              <a:latin typeface="+mn-lt"/>
              <a:ea typeface="+mn-ea"/>
              <a:cs typeface="+mn-cs"/>
            </a:rPr>
            <a:t>、将来負担比率は、将来負担額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の減の影響を大きく受け、前年度から</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108.5%</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鳥取県倉吉市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減債</a:t>
          </a:r>
          <a:r>
            <a:rPr kumimoji="1" lang="ja-JP" altLang="ja-JP" sz="1100">
              <a:solidFill>
                <a:sysClr val="windowText" lastClr="000000"/>
              </a:solidFill>
              <a:effectLst/>
              <a:latin typeface="+mn-lt"/>
              <a:ea typeface="+mn-ea"/>
              <a:cs typeface="+mn-cs"/>
            </a:rPr>
            <a:t>基金」に歳計剰余金等を</a:t>
          </a:r>
          <a:r>
            <a:rPr kumimoji="1" lang="en-US" altLang="ja-JP" sz="1100">
              <a:solidFill>
                <a:sysClr val="windowText" lastClr="000000"/>
              </a:solidFill>
              <a:effectLst/>
              <a:latin typeface="+mn-lt"/>
              <a:ea typeface="+mn-ea"/>
              <a:cs typeface="+mn-cs"/>
            </a:rPr>
            <a:t>344</a:t>
          </a:r>
          <a:r>
            <a:rPr kumimoji="1" lang="ja-JP" altLang="ja-JP" sz="1100">
              <a:solidFill>
                <a:sysClr val="windowText" lastClr="000000"/>
              </a:solidFill>
              <a:effectLst/>
              <a:latin typeface="+mn-lt"/>
              <a:ea typeface="+mn-ea"/>
              <a:cs typeface="+mn-cs"/>
            </a:rPr>
            <a:t>百万円積み立て、「倉吉ふるさと未来づくり基金」にふるさと納税寄附金等を</a:t>
          </a:r>
          <a:r>
            <a:rPr kumimoji="1" lang="en-US" altLang="ja-JP" sz="1100">
              <a:solidFill>
                <a:sysClr val="windowText" lastClr="000000"/>
              </a:solidFill>
              <a:effectLst/>
              <a:latin typeface="+mn-lt"/>
              <a:ea typeface="+mn-ea"/>
              <a:cs typeface="+mn-cs"/>
            </a:rPr>
            <a:t>613</a:t>
          </a:r>
          <a:r>
            <a:rPr kumimoji="1" lang="ja-JP" altLang="ja-JP" sz="1100">
              <a:solidFill>
                <a:sysClr val="windowText" lastClr="000000"/>
              </a:solidFill>
              <a:effectLst/>
              <a:latin typeface="+mn-lt"/>
              <a:ea typeface="+mn-ea"/>
              <a:cs typeface="+mn-cs"/>
            </a:rPr>
            <a:t>百万円積み立てた一方で、</a:t>
          </a:r>
          <a:r>
            <a:rPr kumimoji="1" lang="ja-JP" altLang="ja-JP" sz="1100">
              <a:solidFill>
                <a:schemeClr val="dk1"/>
              </a:solidFill>
              <a:effectLst/>
              <a:latin typeface="+mn-lt"/>
              <a:ea typeface="+mn-ea"/>
              <a:cs typeface="+mn-cs"/>
            </a:rPr>
            <a:t>財政調整及び歳計現金確保のため</a:t>
          </a:r>
          <a:r>
            <a:rPr kumimoji="1" lang="ja-JP" altLang="en-US" sz="1100">
              <a:solidFill>
                <a:schemeClr val="dk1"/>
              </a:solidFill>
              <a:effectLst/>
              <a:latin typeface="+mn-lt"/>
              <a:ea typeface="+mn-ea"/>
              <a:cs typeface="+mn-cs"/>
            </a:rPr>
            <a:t>に</a:t>
          </a:r>
          <a:r>
            <a:rPr kumimoji="1" lang="ja-JP" altLang="en-US" sz="1100">
              <a:solidFill>
                <a:sysClr val="windowText" lastClr="000000"/>
              </a:solidFill>
              <a:effectLst/>
              <a:latin typeface="+mn-lt"/>
              <a:ea typeface="+mn-ea"/>
              <a:cs typeface="+mn-cs"/>
            </a:rPr>
            <a:t>「財政調整基金」を</a:t>
          </a:r>
          <a:r>
            <a:rPr kumimoji="1" lang="en-US" altLang="ja-JP" sz="1100">
              <a:solidFill>
                <a:sysClr val="windowText" lastClr="000000"/>
              </a:solidFill>
              <a:effectLst/>
              <a:latin typeface="+mn-lt"/>
              <a:ea typeface="+mn-ea"/>
              <a:cs typeface="+mn-cs"/>
            </a:rPr>
            <a:t>400</a:t>
          </a:r>
          <a:r>
            <a:rPr kumimoji="1" lang="ja-JP" altLang="en-US" sz="1100">
              <a:solidFill>
                <a:sysClr val="windowText" lastClr="000000"/>
              </a:solidFill>
              <a:effectLst/>
              <a:latin typeface="+mn-lt"/>
              <a:ea typeface="+mn-ea"/>
              <a:cs typeface="+mn-cs"/>
            </a:rPr>
            <a:t>百万円取り崩し、</a:t>
          </a:r>
          <a:r>
            <a:rPr kumimoji="1" lang="ja-JP" altLang="ja-JP" sz="1100">
              <a:solidFill>
                <a:schemeClr val="dk1"/>
              </a:solidFill>
              <a:effectLst/>
              <a:latin typeface="+mn-lt"/>
              <a:ea typeface="+mn-ea"/>
              <a:cs typeface="+mn-cs"/>
            </a:rPr>
            <a:t>地方債元利償還</a:t>
          </a:r>
          <a:r>
            <a:rPr kumimoji="1" lang="ja-JP" altLang="en-US" sz="1100">
              <a:solidFill>
                <a:sysClr val="windowText" lastClr="000000"/>
              </a:solidFill>
              <a:effectLst/>
              <a:latin typeface="+mn-lt"/>
              <a:ea typeface="+mn-ea"/>
              <a:cs typeface="+mn-cs"/>
            </a:rPr>
            <a:t>への充当のために「減債基金」を</a:t>
          </a:r>
          <a:r>
            <a:rPr kumimoji="1" lang="en-US" altLang="ja-JP" sz="1100">
              <a:solidFill>
                <a:sysClr val="windowText" lastClr="000000"/>
              </a:solidFill>
              <a:effectLst/>
              <a:latin typeface="+mn-lt"/>
              <a:ea typeface="+mn-ea"/>
              <a:cs typeface="+mn-cs"/>
            </a:rPr>
            <a:t>207</a:t>
          </a:r>
          <a:r>
            <a:rPr kumimoji="1" lang="ja-JP" altLang="en-US" sz="1100">
              <a:solidFill>
                <a:sysClr val="windowText" lastClr="000000"/>
              </a:solidFill>
              <a:effectLst/>
              <a:latin typeface="+mn-lt"/>
              <a:ea typeface="+mn-ea"/>
              <a:cs typeface="+mn-cs"/>
            </a:rPr>
            <a:t>百万円取り崩し、</a:t>
          </a:r>
          <a:r>
            <a:rPr kumimoji="1" lang="ja-JP" altLang="ja-JP" sz="1100">
              <a:solidFill>
                <a:sysClr val="windowText" lastClr="000000"/>
              </a:solidFill>
              <a:effectLst/>
              <a:latin typeface="+mn-lt"/>
              <a:ea typeface="+mn-ea"/>
              <a:cs typeface="+mn-cs"/>
            </a:rPr>
            <a:t>企業誘致等のために「若者の定住化促進基金」を</a:t>
          </a: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百万円取り崩し、集落排水事業特別会計への繰出金のために「集落排水事業推進基金」を</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百万円取り崩し、ふるさと納税返礼品の購入経費等のために「倉吉ふるさと未来づくり基金」を</a:t>
          </a:r>
          <a:r>
            <a:rPr kumimoji="1" lang="en-US" altLang="ja-JP" sz="1100">
              <a:solidFill>
                <a:sysClr val="windowText" lastClr="000000"/>
              </a:solidFill>
              <a:effectLst/>
              <a:latin typeface="+mn-lt"/>
              <a:ea typeface="+mn-ea"/>
              <a:cs typeface="+mn-cs"/>
            </a:rPr>
            <a:t>546</a:t>
          </a:r>
          <a:r>
            <a:rPr kumimoji="1" lang="ja-JP" altLang="ja-JP" sz="1100">
              <a:solidFill>
                <a:sysClr val="windowText" lastClr="000000"/>
              </a:solidFill>
              <a:effectLst/>
              <a:latin typeface="+mn-lt"/>
              <a:ea typeface="+mn-ea"/>
              <a:cs typeface="+mn-cs"/>
            </a:rPr>
            <a:t>百万円取り崩したこと等により、基金全体としては</a:t>
          </a:r>
          <a:r>
            <a:rPr kumimoji="1" lang="en-US" altLang="ja-JP" sz="1100">
              <a:solidFill>
                <a:sysClr val="windowText" lastClr="000000"/>
              </a:solidFill>
              <a:effectLst/>
              <a:latin typeface="+mn-lt"/>
              <a:ea typeface="+mn-ea"/>
              <a:cs typeface="+mn-cs"/>
            </a:rPr>
            <a:t>341</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en-US" sz="1100" b="0" i="0" u="none" strike="noStrike" baseline="0" smtClean="0">
              <a:solidFill>
                <a:schemeClr val="dk1"/>
              </a:solidFill>
              <a:latin typeface="+mn-lt"/>
              <a:ea typeface="+mn-ea"/>
              <a:cs typeface="+mn-cs"/>
            </a:rPr>
            <a:t>人口減少や少子高齢化等</a:t>
          </a:r>
          <a:r>
            <a:rPr lang="ja-JP" altLang="ja-JP" sz="1100">
              <a:solidFill>
                <a:sysClr val="windowText" lastClr="000000"/>
              </a:solidFill>
              <a:effectLst/>
              <a:latin typeface="+mn-lt"/>
              <a:ea typeface="+mn-ea"/>
              <a:cs typeface="+mn-cs"/>
            </a:rPr>
            <a:t>山積する行政課題に対応するため、財政状況の</a:t>
          </a:r>
          <a:r>
            <a:rPr lang="ja-JP" altLang="en-US" sz="1100">
              <a:solidFill>
                <a:sysClr val="windowText" lastClr="000000"/>
              </a:solidFill>
              <a:effectLst/>
              <a:latin typeface="+mn-lt"/>
              <a:ea typeface="+mn-ea"/>
              <a:cs typeface="+mn-cs"/>
            </a:rPr>
            <a:t>ますますの</a:t>
          </a:r>
          <a:r>
            <a:rPr lang="ja-JP" altLang="ja-JP" sz="1100">
              <a:solidFill>
                <a:sysClr val="windowText" lastClr="000000"/>
              </a:solidFill>
              <a:effectLst/>
              <a:latin typeface="+mn-lt"/>
              <a:ea typeface="+mn-ea"/>
              <a:cs typeface="+mn-cs"/>
            </a:rPr>
            <a:t>逼迫が見込まれている。</a:t>
          </a:r>
          <a:r>
            <a:rPr lang="ja-JP" altLang="en-US" sz="1100">
              <a:solidFill>
                <a:sysClr val="windowText" lastClr="000000"/>
              </a:solidFill>
              <a:effectLst/>
              <a:latin typeface="+mn-lt"/>
              <a:ea typeface="+mn-ea"/>
              <a:cs typeface="+mn-cs"/>
            </a:rPr>
            <a:t>こうした</a:t>
          </a:r>
          <a:r>
            <a:rPr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億円という水準を超える状況を確保できるようにしていく。その他特定目的基金は、的確に各般の行政需要に応えられるよう、各基金の設置目的に則した活用を行う。</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若者の定住化促進基金：若者の定住化を促進し、倉吉市の地域振興を図る。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倉吉ふるさと未来づくり基金：ふるさと納税寄附金を未来へ向けた個性豊かで活力ある地域づくりに活用する。</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若者の定住化促進基金：企業誘致等のために</a:t>
          </a: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百万円取り崩したことによる減少。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a:t>
          </a:r>
          <a:r>
            <a:rPr kumimoji="1" lang="ja-JP" altLang="ja-JP" sz="1100" b="0" i="0" baseline="0">
              <a:solidFill>
                <a:sysClr val="windowText" lastClr="000000"/>
              </a:solidFill>
              <a:effectLst/>
              <a:latin typeface="+mn-lt"/>
              <a:ea typeface="+mn-ea"/>
              <a:cs typeface="+mn-cs"/>
            </a:rPr>
            <a:t>ふるさと納税寄附金等を</a:t>
          </a:r>
          <a:r>
            <a:rPr kumimoji="1" lang="en-US" altLang="ja-JP" sz="1100" b="0" i="0" baseline="0">
              <a:solidFill>
                <a:sysClr val="windowText" lastClr="000000"/>
              </a:solidFill>
              <a:effectLst/>
              <a:latin typeface="+mn-lt"/>
              <a:ea typeface="+mn-ea"/>
              <a:cs typeface="+mn-cs"/>
            </a:rPr>
            <a:t>613</a:t>
          </a:r>
          <a:r>
            <a:rPr kumimoji="1" lang="ja-JP" altLang="ja-JP" sz="1100" b="0" i="0" baseline="0">
              <a:solidFill>
                <a:sysClr val="windowText" lastClr="000000"/>
              </a:solidFill>
              <a:effectLst/>
              <a:latin typeface="+mn-lt"/>
              <a:ea typeface="+mn-ea"/>
              <a:cs typeface="+mn-cs"/>
            </a:rPr>
            <a:t>百万円積み立てた一方で、ふるさと納税返礼品の購入経費等のために</a:t>
          </a:r>
          <a:r>
            <a:rPr kumimoji="1" lang="en-US" altLang="ja-JP" sz="1100" b="0" i="0" baseline="0">
              <a:solidFill>
                <a:sysClr val="windowText" lastClr="000000"/>
              </a:solidFill>
              <a:effectLst/>
              <a:latin typeface="+mn-lt"/>
              <a:ea typeface="+mn-ea"/>
              <a:cs typeface="+mn-cs"/>
            </a:rPr>
            <a:t>546</a:t>
          </a:r>
          <a:r>
            <a:rPr kumimoji="1" lang="ja-JP" altLang="ja-JP" sz="1100" b="0" i="0" baseline="0">
              <a:solidFill>
                <a:sysClr val="windowText" lastClr="000000"/>
              </a:solidFill>
              <a:effectLst/>
              <a:latin typeface="+mn-lt"/>
              <a:ea typeface="+mn-ea"/>
              <a:cs typeface="+mn-cs"/>
            </a:rPr>
            <a:t>百万円取り崩したことによる増加。</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若者の定住化促進基金：合併特例債を原資としていることから、その償還の状況を見ながら、設置目的に即した経費に充当するよう取り崩していく。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財政調整及び歳計現金確保のため</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400</a:t>
          </a:r>
          <a:r>
            <a:rPr kumimoji="1" lang="ja-JP" altLang="en-US" sz="1100">
              <a:solidFill>
                <a:sysClr val="windowText" lastClr="000000"/>
              </a:solidFill>
              <a:effectLst/>
              <a:latin typeface="+mn-lt"/>
              <a:ea typeface="+mn-ea"/>
              <a:cs typeface="+mn-cs"/>
            </a:rPr>
            <a:t>百万円取り崩したことによる減少。</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歳計剰余金等を</a:t>
          </a:r>
          <a:r>
            <a:rPr kumimoji="1" lang="en-US" altLang="ja-JP" sz="1100">
              <a:solidFill>
                <a:sysClr val="windowText" lastClr="000000"/>
              </a:solidFill>
              <a:effectLst/>
              <a:latin typeface="+mn-lt"/>
              <a:ea typeface="+mn-ea"/>
              <a:cs typeface="+mn-cs"/>
            </a:rPr>
            <a:t>344</a:t>
          </a:r>
          <a:r>
            <a:rPr kumimoji="1" lang="ja-JP" altLang="ja-JP" sz="1100">
              <a:solidFill>
                <a:sysClr val="windowText" lastClr="000000"/>
              </a:solidFill>
              <a:effectLst/>
              <a:latin typeface="+mn-lt"/>
              <a:ea typeface="+mn-ea"/>
              <a:cs typeface="+mn-cs"/>
            </a:rPr>
            <a:t>百万円積み立て</a:t>
          </a:r>
          <a:r>
            <a:rPr kumimoji="1" lang="ja-JP" altLang="en-US" sz="1100">
              <a:solidFill>
                <a:sysClr val="windowText" lastClr="000000"/>
              </a:solidFill>
              <a:effectLst/>
              <a:latin typeface="+mn-lt"/>
              <a:ea typeface="+mn-ea"/>
              <a:cs typeface="+mn-cs"/>
            </a:rPr>
            <a:t>た一方で</a:t>
          </a:r>
          <a:r>
            <a:rPr kumimoji="1" lang="ja-JP" altLang="ja-JP" sz="1100">
              <a:solidFill>
                <a:sysClr val="windowText" lastClr="000000"/>
              </a:solidFill>
              <a:effectLst/>
              <a:latin typeface="+mn-lt"/>
              <a:ea typeface="+mn-ea"/>
              <a:cs typeface="+mn-cs"/>
            </a:rPr>
            <a:t>、地方債元利償還のため</a:t>
          </a:r>
          <a:r>
            <a:rPr kumimoji="1" lang="ja-JP" altLang="en-US" sz="1100">
              <a:solidFill>
                <a:sysClr val="windowText" lastClr="000000"/>
              </a:solidFill>
              <a:effectLst/>
              <a:latin typeface="+mn-lt"/>
              <a:ea typeface="+mn-ea"/>
              <a:cs typeface="+mn-cs"/>
            </a:rPr>
            <a:t>に</a:t>
          </a:r>
          <a:r>
            <a:rPr kumimoji="1" lang="en-US" altLang="ja-JP" sz="1100">
              <a:solidFill>
                <a:sysClr val="windowText" lastClr="000000"/>
              </a:solidFill>
              <a:effectLst/>
              <a:latin typeface="+mn-lt"/>
              <a:ea typeface="+mn-ea"/>
              <a:cs typeface="+mn-cs"/>
            </a:rPr>
            <a:t>207</a:t>
          </a:r>
          <a:r>
            <a:rPr kumimoji="1" lang="ja-JP" altLang="ja-JP" sz="1100">
              <a:solidFill>
                <a:sysClr val="windowText" lastClr="000000"/>
              </a:solidFill>
              <a:effectLst/>
              <a:latin typeface="+mn-lt"/>
              <a:ea typeface="+mn-ea"/>
              <a:cs typeface="+mn-cs"/>
            </a:rPr>
            <a:t>百万円取り崩したことに</a:t>
          </a:r>
          <a:r>
            <a:rPr kumimoji="1" lang="ja-JP" altLang="en-US" sz="1100">
              <a:solidFill>
                <a:sysClr val="windowText" lastClr="000000"/>
              </a:solidFill>
              <a:effectLst/>
              <a:latin typeface="+mn-lt"/>
              <a:ea typeface="+mn-ea"/>
              <a:cs typeface="+mn-cs"/>
            </a:rPr>
            <a:t>よる増加</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en-US" sz="1100" b="0" i="0" baseline="0">
              <a:solidFill>
                <a:sysClr val="windowText" lastClr="000000"/>
              </a:solidFill>
              <a:effectLst/>
              <a:latin typeface="+mn-lt"/>
              <a:ea typeface="+mn-ea"/>
              <a:cs typeface="+mn-cs"/>
            </a:rPr>
            <a:t>積み立てした額が取り崩した額を上回り、結果的に基金残高を増やすこととなったが、</a:t>
          </a: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175"/>
    <xdr:sp macro="" textlink="">
      <xdr:nvSpPr>
        <xdr:cNvPr id="32" name="テキスト ボックス 31"/>
        <xdr:cNvSpPr txBox="1"/>
      </xdr:nvSpPr>
      <xdr:spPr>
        <a:xfrm>
          <a:off x="419100" y="30734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175"/>
    <xdr:sp macro="" textlink="">
      <xdr:nvSpPr>
        <xdr:cNvPr id="34" name="テキスト ボックス 33"/>
        <xdr:cNvSpPr txBox="1"/>
      </xdr:nvSpPr>
      <xdr:spPr>
        <a:xfrm>
          <a:off x="419100" y="3657600"/>
          <a:ext cx="109677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99/105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全般的に施設の老朽化が進んでいるが、他方、特に道路施設及び公営住宅の経年に対する更新を進めてきており、この影響で類似団体平均より低い水準となった。</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3520"/>
    <xdr:sp macro="" textlink="">
      <xdr:nvSpPr>
        <xdr:cNvPr id="50" name="テキスト ボックス 49"/>
        <xdr:cNvSpPr txBox="1"/>
      </xdr:nvSpPr>
      <xdr:spPr>
        <a:xfrm>
          <a:off x="898525" y="701865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52" name="テキスト ボックス 51"/>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4" name="テキスト ボックス 53"/>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6" name="テキスト ボックス 55"/>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8" name="テキスト ボックス 57"/>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25</xdr:row>
      <xdr:rowOff>161290</xdr:rowOff>
    </xdr:from>
    <xdr:ext cx="408940" cy="225425"/>
    <xdr:sp macro="" textlink="">
      <xdr:nvSpPr>
        <xdr:cNvPr id="60" name="テキスト ボックス 59"/>
        <xdr:cNvSpPr txBox="1"/>
      </xdr:nvSpPr>
      <xdr:spPr>
        <a:xfrm>
          <a:off x="795655" y="5219065"/>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8940" cy="223520"/>
    <xdr:sp macro="" textlink="">
      <xdr:nvSpPr>
        <xdr:cNvPr id="62" name="テキスト ボックス 61"/>
        <xdr:cNvSpPr txBox="1"/>
      </xdr:nvSpPr>
      <xdr:spPr>
        <a:xfrm>
          <a:off x="795655" y="485902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161925</xdr:rowOff>
    </xdr:from>
    <xdr:to>
      <xdr:col>23</xdr:col>
      <xdr:colOff>85090</xdr:colOff>
      <xdr:row>33</xdr:row>
      <xdr:rowOff>121285</xdr:rowOff>
    </xdr:to>
    <xdr:cxnSp macro="">
      <xdr:nvCxnSpPr>
        <xdr:cNvPr id="64" name="直線コネクタ 63"/>
        <xdr:cNvCxnSpPr/>
      </xdr:nvCxnSpPr>
      <xdr:spPr>
        <a:xfrm flipV="1">
          <a:off x="4760595" y="556260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125095</xdr:rowOff>
    </xdr:from>
    <xdr:ext cx="403225" cy="258445"/>
    <xdr:sp macro="" textlink="">
      <xdr:nvSpPr>
        <xdr:cNvPr id="65" name="有形固定資産減価償却率最小値テキスト"/>
        <xdr:cNvSpPr txBox="1"/>
      </xdr:nvSpPr>
      <xdr:spPr>
        <a:xfrm>
          <a:off x="4813300" y="65544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109220</xdr:rowOff>
    </xdr:from>
    <xdr:ext cx="403225" cy="257175"/>
    <xdr:sp macro="" textlink="">
      <xdr:nvSpPr>
        <xdr:cNvPr id="67" name="有形固定資産減価償却率最大値テキスト"/>
        <xdr:cNvSpPr txBox="1"/>
      </xdr:nvSpPr>
      <xdr:spPr>
        <a:xfrm>
          <a:off x="4813300" y="53384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161925</xdr:rowOff>
    </xdr:from>
    <xdr:to>
      <xdr:col>23</xdr:col>
      <xdr:colOff>174625</xdr:colOff>
      <xdr:row>27</xdr:row>
      <xdr:rowOff>161925</xdr:rowOff>
    </xdr:to>
    <xdr:cxnSp macro="">
      <xdr:nvCxnSpPr>
        <xdr:cNvPr id="68" name="直線コネクタ 67"/>
        <xdr:cNvCxnSpPr/>
      </xdr:nvCxnSpPr>
      <xdr:spPr>
        <a:xfrm>
          <a:off x="4673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80645</xdr:rowOff>
    </xdr:from>
    <xdr:ext cx="403225" cy="259080"/>
    <xdr:sp macro="" textlink="">
      <xdr:nvSpPr>
        <xdr:cNvPr id="69" name="有形固定資産減価償却率平均値テキスト"/>
        <xdr:cNvSpPr txBox="1"/>
      </xdr:nvSpPr>
      <xdr:spPr>
        <a:xfrm>
          <a:off x="4813300" y="582422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57785</xdr:rowOff>
    </xdr:from>
    <xdr:to>
      <xdr:col>23</xdr:col>
      <xdr:colOff>136525</xdr:colOff>
      <xdr:row>30</xdr:row>
      <xdr:rowOff>159385</xdr:rowOff>
    </xdr:to>
    <xdr:sp macro="" textlink="">
      <xdr:nvSpPr>
        <xdr:cNvPr id="70" name="フローチャート: 判断 69"/>
        <xdr:cNvSpPr/>
      </xdr:nvSpPr>
      <xdr:spPr>
        <a:xfrm>
          <a:off x="4711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73660</xdr:rowOff>
    </xdr:from>
    <xdr:to>
      <xdr:col>19</xdr:col>
      <xdr:colOff>187325</xdr:colOff>
      <xdr:row>31</xdr:row>
      <xdr:rowOff>3810</xdr:rowOff>
    </xdr:to>
    <xdr:sp macro="" textlink="">
      <xdr:nvSpPr>
        <xdr:cNvPr id="71" name="フローチャート: 判断 70"/>
        <xdr:cNvSpPr/>
      </xdr:nvSpPr>
      <xdr:spPr>
        <a:xfrm>
          <a:off x="4000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97790</xdr:rowOff>
    </xdr:from>
    <xdr:to>
      <xdr:col>15</xdr:col>
      <xdr:colOff>187325</xdr:colOff>
      <xdr:row>31</xdr:row>
      <xdr:rowOff>27305</xdr:rowOff>
    </xdr:to>
    <xdr:sp macro="" textlink="">
      <xdr:nvSpPr>
        <xdr:cNvPr id="72" name="フローチャート: 判断 71"/>
        <xdr:cNvSpPr/>
      </xdr:nvSpPr>
      <xdr:spPr>
        <a:xfrm>
          <a:off x="3238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22860</xdr:rowOff>
    </xdr:from>
    <xdr:to>
      <xdr:col>11</xdr:col>
      <xdr:colOff>187325</xdr:colOff>
      <xdr:row>31</xdr:row>
      <xdr:rowOff>124460</xdr:rowOff>
    </xdr:to>
    <xdr:sp macro="" textlink="">
      <xdr:nvSpPr>
        <xdr:cNvPr id="73" name="フローチャート: 判断 72"/>
        <xdr:cNvSpPr/>
      </xdr:nvSpPr>
      <xdr:spPr>
        <a:xfrm>
          <a:off x="247650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4" name="テキスト ボックス 73"/>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5" name="テキスト ボックス 74"/>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6" name="テキスト ボックス 75"/>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7" name="テキスト ボックス 76"/>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78" name="テキスト ボックス 77"/>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31</xdr:row>
      <xdr:rowOff>87630</xdr:rowOff>
    </xdr:from>
    <xdr:to>
      <xdr:col>23</xdr:col>
      <xdr:colOff>136525</xdr:colOff>
      <xdr:row>32</xdr:row>
      <xdr:rowOff>17780</xdr:rowOff>
    </xdr:to>
    <xdr:sp macro="" textlink="">
      <xdr:nvSpPr>
        <xdr:cNvPr id="79" name="楕円 78"/>
        <xdr:cNvSpPr/>
      </xdr:nvSpPr>
      <xdr:spPr>
        <a:xfrm>
          <a:off x="47117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66040</xdr:rowOff>
    </xdr:from>
    <xdr:ext cx="403225" cy="257175"/>
    <xdr:sp macro="" textlink="">
      <xdr:nvSpPr>
        <xdr:cNvPr id="80" name="有形固定資産減価償却率該当値テキスト"/>
        <xdr:cNvSpPr txBox="1"/>
      </xdr:nvSpPr>
      <xdr:spPr>
        <a:xfrm>
          <a:off x="4813300" y="6152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116205</xdr:rowOff>
    </xdr:from>
    <xdr:to>
      <xdr:col>19</xdr:col>
      <xdr:colOff>187325</xdr:colOff>
      <xdr:row>32</xdr:row>
      <xdr:rowOff>46355</xdr:rowOff>
    </xdr:to>
    <xdr:sp macro="" textlink="">
      <xdr:nvSpPr>
        <xdr:cNvPr id="81" name="楕円 80"/>
        <xdr:cNvSpPr/>
      </xdr:nvSpPr>
      <xdr:spPr>
        <a:xfrm>
          <a:off x="4000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138430</xdr:rowOff>
    </xdr:from>
    <xdr:to>
      <xdr:col>23</xdr:col>
      <xdr:colOff>85725</xdr:colOff>
      <xdr:row>31</xdr:row>
      <xdr:rowOff>167005</xdr:rowOff>
    </xdr:to>
    <xdr:cxnSp macro="">
      <xdr:nvCxnSpPr>
        <xdr:cNvPr id="82" name="直線コネクタ 81"/>
        <xdr:cNvCxnSpPr/>
      </xdr:nvCxnSpPr>
      <xdr:spPr>
        <a:xfrm flipV="1">
          <a:off x="4051300" y="6224905"/>
          <a:ext cx="711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138430</xdr:rowOff>
    </xdr:from>
    <xdr:to>
      <xdr:col>15</xdr:col>
      <xdr:colOff>187325</xdr:colOff>
      <xdr:row>32</xdr:row>
      <xdr:rowOff>68580</xdr:rowOff>
    </xdr:to>
    <xdr:sp macro="" textlink="">
      <xdr:nvSpPr>
        <xdr:cNvPr id="83" name="楕円 82"/>
        <xdr:cNvSpPr/>
      </xdr:nvSpPr>
      <xdr:spPr>
        <a:xfrm>
          <a:off x="3238500" y="62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167005</xdr:rowOff>
    </xdr:from>
    <xdr:to>
      <xdr:col>19</xdr:col>
      <xdr:colOff>136525</xdr:colOff>
      <xdr:row>32</xdr:row>
      <xdr:rowOff>17780</xdr:rowOff>
    </xdr:to>
    <xdr:cxnSp macro="">
      <xdr:nvCxnSpPr>
        <xdr:cNvPr id="84" name="直線コネクタ 83"/>
        <xdr:cNvCxnSpPr/>
      </xdr:nvCxnSpPr>
      <xdr:spPr>
        <a:xfrm flipV="1">
          <a:off x="3289300" y="6253480"/>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165100</xdr:rowOff>
    </xdr:from>
    <xdr:to>
      <xdr:col>11</xdr:col>
      <xdr:colOff>187325</xdr:colOff>
      <xdr:row>32</xdr:row>
      <xdr:rowOff>95250</xdr:rowOff>
    </xdr:to>
    <xdr:sp macro="" textlink="">
      <xdr:nvSpPr>
        <xdr:cNvPr id="85" name="楕円 84"/>
        <xdr:cNvSpPr/>
      </xdr:nvSpPr>
      <xdr:spPr>
        <a:xfrm>
          <a:off x="2476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17780</xdr:rowOff>
    </xdr:from>
    <xdr:to>
      <xdr:col>15</xdr:col>
      <xdr:colOff>136525</xdr:colOff>
      <xdr:row>32</xdr:row>
      <xdr:rowOff>44450</xdr:rowOff>
    </xdr:to>
    <xdr:cxnSp macro="">
      <xdr:nvCxnSpPr>
        <xdr:cNvPr id="86" name="直線コネクタ 85"/>
        <xdr:cNvCxnSpPr/>
      </xdr:nvCxnSpPr>
      <xdr:spPr>
        <a:xfrm flipV="1">
          <a:off x="2527300" y="6275705"/>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20320</xdr:rowOff>
    </xdr:from>
    <xdr:ext cx="403225" cy="257175"/>
    <xdr:sp macro="" textlink="">
      <xdr:nvSpPr>
        <xdr:cNvPr id="87" name="n_1aveValue有形固定資産減価償却率"/>
        <xdr:cNvSpPr txBox="1"/>
      </xdr:nvSpPr>
      <xdr:spPr>
        <a:xfrm>
          <a:off x="3836035" y="57638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43815</xdr:rowOff>
    </xdr:from>
    <xdr:ext cx="403225" cy="257175"/>
    <xdr:sp macro="" textlink="">
      <xdr:nvSpPr>
        <xdr:cNvPr id="88" name="n_2aveValue有形固定資産減価償却率"/>
        <xdr:cNvSpPr txBox="1"/>
      </xdr:nvSpPr>
      <xdr:spPr>
        <a:xfrm>
          <a:off x="3086735" y="5787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140970</xdr:rowOff>
    </xdr:from>
    <xdr:ext cx="403225" cy="259080"/>
    <xdr:sp macro="" textlink="">
      <xdr:nvSpPr>
        <xdr:cNvPr id="89" name="n_3aveValue有形固定資産減価償却率"/>
        <xdr:cNvSpPr txBox="1"/>
      </xdr:nvSpPr>
      <xdr:spPr>
        <a:xfrm>
          <a:off x="2324735" y="5884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38100</xdr:rowOff>
    </xdr:from>
    <xdr:ext cx="403225" cy="259080"/>
    <xdr:sp macro="" textlink="">
      <xdr:nvSpPr>
        <xdr:cNvPr id="90" name="n_1mainValue有形固定資産減価償却率"/>
        <xdr:cNvSpPr txBox="1"/>
      </xdr:nvSpPr>
      <xdr:spPr>
        <a:xfrm>
          <a:off x="3836035" y="62960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59690</xdr:rowOff>
    </xdr:from>
    <xdr:ext cx="403225" cy="259080"/>
    <xdr:sp macro="" textlink="">
      <xdr:nvSpPr>
        <xdr:cNvPr id="91" name="n_2mainValue有形固定資産減価償却率"/>
        <xdr:cNvSpPr txBox="1"/>
      </xdr:nvSpPr>
      <xdr:spPr>
        <a:xfrm>
          <a:off x="3086735" y="6317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86360</xdr:rowOff>
    </xdr:from>
    <xdr:ext cx="403225" cy="257175"/>
    <xdr:sp macro="" textlink="">
      <xdr:nvSpPr>
        <xdr:cNvPr id="92" name="n_3mainValue有形固定資産減価償却率"/>
        <xdr:cNvSpPr txBox="1"/>
      </xdr:nvSpPr>
      <xdr:spPr>
        <a:xfrm>
          <a:off x="2324735" y="63442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3" name="正方形/長方形 9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4" name="正方形/長方形 9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128905</xdr:colOff>
      <xdr:row>22</xdr:row>
      <xdr:rowOff>64770</xdr:rowOff>
    </xdr:from>
    <xdr:to>
      <xdr:col>76</xdr:col>
      <xdr:colOff>42545</xdr:colOff>
      <xdr:row>24</xdr:row>
      <xdr:rowOff>30480</xdr:rowOff>
    </xdr:to>
    <xdr:sp macro="" textlink="">
      <xdr:nvSpPr>
        <xdr:cNvPr id="95" name="正方形/長方形 94"/>
        <xdr:cNvSpPr/>
      </xdr:nvSpPr>
      <xdr:spPr>
        <a:xfrm>
          <a:off x="13759180" y="4608195"/>
          <a:ext cx="10566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[ 1,030.2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6" name="正方形/長方形 9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7" name="正方形/長方形 9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8" name="正方形/長方形 9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9" name="正方形/長方形 9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0" name="正方形/長方形 9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1" name="正方形/長方形 10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近年の普通建設事業費の減少により元金償還額を上回る地方債発行がなされなかったことによる地方債残高の減少と、下水道事業債残高の減少に伴う公営企業債等繰入見込額の減少を主な要因として、分子を構成する将来負担額は年々減少傾向にあるが、分母を構成する業務収入等の内、地方交付税については合併算定替の縮減等で大きく減少傾向にあることから、近年の経常収支比率の高さからも分かるように、結果として業務支出に占める業務収入等の割合が高くなっている。</a:t>
          </a:r>
        </a:p>
        <a:p>
          <a:r>
            <a:rPr kumimoji="1" lang="ja-JP" altLang="en-US" sz="1000">
              <a:latin typeface="ＭＳ Ｐゴシック"/>
              <a:ea typeface="ＭＳ Ｐゴシック"/>
            </a:rPr>
            <a:t>　そのため、類似団体と比較し、債務償還可能年数が長くなっている。</a:t>
          </a:r>
        </a:p>
      </xdr:txBody>
    </xdr:sp>
    <xdr:clientData/>
  </xdr:twoCellAnchor>
  <xdr:oneCellAnchor>
    <xdr:from>
      <xdr:col>57</xdr:col>
      <xdr:colOff>111125</xdr:colOff>
      <xdr:row>23</xdr:row>
      <xdr:rowOff>47625</xdr:rowOff>
    </xdr:from>
    <xdr:ext cx="349885" cy="225425"/>
    <xdr:sp macro="" textlink="">
      <xdr:nvSpPr>
        <xdr:cNvPr id="106" name="テキスト ボックス 10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8" name="直線コネクタ 107"/>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3520"/>
    <xdr:sp macro="" textlink="">
      <xdr:nvSpPr>
        <xdr:cNvPr id="109" name="テキスト ボックス 108"/>
        <xdr:cNvSpPr txBox="1"/>
      </xdr:nvSpPr>
      <xdr:spPr>
        <a:xfrm>
          <a:off x="10931525" y="671004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0" name="直線コネクタ 109"/>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940" cy="223520"/>
    <xdr:sp macro="" textlink="">
      <xdr:nvSpPr>
        <xdr:cNvPr id="111" name="テキスト ボックス 110"/>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2" name="直線コネクタ 111"/>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13" name="テキスト ボックス 112"/>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4" name="直線コネクタ 113"/>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15" name="テキスト ボックス 114"/>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6" name="直線コネクタ 115"/>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27</xdr:row>
      <xdr:rowOff>75565</xdr:rowOff>
    </xdr:from>
    <xdr:ext cx="482600" cy="223520"/>
    <xdr:sp macro="" textlink="">
      <xdr:nvSpPr>
        <xdr:cNvPr id="117" name="テキスト ボックス 116"/>
        <xdr:cNvSpPr txBox="1"/>
      </xdr:nvSpPr>
      <xdr:spPr>
        <a:xfrm>
          <a:off x="10756900" y="547624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8" name="直線コネクタ 117"/>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109855</xdr:rowOff>
    </xdr:from>
    <xdr:ext cx="482600" cy="223520"/>
    <xdr:sp macro="" textlink="">
      <xdr:nvSpPr>
        <xdr:cNvPr id="119" name="テキスト ボックス 118"/>
        <xdr:cNvSpPr txBox="1"/>
      </xdr:nvSpPr>
      <xdr:spPr>
        <a:xfrm>
          <a:off x="10756900" y="516763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3520"/>
    <xdr:sp macro="" textlink="">
      <xdr:nvSpPr>
        <xdr:cNvPr id="121" name="テキスト ボックス 120"/>
        <xdr:cNvSpPr txBox="1"/>
      </xdr:nvSpPr>
      <xdr:spPr>
        <a:xfrm>
          <a:off x="10756900" y="485902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52705</xdr:rowOff>
    </xdr:from>
    <xdr:to>
      <xdr:col>76</xdr:col>
      <xdr:colOff>21590</xdr:colOff>
      <xdr:row>34</xdr:row>
      <xdr:rowOff>31750</xdr:rowOff>
    </xdr:to>
    <xdr:cxnSp macro="">
      <xdr:nvCxnSpPr>
        <xdr:cNvPr id="123" name="直線コネクタ 122"/>
        <xdr:cNvCxnSpPr/>
      </xdr:nvCxnSpPr>
      <xdr:spPr>
        <a:xfrm flipV="1">
          <a:off x="14793595" y="528193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35560</xdr:rowOff>
    </xdr:from>
    <xdr:ext cx="467995" cy="259080"/>
    <xdr:sp macro="" textlink="">
      <xdr:nvSpPr>
        <xdr:cNvPr id="124" name="債務償還比率最小値テキスト"/>
        <xdr:cNvSpPr txBox="1"/>
      </xdr:nvSpPr>
      <xdr:spPr>
        <a:xfrm>
          <a:off x="14846300" y="6636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31750</xdr:rowOff>
    </xdr:from>
    <xdr:to>
      <xdr:col>76</xdr:col>
      <xdr:colOff>111125</xdr:colOff>
      <xdr:row>34</xdr:row>
      <xdr:rowOff>31750</xdr:rowOff>
    </xdr:to>
    <xdr:cxnSp macro="">
      <xdr:nvCxnSpPr>
        <xdr:cNvPr id="125" name="直線コネクタ 124"/>
        <xdr:cNvCxnSpPr/>
      </xdr:nvCxnSpPr>
      <xdr:spPr>
        <a:xfrm>
          <a:off x="14706600" y="663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170815</xdr:rowOff>
    </xdr:from>
    <xdr:ext cx="558800" cy="258445"/>
    <xdr:sp macro="" textlink="">
      <xdr:nvSpPr>
        <xdr:cNvPr id="126" name="債務償還比率最大値テキスト"/>
        <xdr:cNvSpPr txBox="1"/>
      </xdr:nvSpPr>
      <xdr:spPr>
        <a:xfrm>
          <a:off x="14846300" y="5057140"/>
          <a:ext cx="558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52705</xdr:rowOff>
    </xdr:from>
    <xdr:to>
      <xdr:col>76</xdr:col>
      <xdr:colOff>111125</xdr:colOff>
      <xdr:row>26</xdr:row>
      <xdr:rowOff>52705</xdr:rowOff>
    </xdr:to>
    <xdr:cxnSp macro="">
      <xdr:nvCxnSpPr>
        <xdr:cNvPr id="127" name="直線コネクタ 126"/>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103505</xdr:rowOff>
    </xdr:from>
    <xdr:ext cx="467995" cy="259080"/>
    <xdr:sp macro="" textlink="">
      <xdr:nvSpPr>
        <xdr:cNvPr id="128" name="債務償還比率平均値テキスト"/>
        <xdr:cNvSpPr txBox="1"/>
      </xdr:nvSpPr>
      <xdr:spPr>
        <a:xfrm>
          <a:off x="14846300" y="601853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125095</xdr:rowOff>
    </xdr:from>
    <xdr:to>
      <xdr:col>76</xdr:col>
      <xdr:colOff>73025</xdr:colOff>
      <xdr:row>31</xdr:row>
      <xdr:rowOff>55245</xdr:rowOff>
    </xdr:to>
    <xdr:sp macro="" textlink="">
      <xdr:nvSpPr>
        <xdr:cNvPr id="129" name="フローチャート: 判断 128"/>
        <xdr:cNvSpPr/>
      </xdr:nvSpPr>
      <xdr:spPr>
        <a:xfrm>
          <a:off x="14744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136525</xdr:rowOff>
    </xdr:from>
    <xdr:to>
      <xdr:col>72</xdr:col>
      <xdr:colOff>123825</xdr:colOff>
      <xdr:row>31</xdr:row>
      <xdr:rowOff>66675</xdr:rowOff>
    </xdr:to>
    <xdr:sp macro="" textlink="">
      <xdr:nvSpPr>
        <xdr:cNvPr id="130" name="フローチャート: 判断 129"/>
        <xdr:cNvSpPr/>
      </xdr:nvSpPr>
      <xdr:spPr>
        <a:xfrm>
          <a:off x="14033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1" name="テキスト ボックス 130"/>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2" name="テキスト ボックス 131"/>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3" name="テキスト ボックス 132"/>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4" name="テキスト ボックス 133"/>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5" name="テキスト ボックス 134"/>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121285</xdr:rowOff>
    </xdr:from>
    <xdr:to>
      <xdr:col>76</xdr:col>
      <xdr:colOff>73025</xdr:colOff>
      <xdr:row>29</xdr:row>
      <xdr:rowOff>52070</xdr:rowOff>
    </xdr:to>
    <xdr:sp macro="" textlink="">
      <xdr:nvSpPr>
        <xdr:cNvPr id="136" name="楕円 135"/>
        <xdr:cNvSpPr/>
      </xdr:nvSpPr>
      <xdr:spPr>
        <a:xfrm>
          <a:off x="14744700" y="56934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144145</xdr:rowOff>
    </xdr:from>
    <xdr:ext cx="558800" cy="257175"/>
    <xdr:sp macro="" textlink="">
      <xdr:nvSpPr>
        <xdr:cNvPr id="137" name="債務償還比率該当値テキスト"/>
        <xdr:cNvSpPr txBox="1"/>
      </xdr:nvSpPr>
      <xdr:spPr>
        <a:xfrm>
          <a:off x="14846300" y="5544820"/>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132715</xdr:rowOff>
    </xdr:from>
    <xdr:to>
      <xdr:col>72</xdr:col>
      <xdr:colOff>123825</xdr:colOff>
      <xdr:row>29</xdr:row>
      <xdr:rowOff>63500</xdr:rowOff>
    </xdr:to>
    <xdr:sp macro="" textlink="">
      <xdr:nvSpPr>
        <xdr:cNvPr id="138" name="楕円 137"/>
        <xdr:cNvSpPr/>
      </xdr:nvSpPr>
      <xdr:spPr>
        <a:xfrm>
          <a:off x="14033500" y="57048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635</xdr:rowOff>
    </xdr:from>
    <xdr:to>
      <xdr:col>76</xdr:col>
      <xdr:colOff>22225</xdr:colOff>
      <xdr:row>29</xdr:row>
      <xdr:rowOff>12065</xdr:rowOff>
    </xdr:to>
    <xdr:cxnSp macro="">
      <xdr:nvCxnSpPr>
        <xdr:cNvPr id="139" name="直線コネクタ 138"/>
        <xdr:cNvCxnSpPr/>
      </xdr:nvCxnSpPr>
      <xdr:spPr>
        <a:xfrm flipV="1">
          <a:off x="14084300" y="5744210"/>
          <a:ext cx="711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57785</xdr:rowOff>
    </xdr:from>
    <xdr:ext cx="467995" cy="259080"/>
    <xdr:sp macro="" textlink="">
      <xdr:nvSpPr>
        <xdr:cNvPr id="140" name="n_1aveValue債務償還比率"/>
        <xdr:cNvSpPr txBox="1"/>
      </xdr:nvSpPr>
      <xdr:spPr>
        <a:xfrm>
          <a:off x="13836650" y="6144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160655</xdr:colOff>
      <xdr:row>27</xdr:row>
      <xdr:rowOff>79375</xdr:rowOff>
    </xdr:from>
    <xdr:ext cx="560705" cy="258445"/>
    <xdr:sp macro="" textlink="">
      <xdr:nvSpPr>
        <xdr:cNvPr id="141" name="n_1mainValue債務償還比率"/>
        <xdr:cNvSpPr txBox="1"/>
      </xdr:nvSpPr>
      <xdr:spPr>
        <a:xfrm>
          <a:off x="13790930" y="5480050"/>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3" name="正方形/長方形 14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44" name="テキスト ボックス 143"/>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45" name="テキスト ボックス 144"/>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46" name="テキスト ボックス 145"/>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47" name="テキスト ボックス 146"/>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xdr:cNvSpPr txBox="1"/>
      </xdr:nvSpPr>
      <xdr:spPr>
        <a:xfrm>
          <a:off x="422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xdr:cNvSpPr txBox="1"/>
      </xdr:nvSpPr>
      <xdr:spPr>
        <a:xfrm>
          <a:off x="294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46990</xdr:rowOff>
    </xdr:from>
    <xdr:to>
      <xdr:col>24</xdr:col>
      <xdr:colOff>62865</xdr:colOff>
      <xdr:row>41</xdr:row>
      <xdr:rowOff>169545</xdr:rowOff>
    </xdr:to>
    <xdr:cxnSp macro="">
      <xdr:nvCxnSpPr>
        <xdr:cNvPr id="57" name="直線コネクタ 56"/>
        <xdr:cNvCxnSpPr/>
      </xdr:nvCxnSpPr>
      <xdr:spPr>
        <a:xfrm flipV="1">
          <a:off x="4634865" y="570484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340360" cy="259080"/>
    <xdr:sp macro="" textlink="">
      <xdr:nvSpPr>
        <xdr:cNvPr id="58" name="【道路】&#10;有形固定資産減価償却率最小値テキスト"/>
        <xdr:cNvSpPr txBox="1"/>
      </xdr:nvSpPr>
      <xdr:spPr>
        <a:xfrm>
          <a:off x="4673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165100</xdr:rowOff>
    </xdr:from>
    <xdr:ext cx="405130" cy="259080"/>
    <xdr:sp macro="" textlink="">
      <xdr:nvSpPr>
        <xdr:cNvPr id="60" name="【道路】&#10;有形固定資産減価償却率最大値テキスト"/>
        <xdr:cNvSpPr txBox="1"/>
      </xdr:nvSpPr>
      <xdr:spPr>
        <a:xfrm>
          <a:off x="4673600" y="548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46990</xdr:rowOff>
    </xdr:from>
    <xdr:to>
      <xdr:col>24</xdr:col>
      <xdr:colOff>152400</xdr:colOff>
      <xdr:row>33</xdr:row>
      <xdr:rowOff>46990</xdr:rowOff>
    </xdr:to>
    <xdr:cxnSp macro="">
      <xdr:nvCxnSpPr>
        <xdr:cNvPr id="61" name="直線コネクタ 60"/>
        <xdr:cNvCxnSpPr/>
      </xdr:nvCxnSpPr>
      <xdr:spPr>
        <a:xfrm>
          <a:off x="45466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95885</xdr:rowOff>
    </xdr:from>
    <xdr:ext cx="405130" cy="259080"/>
    <xdr:sp macro="" textlink="">
      <xdr:nvSpPr>
        <xdr:cNvPr id="62" name="【道路】&#10;有形固定資産減価償却率平均値テキスト"/>
        <xdr:cNvSpPr txBox="1"/>
      </xdr:nvSpPr>
      <xdr:spPr>
        <a:xfrm>
          <a:off x="4673600" y="60966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63" name="フローチャート: 判断 62"/>
        <xdr:cNvSpPr/>
      </xdr:nvSpPr>
      <xdr:spPr>
        <a:xfrm>
          <a:off x="4584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87630</xdr:rowOff>
    </xdr:from>
    <xdr:to>
      <xdr:col>10</xdr:col>
      <xdr:colOff>165100</xdr:colOff>
      <xdr:row>38</xdr:row>
      <xdr:rowOff>17780</xdr:rowOff>
    </xdr:to>
    <xdr:sp macro="" textlink="">
      <xdr:nvSpPr>
        <xdr:cNvPr id="66" name="フローチャート: 判断 65"/>
        <xdr:cNvSpPr/>
      </xdr:nvSpPr>
      <xdr:spPr>
        <a:xfrm>
          <a:off x="1968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67945</xdr:rowOff>
    </xdr:from>
    <xdr:to>
      <xdr:col>24</xdr:col>
      <xdr:colOff>114300</xdr:colOff>
      <xdr:row>38</xdr:row>
      <xdr:rowOff>169545</xdr:rowOff>
    </xdr:to>
    <xdr:sp macro="" textlink="">
      <xdr:nvSpPr>
        <xdr:cNvPr id="72" name="楕円 71"/>
        <xdr:cNvSpPr/>
      </xdr:nvSpPr>
      <xdr:spPr>
        <a:xfrm>
          <a:off x="4584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46355</xdr:rowOff>
    </xdr:from>
    <xdr:ext cx="405130" cy="259080"/>
    <xdr:sp macro="" textlink="">
      <xdr:nvSpPr>
        <xdr:cNvPr id="73" name="【道路】&#10;有形固定資産減価償却率該当値テキスト"/>
        <xdr:cNvSpPr txBox="1"/>
      </xdr:nvSpPr>
      <xdr:spPr>
        <a:xfrm>
          <a:off x="4673600" y="6561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4" name="楕円 73"/>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118745</xdr:rowOff>
    </xdr:from>
    <xdr:to>
      <xdr:col>24</xdr:col>
      <xdr:colOff>63500</xdr:colOff>
      <xdr:row>38</xdr:row>
      <xdr:rowOff>139700</xdr:rowOff>
    </xdr:to>
    <xdr:cxnSp macro="">
      <xdr:nvCxnSpPr>
        <xdr:cNvPr id="75" name="直線コネクタ 74"/>
        <xdr:cNvCxnSpPr/>
      </xdr:nvCxnSpPr>
      <xdr:spPr>
        <a:xfrm flipV="1">
          <a:off x="3797300" y="66338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113665</xdr:rowOff>
    </xdr:from>
    <xdr:to>
      <xdr:col>15</xdr:col>
      <xdr:colOff>101600</xdr:colOff>
      <xdr:row>39</xdr:row>
      <xdr:rowOff>43815</xdr:rowOff>
    </xdr:to>
    <xdr:sp macro="" textlink="">
      <xdr:nvSpPr>
        <xdr:cNvPr id="76" name="楕円 75"/>
        <xdr:cNvSpPr/>
      </xdr:nvSpPr>
      <xdr:spPr>
        <a:xfrm>
          <a:off x="2857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139700</xdr:rowOff>
    </xdr:from>
    <xdr:to>
      <xdr:col>19</xdr:col>
      <xdr:colOff>177800</xdr:colOff>
      <xdr:row>38</xdr:row>
      <xdr:rowOff>164465</xdr:rowOff>
    </xdr:to>
    <xdr:cxnSp macro="">
      <xdr:nvCxnSpPr>
        <xdr:cNvPr id="77" name="直線コネクタ 76"/>
        <xdr:cNvCxnSpPr/>
      </xdr:nvCxnSpPr>
      <xdr:spPr>
        <a:xfrm flipV="1">
          <a:off x="2908300" y="66548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141605</xdr:rowOff>
    </xdr:from>
    <xdr:to>
      <xdr:col>10</xdr:col>
      <xdr:colOff>165100</xdr:colOff>
      <xdr:row>39</xdr:row>
      <xdr:rowOff>71755</xdr:rowOff>
    </xdr:to>
    <xdr:sp macro="" textlink="">
      <xdr:nvSpPr>
        <xdr:cNvPr id="78" name="楕円 77"/>
        <xdr:cNvSpPr/>
      </xdr:nvSpPr>
      <xdr:spPr>
        <a:xfrm>
          <a:off x="1968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164465</xdr:rowOff>
    </xdr:from>
    <xdr:to>
      <xdr:col>15</xdr:col>
      <xdr:colOff>50800</xdr:colOff>
      <xdr:row>39</xdr:row>
      <xdr:rowOff>20955</xdr:rowOff>
    </xdr:to>
    <xdr:cxnSp macro="">
      <xdr:nvCxnSpPr>
        <xdr:cNvPr id="79" name="直線コネクタ 78"/>
        <xdr:cNvCxnSpPr/>
      </xdr:nvCxnSpPr>
      <xdr:spPr>
        <a:xfrm flipV="1">
          <a:off x="2019300" y="667956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40640</xdr:rowOff>
    </xdr:from>
    <xdr:ext cx="405130" cy="257175"/>
    <xdr:sp macro="" textlink="">
      <xdr:nvSpPr>
        <xdr:cNvPr id="80" name="n_1aveValue【道路】&#10;有形固定資産減価償却率"/>
        <xdr:cNvSpPr txBox="1"/>
      </xdr:nvSpPr>
      <xdr:spPr>
        <a:xfrm>
          <a:off x="3582035" y="60413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52070</xdr:rowOff>
    </xdr:from>
    <xdr:ext cx="403225" cy="257175"/>
    <xdr:sp macro="" textlink="">
      <xdr:nvSpPr>
        <xdr:cNvPr id="81" name="n_2aveValue【道路】&#10;有形固定資産減価償却率"/>
        <xdr:cNvSpPr txBox="1"/>
      </xdr:nvSpPr>
      <xdr:spPr>
        <a:xfrm>
          <a:off x="2705735" y="60528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34290</xdr:rowOff>
    </xdr:from>
    <xdr:ext cx="403225" cy="259080"/>
    <xdr:sp macro="" textlink="">
      <xdr:nvSpPr>
        <xdr:cNvPr id="82" name="n_3aveValue【道路】&#10;有形固定資産減価償却率"/>
        <xdr:cNvSpPr txBox="1"/>
      </xdr:nvSpPr>
      <xdr:spPr>
        <a:xfrm>
          <a:off x="1816735" y="6206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10160</xdr:rowOff>
    </xdr:from>
    <xdr:ext cx="405130" cy="259080"/>
    <xdr:sp macro="" textlink="">
      <xdr:nvSpPr>
        <xdr:cNvPr id="83" name="n_1mainValue【道路】&#10;有形固定資産減価償却率"/>
        <xdr:cNvSpPr txBox="1"/>
      </xdr:nvSpPr>
      <xdr:spPr>
        <a:xfrm>
          <a:off x="3582035" y="669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34925</xdr:rowOff>
    </xdr:from>
    <xdr:ext cx="403225" cy="259080"/>
    <xdr:sp macro="" textlink="">
      <xdr:nvSpPr>
        <xdr:cNvPr id="84" name="n_2mainValue【道路】&#10;有形固定資産減価償却率"/>
        <xdr:cNvSpPr txBox="1"/>
      </xdr:nvSpPr>
      <xdr:spPr>
        <a:xfrm>
          <a:off x="2705735" y="6721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63500</xdr:rowOff>
    </xdr:from>
    <xdr:ext cx="403225" cy="257175"/>
    <xdr:sp macro="" textlink="">
      <xdr:nvSpPr>
        <xdr:cNvPr id="85" name="n_3mainValue【道路】&#10;有形固定資産減価償却率"/>
        <xdr:cNvSpPr txBox="1"/>
      </xdr:nvSpPr>
      <xdr:spPr>
        <a:xfrm>
          <a:off x="1816735" y="67500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4" name="テキスト ボックス 93"/>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7" name="テキスト ボックス 96"/>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99" name="テキスト ボックス 98"/>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05" name="テキスト ボックス 104"/>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07" name="テキスト ボックス 106"/>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88265</xdr:rowOff>
    </xdr:from>
    <xdr:to>
      <xdr:col>54</xdr:col>
      <xdr:colOff>189865</xdr:colOff>
      <xdr:row>42</xdr:row>
      <xdr:rowOff>635</xdr:rowOff>
    </xdr:to>
    <xdr:cxnSp macro="">
      <xdr:nvCxnSpPr>
        <xdr:cNvPr id="109" name="直線コネクタ 108"/>
        <xdr:cNvCxnSpPr/>
      </xdr:nvCxnSpPr>
      <xdr:spPr>
        <a:xfrm flipV="1">
          <a:off x="10476865" y="591756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4445</xdr:rowOff>
    </xdr:from>
    <xdr:ext cx="469900" cy="259080"/>
    <xdr:sp macro="" textlink="">
      <xdr:nvSpPr>
        <xdr:cNvPr id="110" name="【道路】&#10;一人当たり延長最小値テキスト"/>
        <xdr:cNvSpPr txBox="1"/>
      </xdr:nvSpPr>
      <xdr:spPr>
        <a:xfrm>
          <a:off x="10515600" y="720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635</xdr:rowOff>
    </xdr:from>
    <xdr:to>
      <xdr:col>55</xdr:col>
      <xdr:colOff>88900</xdr:colOff>
      <xdr:row>42</xdr:row>
      <xdr:rowOff>635</xdr:rowOff>
    </xdr:to>
    <xdr:cxnSp macro="">
      <xdr:nvCxnSpPr>
        <xdr:cNvPr id="111" name="直線コネクタ 110"/>
        <xdr:cNvCxnSpPr/>
      </xdr:nvCxnSpPr>
      <xdr:spPr>
        <a:xfrm>
          <a:off x="10388600" y="720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34925</xdr:rowOff>
    </xdr:from>
    <xdr:ext cx="534670" cy="259080"/>
    <xdr:sp macro="" textlink="">
      <xdr:nvSpPr>
        <xdr:cNvPr id="112" name="【道路】&#10;一人当たり延長最大値テキスト"/>
        <xdr:cNvSpPr txBox="1"/>
      </xdr:nvSpPr>
      <xdr:spPr>
        <a:xfrm>
          <a:off x="105156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88265</xdr:rowOff>
    </xdr:from>
    <xdr:to>
      <xdr:col>55</xdr:col>
      <xdr:colOff>88900</xdr:colOff>
      <xdr:row>34</xdr:row>
      <xdr:rowOff>88265</xdr:rowOff>
    </xdr:to>
    <xdr:cxnSp macro="">
      <xdr:nvCxnSpPr>
        <xdr:cNvPr id="113" name="直線コネクタ 112"/>
        <xdr:cNvCxnSpPr/>
      </xdr:nvCxnSpPr>
      <xdr:spPr>
        <a:xfrm>
          <a:off x="10388600" y="59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66675</xdr:rowOff>
    </xdr:from>
    <xdr:ext cx="534670" cy="257175"/>
    <xdr:sp macro="" textlink="">
      <xdr:nvSpPr>
        <xdr:cNvPr id="114" name="【道路】&#10;一人当たり延長平均値テキスト"/>
        <xdr:cNvSpPr txBox="1"/>
      </xdr:nvSpPr>
      <xdr:spPr>
        <a:xfrm>
          <a:off x="10515600" y="65817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43815</xdr:rowOff>
    </xdr:from>
    <xdr:to>
      <xdr:col>55</xdr:col>
      <xdr:colOff>50800</xdr:colOff>
      <xdr:row>39</xdr:row>
      <xdr:rowOff>145415</xdr:rowOff>
    </xdr:to>
    <xdr:sp macro="" textlink="">
      <xdr:nvSpPr>
        <xdr:cNvPr id="115" name="フローチャート: 判断 114"/>
        <xdr:cNvSpPr/>
      </xdr:nvSpPr>
      <xdr:spPr>
        <a:xfrm>
          <a:off x="10426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57785</xdr:rowOff>
    </xdr:from>
    <xdr:to>
      <xdr:col>50</xdr:col>
      <xdr:colOff>165100</xdr:colOff>
      <xdr:row>39</xdr:row>
      <xdr:rowOff>159385</xdr:rowOff>
    </xdr:to>
    <xdr:sp macro="" textlink="">
      <xdr:nvSpPr>
        <xdr:cNvPr id="116" name="フローチャート: 判断 115"/>
        <xdr:cNvSpPr/>
      </xdr:nvSpPr>
      <xdr:spPr>
        <a:xfrm>
          <a:off x="9588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17" name="フローチャート: 判断 116"/>
        <xdr:cNvSpPr/>
      </xdr:nvSpPr>
      <xdr:spPr>
        <a:xfrm>
          <a:off x="8699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91440</xdr:rowOff>
    </xdr:from>
    <xdr:to>
      <xdr:col>41</xdr:col>
      <xdr:colOff>101600</xdr:colOff>
      <xdr:row>40</xdr:row>
      <xdr:rowOff>21590</xdr:rowOff>
    </xdr:to>
    <xdr:sp macro="" textlink="">
      <xdr:nvSpPr>
        <xdr:cNvPr id="118" name="フローチャート: 判断 117"/>
        <xdr:cNvSpPr/>
      </xdr:nvSpPr>
      <xdr:spPr>
        <a:xfrm>
          <a:off x="7810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45720</xdr:rowOff>
    </xdr:from>
    <xdr:to>
      <xdr:col>55</xdr:col>
      <xdr:colOff>50800</xdr:colOff>
      <xdr:row>40</xdr:row>
      <xdr:rowOff>147320</xdr:rowOff>
    </xdr:to>
    <xdr:sp macro="" textlink="">
      <xdr:nvSpPr>
        <xdr:cNvPr id="124" name="楕円 123"/>
        <xdr:cNvSpPr/>
      </xdr:nvSpPr>
      <xdr:spPr>
        <a:xfrm>
          <a:off x="104267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24130</xdr:rowOff>
    </xdr:from>
    <xdr:ext cx="534670" cy="259080"/>
    <xdr:sp macro="" textlink="">
      <xdr:nvSpPr>
        <xdr:cNvPr id="125" name="【道路】&#10;一人当たり延長該当値テキスト"/>
        <xdr:cNvSpPr txBox="1"/>
      </xdr:nvSpPr>
      <xdr:spPr>
        <a:xfrm>
          <a:off x="10515600" y="688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6" name="楕円 125"/>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96520</xdr:rowOff>
    </xdr:from>
    <xdr:to>
      <xdr:col>55</xdr:col>
      <xdr:colOff>0</xdr:colOff>
      <xdr:row>40</xdr:row>
      <xdr:rowOff>101600</xdr:rowOff>
    </xdr:to>
    <xdr:cxnSp macro="">
      <xdr:nvCxnSpPr>
        <xdr:cNvPr id="127" name="直線コネクタ 126"/>
        <xdr:cNvCxnSpPr/>
      </xdr:nvCxnSpPr>
      <xdr:spPr>
        <a:xfrm flipV="1">
          <a:off x="9639300" y="69545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28" name="楕円 127"/>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101600</xdr:rowOff>
    </xdr:to>
    <xdr:cxnSp macro="">
      <xdr:nvCxnSpPr>
        <xdr:cNvPr id="129" name="直線コネクタ 128"/>
        <xdr:cNvCxnSpPr/>
      </xdr:nvCxnSpPr>
      <xdr:spPr>
        <a:xfrm>
          <a:off x="8750300" y="6957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52070</xdr:rowOff>
    </xdr:from>
    <xdr:to>
      <xdr:col>41</xdr:col>
      <xdr:colOff>101600</xdr:colOff>
      <xdr:row>40</xdr:row>
      <xdr:rowOff>153035</xdr:rowOff>
    </xdr:to>
    <xdr:sp macro="" textlink="">
      <xdr:nvSpPr>
        <xdr:cNvPr id="130" name="楕円 129"/>
        <xdr:cNvSpPr/>
      </xdr:nvSpPr>
      <xdr:spPr>
        <a:xfrm>
          <a:off x="7810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102235</xdr:rowOff>
    </xdr:to>
    <xdr:cxnSp macro="">
      <xdr:nvCxnSpPr>
        <xdr:cNvPr id="131" name="直線コネクタ 130"/>
        <xdr:cNvCxnSpPr/>
      </xdr:nvCxnSpPr>
      <xdr:spPr>
        <a:xfrm flipV="1">
          <a:off x="7861300" y="6957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4445</xdr:rowOff>
    </xdr:from>
    <xdr:ext cx="534670" cy="259080"/>
    <xdr:sp macro="" textlink="">
      <xdr:nvSpPr>
        <xdr:cNvPr id="132" name="n_1aveValue【道路】&#10;一人当たり延長"/>
        <xdr:cNvSpPr txBox="1"/>
      </xdr:nvSpPr>
      <xdr:spPr>
        <a:xfrm>
          <a:off x="9359265" y="651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170180</xdr:rowOff>
    </xdr:from>
    <xdr:ext cx="532765" cy="259080"/>
    <xdr:sp macro="" textlink="">
      <xdr:nvSpPr>
        <xdr:cNvPr id="133" name="n_2aveValue【道路】&#10;一人当たり延長"/>
        <xdr:cNvSpPr txBox="1"/>
      </xdr:nvSpPr>
      <xdr:spPr>
        <a:xfrm>
          <a:off x="8482965" y="6513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38100</xdr:rowOff>
    </xdr:from>
    <xdr:ext cx="532765" cy="259080"/>
    <xdr:sp macro="" textlink="">
      <xdr:nvSpPr>
        <xdr:cNvPr id="134" name="n_3aveValue【道路】&#10;一人当たり延長"/>
        <xdr:cNvSpPr txBox="1"/>
      </xdr:nvSpPr>
      <xdr:spPr>
        <a:xfrm>
          <a:off x="7593965" y="6553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143510</xdr:rowOff>
    </xdr:from>
    <xdr:ext cx="534670" cy="257175"/>
    <xdr:sp macro="" textlink="">
      <xdr:nvSpPr>
        <xdr:cNvPr id="135" name="n_1mainValue【道路】&#10;一人当たり延長"/>
        <xdr:cNvSpPr txBox="1"/>
      </xdr:nvSpPr>
      <xdr:spPr>
        <a:xfrm>
          <a:off x="9359265" y="70015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140970</xdr:rowOff>
    </xdr:from>
    <xdr:ext cx="532765" cy="259080"/>
    <xdr:sp macro="" textlink="">
      <xdr:nvSpPr>
        <xdr:cNvPr id="136" name="n_2mainValue【道路】&#10;一人当たり延長"/>
        <xdr:cNvSpPr txBox="1"/>
      </xdr:nvSpPr>
      <xdr:spPr>
        <a:xfrm>
          <a:off x="8482965" y="6998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144145</xdr:rowOff>
    </xdr:from>
    <xdr:ext cx="532765" cy="257175"/>
    <xdr:sp macro="" textlink="">
      <xdr:nvSpPr>
        <xdr:cNvPr id="137" name="n_3mainValue【道路】&#10;一人当たり延長"/>
        <xdr:cNvSpPr txBox="1"/>
      </xdr:nvSpPr>
      <xdr:spPr>
        <a:xfrm>
          <a:off x="7593965" y="70021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6" name="テキスト ボックス 14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149" name="テキスト ボックス 148"/>
        <xdr:cNvSpPr txBox="1"/>
      </xdr:nvSpPr>
      <xdr:spPr>
        <a:xfrm>
          <a:off x="422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53" name="テキスト ボックス 152"/>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57" name="テキスト ボックス 156"/>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159" name="テキスト ボックス 158"/>
        <xdr:cNvSpPr txBox="1"/>
      </xdr:nvSpPr>
      <xdr:spPr>
        <a:xfrm>
          <a:off x="294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61" name="テキスト ボックス 160"/>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xdr:rowOff>
    </xdr:from>
    <xdr:ext cx="405130" cy="259080"/>
    <xdr:sp macro="" textlink="">
      <xdr:nvSpPr>
        <xdr:cNvPr id="166" name="【橋りょう・トンネル】&#10;有形固定資産減価償却率最大値テキスト"/>
        <xdr:cNvSpPr txBox="1"/>
      </xdr:nvSpPr>
      <xdr:spPr>
        <a:xfrm>
          <a:off x="4673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158115</xdr:rowOff>
    </xdr:from>
    <xdr:ext cx="405130" cy="257175"/>
    <xdr:sp macro="" textlink="">
      <xdr:nvSpPr>
        <xdr:cNvPr id="168" name="【橋りょう・トンネル】&#10;有形固定資産減価償却率平均値テキスト"/>
        <xdr:cNvSpPr txBox="1"/>
      </xdr:nvSpPr>
      <xdr:spPr>
        <a:xfrm>
          <a:off x="4673600" y="99307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135255</xdr:rowOff>
    </xdr:from>
    <xdr:to>
      <xdr:col>24</xdr:col>
      <xdr:colOff>114300</xdr:colOff>
      <xdr:row>59</xdr:row>
      <xdr:rowOff>65405</xdr:rowOff>
    </xdr:to>
    <xdr:sp macro="" textlink="">
      <xdr:nvSpPr>
        <xdr:cNvPr id="169" name="フローチャート: 判断 168"/>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70" name="フローチャート: 判断 169"/>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20955</xdr:rowOff>
    </xdr:from>
    <xdr:to>
      <xdr:col>15</xdr:col>
      <xdr:colOff>101600</xdr:colOff>
      <xdr:row>59</xdr:row>
      <xdr:rowOff>122555</xdr:rowOff>
    </xdr:to>
    <xdr:sp macro="" textlink="">
      <xdr:nvSpPr>
        <xdr:cNvPr id="171" name="フローチャート: 判断 170"/>
        <xdr:cNvSpPr/>
      </xdr:nvSpPr>
      <xdr:spPr>
        <a:xfrm>
          <a:off x="2857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55245</xdr:rowOff>
    </xdr:from>
    <xdr:to>
      <xdr:col>10</xdr:col>
      <xdr:colOff>165100</xdr:colOff>
      <xdr:row>59</xdr:row>
      <xdr:rowOff>156845</xdr:rowOff>
    </xdr:to>
    <xdr:sp macro="" textlink="">
      <xdr:nvSpPr>
        <xdr:cNvPr id="172" name="フローチャート: 判断 171"/>
        <xdr:cNvSpPr/>
      </xdr:nvSpPr>
      <xdr:spPr>
        <a:xfrm>
          <a:off x="1968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3" name="テキスト ボックス 17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4" name="テキスト ボックス 17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5" name="テキスト ボックス 17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6" name="テキスト ボックス 17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7" name="テキスト ボックス 17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48895</xdr:rowOff>
    </xdr:from>
    <xdr:to>
      <xdr:col>24</xdr:col>
      <xdr:colOff>114300</xdr:colOff>
      <xdr:row>59</xdr:row>
      <xdr:rowOff>150495</xdr:rowOff>
    </xdr:to>
    <xdr:sp macro="" textlink="">
      <xdr:nvSpPr>
        <xdr:cNvPr id="178" name="楕円 177"/>
        <xdr:cNvSpPr/>
      </xdr:nvSpPr>
      <xdr:spPr>
        <a:xfrm>
          <a:off x="4584700" y="101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27305</xdr:rowOff>
    </xdr:from>
    <xdr:ext cx="405130" cy="259080"/>
    <xdr:sp macro="" textlink="">
      <xdr:nvSpPr>
        <xdr:cNvPr id="179" name="【橋りょう・トンネル】&#10;有形固定資産減価償却率該当値テキスト"/>
        <xdr:cNvSpPr txBox="1"/>
      </xdr:nvSpPr>
      <xdr:spPr>
        <a:xfrm>
          <a:off x="4673600" y="1014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69850</xdr:rowOff>
    </xdr:from>
    <xdr:to>
      <xdr:col>20</xdr:col>
      <xdr:colOff>38100</xdr:colOff>
      <xdr:row>60</xdr:row>
      <xdr:rowOff>0</xdr:rowOff>
    </xdr:to>
    <xdr:sp macro="" textlink="">
      <xdr:nvSpPr>
        <xdr:cNvPr id="180" name="楕円 179"/>
        <xdr:cNvSpPr/>
      </xdr:nvSpPr>
      <xdr:spPr>
        <a:xfrm>
          <a:off x="3746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99695</xdr:rowOff>
    </xdr:from>
    <xdr:to>
      <xdr:col>24</xdr:col>
      <xdr:colOff>63500</xdr:colOff>
      <xdr:row>59</xdr:row>
      <xdr:rowOff>120650</xdr:rowOff>
    </xdr:to>
    <xdr:cxnSp macro="">
      <xdr:nvCxnSpPr>
        <xdr:cNvPr id="181" name="直線コネクタ 180"/>
        <xdr:cNvCxnSpPr/>
      </xdr:nvCxnSpPr>
      <xdr:spPr>
        <a:xfrm flipV="1">
          <a:off x="3797300" y="102152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89535</xdr:rowOff>
    </xdr:from>
    <xdr:to>
      <xdr:col>15</xdr:col>
      <xdr:colOff>101600</xdr:colOff>
      <xdr:row>60</xdr:row>
      <xdr:rowOff>19685</xdr:rowOff>
    </xdr:to>
    <xdr:sp macro="" textlink="">
      <xdr:nvSpPr>
        <xdr:cNvPr id="182" name="楕円 181"/>
        <xdr:cNvSpPr/>
      </xdr:nvSpPr>
      <xdr:spPr>
        <a:xfrm>
          <a:off x="28575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120650</xdr:rowOff>
    </xdr:from>
    <xdr:to>
      <xdr:col>19</xdr:col>
      <xdr:colOff>177800</xdr:colOff>
      <xdr:row>59</xdr:row>
      <xdr:rowOff>140335</xdr:rowOff>
    </xdr:to>
    <xdr:cxnSp macro="">
      <xdr:nvCxnSpPr>
        <xdr:cNvPr id="183" name="直線コネクタ 182"/>
        <xdr:cNvCxnSpPr/>
      </xdr:nvCxnSpPr>
      <xdr:spPr>
        <a:xfrm flipV="1">
          <a:off x="2908300" y="102362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4" name="楕円 183"/>
        <xdr:cNvSpPr/>
      </xdr:nvSpPr>
      <xdr:spPr>
        <a:xfrm>
          <a:off x="1968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140335</xdr:rowOff>
    </xdr:from>
    <xdr:to>
      <xdr:col>15</xdr:col>
      <xdr:colOff>50800</xdr:colOff>
      <xdr:row>59</xdr:row>
      <xdr:rowOff>161925</xdr:rowOff>
    </xdr:to>
    <xdr:cxnSp macro="">
      <xdr:nvCxnSpPr>
        <xdr:cNvPr id="185" name="直線コネクタ 184"/>
        <xdr:cNvCxnSpPr/>
      </xdr:nvCxnSpPr>
      <xdr:spPr>
        <a:xfrm flipV="1">
          <a:off x="2019300" y="102558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114935</xdr:rowOff>
    </xdr:from>
    <xdr:ext cx="405130" cy="259080"/>
    <xdr:sp macro="" textlink="">
      <xdr:nvSpPr>
        <xdr:cNvPr id="186" name="n_1aveValue【橋りょう・トンネル】&#10;有形固定資産減価償却率"/>
        <xdr:cNvSpPr txBox="1"/>
      </xdr:nvSpPr>
      <xdr:spPr>
        <a:xfrm>
          <a:off x="3582035" y="9887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139065</xdr:rowOff>
    </xdr:from>
    <xdr:ext cx="403225" cy="259080"/>
    <xdr:sp macro="" textlink="">
      <xdr:nvSpPr>
        <xdr:cNvPr id="187" name="n_2aveValue【橋りょう・トンネル】&#10;有形固定資産減価償却率"/>
        <xdr:cNvSpPr txBox="1"/>
      </xdr:nvSpPr>
      <xdr:spPr>
        <a:xfrm>
          <a:off x="2705735" y="99117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1905</xdr:rowOff>
    </xdr:from>
    <xdr:ext cx="403225" cy="259080"/>
    <xdr:sp macro="" textlink="">
      <xdr:nvSpPr>
        <xdr:cNvPr id="188" name="n_3aveValue【橋りょう・トンネル】&#10;有形固定資産減価償却率"/>
        <xdr:cNvSpPr txBox="1"/>
      </xdr:nvSpPr>
      <xdr:spPr>
        <a:xfrm>
          <a:off x="1816735" y="99460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162560</xdr:rowOff>
    </xdr:from>
    <xdr:ext cx="405130" cy="259080"/>
    <xdr:sp macro="" textlink="">
      <xdr:nvSpPr>
        <xdr:cNvPr id="189" name="n_1mainValue【橋りょう・トンネル】&#10;有形固定資産減価償却率"/>
        <xdr:cNvSpPr txBox="1"/>
      </xdr:nvSpPr>
      <xdr:spPr>
        <a:xfrm>
          <a:off x="3582035" y="10278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10795</xdr:rowOff>
    </xdr:from>
    <xdr:ext cx="403225" cy="258445"/>
    <xdr:sp macro="" textlink="">
      <xdr:nvSpPr>
        <xdr:cNvPr id="190" name="n_2mainValue【橋りょう・トンネル】&#10;有形固定資産減価償却率"/>
        <xdr:cNvSpPr txBox="1"/>
      </xdr:nvSpPr>
      <xdr:spPr>
        <a:xfrm>
          <a:off x="2705735" y="102977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32385</xdr:rowOff>
    </xdr:from>
    <xdr:ext cx="403225" cy="257175"/>
    <xdr:sp macro="" textlink="">
      <xdr:nvSpPr>
        <xdr:cNvPr id="191" name="n_3mainValue【橋りょう・トンネル】&#10;有形固定資産減価償却率"/>
        <xdr:cNvSpPr txBox="1"/>
      </xdr:nvSpPr>
      <xdr:spPr>
        <a:xfrm>
          <a:off x="1816735" y="103193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00" name="テキスト ボックス 199"/>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015" cy="257175"/>
    <xdr:sp macro="" textlink="">
      <xdr:nvSpPr>
        <xdr:cNvPr id="203" name="テキスト ボックス 202"/>
        <xdr:cNvSpPr txBox="1"/>
      </xdr:nvSpPr>
      <xdr:spPr>
        <a:xfrm>
          <a:off x="6355080" y="1083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725" cy="257175"/>
    <xdr:sp macro="" textlink="">
      <xdr:nvSpPr>
        <xdr:cNvPr id="205" name="テキスト ボックス 204"/>
        <xdr:cNvSpPr txBox="1"/>
      </xdr:nvSpPr>
      <xdr:spPr>
        <a:xfrm>
          <a:off x="6008370" y="1037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895" cy="257175"/>
    <xdr:sp macro="" textlink="">
      <xdr:nvSpPr>
        <xdr:cNvPr id="207" name="テキスト ボックス 206"/>
        <xdr:cNvSpPr txBox="1"/>
      </xdr:nvSpPr>
      <xdr:spPr>
        <a:xfrm>
          <a:off x="5918200" y="991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895" cy="257175"/>
    <xdr:sp macro="" textlink="">
      <xdr:nvSpPr>
        <xdr:cNvPr id="209" name="テキスト ボックス 208"/>
        <xdr:cNvSpPr txBox="1"/>
      </xdr:nvSpPr>
      <xdr:spPr>
        <a:xfrm>
          <a:off x="5918200" y="945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11" name="テキスト ボックス 210"/>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63</xdr:row>
      <xdr:rowOff>170180</xdr:rowOff>
    </xdr:to>
    <xdr:cxnSp macro="">
      <xdr:nvCxnSpPr>
        <xdr:cNvPr id="213" name="直線コネクタ 212"/>
        <xdr:cNvCxnSpPr/>
      </xdr:nvCxnSpPr>
      <xdr:spPr>
        <a:xfrm flipV="1">
          <a:off x="10476865" y="951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9900" cy="259080"/>
    <xdr:sp macro="" textlink="">
      <xdr:nvSpPr>
        <xdr:cNvPr id="214"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215" name="直線コネクタ 214"/>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29210</xdr:rowOff>
    </xdr:from>
    <xdr:ext cx="690245" cy="257175"/>
    <xdr:sp macro="" textlink="">
      <xdr:nvSpPr>
        <xdr:cNvPr id="216" name="【橋りょう・トンネル】&#10;一人当たり有形固定資産（償却資産）額最大値テキスト"/>
        <xdr:cNvSpPr txBox="1"/>
      </xdr:nvSpPr>
      <xdr:spPr>
        <a:xfrm>
          <a:off x="10515600" y="928751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7" name="直線コネクタ 216"/>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146050</xdr:rowOff>
    </xdr:from>
    <xdr:ext cx="598805" cy="257175"/>
    <xdr:sp macro="" textlink="">
      <xdr:nvSpPr>
        <xdr:cNvPr id="218" name="【橋りょう・トンネル】&#10;一人当たり有形固定資産（償却資産）額平均値テキスト"/>
        <xdr:cNvSpPr txBox="1"/>
      </xdr:nvSpPr>
      <xdr:spPr>
        <a:xfrm>
          <a:off x="10515600" y="1043305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123190</xdr:rowOff>
    </xdr:from>
    <xdr:to>
      <xdr:col>55</xdr:col>
      <xdr:colOff>50800</xdr:colOff>
      <xdr:row>62</xdr:row>
      <xdr:rowOff>53340</xdr:rowOff>
    </xdr:to>
    <xdr:sp macro="" textlink="">
      <xdr:nvSpPr>
        <xdr:cNvPr id="219" name="フローチャート: 判断 218"/>
        <xdr:cNvSpPr/>
      </xdr:nvSpPr>
      <xdr:spPr>
        <a:xfrm>
          <a:off x="10426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137795</xdr:rowOff>
    </xdr:from>
    <xdr:to>
      <xdr:col>50</xdr:col>
      <xdr:colOff>165100</xdr:colOff>
      <xdr:row>62</xdr:row>
      <xdr:rowOff>67945</xdr:rowOff>
    </xdr:to>
    <xdr:sp macro="" textlink="">
      <xdr:nvSpPr>
        <xdr:cNvPr id="220" name="フローチャート: 判断 219"/>
        <xdr:cNvSpPr/>
      </xdr:nvSpPr>
      <xdr:spPr>
        <a:xfrm>
          <a:off x="9588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21" name="フローチャート: 判断 220"/>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45720</xdr:rowOff>
    </xdr:from>
    <xdr:to>
      <xdr:col>41</xdr:col>
      <xdr:colOff>101600</xdr:colOff>
      <xdr:row>62</xdr:row>
      <xdr:rowOff>147320</xdr:rowOff>
    </xdr:to>
    <xdr:sp macro="" textlink="">
      <xdr:nvSpPr>
        <xdr:cNvPr id="222" name="フローチャート: 判断 221"/>
        <xdr:cNvSpPr/>
      </xdr:nvSpPr>
      <xdr:spPr>
        <a:xfrm>
          <a:off x="7810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23" name="テキスト ボックス 222"/>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4" name="テキスト ボックス 223"/>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5" name="テキスト ボックス 224"/>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6" name="テキスト ボックス 225"/>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7" name="テキスト ボックス 226"/>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107315</xdr:rowOff>
    </xdr:from>
    <xdr:to>
      <xdr:col>55</xdr:col>
      <xdr:colOff>50800</xdr:colOff>
      <xdr:row>63</xdr:row>
      <xdr:rowOff>37465</xdr:rowOff>
    </xdr:to>
    <xdr:sp macro="" textlink="">
      <xdr:nvSpPr>
        <xdr:cNvPr id="228" name="楕円 227"/>
        <xdr:cNvSpPr/>
      </xdr:nvSpPr>
      <xdr:spPr>
        <a:xfrm>
          <a:off x="104267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86360</xdr:rowOff>
    </xdr:from>
    <xdr:ext cx="598805" cy="257175"/>
    <xdr:sp macro="" textlink="">
      <xdr:nvSpPr>
        <xdr:cNvPr id="229" name="【橋りょう・トンネル】&#10;一人当たり有形固定資産（償却資産）額該当値テキスト"/>
        <xdr:cNvSpPr txBox="1"/>
      </xdr:nvSpPr>
      <xdr:spPr>
        <a:xfrm>
          <a:off x="10515600" y="107162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201,847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111125</xdr:rowOff>
    </xdr:from>
    <xdr:to>
      <xdr:col>50</xdr:col>
      <xdr:colOff>165100</xdr:colOff>
      <xdr:row>63</xdr:row>
      <xdr:rowOff>41275</xdr:rowOff>
    </xdr:to>
    <xdr:sp macro="" textlink="">
      <xdr:nvSpPr>
        <xdr:cNvPr id="230" name="楕円 229"/>
        <xdr:cNvSpPr/>
      </xdr:nvSpPr>
      <xdr:spPr>
        <a:xfrm>
          <a:off x="958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158115</xdr:rowOff>
    </xdr:from>
    <xdr:to>
      <xdr:col>55</xdr:col>
      <xdr:colOff>0</xdr:colOff>
      <xdr:row>62</xdr:row>
      <xdr:rowOff>161925</xdr:rowOff>
    </xdr:to>
    <xdr:cxnSp macro="">
      <xdr:nvCxnSpPr>
        <xdr:cNvPr id="231" name="直線コネクタ 230"/>
        <xdr:cNvCxnSpPr/>
      </xdr:nvCxnSpPr>
      <xdr:spPr>
        <a:xfrm flipV="1">
          <a:off x="9639300" y="107880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114300</xdr:rowOff>
    </xdr:from>
    <xdr:to>
      <xdr:col>46</xdr:col>
      <xdr:colOff>38100</xdr:colOff>
      <xdr:row>63</xdr:row>
      <xdr:rowOff>44450</xdr:rowOff>
    </xdr:to>
    <xdr:sp macro="" textlink="">
      <xdr:nvSpPr>
        <xdr:cNvPr id="232" name="楕円 231"/>
        <xdr:cNvSpPr/>
      </xdr:nvSpPr>
      <xdr:spPr>
        <a:xfrm>
          <a:off x="8699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161925</xdr:rowOff>
    </xdr:from>
    <xdr:to>
      <xdr:col>50</xdr:col>
      <xdr:colOff>114300</xdr:colOff>
      <xdr:row>62</xdr:row>
      <xdr:rowOff>165100</xdr:rowOff>
    </xdr:to>
    <xdr:cxnSp macro="">
      <xdr:nvCxnSpPr>
        <xdr:cNvPr id="233" name="直線コネクタ 232"/>
        <xdr:cNvCxnSpPr/>
      </xdr:nvCxnSpPr>
      <xdr:spPr>
        <a:xfrm flipV="1">
          <a:off x="8750300" y="10791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117475</xdr:rowOff>
    </xdr:from>
    <xdr:to>
      <xdr:col>41</xdr:col>
      <xdr:colOff>101600</xdr:colOff>
      <xdr:row>63</xdr:row>
      <xdr:rowOff>47625</xdr:rowOff>
    </xdr:to>
    <xdr:sp macro="" textlink="">
      <xdr:nvSpPr>
        <xdr:cNvPr id="234" name="楕円 233"/>
        <xdr:cNvSpPr/>
      </xdr:nvSpPr>
      <xdr:spPr>
        <a:xfrm>
          <a:off x="7810500" y="10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165100</xdr:rowOff>
    </xdr:from>
    <xdr:to>
      <xdr:col>45</xdr:col>
      <xdr:colOff>177800</xdr:colOff>
      <xdr:row>62</xdr:row>
      <xdr:rowOff>168275</xdr:rowOff>
    </xdr:to>
    <xdr:cxnSp macro="">
      <xdr:nvCxnSpPr>
        <xdr:cNvPr id="235" name="直線コネクタ 234"/>
        <xdr:cNvCxnSpPr/>
      </xdr:nvCxnSpPr>
      <xdr:spPr>
        <a:xfrm flipV="1">
          <a:off x="7861300" y="10795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84455</xdr:rowOff>
    </xdr:from>
    <xdr:ext cx="596900" cy="259080"/>
    <xdr:sp macro="" textlink="">
      <xdr:nvSpPr>
        <xdr:cNvPr id="236" name="n_1aveValue【橋りょう・トンネル】&#10;一人当たり有形固定資産（償却資産）額"/>
        <xdr:cNvSpPr txBox="1"/>
      </xdr:nvSpPr>
      <xdr:spPr>
        <a:xfrm>
          <a:off x="9326880" y="103714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93980</xdr:rowOff>
    </xdr:from>
    <xdr:ext cx="596900" cy="259080"/>
    <xdr:sp macro="" textlink="">
      <xdr:nvSpPr>
        <xdr:cNvPr id="237" name="n_2aveValue【橋りょう・トンネル】&#10;一人当たり有形固定資産（償却資産）額"/>
        <xdr:cNvSpPr txBox="1"/>
      </xdr:nvSpPr>
      <xdr:spPr>
        <a:xfrm>
          <a:off x="8450580" y="103809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163830</xdr:rowOff>
    </xdr:from>
    <xdr:ext cx="596900" cy="259080"/>
    <xdr:sp macro="" textlink="">
      <xdr:nvSpPr>
        <xdr:cNvPr id="238" name="n_3aveValue【橋りょう・トンネル】&#10;一人当たり有形固定資産（償却資産）額"/>
        <xdr:cNvSpPr txBox="1"/>
      </xdr:nvSpPr>
      <xdr:spPr>
        <a:xfrm>
          <a:off x="7561580" y="104508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32385</xdr:rowOff>
    </xdr:from>
    <xdr:ext cx="596900" cy="257175"/>
    <xdr:sp macro="" textlink="">
      <xdr:nvSpPr>
        <xdr:cNvPr id="239" name="n_1mainValue【橋りょう・トンネル】&#10;一人当たり有形固定資産（償却資産）額"/>
        <xdr:cNvSpPr txBox="1"/>
      </xdr:nvSpPr>
      <xdr:spPr>
        <a:xfrm>
          <a:off x="9326880" y="108337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35560</xdr:rowOff>
    </xdr:from>
    <xdr:ext cx="596900" cy="259080"/>
    <xdr:sp macro="" textlink="">
      <xdr:nvSpPr>
        <xdr:cNvPr id="240" name="n_2mainValue【橋りょう・トンネル】&#10;一人当たり有形固定資産（償却資産）額"/>
        <xdr:cNvSpPr txBox="1"/>
      </xdr:nvSpPr>
      <xdr:spPr>
        <a:xfrm>
          <a:off x="8450580" y="10836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194,267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38735</xdr:rowOff>
    </xdr:from>
    <xdr:ext cx="596900" cy="259080"/>
    <xdr:sp macro="" textlink="">
      <xdr:nvSpPr>
        <xdr:cNvPr id="241" name="n_3mainValue【橋りょう・トンネル】&#10;一人当たり有形固定資産（償却資産）額"/>
        <xdr:cNvSpPr txBox="1"/>
      </xdr:nvSpPr>
      <xdr:spPr>
        <a:xfrm>
          <a:off x="7561580" y="10840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50" name="テキスト ボックス 24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52" name="テキスト ボックス 251"/>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54" name="テキスト ボックス 253"/>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6" name="テキスト ボックス 25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8" name="テキスト ボックス 25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60" name="テキスト ボックス 259"/>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62" name="テキスト ボックス 261"/>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64" name="テキスト ボックス 263"/>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81915</xdr:rowOff>
    </xdr:from>
    <xdr:ext cx="405130" cy="259080"/>
    <xdr:sp macro="" textlink="">
      <xdr:nvSpPr>
        <xdr:cNvPr id="267" name="【公営住宅】&#10;有形固定資産減価償却率最小値テキスト"/>
        <xdr:cNvSpPr txBox="1"/>
      </xdr:nvSpPr>
      <xdr:spPr>
        <a:xfrm>
          <a:off x="4673600" y="1465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81915</xdr:rowOff>
    </xdr:from>
    <xdr:ext cx="405130" cy="259080"/>
    <xdr:sp macro="" textlink="">
      <xdr:nvSpPr>
        <xdr:cNvPr id="269" name="【公営住宅】&#10;有形固定資産減価償却率最大値テキスト"/>
        <xdr:cNvSpPr txBox="1"/>
      </xdr:nvSpPr>
      <xdr:spPr>
        <a:xfrm>
          <a:off x="4673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71120</xdr:rowOff>
    </xdr:from>
    <xdr:ext cx="405130" cy="259080"/>
    <xdr:sp macro="" textlink="">
      <xdr:nvSpPr>
        <xdr:cNvPr id="271" name="【公営住宅】&#10;有形固定資産減価償却率平均値テキスト"/>
        <xdr:cNvSpPr txBox="1"/>
      </xdr:nvSpPr>
      <xdr:spPr>
        <a:xfrm>
          <a:off x="4673600" y="13787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48260</xdr:rowOff>
    </xdr:from>
    <xdr:to>
      <xdr:col>24</xdr:col>
      <xdr:colOff>114300</xdr:colOff>
      <xdr:row>81</xdr:row>
      <xdr:rowOff>149860</xdr:rowOff>
    </xdr:to>
    <xdr:sp macro="" textlink="">
      <xdr:nvSpPr>
        <xdr:cNvPr id="272" name="フローチャート: 判断 271"/>
        <xdr:cNvSpPr/>
      </xdr:nvSpPr>
      <xdr:spPr>
        <a:xfrm>
          <a:off x="45847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116840</xdr:rowOff>
    </xdr:from>
    <xdr:to>
      <xdr:col>10</xdr:col>
      <xdr:colOff>165100</xdr:colOff>
      <xdr:row>82</xdr:row>
      <xdr:rowOff>46990</xdr:rowOff>
    </xdr:to>
    <xdr:sp macro="" textlink="">
      <xdr:nvSpPr>
        <xdr:cNvPr id="275" name="フローチャート: 判断 274"/>
        <xdr:cNvSpPr/>
      </xdr:nvSpPr>
      <xdr:spPr>
        <a:xfrm>
          <a:off x="1968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143510</xdr:rowOff>
    </xdr:from>
    <xdr:to>
      <xdr:col>24</xdr:col>
      <xdr:colOff>114300</xdr:colOff>
      <xdr:row>84</xdr:row>
      <xdr:rowOff>73660</xdr:rowOff>
    </xdr:to>
    <xdr:sp macro="" textlink="">
      <xdr:nvSpPr>
        <xdr:cNvPr id="281" name="楕円 280"/>
        <xdr:cNvSpPr/>
      </xdr:nvSpPr>
      <xdr:spPr>
        <a:xfrm>
          <a:off x="4584700" y="143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121920</xdr:rowOff>
    </xdr:from>
    <xdr:ext cx="405130" cy="257175"/>
    <xdr:sp macro="" textlink="">
      <xdr:nvSpPr>
        <xdr:cNvPr id="282" name="【公営住宅】&#10;有形固定資産減価償却率該当値テキスト"/>
        <xdr:cNvSpPr txBox="1"/>
      </xdr:nvSpPr>
      <xdr:spPr>
        <a:xfrm>
          <a:off x="4673600" y="143522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283" name="楕円 282"/>
        <xdr:cNvSpPr/>
      </xdr:nvSpPr>
      <xdr:spPr>
        <a:xfrm>
          <a:off x="3746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22860</xdr:rowOff>
    </xdr:from>
    <xdr:to>
      <xdr:col>24</xdr:col>
      <xdr:colOff>63500</xdr:colOff>
      <xdr:row>84</xdr:row>
      <xdr:rowOff>64770</xdr:rowOff>
    </xdr:to>
    <xdr:cxnSp macro="">
      <xdr:nvCxnSpPr>
        <xdr:cNvPr id="284" name="直線コネクタ 283"/>
        <xdr:cNvCxnSpPr/>
      </xdr:nvCxnSpPr>
      <xdr:spPr>
        <a:xfrm flipV="1">
          <a:off x="3797300" y="1442466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139700</xdr:rowOff>
    </xdr:from>
    <xdr:to>
      <xdr:col>15</xdr:col>
      <xdr:colOff>101600</xdr:colOff>
      <xdr:row>84</xdr:row>
      <xdr:rowOff>69850</xdr:rowOff>
    </xdr:to>
    <xdr:sp macro="" textlink="">
      <xdr:nvSpPr>
        <xdr:cNvPr id="285" name="楕円 284"/>
        <xdr:cNvSpPr/>
      </xdr:nvSpPr>
      <xdr:spPr>
        <a:xfrm>
          <a:off x="2857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64770</xdr:rowOff>
    </xdr:to>
    <xdr:cxnSp macro="">
      <xdr:nvCxnSpPr>
        <xdr:cNvPr id="286" name="直線コネクタ 285"/>
        <xdr:cNvCxnSpPr/>
      </xdr:nvCxnSpPr>
      <xdr:spPr>
        <a:xfrm>
          <a:off x="2908300" y="144208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12065</xdr:rowOff>
    </xdr:from>
    <xdr:to>
      <xdr:col>10</xdr:col>
      <xdr:colOff>165100</xdr:colOff>
      <xdr:row>84</xdr:row>
      <xdr:rowOff>113665</xdr:rowOff>
    </xdr:to>
    <xdr:sp macro="" textlink="">
      <xdr:nvSpPr>
        <xdr:cNvPr id="287" name="楕円 286"/>
        <xdr:cNvSpPr/>
      </xdr:nvSpPr>
      <xdr:spPr>
        <a:xfrm>
          <a:off x="1968500" y="144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63500</xdr:rowOff>
    </xdr:to>
    <xdr:cxnSp macro="">
      <xdr:nvCxnSpPr>
        <xdr:cNvPr id="288" name="直線コネクタ 287"/>
        <xdr:cNvCxnSpPr/>
      </xdr:nvCxnSpPr>
      <xdr:spPr>
        <a:xfrm flipV="1">
          <a:off x="2019300" y="144208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8255</xdr:rowOff>
    </xdr:from>
    <xdr:ext cx="405130" cy="257175"/>
    <xdr:sp macro="" textlink="">
      <xdr:nvSpPr>
        <xdr:cNvPr id="289" name="n_1aveValue【公営住宅】&#10;有形固定資産減価償却率"/>
        <xdr:cNvSpPr txBox="1"/>
      </xdr:nvSpPr>
      <xdr:spPr>
        <a:xfrm>
          <a:off x="3582035" y="137242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36830</xdr:rowOff>
    </xdr:from>
    <xdr:ext cx="403225" cy="259080"/>
    <xdr:sp macro="" textlink="">
      <xdr:nvSpPr>
        <xdr:cNvPr id="290" name="n_2aveValue【公営住宅】&#10;有形固定資産減価償却率"/>
        <xdr:cNvSpPr txBox="1"/>
      </xdr:nvSpPr>
      <xdr:spPr>
        <a:xfrm>
          <a:off x="2705735" y="13752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63500</xdr:rowOff>
    </xdr:from>
    <xdr:ext cx="403225" cy="257175"/>
    <xdr:sp macro="" textlink="">
      <xdr:nvSpPr>
        <xdr:cNvPr id="291" name="n_3aveValue【公営住宅】&#10;有形固定資産減価償却率"/>
        <xdr:cNvSpPr txBox="1"/>
      </xdr:nvSpPr>
      <xdr:spPr>
        <a:xfrm>
          <a:off x="1816735" y="13779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106680</xdr:rowOff>
    </xdr:from>
    <xdr:ext cx="405130" cy="259080"/>
    <xdr:sp macro="" textlink="">
      <xdr:nvSpPr>
        <xdr:cNvPr id="292" name="n_1mainValue【公営住宅】&#10;有形固定資産減価償却率"/>
        <xdr:cNvSpPr txBox="1"/>
      </xdr:nvSpPr>
      <xdr:spPr>
        <a:xfrm>
          <a:off x="3582035" y="1450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60960</xdr:rowOff>
    </xdr:from>
    <xdr:ext cx="403225" cy="259080"/>
    <xdr:sp macro="" textlink="">
      <xdr:nvSpPr>
        <xdr:cNvPr id="293" name="n_2mainValue【公営住宅】&#10;有形固定資産減価償却率"/>
        <xdr:cNvSpPr txBox="1"/>
      </xdr:nvSpPr>
      <xdr:spPr>
        <a:xfrm>
          <a:off x="2705735" y="1446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104775</xdr:rowOff>
    </xdr:from>
    <xdr:ext cx="403225" cy="259080"/>
    <xdr:sp macro="" textlink="">
      <xdr:nvSpPr>
        <xdr:cNvPr id="294" name="n_3mainValue【公営住宅】&#10;有形固定資産減価償却率"/>
        <xdr:cNvSpPr txBox="1"/>
      </xdr:nvSpPr>
      <xdr:spPr>
        <a:xfrm>
          <a:off x="1816735" y="145065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03" name="テキスト ボックス 302"/>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05" name="直線コネクタ 30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306" name="テキスト ボックス 305"/>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07" name="直線コネクタ 30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308" name="テキスト ボックス 307"/>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09" name="直線コネクタ 30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310" name="テキスト ボックス 309"/>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11" name="直線コネクタ 31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312" name="テキスト ボックス 311"/>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13" name="直線コネクタ 31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314" name="テキスト ボックス 313"/>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15" name="直線コネクタ 31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16" name="テキスト ボックス 315"/>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18" name="テキスト ボックス 317"/>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74930</xdr:rowOff>
    </xdr:from>
    <xdr:to>
      <xdr:col>54</xdr:col>
      <xdr:colOff>189865</xdr:colOff>
      <xdr:row>86</xdr:row>
      <xdr:rowOff>147320</xdr:rowOff>
    </xdr:to>
    <xdr:cxnSp macro="">
      <xdr:nvCxnSpPr>
        <xdr:cNvPr id="320" name="直線コネクタ 319"/>
        <xdr:cNvCxnSpPr/>
      </xdr:nvCxnSpPr>
      <xdr:spPr>
        <a:xfrm flipV="1">
          <a:off x="10476865" y="1327658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151130</xdr:rowOff>
    </xdr:from>
    <xdr:ext cx="469900" cy="259080"/>
    <xdr:sp macro="" textlink="">
      <xdr:nvSpPr>
        <xdr:cNvPr id="321" name="【公営住宅】&#10;一人当たり面積最小値テキスト"/>
        <xdr:cNvSpPr txBox="1"/>
      </xdr:nvSpPr>
      <xdr:spPr>
        <a:xfrm>
          <a:off x="10515600" y="1489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147320</xdr:rowOff>
    </xdr:from>
    <xdr:to>
      <xdr:col>55</xdr:col>
      <xdr:colOff>88900</xdr:colOff>
      <xdr:row>86</xdr:row>
      <xdr:rowOff>147320</xdr:rowOff>
    </xdr:to>
    <xdr:cxnSp macro="">
      <xdr:nvCxnSpPr>
        <xdr:cNvPr id="322" name="直線コネクタ 321"/>
        <xdr:cNvCxnSpPr/>
      </xdr:nvCxnSpPr>
      <xdr:spPr>
        <a:xfrm>
          <a:off x="10388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20955</xdr:rowOff>
    </xdr:from>
    <xdr:ext cx="534670" cy="257175"/>
    <xdr:sp macro="" textlink="">
      <xdr:nvSpPr>
        <xdr:cNvPr id="323" name="【公営住宅】&#10;一人当たり面積最大値テキスト"/>
        <xdr:cNvSpPr txBox="1"/>
      </xdr:nvSpPr>
      <xdr:spPr>
        <a:xfrm>
          <a:off x="10515600" y="130511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74930</xdr:rowOff>
    </xdr:from>
    <xdr:to>
      <xdr:col>55</xdr:col>
      <xdr:colOff>88900</xdr:colOff>
      <xdr:row>77</xdr:row>
      <xdr:rowOff>74930</xdr:rowOff>
    </xdr:to>
    <xdr:cxnSp macro="">
      <xdr:nvCxnSpPr>
        <xdr:cNvPr id="324" name="直線コネクタ 323"/>
        <xdr:cNvCxnSpPr/>
      </xdr:nvCxnSpPr>
      <xdr:spPr>
        <a:xfrm>
          <a:off x="10388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110490</xdr:rowOff>
    </xdr:from>
    <xdr:ext cx="469900" cy="257175"/>
    <xdr:sp macro="" textlink="">
      <xdr:nvSpPr>
        <xdr:cNvPr id="325" name="【公営住宅】&#10;一人当たり面積平均値テキスト"/>
        <xdr:cNvSpPr txBox="1"/>
      </xdr:nvSpPr>
      <xdr:spPr>
        <a:xfrm>
          <a:off x="10515600" y="145122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26" name="フローチャート: 判断 325"/>
        <xdr:cNvSpPr/>
      </xdr:nvSpPr>
      <xdr:spPr>
        <a:xfrm>
          <a:off x="104267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93980</xdr:rowOff>
    </xdr:from>
    <xdr:to>
      <xdr:col>50</xdr:col>
      <xdr:colOff>165100</xdr:colOff>
      <xdr:row>86</xdr:row>
      <xdr:rowOff>24130</xdr:rowOff>
    </xdr:to>
    <xdr:sp macro="" textlink="">
      <xdr:nvSpPr>
        <xdr:cNvPr id="327" name="フローチャート: 判断 326"/>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96520</xdr:rowOff>
    </xdr:from>
    <xdr:to>
      <xdr:col>46</xdr:col>
      <xdr:colOff>38100</xdr:colOff>
      <xdr:row>86</xdr:row>
      <xdr:rowOff>26670</xdr:rowOff>
    </xdr:to>
    <xdr:sp macro="" textlink="">
      <xdr:nvSpPr>
        <xdr:cNvPr id="328" name="フローチャート: 判断 327"/>
        <xdr:cNvSpPr/>
      </xdr:nvSpPr>
      <xdr:spPr>
        <a:xfrm>
          <a:off x="8699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106680</xdr:rowOff>
    </xdr:from>
    <xdr:to>
      <xdr:col>41</xdr:col>
      <xdr:colOff>101600</xdr:colOff>
      <xdr:row>86</xdr:row>
      <xdr:rowOff>36830</xdr:rowOff>
    </xdr:to>
    <xdr:sp macro="" textlink="">
      <xdr:nvSpPr>
        <xdr:cNvPr id="329" name="フローチャート: 判断 328"/>
        <xdr:cNvSpPr/>
      </xdr:nvSpPr>
      <xdr:spPr>
        <a:xfrm>
          <a:off x="7810500" y="1467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0" name="テキスト ボックス 32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1" name="テキスト ボックス 33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2" name="テキスト ボックス 33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3" name="テキスト ボックス 33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4" name="テキスト ボックス 33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156845</xdr:rowOff>
    </xdr:from>
    <xdr:to>
      <xdr:col>55</xdr:col>
      <xdr:colOff>50800</xdr:colOff>
      <xdr:row>86</xdr:row>
      <xdr:rowOff>86995</xdr:rowOff>
    </xdr:to>
    <xdr:sp macro="" textlink="">
      <xdr:nvSpPr>
        <xdr:cNvPr id="335" name="楕円 334"/>
        <xdr:cNvSpPr/>
      </xdr:nvSpPr>
      <xdr:spPr>
        <a:xfrm>
          <a:off x="104267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71755</xdr:rowOff>
    </xdr:from>
    <xdr:ext cx="469900" cy="259080"/>
    <xdr:sp macro="" textlink="">
      <xdr:nvSpPr>
        <xdr:cNvPr id="336" name="【公営住宅】&#10;一人当たり面積該当値テキスト"/>
        <xdr:cNvSpPr txBox="1"/>
      </xdr:nvSpPr>
      <xdr:spPr>
        <a:xfrm>
          <a:off x="10515600" y="14645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156845</xdr:rowOff>
    </xdr:from>
    <xdr:to>
      <xdr:col>50</xdr:col>
      <xdr:colOff>165100</xdr:colOff>
      <xdr:row>86</xdr:row>
      <xdr:rowOff>86995</xdr:rowOff>
    </xdr:to>
    <xdr:sp macro="" textlink="">
      <xdr:nvSpPr>
        <xdr:cNvPr id="337" name="楕円 336"/>
        <xdr:cNvSpPr/>
      </xdr:nvSpPr>
      <xdr:spPr>
        <a:xfrm>
          <a:off x="9588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36195</xdr:rowOff>
    </xdr:from>
    <xdr:to>
      <xdr:col>55</xdr:col>
      <xdr:colOff>0</xdr:colOff>
      <xdr:row>86</xdr:row>
      <xdr:rowOff>36195</xdr:rowOff>
    </xdr:to>
    <xdr:cxnSp macro="">
      <xdr:nvCxnSpPr>
        <xdr:cNvPr id="338" name="直線コネクタ 337"/>
        <xdr:cNvCxnSpPr/>
      </xdr:nvCxnSpPr>
      <xdr:spPr>
        <a:xfrm flipV="1">
          <a:off x="9639300" y="147808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158115</xdr:rowOff>
    </xdr:from>
    <xdr:to>
      <xdr:col>46</xdr:col>
      <xdr:colOff>38100</xdr:colOff>
      <xdr:row>86</xdr:row>
      <xdr:rowOff>88265</xdr:rowOff>
    </xdr:to>
    <xdr:sp macro="" textlink="">
      <xdr:nvSpPr>
        <xdr:cNvPr id="339" name="楕円 338"/>
        <xdr:cNvSpPr/>
      </xdr:nvSpPr>
      <xdr:spPr>
        <a:xfrm>
          <a:off x="8699500" y="14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36195</xdr:rowOff>
    </xdr:from>
    <xdr:to>
      <xdr:col>50</xdr:col>
      <xdr:colOff>114300</xdr:colOff>
      <xdr:row>86</xdr:row>
      <xdr:rowOff>37465</xdr:rowOff>
    </xdr:to>
    <xdr:cxnSp macro="">
      <xdr:nvCxnSpPr>
        <xdr:cNvPr id="340" name="直線コネクタ 339"/>
        <xdr:cNvCxnSpPr/>
      </xdr:nvCxnSpPr>
      <xdr:spPr>
        <a:xfrm flipV="1">
          <a:off x="8750300" y="147808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160020</xdr:rowOff>
    </xdr:from>
    <xdr:to>
      <xdr:col>41</xdr:col>
      <xdr:colOff>101600</xdr:colOff>
      <xdr:row>86</xdr:row>
      <xdr:rowOff>90170</xdr:rowOff>
    </xdr:to>
    <xdr:sp macro="" textlink="">
      <xdr:nvSpPr>
        <xdr:cNvPr id="341" name="楕円 340"/>
        <xdr:cNvSpPr/>
      </xdr:nvSpPr>
      <xdr:spPr>
        <a:xfrm>
          <a:off x="7810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37465</xdr:rowOff>
    </xdr:from>
    <xdr:to>
      <xdr:col>45</xdr:col>
      <xdr:colOff>177800</xdr:colOff>
      <xdr:row>86</xdr:row>
      <xdr:rowOff>39370</xdr:rowOff>
    </xdr:to>
    <xdr:cxnSp macro="">
      <xdr:nvCxnSpPr>
        <xdr:cNvPr id="342" name="直線コネクタ 341"/>
        <xdr:cNvCxnSpPr/>
      </xdr:nvCxnSpPr>
      <xdr:spPr>
        <a:xfrm flipV="1">
          <a:off x="7861300" y="147821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40640</xdr:rowOff>
    </xdr:from>
    <xdr:ext cx="469900" cy="257175"/>
    <xdr:sp macro="" textlink="">
      <xdr:nvSpPr>
        <xdr:cNvPr id="343" name="n_1aveValue【公営住宅】&#10;一人当たり面積"/>
        <xdr:cNvSpPr txBox="1"/>
      </xdr:nvSpPr>
      <xdr:spPr>
        <a:xfrm>
          <a:off x="9391650" y="14442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43180</xdr:rowOff>
    </xdr:from>
    <xdr:ext cx="467995" cy="257175"/>
    <xdr:sp macro="" textlink="">
      <xdr:nvSpPr>
        <xdr:cNvPr id="344" name="n_2aveValue【公営住宅】&#10;一人当たり面積"/>
        <xdr:cNvSpPr txBox="1"/>
      </xdr:nvSpPr>
      <xdr:spPr>
        <a:xfrm>
          <a:off x="8515350" y="14444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53340</xdr:rowOff>
    </xdr:from>
    <xdr:ext cx="467995" cy="257175"/>
    <xdr:sp macro="" textlink="">
      <xdr:nvSpPr>
        <xdr:cNvPr id="345" name="n_3aveValue【公営住宅】&#10;一人当たり面積"/>
        <xdr:cNvSpPr txBox="1"/>
      </xdr:nvSpPr>
      <xdr:spPr>
        <a:xfrm>
          <a:off x="7626350" y="144551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78105</xdr:rowOff>
    </xdr:from>
    <xdr:ext cx="469900" cy="257175"/>
    <xdr:sp macro="" textlink="">
      <xdr:nvSpPr>
        <xdr:cNvPr id="346" name="n_1mainValue【公営住宅】&#10;一人当たり面積"/>
        <xdr:cNvSpPr txBox="1"/>
      </xdr:nvSpPr>
      <xdr:spPr>
        <a:xfrm>
          <a:off x="9391650" y="148228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79375</xdr:rowOff>
    </xdr:from>
    <xdr:ext cx="467995" cy="258445"/>
    <xdr:sp macro="" textlink="">
      <xdr:nvSpPr>
        <xdr:cNvPr id="347" name="n_2mainValue【公営住宅】&#10;一人当たり面積"/>
        <xdr:cNvSpPr txBox="1"/>
      </xdr:nvSpPr>
      <xdr:spPr>
        <a:xfrm>
          <a:off x="8515350" y="148240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81280</xdr:rowOff>
    </xdr:from>
    <xdr:ext cx="467995" cy="259080"/>
    <xdr:sp macro="" textlink="">
      <xdr:nvSpPr>
        <xdr:cNvPr id="348" name="n_3mainValue【公営住宅】&#10;一人当たり面積"/>
        <xdr:cNvSpPr txBox="1"/>
      </xdr:nvSpPr>
      <xdr:spPr>
        <a:xfrm>
          <a:off x="7626350" y="14825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73" name="テキスト ボックス 37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75" name="直線コネクタ 37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376" name="テキスト ボックス 375"/>
        <xdr:cNvSpPr txBox="1"/>
      </xdr:nvSpPr>
      <xdr:spPr>
        <a:xfrm>
          <a:off x="12106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77" name="直線コネクタ 37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78" name="テキスト ボックス 37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79" name="直線コネクタ 37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380" name="テキスト ボックス 379"/>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81" name="直線コネクタ 38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82" name="テキスト ボックス 38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83" name="直線コネクタ 38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84" name="テキスト ボックス 38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85" name="直線コネクタ 38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386" name="テキスト ボックス 385"/>
        <xdr:cNvSpPr txBox="1"/>
      </xdr:nvSpPr>
      <xdr:spPr>
        <a:xfrm>
          <a:off x="11978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88" name="テキスト ボックス 387"/>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32385</xdr:rowOff>
    </xdr:to>
    <xdr:cxnSp macro="">
      <xdr:nvCxnSpPr>
        <xdr:cNvPr id="390" name="直線コネクタ 389"/>
        <xdr:cNvCxnSpPr/>
      </xdr:nvCxnSpPr>
      <xdr:spPr>
        <a:xfrm flipV="1">
          <a:off x="16318865" y="566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36195</xdr:rowOff>
    </xdr:from>
    <xdr:ext cx="405130" cy="259080"/>
    <xdr:sp macro="" textlink="">
      <xdr:nvSpPr>
        <xdr:cNvPr id="391" name="【認定こども園・幼稚園・保育所】&#10;有形固定資産減価償却率最小値テキスト"/>
        <xdr:cNvSpPr txBox="1"/>
      </xdr:nvSpPr>
      <xdr:spPr>
        <a:xfrm>
          <a:off x="163576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32385</xdr:rowOff>
    </xdr:from>
    <xdr:to>
      <xdr:col>86</xdr:col>
      <xdr:colOff>25400</xdr:colOff>
      <xdr:row>41</xdr:row>
      <xdr:rowOff>32385</xdr:rowOff>
    </xdr:to>
    <xdr:cxnSp macro="">
      <xdr:nvCxnSpPr>
        <xdr:cNvPr id="392" name="直線コネクタ 391"/>
        <xdr:cNvCxnSpPr/>
      </xdr:nvCxnSpPr>
      <xdr:spPr>
        <a:xfrm>
          <a:off x="16230600" y="706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7175"/>
    <xdr:sp macro="" textlink="">
      <xdr:nvSpPr>
        <xdr:cNvPr id="393" name="【認定こども園・幼稚園・保育所】&#10;有形固定資産減価償却率最大値テキスト"/>
        <xdr:cNvSpPr txBox="1"/>
      </xdr:nvSpPr>
      <xdr:spPr>
        <a:xfrm>
          <a:off x="16357600" y="543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94" name="直線コネクタ 393"/>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126365</xdr:rowOff>
    </xdr:from>
    <xdr:ext cx="405130" cy="259080"/>
    <xdr:sp macro="" textlink="">
      <xdr:nvSpPr>
        <xdr:cNvPr id="395" name="【認定こども園・幼稚園・保育所】&#10;有形固定資産減価償却率平均値テキスト"/>
        <xdr:cNvSpPr txBox="1"/>
      </xdr:nvSpPr>
      <xdr:spPr>
        <a:xfrm>
          <a:off x="16357600" y="629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147955</xdr:rowOff>
    </xdr:from>
    <xdr:to>
      <xdr:col>85</xdr:col>
      <xdr:colOff>177800</xdr:colOff>
      <xdr:row>37</xdr:row>
      <xdr:rowOff>78105</xdr:rowOff>
    </xdr:to>
    <xdr:sp macro="" textlink="">
      <xdr:nvSpPr>
        <xdr:cNvPr id="396" name="フローチャート: 判断 395"/>
        <xdr:cNvSpPr/>
      </xdr:nvSpPr>
      <xdr:spPr>
        <a:xfrm>
          <a:off x="16268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398" name="フローチャート: 判断 397"/>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74930</xdr:rowOff>
    </xdr:from>
    <xdr:to>
      <xdr:col>72</xdr:col>
      <xdr:colOff>38100</xdr:colOff>
      <xdr:row>37</xdr:row>
      <xdr:rowOff>4445</xdr:rowOff>
    </xdr:to>
    <xdr:sp macro="" textlink="">
      <xdr:nvSpPr>
        <xdr:cNvPr id="399" name="フローチャート: 判断 398"/>
        <xdr:cNvSpPr/>
      </xdr:nvSpPr>
      <xdr:spPr>
        <a:xfrm>
          <a:off x="13652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00" name="テキスト ボックス 39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01" name="テキスト ボックス 40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02" name="テキスト ボックス 40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03" name="テキスト ボックス 40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4" name="テキスト ボックス 40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166370</xdr:rowOff>
    </xdr:from>
    <xdr:to>
      <xdr:col>85</xdr:col>
      <xdr:colOff>177800</xdr:colOff>
      <xdr:row>35</xdr:row>
      <xdr:rowOff>95885</xdr:rowOff>
    </xdr:to>
    <xdr:sp macro="" textlink="">
      <xdr:nvSpPr>
        <xdr:cNvPr id="405" name="楕円 404"/>
        <xdr:cNvSpPr/>
      </xdr:nvSpPr>
      <xdr:spPr>
        <a:xfrm>
          <a:off x="16268700" y="5995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17780</xdr:rowOff>
    </xdr:from>
    <xdr:ext cx="405130" cy="257175"/>
    <xdr:sp macro="" textlink="">
      <xdr:nvSpPr>
        <xdr:cNvPr id="406" name="【認定こども園・幼稚園・保育所】&#10;有形固定資産減価償却率該当値テキスト"/>
        <xdr:cNvSpPr txBox="1"/>
      </xdr:nvSpPr>
      <xdr:spPr>
        <a:xfrm>
          <a:off x="16357600" y="5847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19050</xdr:rowOff>
    </xdr:from>
    <xdr:to>
      <xdr:col>81</xdr:col>
      <xdr:colOff>101600</xdr:colOff>
      <xdr:row>35</xdr:row>
      <xdr:rowOff>120650</xdr:rowOff>
    </xdr:to>
    <xdr:sp macro="" textlink="">
      <xdr:nvSpPr>
        <xdr:cNvPr id="407" name="楕円 406"/>
        <xdr:cNvSpPr/>
      </xdr:nvSpPr>
      <xdr:spPr>
        <a:xfrm>
          <a:off x="15430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45085</xdr:rowOff>
    </xdr:from>
    <xdr:to>
      <xdr:col>85</xdr:col>
      <xdr:colOff>127000</xdr:colOff>
      <xdr:row>35</xdr:row>
      <xdr:rowOff>69850</xdr:rowOff>
    </xdr:to>
    <xdr:cxnSp macro="">
      <xdr:nvCxnSpPr>
        <xdr:cNvPr id="408" name="直線コネクタ 407"/>
        <xdr:cNvCxnSpPr/>
      </xdr:nvCxnSpPr>
      <xdr:spPr>
        <a:xfrm flipV="1">
          <a:off x="15481300" y="604583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409" name="楕円 408"/>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69850</xdr:rowOff>
    </xdr:from>
    <xdr:to>
      <xdr:col>81</xdr:col>
      <xdr:colOff>50800</xdr:colOff>
      <xdr:row>35</xdr:row>
      <xdr:rowOff>99060</xdr:rowOff>
    </xdr:to>
    <xdr:cxnSp macro="">
      <xdr:nvCxnSpPr>
        <xdr:cNvPr id="410" name="直線コネクタ 409"/>
        <xdr:cNvCxnSpPr/>
      </xdr:nvCxnSpPr>
      <xdr:spPr>
        <a:xfrm flipV="1">
          <a:off x="14592300" y="60706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411" name="楕円 410"/>
        <xdr:cNvSpPr/>
      </xdr:nvSpPr>
      <xdr:spPr>
        <a:xfrm>
          <a:off x="1365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35</xdr:row>
      <xdr:rowOff>133350</xdr:rowOff>
    </xdr:to>
    <xdr:cxnSp macro="">
      <xdr:nvCxnSpPr>
        <xdr:cNvPr id="412" name="直線コネクタ 411"/>
        <xdr:cNvCxnSpPr/>
      </xdr:nvCxnSpPr>
      <xdr:spPr>
        <a:xfrm flipV="1">
          <a:off x="13703300" y="60998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49530</xdr:rowOff>
    </xdr:from>
    <xdr:ext cx="405130" cy="259080"/>
    <xdr:sp macro="" textlink="">
      <xdr:nvSpPr>
        <xdr:cNvPr id="413" name="n_1aveValue【認定こども園・幼稚園・保育所】&#10;有形固定資産減価償却率"/>
        <xdr:cNvSpPr txBox="1"/>
      </xdr:nvSpPr>
      <xdr:spPr>
        <a:xfrm>
          <a:off x="15266035" y="639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13335</xdr:rowOff>
    </xdr:from>
    <xdr:ext cx="403225" cy="259080"/>
    <xdr:sp macro="" textlink="">
      <xdr:nvSpPr>
        <xdr:cNvPr id="414" name="n_2aveValue【認定こども園・幼稚園・保育所】&#10;有形固定資産減価償却率"/>
        <xdr:cNvSpPr txBox="1"/>
      </xdr:nvSpPr>
      <xdr:spPr>
        <a:xfrm>
          <a:off x="14389735" y="6356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167005</xdr:rowOff>
    </xdr:from>
    <xdr:ext cx="403225" cy="257175"/>
    <xdr:sp macro="" textlink="">
      <xdr:nvSpPr>
        <xdr:cNvPr id="415" name="n_3aveValue【認定こども園・幼稚園・保育所】&#10;有形固定資産減価償却率"/>
        <xdr:cNvSpPr txBox="1"/>
      </xdr:nvSpPr>
      <xdr:spPr>
        <a:xfrm>
          <a:off x="13500735" y="63392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137160</xdr:rowOff>
    </xdr:from>
    <xdr:ext cx="405130" cy="259080"/>
    <xdr:sp macro="" textlink="">
      <xdr:nvSpPr>
        <xdr:cNvPr id="416" name="n_1mainValue【認定こども園・幼稚園・保育所】&#10;有形固定資産減価償却率"/>
        <xdr:cNvSpPr txBox="1"/>
      </xdr:nvSpPr>
      <xdr:spPr>
        <a:xfrm>
          <a:off x="15266035" y="5795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166370</xdr:rowOff>
    </xdr:from>
    <xdr:ext cx="403225" cy="257175"/>
    <xdr:sp macro="" textlink="">
      <xdr:nvSpPr>
        <xdr:cNvPr id="417" name="n_2mainValue【認定こども園・幼稚園・保育所】&#10;有形固定資産減価償却率"/>
        <xdr:cNvSpPr txBox="1"/>
      </xdr:nvSpPr>
      <xdr:spPr>
        <a:xfrm>
          <a:off x="14389735" y="58242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29210</xdr:rowOff>
    </xdr:from>
    <xdr:ext cx="403225" cy="257175"/>
    <xdr:sp macro="" textlink="">
      <xdr:nvSpPr>
        <xdr:cNvPr id="418" name="n_3mainValue【認定こども園・幼稚園・保育所】&#10;有形固定資産減価償却率"/>
        <xdr:cNvSpPr txBox="1"/>
      </xdr:nvSpPr>
      <xdr:spPr>
        <a:xfrm>
          <a:off x="13500735" y="5858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27" name="テキスト ボックス 426"/>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30" name="テキスト ボックス 429"/>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32" name="テキスト ボックス 431"/>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34" name="テキスト ボックス 433"/>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36" name="テキスト ボックス 435"/>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38" name="テキスト ボックス 437"/>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50800</xdr:rowOff>
    </xdr:from>
    <xdr:to>
      <xdr:col>116</xdr:col>
      <xdr:colOff>62865</xdr:colOff>
      <xdr:row>41</xdr:row>
      <xdr:rowOff>119380</xdr:rowOff>
    </xdr:to>
    <xdr:cxnSp macro="">
      <xdr:nvCxnSpPr>
        <xdr:cNvPr id="440" name="直線コネクタ 439"/>
        <xdr:cNvCxnSpPr/>
      </xdr:nvCxnSpPr>
      <xdr:spPr>
        <a:xfrm flipV="1">
          <a:off x="22160865" y="58801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123190</xdr:rowOff>
    </xdr:from>
    <xdr:ext cx="469900" cy="257175"/>
    <xdr:sp macro="" textlink="">
      <xdr:nvSpPr>
        <xdr:cNvPr id="441" name="【認定こども園・幼稚園・保育所】&#10;一人当たり面積最小値テキスト"/>
        <xdr:cNvSpPr txBox="1"/>
      </xdr:nvSpPr>
      <xdr:spPr>
        <a:xfrm>
          <a:off x="22199600" y="7152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119380</xdr:rowOff>
    </xdr:from>
    <xdr:to>
      <xdr:col>116</xdr:col>
      <xdr:colOff>152400</xdr:colOff>
      <xdr:row>41</xdr:row>
      <xdr:rowOff>119380</xdr:rowOff>
    </xdr:to>
    <xdr:cxnSp macro="">
      <xdr:nvCxnSpPr>
        <xdr:cNvPr id="442" name="直線コネクタ 441"/>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168910</xdr:rowOff>
    </xdr:from>
    <xdr:ext cx="469900" cy="257175"/>
    <xdr:sp macro="" textlink="">
      <xdr:nvSpPr>
        <xdr:cNvPr id="443" name="【認定こども園・幼稚園・保育所】&#10;一人当たり面積最大値テキスト"/>
        <xdr:cNvSpPr txBox="1"/>
      </xdr:nvSpPr>
      <xdr:spPr>
        <a:xfrm>
          <a:off x="22199600" y="5655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50800</xdr:rowOff>
    </xdr:from>
    <xdr:to>
      <xdr:col>116</xdr:col>
      <xdr:colOff>152400</xdr:colOff>
      <xdr:row>34</xdr:row>
      <xdr:rowOff>50800</xdr:rowOff>
    </xdr:to>
    <xdr:cxnSp macro="">
      <xdr:nvCxnSpPr>
        <xdr:cNvPr id="444" name="直線コネクタ 443"/>
        <xdr:cNvCxnSpPr/>
      </xdr:nvCxnSpPr>
      <xdr:spPr>
        <a:xfrm>
          <a:off x="2207260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32385</xdr:rowOff>
    </xdr:from>
    <xdr:ext cx="469900" cy="257175"/>
    <xdr:sp macro="" textlink="">
      <xdr:nvSpPr>
        <xdr:cNvPr id="445" name="【認定こども園・幼稚園・保育所】&#10;一人当たり面積平均値テキスト"/>
        <xdr:cNvSpPr txBox="1"/>
      </xdr:nvSpPr>
      <xdr:spPr>
        <a:xfrm>
          <a:off x="22199600" y="65474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9525</xdr:rowOff>
    </xdr:from>
    <xdr:to>
      <xdr:col>116</xdr:col>
      <xdr:colOff>114300</xdr:colOff>
      <xdr:row>39</xdr:row>
      <xdr:rowOff>111125</xdr:rowOff>
    </xdr:to>
    <xdr:sp macro="" textlink="">
      <xdr:nvSpPr>
        <xdr:cNvPr id="446" name="フローチャート: 判断 445"/>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48" name="フローチャート: 判断 447"/>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50" name="テキスト ボックス 44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1" name="テキスト ボックス 45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2" name="テキスト ボックス 45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3" name="テキスト ボックス 45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4" name="テキスト ボックス 45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6985</xdr:rowOff>
    </xdr:from>
    <xdr:to>
      <xdr:col>116</xdr:col>
      <xdr:colOff>114300</xdr:colOff>
      <xdr:row>40</xdr:row>
      <xdr:rowOff>109220</xdr:rowOff>
    </xdr:to>
    <xdr:sp macro="" textlink="">
      <xdr:nvSpPr>
        <xdr:cNvPr id="455" name="楕円 454"/>
        <xdr:cNvSpPr/>
      </xdr:nvSpPr>
      <xdr:spPr>
        <a:xfrm>
          <a:off x="221107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156845</xdr:rowOff>
    </xdr:from>
    <xdr:ext cx="469900" cy="257175"/>
    <xdr:sp macro="" textlink="">
      <xdr:nvSpPr>
        <xdr:cNvPr id="456" name="【認定こども園・幼稚園・保育所】&#10;一人当たり面積該当値テキスト"/>
        <xdr:cNvSpPr txBox="1"/>
      </xdr:nvSpPr>
      <xdr:spPr>
        <a:xfrm>
          <a:off x="22199600" y="68433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9525</xdr:rowOff>
    </xdr:from>
    <xdr:to>
      <xdr:col>112</xdr:col>
      <xdr:colOff>38100</xdr:colOff>
      <xdr:row>40</xdr:row>
      <xdr:rowOff>111125</xdr:rowOff>
    </xdr:to>
    <xdr:sp macro="" textlink="">
      <xdr:nvSpPr>
        <xdr:cNvPr id="457" name="楕円 456"/>
        <xdr:cNvSpPr/>
      </xdr:nvSpPr>
      <xdr:spPr>
        <a:xfrm>
          <a:off x="212725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57785</xdr:rowOff>
    </xdr:from>
    <xdr:to>
      <xdr:col>116</xdr:col>
      <xdr:colOff>63500</xdr:colOff>
      <xdr:row>40</xdr:row>
      <xdr:rowOff>60325</xdr:rowOff>
    </xdr:to>
    <xdr:cxnSp macro="">
      <xdr:nvCxnSpPr>
        <xdr:cNvPr id="458" name="直線コネクタ 457"/>
        <xdr:cNvCxnSpPr/>
      </xdr:nvCxnSpPr>
      <xdr:spPr>
        <a:xfrm flipV="1">
          <a:off x="21323300" y="69157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11430</xdr:rowOff>
    </xdr:from>
    <xdr:to>
      <xdr:col>107</xdr:col>
      <xdr:colOff>101600</xdr:colOff>
      <xdr:row>40</xdr:row>
      <xdr:rowOff>113030</xdr:rowOff>
    </xdr:to>
    <xdr:sp macro="" textlink="">
      <xdr:nvSpPr>
        <xdr:cNvPr id="459" name="楕円 458"/>
        <xdr:cNvSpPr/>
      </xdr:nvSpPr>
      <xdr:spPr>
        <a:xfrm>
          <a:off x="20383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60325</xdr:rowOff>
    </xdr:from>
    <xdr:to>
      <xdr:col>111</xdr:col>
      <xdr:colOff>177800</xdr:colOff>
      <xdr:row>40</xdr:row>
      <xdr:rowOff>62230</xdr:rowOff>
    </xdr:to>
    <xdr:cxnSp macro="">
      <xdr:nvCxnSpPr>
        <xdr:cNvPr id="460" name="直線コネクタ 459"/>
        <xdr:cNvCxnSpPr/>
      </xdr:nvCxnSpPr>
      <xdr:spPr>
        <a:xfrm flipV="1">
          <a:off x="20434300" y="69183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461" name="楕円 460"/>
        <xdr:cNvSpPr/>
      </xdr:nvSpPr>
      <xdr:spPr>
        <a:xfrm>
          <a:off x="19494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62230</xdr:rowOff>
    </xdr:from>
    <xdr:to>
      <xdr:col>107</xdr:col>
      <xdr:colOff>50800</xdr:colOff>
      <xdr:row>40</xdr:row>
      <xdr:rowOff>64770</xdr:rowOff>
    </xdr:to>
    <xdr:cxnSp macro="">
      <xdr:nvCxnSpPr>
        <xdr:cNvPr id="462" name="直線コネクタ 461"/>
        <xdr:cNvCxnSpPr/>
      </xdr:nvCxnSpPr>
      <xdr:spPr>
        <a:xfrm flipV="1">
          <a:off x="19545300" y="6920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120650</xdr:rowOff>
    </xdr:from>
    <xdr:ext cx="469900" cy="257175"/>
    <xdr:sp macro="" textlink="">
      <xdr:nvSpPr>
        <xdr:cNvPr id="463" name="n_1aveValue【認定こども園・幼稚園・保育所】&#10;一人当たり面積"/>
        <xdr:cNvSpPr txBox="1"/>
      </xdr:nvSpPr>
      <xdr:spPr>
        <a:xfrm>
          <a:off x="21075650" y="6464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140970</xdr:rowOff>
    </xdr:from>
    <xdr:ext cx="467995" cy="259080"/>
    <xdr:sp macro="" textlink="">
      <xdr:nvSpPr>
        <xdr:cNvPr id="464" name="n_2aveValue【認定こども園・幼稚園・保育所】&#10;一人当たり面積"/>
        <xdr:cNvSpPr txBox="1"/>
      </xdr:nvSpPr>
      <xdr:spPr>
        <a:xfrm>
          <a:off x="20199350" y="6484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132080</xdr:rowOff>
    </xdr:from>
    <xdr:ext cx="467995" cy="257175"/>
    <xdr:sp macro="" textlink="">
      <xdr:nvSpPr>
        <xdr:cNvPr id="465" name="n_3aveValue【認定こども園・幼稚園・保育所】&#10;一人当たり面積"/>
        <xdr:cNvSpPr txBox="1"/>
      </xdr:nvSpPr>
      <xdr:spPr>
        <a:xfrm>
          <a:off x="19310350" y="647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102235</xdr:rowOff>
    </xdr:from>
    <xdr:ext cx="469900" cy="258445"/>
    <xdr:sp macro="" textlink="">
      <xdr:nvSpPr>
        <xdr:cNvPr id="466" name="n_1mainValue【認定こども園・幼稚園・保育所】&#10;一人当たり面積"/>
        <xdr:cNvSpPr txBox="1"/>
      </xdr:nvSpPr>
      <xdr:spPr>
        <a:xfrm>
          <a:off x="21075650" y="6960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104140</xdr:rowOff>
    </xdr:from>
    <xdr:ext cx="467995" cy="259080"/>
    <xdr:sp macro="" textlink="">
      <xdr:nvSpPr>
        <xdr:cNvPr id="467" name="n_2mainValue【認定こども園・幼稚園・保育所】&#10;一人当たり面積"/>
        <xdr:cNvSpPr txBox="1"/>
      </xdr:nvSpPr>
      <xdr:spPr>
        <a:xfrm>
          <a:off x="20199350" y="6962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106680</xdr:rowOff>
    </xdr:from>
    <xdr:ext cx="467995" cy="259080"/>
    <xdr:sp macro="" textlink="">
      <xdr:nvSpPr>
        <xdr:cNvPr id="468" name="n_3mainValue【認定こども園・幼稚園・保育所】&#10;一人当たり面積"/>
        <xdr:cNvSpPr txBox="1"/>
      </xdr:nvSpPr>
      <xdr:spPr>
        <a:xfrm>
          <a:off x="19310350" y="6964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77" name="テキスト ボックス 476"/>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7185" cy="257175"/>
    <xdr:sp macro="" textlink="">
      <xdr:nvSpPr>
        <xdr:cNvPr id="479" name="テキスト ボックス 478"/>
        <xdr:cNvSpPr txBox="1"/>
      </xdr:nvSpPr>
      <xdr:spPr>
        <a:xfrm>
          <a:off x="12106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81" name="テキスト ボックス 48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83" name="テキスト ボックス 48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85" name="テキスト ボックス 484"/>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87" name="テキスト ボックス 48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5455" cy="259080"/>
    <xdr:sp macro="" textlink="">
      <xdr:nvSpPr>
        <xdr:cNvPr id="489" name="テキスト ボックス 488"/>
        <xdr:cNvSpPr txBox="1"/>
      </xdr:nvSpPr>
      <xdr:spPr>
        <a:xfrm>
          <a:off x="11978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91" name="テキスト ボックス 490"/>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146685</xdr:rowOff>
    </xdr:from>
    <xdr:to>
      <xdr:col>85</xdr:col>
      <xdr:colOff>126365</xdr:colOff>
      <xdr:row>62</xdr:row>
      <xdr:rowOff>163830</xdr:rowOff>
    </xdr:to>
    <xdr:cxnSp macro="">
      <xdr:nvCxnSpPr>
        <xdr:cNvPr id="493" name="直線コネクタ 492"/>
        <xdr:cNvCxnSpPr/>
      </xdr:nvCxnSpPr>
      <xdr:spPr>
        <a:xfrm flipV="1">
          <a:off x="16318865" y="974788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167640</xdr:rowOff>
    </xdr:from>
    <xdr:ext cx="405130" cy="257175"/>
    <xdr:sp macro="" textlink="">
      <xdr:nvSpPr>
        <xdr:cNvPr id="494" name="【学校施設】&#10;有形固定資産減価償却率最小値テキスト"/>
        <xdr:cNvSpPr txBox="1"/>
      </xdr:nvSpPr>
      <xdr:spPr>
        <a:xfrm>
          <a:off x="16357600" y="107975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93345</xdr:rowOff>
    </xdr:from>
    <xdr:ext cx="405130" cy="259080"/>
    <xdr:sp macro="" textlink="">
      <xdr:nvSpPr>
        <xdr:cNvPr id="496" name="【学校施設】&#10;有形固定資産減価償却率最大値テキスト"/>
        <xdr:cNvSpPr txBox="1"/>
      </xdr:nvSpPr>
      <xdr:spPr>
        <a:xfrm>
          <a:off x="16357600" y="952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137795</xdr:rowOff>
    </xdr:from>
    <xdr:ext cx="405130" cy="259080"/>
    <xdr:sp macro="" textlink="">
      <xdr:nvSpPr>
        <xdr:cNvPr id="498" name="【学校施設】&#10;有形固定資産減価償却率平均値テキスト"/>
        <xdr:cNvSpPr txBox="1"/>
      </xdr:nvSpPr>
      <xdr:spPr>
        <a:xfrm>
          <a:off x="16357600" y="10081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03" name="テキスト ボックス 50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04" name="テキスト ボックス 50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05" name="テキスト ボックス 50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06" name="テキスト ボックス 50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07" name="テキスト ボックス 50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08" name="楕円 507"/>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150495</xdr:rowOff>
    </xdr:from>
    <xdr:ext cx="405130" cy="259080"/>
    <xdr:sp macro="" textlink="">
      <xdr:nvSpPr>
        <xdr:cNvPr id="509" name="【学校施設】&#10;有形固定資産減価償却率該当値テキスト"/>
        <xdr:cNvSpPr txBox="1"/>
      </xdr:nvSpPr>
      <xdr:spPr>
        <a:xfrm>
          <a:off x="16357600" y="10266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510" name="楕円 509"/>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52070</xdr:rowOff>
    </xdr:from>
    <xdr:to>
      <xdr:col>85</xdr:col>
      <xdr:colOff>127000</xdr:colOff>
      <xdr:row>60</xdr:row>
      <xdr:rowOff>97790</xdr:rowOff>
    </xdr:to>
    <xdr:cxnSp macro="">
      <xdr:nvCxnSpPr>
        <xdr:cNvPr id="511" name="直線コネクタ 510"/>
        <xdr:cNvCxnSpPr/>
      </xdr:nvCxnSpPr>
      <xdr:spPr>
        <a:xfrm flipV="1">
          <a:off x="15481300" y="103390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512" name="楕円 511"/>
        <xdr:cNvSpPr/>
      </xdr:nvSpPr>
      <xdr:spPr>
        <a:xfrm>
          <a:off x="14541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97790</xdr:rowOff>
    </xdr:from>
    <xdr:to>
      <xdr:col>81</xdr:col>
      <xdr:colOff>50800</xdr:colOff>
      <xdr:row>60</xdr:row>
      <xdr:rowOff>116205</xdr:rowOff>
    </xdr:to>
    <xdr:cxnSp macro="">
      <xdr:nvCxnSpPr>
        <xdr:cNvPr id="513" name="直線コネクタ 512"/>
        <xdr:cNvCxnSpPr/>
      </xdr:nvCxnSpPr>
      <xdr:spPr>
        <a:xfrm flipV="1">
          <a:off x="14592300" y="103847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33020</xdr:rowOff>
    </xdr:from>
    <xdr:to>
      <xdr:col>72</xdr:col>
      <xdr:colOff>38100</xdr:colOff>
      <xdr:row>60</xdr:row>
      <xdr:rowOff>134620</xdr:rowOff>
    </xdr:to>
    <xdr:sp macro="" textlink="">
      <xdr:nvSpPr>
        <xdr:cNvPr id="514" name="楕円 513"/>
        <xdr:cNvSpPr/>
      </xdr:nvSpPr>
      <xdr:spPr>
        <a:xfrm>
          <a:off x="13652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83820</xdr:rowOff>
    </xdr:from>
    <xdr:to>
      <xdr:col>76</xdr:col>
      <xdr:colOff>114300</xdr:colOff>
      <xdr:row>60</xdr:row>
      <xdr:rowOff>116205</xdr:rowOff>
    </xdr:to>
    <xdr:cxnSp macro="">
      <xdr:nvCxnSpPr>
        <xdr:cNvPr id="515" name="直線コネクタ 514"/>
        <xdr:cNvCxnSpPr/>
      </xdr:nvCxnSpPr>
      <xdr:spPr>
        <a:xfrm>
          <a:off x="13703300" y="103708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65405</xdr:rowOff>
    </xdr:from>
    <xdr:ext cx="405130" cy="257175"/>
    <xdr:sp macro="" textlink="">
      <xdr:nvSpPr>
        <xdr:cNvPr id="516" name="n_1aveValue【学校施設】&#10;有形固定資産減価償却率"/>
        <xdr:cNvSpPr txBox="1"/>
      </xdr:nvSpPr>
      <xdr:spPr>
        <a:xfrm>
          <a:off x="15266035" y="100095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76835</xdr:rowOff>
    </xdr:from>
    <xdr:ext cx="403225" cy="257175"/>
    <xdr:sp macro="" textlink="">
      <xdr:nvSpPr>
        <xdr:cNvPr id="517" name="n_2aveValue【学校施設】&#10;有形固定資産減価償却率"/>
        <xdr:cNvSpPr txBox="1"/>
      </xdr:nvSpPr>
      <xdr:spPr>
        <a:xfrm>
          <a:off x="14389735" y="10020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99695</xdr:rowOff>
    </xdr:from>
    <xdr:ext cx="403225" cy="257175"/>
    <xdr:sp macro="" textlink="">
      <xdr:nvSpPr>
        <xdr:cNvPr id="518" name="n_3aveValue【学校施設】&#10;有形固定資産減価償却率"/>
        <xdr:cNvSpPr txBox="1"/>
      </xdr:nvSpPr>
      <xdr:spPr>
        <a:xfrm>
          <a:off x="13500735" y="10043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139065</xdr:rowOff>
    </xdr:from>
    <xdr:ext cx="405130" cy="259080"/>
    <xdr:sp macro="" textlink="">
      <xdr:nvSpPr>
        <xdr:cNvPr id="519" name="n_1mainValue【学校施設】&#10;有形固定資産減価償却率"/>
        <xdr:cNvSpPr txBox="1"/>
      </xdr:nvSpPr>
      <xdr:spPr>
        <a:xfrm>
          <a:off x="15266035" y="10426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158115</xdr:rowOff>
    </xdr:from>
    <xdr:ext cx="403225" cy="257175"/>
    <xdr:sp macro="" textlink="">
      <xdr:nvSpPr>
        <xdr:cNvPr id="520" name="n_2mainValue【学校施設】&#10;有形固定資産減価償却率"/>
        <xdr:cNvSpPr txBox="1"/>
      </xdr:nvSpPr>
      <xdr:spPr>
        <a:xfrm>
          <a:off x="14389735" y="10445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125730</xdr:rowOff>
    </xdr:from>
    <xdr:ext cx="403225" cy="259080"/>
    <xdr:sp macro="" textlink="">
      <xdr:nvSpPr>
        <xdr:cNvPr id="521" name="n_3mainValue【学校施設】&#10;有形固定資産減価償却率"/>
        <xdr:cNvSpPr txBox="1"/>
      </xdr:nvSpPr>
      <xdr:spPr>
        <a:xfrm>
          <a:off x="13500735" y="10412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30" name="テキスト ボックス 529"/>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33" name="テキスト ボックス 532"/>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60</xdr:row>
      <xdr:rowOff>86360</xdr:rowOff>
    </xdr:from>
    <xdr:ext cx="531495" cy="257175"/>
    <xdr:sp macro="" textlink="">
      <xdr:nvSpPr>
        <xdr:cNvPr id="535" name="テキスト ボックス 534"/>
        <xdr:cNvSpPr txBox="1"/>
      </xdr:nvSpPr>
      <xdr:spPr>
        <a:xfrm>
          <a:off x="17756505" y="1037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57</xdr:row>
      <xdr:rowOff>143510</xdr:rowOff>
    </xdr:from>
    <xdr:ext cx="531495" cy="257175"/>
    <xdr:sp macro="" textlink="">
      <xdr:nvSpPr>
        <xdr:cNvPr id="537" name="テキスト ボックス 536"/>
        <xdr:cNvSpPr txBox="1"/>
      </xdr:nvSpPr>
      <xdr:spPr>
        <a:xfrm>
          <a:off x="17756505" y="991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29210</xdr:rowOff>
    </xdr:from>
    <xdr:ext cx="531495" cy="257175"/>
    <xdr:sp macro="" textlink="">
      <xdr:nvSpPr>
        <xdr:cNvPr id="539" name="テキスト ボックス 538"/>
        <xdr:cNvSpPr txBox="1"/>
      </xdr:nvSpPr>
      <xdr:spPr>
        <a:xfrm>
          <a:off x="17756505" y="945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41" name="テキスト ボックス 540"/>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121285</xdr:rowOff>
    </xdr:from>
    <xdr:to>
      <xdr:col>116</xdr:col>
      <xdr:colOff>62865</xdr:colOff>
      <xdr:row>63</xdr:row>
      <xdr:rowOff>107950</xdr:rowOff>
    </xdr:to>
    <xdr:cxnSp macro="">
      <xdr:nvCxnSpPr>
        <xdr:cNvPr id="543" name="直線コネクタ 542"/>
        <xdr:cNvCxnSpPr/>
      </xdr:nvCxnSpPr>
      <xdr:spPr>
        <a:xfrm flipV="1">
          <a:off x="22160865" y="98939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119380</xdr:rowOff>
    </xdr:from>
    <xdr:ext cx="469900" cy="259080"/>
    <xdr:sp macro="" textlink="">
      <xdr:nvSpPr>
        <xdr:cNvPr id="544" name="【学校施設】&#10;一人当たり面積最小値テキスト"/>
        <xdr:cNvSpPr txBox="1"/>
      </xdr:nvSpPr>
      <xdr:spPr>
        <a:xfrm>
          <a:off x="2219960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107950</xdr:rowOff>
    </xdr:from>
    <xdr:to>
      <xdr:col>116</xdr:col>
      <xdr:colOff>152400</xdr:colOff>
      <xdr:row>63</xdr:row>
      <xdr:rowOff>107950</xdr:rowOff>
    </xdr:to>
    <xdr:cxnSp macro="">
      <xdr:nvCxnSpPr>
        <xdr:cNvPr id="545" name="直線コネクタ 544"/>
        <xdr:cNvCxnSpPr/>
      </xdr:nvCxnSpPr>
      <xdr:spPr>
        <a:xfrm>
          <a:off x="22072600" y="1090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67945</xdr:rowOff>
    </xdr:from>
    <xdr:ext cx="534670" cy="258445"/>
    <xdr:sp macro="" textlink="">
      <xdr:nvSpPr>
        <xdr:cNvPr id="546" name="【学校施設】&#10;一人当たり面積最大値テキスト"/>
        <xdr:cNvSpPr txBox="1"/>
      </xdr:nvSpPr>
      <xdr:spPr>
        <a:xfrm>
          <a:off x="2219960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121285</xdr:rowOff>
    </xdr:from>
    <xdr:to>
      <xdr:col>116</xdr:col>
      <xdr:colOff>152400</xdr:colOff>
      <xdr:row>57</xdr:row>
      <xdr:rowOff>121285</xdr:rowOff>
    </xdr:to>
    <xdr:cxnSp macro="">
      <xdr:nvCxnSpPr>
        <xdr:cNvPr id="547" name="直線コネクタ 546"/>
        <xdr:cNvCxnSpPr/>
      </xdr:nvCxnSpPr>
      <xdr:spPr>
        <a:xfrm>
          <a:off x="22072600" y="989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36830</xdr:rowOff>
    </xdr:from>
    <xdr:ext cx="469900" cy="259080"/>
    <xdr:sp macro="" textlink="">
      <xdr:nvSpPr>
        <xdr:cNvPr id="548" name="【学校施設】&#10;一人当たり面積平均値テキスト"/>
        <xdr:cNvSpPr txBox="1"/>
      </xdr:nvSpPr>
      <xdr:spPr>
        <a:xfrm>
          <a:off x="22199600" y="10666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49" name="フローチャート: 判断 54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11430</xdr:rowOff>
    </xdr:from>
    <xdr:to>
      <xdr:col>112</xdr:col>
      <xdr:colOff>38100</xdr:colOff>
      <xdr:row>63</xdr:row>
      <xdr:rowOff>113030</xdr:rowOff>
    </xdr:to>
    <xdr:sp macro="" textlink="">
      <xdr:nvSpPr>
        <xdr:cNvPr id="550" name="フローチャート: 判断 549"/>
        <xdr:cNvSpPr/>
      </xdr:nvSpPr>
      <xdr:spPr>
        <a:xfrm>
          <a:off x="21272500" y="1081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16510</xdr:rowOff>
    </xdr:from>
    <xdr:to>
      <xdr:col>107</xdr:col>
      <xdr:colOff>101600</xdr:colOff>
      <xdr:row>63</xdr:row>
      <xdr:rowOff>118110</xdr:rowOff>
    </xdr:to>
    <xdr:sp macro="" textlink="">
      <xdr:nvSpPr>
        <xdr:cNvPr id="551" name="フローチャート: 判断 550"/>
        <xdr:cNvSpPr/>
      </xdr:nvSpPr>
      <xdr:spPr>
        <a:xfrm>
          <a:off x="20383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552" name="フローチャート: 判断 551"/>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53" name="テキスト ボックス 55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54" name="テキスト ボックス 55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55" name="テキスト ボックス 55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56" name="テキスト ボックス 55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57" name="テキスト ボックス 55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31115</xdr:rowOff>
    </xdr:from>
    <xdr:to>
      <xdr:col>116</xdr:col>
      <xdr:colOff>114300</xdr:colOff>
      <xdr:row>63</xdr:row>
      <xdr:rowOff>132715</xdr:rowOff>
    </xdr:to>
    <xdr:sp macro="" textlink="">
      <xdr:nvSpPr>
        <xdr:cNvPr id="558" name="楕円 557"/>
        <xdr:cNvSpPr/>
      </xdr:nvSpPr>
      <xdr:spPr>
        <a:xfrm>
          <a:off x="221107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163830</xdr:rowOff>
    </xdr:from>
    <xdr:ext cx="469900" cy="259080"/>
    <xdr:sp macro="" textlink="">
      <xdr:nvSpPr>
        <xdr:cNvPr id="559" name="【学校施設】&#10;一人当たり面積該当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32385</xdr:rowOff>
    </xdr:from>
    <xdr:to>
      <xdr:col>112</xdr:col>
      <xdr:colOff>38100</xdr:colOff>
      <xdr:row>63</xdr:row>
      <xdr:rowOff>133985</xdr:rowOff>
    </xdr:to>
    <xdr:sp macro="" textlink="">
      <xdr:nvSpPr>
        <xdr:cNvPr id="560" name="楕円 559"/>
        <xdr:cNvSpPr/>
      </xdr:nvSpPr>
      <xdr:spPr>
        <a:xfrm>
          <a:off x="212725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81915</xdr:rowOff>
    </xdr:from>
    <xdr:to>
      <xdr:col>116</xdr:col>
      <xdr:colOff>63500</xdr:colOff>
      <xdr:row>63</xdr:row>
      <xdr:rowOff>83185</xdr:rowOff>
    </xdr:to>
    <xdr:cxnSp macro="">
      <xdr:nvCxnSpPr>
        <xdr:cNvPr id="561" name="直線コネクタ 560"/>
        <xdr:cNvCxnSpPr/>
      </xdr:nvCxnSpPr>
      <xdr:spPr>
        <a:xfrm flipV="1">
          <a:off x="21323300" y="108832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33020</xdr:rowOff>
    </xdr:from>
    <xdr:to>
      <xdr:col>107</xdr:col>
      <xdr:colOff>101600</xdr:colOff>
      <xdr:row>63</xdr:row>
      <xdr:rowOff>134620</xdr:rowOff>
    </xdr:to>
    <xdr:sp macro="" textlink="">
      <xdr:nvSpPr>
        <xdr:cNvPr id="562" name="楕円 561"/>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83185</xdr:rowOff>
    </xdr:from>
    <xdr:to>
      <xdr:col>111</xdr:col>
      <xdr:colOff>177800</xdr:colOff>
      <xdr:row>63</xdr:row>
      <xdr:rowOff>83820</xdr:rowOff>
    </xdr:to>
    <xdr:cxnSp macro="">
      <xdr:nvCxnSpPr>
        <xdr:cNvPr id="563" name="直線コネクタ 562"/>
        <xdr:cNvCxnSpPr/>
      </xdr:nvCxnSpPr>
      <xdr:spPr>
        <a:xfrm flipV="1">
          <a:off x="20434300" y="10884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31115</xdr:rowOff>
    </xdr:from>
    <xdr:to>
      <xdr:col>102</xdr:col>
      <xdr:colOff>165100</xdr:colOff>
      <xdr:row>63</xdr:row>
      <xdr:rowOff>132715</xdr:rowOff>
    </xdr:to>
    <xdr:sp macro="" textlink="">
      <xdr:nvSpPr>
        <xdr:cNvPr id="564" name="楕円 563"/>
        <xdr:cNvSpPr/>
      </xdr:nvSpPr>
      <xdr:spPr>
        <a:xfrm>
          <a:off x="19494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81915</xdr:rowOff>
    </xdr:from>
    <xdr:to>
      <xdr:col>107</xdr:col>
      <xdr:colOff>50800</xdr:colOff>
      <xdr:row>63</xdr:row>
      <xdr:rowOff>83820</xdr:rowOff>
    </xdr:to>
    <xdr:cxnSp macro="">
      <xdr:nvCxnSpPr>
        <xdr:cNvPr id="565" name="直線コネクタ 564"/>
        <xdr:cNvCxnSpPr/>
      </xdr:nvCxnSpPr>
      <xdr:spPr>
        <a:xfrm>
          <a:off x="19545300" y="108832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130175</xdr:rowOff>
    </xdr:from>
    <xdr:ext cx="469900" cy="259080"/>
    <xdr:sp macro="" textlink="">
      <xdr:nvSpPr>
        <xdr:cNvPr id="566" name="n_1aveValue【学校施設】&#10;一人当たり面積"/>
        <xdr:cNvSpPr txBox="1"/>
      </xdr:nvSpPr>
      <xdr:spPr>
        <a:xfrm>
          <a:off x="21075650" y="1058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135255</xdr:rowOff>
    </xdr:from>
    <xdr:ext cx="467995" cy="257175"/>
    <xdr:sp macro="" textlink="">
      <xdr:nvSpPr>
        <xdr:cNvPr id="567" name="n_2aveValue【学校施設】&#10;一人当たり面積"/>
        <xdr:cNvSpPr txBox="1"/>
      </xdr:nvSpPr>
      <xdr:spPr>
        <a:xfrm>
          <a:off x="20199350" y="10593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132080</xdr:rowOff>
    </xdr:from>
    <xdr:ext cx="467995" cy="257175"/>
    <xdr:sp macro="" textlink="">
      <xdr:nvSpPr>
        <xdr:cNvPr id="568" name="n_3aveValue【学校施設】&#10;一人当たり面積"/>
        <xdr:cNvSpPr txBox="1"/>
      </xdr:nvSpPr>
      <xdr:spPr>
        <a:xfrm>
          <a:off x="19310350" y="10590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125095</xdr:rowOff>
    </xdr:from>
    <xdr:ext cx="469900" cy="258445"/>
    <xdr:sp macro="" textlink="">
      <xdr:nvSpPr>
        <xdr:cNvPr id="569" name="n_1mainValue【学校施設】&#10;一人当たり面積"/>
        <xdr:cNvSpPr txBox="1"/>
      </xdr:nvSpPr>
      <xdr:spPr>
        <a:xfrm>
          <a:off x="21075650" y="10926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125730</xdr:rowOff>
    </xdr:from>
    <xdr:ext cx="467995" cy="259080"/>
    <xdr:sp macro="" textlink="">
      <xdr:nvSpPr>
        <xdr:cNvPr id="570" name="n_2mainValue【学校施設】&#10;一人当たり面積"/>
        <xdr:cNvSpPr txBox="1"/>
      </xdr:nvSpPr>
      <xdr:spPr>
        <a:xfrm>
          <a:off x="20199350" y="10927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123825</xdr:rowOff>
    </xdr:from>
    <xdr:ext cx="467995" cy="257175"/>
    <xdr:sp macro="" textlink="">
      <xdr:nvSpPr>
        <xdr:cNvPr id="571" name="n_3mainValue【学校施設】&#10;一人当たり面積"/>
        <xdr:cNvSpPr txBox="1"/>
      </xdr:nvSpPr>
      <xdr:spPr>
        <a:xfrm>
          <a:off x="19310350" y="109251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80" name="テキスト ボックス 57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2" name="直線コネクタ 58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83" name="テキスト ボックス 582"/>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4" name="直線コネクタ 58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85" name="テキスト ボックス 584"/>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6" name="直線コネクタ 58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7" name="テキスト ボックス 58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8" name="直線コネクタ 58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89" name="テキスト ボックス 588"/>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90" name="直線コネクタ 58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91" name="テキスト ボックス 59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2" name="直線コネクタ 59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93" name="テキスト ボックス 592"/>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95" name="テキスト ボックス 594"/>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100330</xdr:rowOff>
    </xdr:to>
    <xdr:cxnSp macro="">
      <xdr:nvCxnSpPr>
        <xdr:cNvPr id="597" name="直線コネクタ 596"/>
        <xdr:cNvCxnSpPr/>
      </xdr:nvCxnSpPr>
      <xdr:spPr>
        <a:xfrm flipV="1">
          <a:off x="16318865" y="1328039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104140</xdr:rowOff>
    </xdr:from>
    <xdr:ext cx="340360" cy="259080"/>
    <xdr:sp macro="" textlink="">
      <xdr:nvSpPr>
        <xdr:cNvPr id="598" name="【児童館】&#10;有形固定資産減価償却率最小値テキスト"/>
        <xdr:cNvSpPr txBox="1"/>
      </xdr:nvSpPr>
      <xdr:spPr>
        <a:xfrm>
          <a:off x="16357600" y="1484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100330</xdr:rowOff>
    </xdr:from>
    <xdr:to>
      <xdr:col>86</xdr:col>
      <xdr:colOff>25400</xdr:colOff>
      <xdr:row>86</xdr:row>
      <xdr:rowOff>100330</xdr:rowOff>
    </xdr:to>
    <xdr:cxnSp macro="">
      <xdr:nvCxnSpPr>
        <xdr:cNvPr id="599" name="直線コネクタ 598"/>
        <xdr:cNvCxnSpPr/>
      </xdr:nvCxnSpPr>
      <xdr:spPr>
        <a:xfrm>
          <a:off x="16230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600"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601" name="直線コネクタ 600"/>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22860</xdr:rowOff>
    </xdr:from>
    <xdr:ext cx="405130" cy="259080"/>
    <xdr:sp macro="" textlink="">
      <xdr:nvSpPr>
        <xdr:cNvPr id="602" name="【児童館】&#10;有形固定資産減価償却率平均値テキスト"/>
        <xdr:cNvSpPr txBox="1"/>
      </xdr:nvSpPr>
      <xdr:spPr>
        <a:xfrm>
          <a:off x="16357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50800</xdr:rowOff>
    </xdr:from>
    <xdr:to>
      <xdr:col>81</xdr:col>
      <xdr:colOff>101600</xdr:colOff>
      <xdr:row>81</xdr:row>
      <xdr:rowOff>152400</xdr:rowOff>
    </xdr:to>
    <xdr:sp macro="" textlink="">
      <xdr:nvSpPr>
        <xdr:cNvPr id="604" name="フローチャート: 判断 603"/>
        <xdr:cNvSpPr/>
      </xdr:nvSpPr>
      <xdr:spPr>
        <a:xfrm>
          <a:off x="154305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85090</xdr:rowOff>
    </xdr:from>
    <xdr:to>
      <xdr:col>76</xdr:col>
      <xdr:colOff>165100</xdr:colOff>
      <xdr:row>82</xdr:row>
      <xdr:rowOff>15240</xdr:rowOff>
    </xdr:to>
    <xdr:sp macro="" textlink="">
      <xdr:nvSpPr>
        <xdr:cNvPr id="605" name="フローチャート: 判断 604"/>
        <xdr:cNvSpPr/>
      </xdr:nvSpPr>
      <xdr:spPr>
        <a:xfrm>
          <a:off x="14541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26670</xdr:rowOff>
    </xdr:from>
    <xdr:to>
      <xdr:col>72</xdr:col>
      <xdr:colOff>38100</xdr:colOff>
      <xdr:row>82</xdr:row>
      <xdr:rowOff>128270</xdr:rowOff>
    </xdr:to>
    <xdr:sp macro="" textlink="">
      <xdr:nvSpPr>
        <xdr:cNvPr id="606" name="フローチャート: 判断 605"/>
        <xdr:cNvSpPr/>
      </xdr:nvSpPr>
      <xdr:spPr>
        <a:xfrm>
          <a:off x="13652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7" name="テキスト ボックス 60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8" name="テキスト ボックス 60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9" name="テキスト ボックス 60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10" name="テキスト ボックス 60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11" name="テキスト ボックス 61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70485</xdr:rowOff>
    </xdr:from>
    <xdr:to>
      <xdr:col>85</xdr:col>
      <xdr:colOff>177800</xdr:colOff>
      <xdr:row>80</xdr:row>
      <xdr:rowOff>635</xdr:rowOff>
    </xdr:to>
    <xdr:sp macro="" textlink="">
      <xdr:nvSpPr>
        <xdr:cNvPr id="612" name="楕円 611"/>
        <xdr:cNvSpPr/>
      </xdr:nvSpPr>
      <xdr:spPr>
        <a:xfrm>
          <a:off x="16268700" y="136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93345</xdr:rowOff>
    </xdr:from>
    <xdr:ext cx="405130" cy="259080"/>
    <xdr:sp macro="" textlink="">
      <xdr:nvSpPr>
        <xdr:cNvPr id="613" name="【児童館】&#10;有形固定資産減価償却率該当値テキスト"/>
        <xdr:cNvSpPr txBox="1"/>
      </xdr:nvSpPr>
      <xdr:spPr>
        <a:xfrm>
          <a:off x="16357600" y="13466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111125</xdr:rowOff>
    </xdr:from>
    <xdr:to>
      <xdr:col>81</xdr:col>
      <xdr:colOff>101600</xdr:colOff>
      <xdr:row>80</xdr:row>
      <xdr:rowOff>41275</xdr:rowOff>
    </xdr:to>
    <xdr:sp macro="" textlink="">
      <xdr:nvSpPr>
        <xdr:cNvPr id="614" name="楕円 613"/>
        <xdr:cNvSpPr/>
      </xdr:nvSpPr>
      <xdr:spPr>
        <a:xfrm>
          <a:off x="15430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121285</xdr:rowOff>
    </xdr:from>
    <xdr:to>
      <xdr:col>85</xdr:col>
      <xdr:colOff>127000</xdr:colOff>
      <xdr:row>79</xdr:row>
      <xdr:rowOff>161925</xdr:rowOff>
    </xdr:to>
    <xdr:cxnSp macro="">
      <xdr:nvCxnSpPr>
        <xdr:cNvPr id="615" name="直線コネクタ 614"/>
        <xdr:cNvCxnSpPr/>
      </xdr:nvCxnSpPr>
      <xdr:spPr>
        <a:xfrm flipV="1">
          <a:off x="15481300" y="1366583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152400</xdr:rowOff>
    </xdr:from>
    <xdr:to>
      <xdr:col>76</xdr:col>
      <xdr:colOff>165100</xdr:colOff>
      <xdr:row>80</xdr:row>
      <xdr:rowOff>82550</xdr:rowOff>
    </xdr:to>
    <xdr:sp macro="" textlink="">
      <xdr:nvSpPr>
        <xdr:cNvPr id="616" name="楕円 615"/>
        <xdr:cNvSpPr/>
      </xdr:nvSpPr>
      <xdr:spPr>
        <a:xfrm>
          <a:off x="145415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161925</xdr:rowOff>
    </xdr:from>
    <xdr:to>
      <xdr:col>81</xdr:col>
      <xdr:colOff>50800</xdr:colOff>
      <xdr:row>80</xdr:row>
      <xdr:rowOff>31750</xdr:rowOff>
    </xdr:to>
    <xdr:cxnSp macro="">
      <xdr:nvCxnSpPr>
        <xdr:cNvPr id="617" name="直線コネクタ 616"/>
        <xdr:cNvCxnSpPr/>
      </xdr:nvCxnSpPr>
      <xdr:spPr>
        <a:xfrm flipV="1">
          <a:off x="14592300" y="137064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21590</xdr:rowOff>
    </xdr:from>
    <xdr:to>
      <xdr:col>72</xdr:col>
      <xdr:colOff>38100</xdr:colOff>
      <xdr:row>80</xdr:row>
      <xdr:rowOff>123190</xdr:rowOff>
    </xdr:to>
    <xdr:sp macro="" textlink="">
      <xdr:nvSpPr>
        <xdr:cNvPr id="618" name="楕円 617"/>
        <xdr:cNvSpPr/>
      </xdr:nvSpPr>
      <xdr:spPr>
        <a:xfrm>
          <a:off x="13652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31750</xdr:rowOff>
    </xdr:from>
    <xdr:to>
      <xdr:col>76</xdr:col>
      <xdr:colOff>114300</xdr:colOff>
      <xdr:row>80</xdr:row>
      <xdr:rowOff>72390</xdr:rowOff>
    </xdr:to>
    <xdr:cxnSp macro="">
      <xdr:nvCxnSpPr>
        <xdr:cNvPr id="619" name="直線コネクタ 618"/>
        <xdr:cNvCxnSpPr/>
      </xdr:nvCxnSpPr>
      <xdr:spPr>
        <a:xfrm flipV="1">
          <a:off x="13703300" y="137477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143510</xdr:rowOff>
    </xdr:from>
    <xdr:ext cx="405130" cy="257175"/>
    <xdr:sp macro="" textlink="">
      <xdr:nvSpPr>
        <xdr:cNvPr id="620" name="n_1aveValue【児童館】&#10;有形固定資産減価償却率"/>
        <xdr:cNvSpPr txBox="1"/>
      </xdr:nvSpPr>
      <xdr:spPr>
        <a:xfrm>
          <a:off x="15266035" y="14030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6350</xdr:rowOff>
    </xdr:from>
    <xdr:ext cx="403225" cy="257175"/>
    <xdr:sp macro="" textlink="">
      <xdr:nvSpPr>
        <xdr:cNvPr id="621" name="n_2aveValue【児童館】&#10;有形固定資産減価償却率"/>
        <xdr:cNvSpPr txBox="1"/>
      </xdr:nvSpPr>
      <xdr:spPr>
        <a:xfrm>
          <a:off x="14389735" y="14065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119380</xdr:rowOff>
    </xdr:from>
    <xdr:ext cx="403225" cy="259080"/>
    <xdr:sp macro="" textlink="">
      <xdr:nvSpPr>
        <xdr:cNvPr id="622" name="n_3aveValue【児童館】&#10;有形固定資産減価償却率"/>
        <xdr:cNvSpPr txBox="1"/>
      </xdr:nvSpPr>
      <xdr:spPr>
        <a:xfrm>
          <a:off x="13500735" y="14178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57785</xdr:rowOff>
    </xdr:from>
    <xdr:ext cx="405130" cy="259080"/>
    <xdr:sp macro="" textlink="">
      <xdr:nvSpPr>
        <xdr:cNvPr id="623" name="n_1mainValue【児童館】&#10;有形固定資産減価償却率"/>
        <xdr:cNvSpPr txBox="1"/>
      </xdr:nvSpPr>
      <xdr:spPr>
        <a:xfrm>
          <a:off x="15266035" y="1343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99060</xdr:rowOff>
    </xdr:from>
    <xdr:ext cx="403225" cy="257175"/>
    <xdr:sp macro="" textlink="">
      <xdr:nvSpPr>
        <xdr:cNvPr id="624" name="n_2mainValue【児童館】&#10;有形固定資産減価償却率"/>
        <xdr:cNvSpPr txBox="1"/>
      </xdr:nvSpPr>
      <xdr:spPr>
        <a:xfrm>
          <a:off x="14389735" y="13472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139700</xdr:rowOff>
    </xdr:from>
    <xdr:ext cx="403225" cy="259080"/>
    <xdr:sp macro="" textlink="">
      <xdr:nvSpPr>
        <xdr:cNvPr id="625" name="n_3mainValue【児童館】&#10;有形固定資産減価償却率"/>
        <xdr:cNvSpPr txBox="1"/>
      </xdr:nvSpPr>
      <xdr:spPr>
        <a:xfrm>
          <a:off x="13500735" y="13512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34" name="テキスト ボックス 633"/>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36" name="直線コネクタ 635"/>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5455" cy="259080"/>
    <xdr:sp macro="" textlink="">
      <xdr:nvSpPr>
        <xdr:cNvPr id="637" name="テキスト ボックス 636"/>
        <xdr:cNvSpPr txBox="1"/>
      </xdr:nvSpPr>
      <xdr:spPr>
        <a:xfrm>
          <a:off x="17820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38" name="直線コネクタ 637"/>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5455" cy="257175"/>
    <xdr:sp macro="" textlink="">
      <xdr:nvSpPr>
        <xdr:cNvPr id="639" name="テキスト ボックス 638"/>
        <xdr:cNvSpPr txBox="1"/>
      </xdr:nvSpPr>
      <xdr:spPr>
        <a:xfrm>
          <a:off x="17820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40" name="直線コネクタ 639"/>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5455" cy="259080"/>
    <xdr:sp macro="" textlink="">
      <xdr:nvSpPr>
        <xdr:cNvPr id="641" name="テキスト ボックス 640"/>
        <xdr:cNvSpPr txBox="1"/>
      </xdr:nvSpPr>
      <xdr:spPr>
        <a:xfrm>
          <a:off x="17820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42" name="直線コネクタ 641"/>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5455" cy="257175"/>
    <xdr:sp macro="" textlink="">
      <xdr:nvSpPr>
        <xdr:cNvPr id="643" name="テキスト ボックス 642"/>
        <xdr:cNvSpPr txBox="1"/>
      </xdr:nvSpPr>
      <xdr:spPr>
        <a:xfrm>
          <a:off x="17820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44" name="直線コネクタ 643"/>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5455" cy="259080"/>
    <xdr:sp macro="" textlink="">
      <xdr:nvSpPr>
        <xdr:cNvPr id="645" name="テキスト ボックス 644"/>
        <xdr:cNvSpPr txBox="1"/>
      </xdr:nvSpPr>
      <xdr:spPr>
        <a:xfrm>
          <a:off x="17820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46" name="直線コネクタ 645"/>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5455" cy="259080"/>
    <xdr:sp macro="" textlink="">
      <xdr:nvSpPr>
        <xdr:cNvPr id="647" name="テキスト ボックス 646"/>
        <xdr:cNvSpPr txBox="1"/>
      </xdr:nvSpPr>
      <xdr:spPr>
        <a:xfrm>
          <a:off x="17820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49" name="テキスト ボックス 64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6350</xdr:rowOff>
    </xdr:from>
    <xdr:to>
      <xdr:col>116</xdr:col>
      <xdr:colOff>62865</xdr:colOff>
      <xdr:row>86</xdr:row>
      <xdr:rowOff>120650</xdr:rowOff>
    </xdr:to>
    <xdr:cxnSp macro="">
      <xdr:nvCxnSpPr>
        <xdr:cNvPr id="651" name="直線コネクタ 650"/>
        <xdr:cNvCxnSpPr/>
      </xdr:nvCxnSpPr>
      <xdr:spPr>
        <a:xfrm flipV="1">
          <a:off x="22160865" y="133794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123825</xdr:rowOff>
    </xdr:from>
    <xdr:ext cx="469900" cy="257175"/>
    <xdr:sp macro="" textlink="">
      <xdr:nvSpPr>
        <xdr:cNvPr id="652" name="【児童館】&#10;一人当たり面積最小値テキスト"/>
        <xdr:cNvSpPr txBox="1"/>
      </xdr:nvSpPr>
      <xdr:spPr>
        <a:xfrm>
          <a:off x="22199600" y="14868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120650</xdr:rowOff>
    </xdr:from>
    <xdr:to>
      <xdr:col>116</xdr:col>
      <xdr:colOff>152400</xdr:colOff>
      <xdr:row>86</xdr:row>
      <xdr:rowOff>120650</xdr:rowOff>
    </xdr:to>
    <xdr:cxnSp macro="">
      <xdr:nvCxnSpPr>
        <xdr:cNvPr id="653" name="直線コネクタ 652"/>
        <xdr:cNvCxnSpPr/>
      </xdr:nvCxnSpPr>
      <xdr:spPr>
        <a:xfrm>
          <a:off x="22072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123825</xdr:rowOff>
    </xdr:from>
    <xdr:ext cx="469900" cy="257175"/>
    <xdr:sp macro="" textlink="">
      <xdr:nvSpPr>
        <xdr:cNvPr id="654" name="【児童館】&#10;一人当たり面積最大値テキスト"/>
        <xdr:cNvSpPr txBox="1"/>
      </xdr:nvSpPr>
      <xdr:spPr>
        <a:xfrm>
          <a:off x="22199600" y="131540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6350</xdr:rowOff>
    </xdr:from>
    <xdr:to>
      <xdr:col>116</xdr:col>
      <xdr:colOff>152400</xdr:colOff>
      <xdr:row>78</xdr:row>
      <xdr:rowOff>6350</xdr:rowOff>
    </xdr:to>
    <xdr:cxnSp macro="">
      <xdr:nvCxnSpPr>
        <xdr:cNvPr id="655" name="直線コネクタ 654"/>
        <xdr:cNvCxnSpPr/>
      </xdr:nvCxnSpPr>
      <xdr:spPr>
        <a:xfrm>
          <a:off x="22072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137160</xdr:rowOff>
    </xdr:from>
    <xdr:ext cx="469900" cy="259080"/>
    <xdr:sp macro="" textlink="">
      <xdr:nvSpPr>
        <xdr:cNvPr id="656" name="【児童館】&#10;一人当たり面積平均値テキスト"/>
        <xdr:cNvSpPr txBox="1"/>
      </xdr:nvSpPr>
      <xdr:spPr>
        <a:xfrm>
          <a:off x="22199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142240</xdr:rowOff>
    </xdr:from>
    <xdr:to>
      <xdr:col>112</xdr:col>
      <xdr:colOff>38100</xdr:colOff>
      <xdr:row>84</xdr:row>
      <xdr:rowOff>72390</xdr:rowOff>
    </xdr:to>
    <xdr:sp macro="" textlink="">
      <xdr:nvSpPr>
        <xdr:cNvPr id="658" name="フローチャート: 判断 657"/>
        <xdr:cNvSpPr/>
      </xdr:nvSpPr>
      <xdr:spPr>
        <a:xfrm>
          <a:off x="21272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3810</xdr:rowOff>
    </xdr:from>
    <xdr:to>
      <xdr:col>107</xdr:col>
      <xdr:colOff>101600</xdr:colOff>
      <xdr:row>84</xdr:row>
      <xdr:rowOff>105410</xdr:rowOff>
    </xdr:to>
    <xdr:sp macro="" textlink="">
      <xdr:nvSpPr>
        <xdr:cNvPr id="659" name="フローチャート: 判断 658"/>
        <xdr:cNvSpPr/>
      </xdr:nvSpPr>
      <xdr:spPr>
        <a:xfrm>
          <a:off x="20383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142240</xdr:rowOff>
    </xdr:from>
    <xdr:to>
      <xdr:col>102</xdr:col>
      <xdr:colOff>165100</xdr:colOff>
      <xdr:row>84</xdr:row>
      <xdr:rowOff>72390</xdr:rowOff>
    </xdr:to>
    <xdr:sp macro="" textlink="">
      <xdr:nvSpPr>
        <xdr:cNvPr id="660" name="フローチャート: 判断 659"/>
        <xdr:cNvSpPr/>
      </xdr:nvSpPr>
      <xdr:spPr>
        <a:xfrm>
          <a:off x="19494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61" name="テキスト ボックス 66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62" name="テキスト ボックス 66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3" name="テキスト ボックス 66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4" name="テキスト ボックス 66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5" name="テキスト ボックス 66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12065</xdr:rowOff>
    </xdr:from>
    <xdr:to>
      <xdr:col>116</xdr:col>
      <xdr:colOff>114300</xdr:colOff>
      <xdr:row>81</xdr:row>
      <xdr:rowOff>113665</xdr:rowOff>
    </xdr:to>
    <xdr:sp macro="" textlink="">
      <xdr:nvSpPr>
        <xdr:cNvPr id="666" name="楕円 665"/>
        <xdr:cNvSpPr/>
      </xdr:nvSpPr>
      <xdr:spPr>
        <a:xfrm>
          <a:off x="221107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34925</xdr:rowOff>
    </xdr:from>
    <xdr:ext cx="469900" cy="259080"/>
    <xdr:sp macro="" textlink="">
      <xdr:nvSpPr>
        <xdr:cNvPr id="667" name="【児童館】&#10;一人当たり面積該当値テキスト"/>
        <xdr:cNvSpPr txBox="1"/>
      </xdr:nvSpPr>
      <xdr:spPr>
        <a:xfrm>
          <a:off x="22199600" y="13750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27940</xdr:rowOff>
    </xdr:from>
    <xdr:to>
      <xdr:col>112</xdr:col>
      <xdr:colOff>38100</xdr:colOff>
      <xdr:row>81</xdr:row>
      <xdr:rowOff>129540</xdr:rowOff>
    </xdr:to>
    <xdr:sp macro="" textlink="">
      <xdr:nvSpPr>
        <xdr:cNvPr id="668" name="楕円 667"/>
        <xdr:cNvSpPr/>
      </xdr:nvSpPr>
      <xdr:spPr>
        <a:xfrm>
          <a:off x="21272500" y="139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63500</xdr:rowOff>
    </xdr:from>
    <xdr:to>
      <xdr:col>116</xdr:col>
      <xdr:colOff>63500</xdr:colOff>
      <xdr:row>81</xdr:row>
      <xdr:rowOff>78740</xdr:rowOff>
    </xdr:to>
    <xdr:cxnSp macro="">
      <xdr:nvCxnSpPr>
        <xdr:cNvPr id="669" name="直線コネクタ 668"/>
        <xdr:cNvCxnSpPr/>
      </xdr:nvCxnSpPr>
      <xdr:spPr>
        <a:xfrm flipV="1">
          <a:off x="21323300" y="139509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670" name="楕円 669"/>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78740</xdr:rowOff>
    </xdr:from>
    <xdr:to>
      <xdr:col>111</xdr:col>
      <xdr:colOff>177800</xdr:colOff>
      <xdr:row>81</xdr:row>
      <xdr:rowOff>95250</xdr:rowOff>
    </xdr:to>
    <xdr:cxnSp macro="">
      <xdr:nvCxnSpPr>
        <xdr:cNvPr id="671" name="直線コネクタ 670"/>
        <xdr:cNvCxnSpPr/>
      </xdr:nvCxnSpPr>
      <xdr:spPr>
        <a:xfrm flipV="1">
          <a:off x="20434300" y="139661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672" name="楕円 671"/>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673" name="直線コネクタ 672"/>
        <xdr:cNvCxnSpPr/>
      </xdr:nvCxnSpPr>
      <xdr:spPr>
        <a:xfrm>
          <a:off x="19545300" y="13982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63500</xdr:rowOff>
    </xdr:from>
    <xdr:ext cx="469900" cy="257175"/>
    <xdr:sp macro="" textlink="">
      <xdr:nvSpPr>
        <xdr:cNvPr id="674" name="n_1aveValue【児童館】&#10;一人当たり面積"/>
        <xdr:cNvSpPr txBox="1"/>
      </xdr:nvSpPr>
      <xdr:spPr>
        <a:xfrm>
          <a:off x="21075650" y="14465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96520</xdr:rowOff>
    </xdr:from>
    <xdr:ext cx="467995" cy="259080"/>
    <xdr:sp macro="" textlink="">
      <xdr:nvSpPr>
        <xdr:cNvPr id="675" name="n_2aveValue【児童館】&#10;一人当たり面積"/>
        <xdr:cNvSpPr txBox="1"/>
      </xdr:nvSpPr>
      <xdr:spPr>
        <a:xfrm>
          <a:off x="20199350" y="14498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63500</xdr:rowOff>
    </xdr:from>
    <xdr:ext cx="467995" cy="257175"/>
    <xdr:sp macro="" textlink="">
      <xdr:nvSpPr>
        <xdr:cNvPr id="676" name="n_3aveValue【児童館】&#10;一人当たり面積"/>
        <xdr:cNvSpPr txBox="1"/>
      </xdr:nvSpPr>
      <xdr:spPr>
        <a:xfrm>
          <a:off x="19310350" y="14465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146050</xdr:rowOff>
    </xdr:from>
    <xdr:ext cx="469900" cy="257175"/>
    <xdr:sp macro="" textlink="">
      <xdr:nvSpPr>
        <xdr:cNvPr id="677" name="n_1mainValue【児童館】&#10;一人当たり面積"/>
        <xdr:cNvSpPr txBox="1"/>
      </xdr:nvSpPr>
      <xdr:spPr>
        <a:xfrm>
          <a:off x="21075650" y="13690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162560</xdr:rowOff>
    </xdr:from>
    <xdr:ext cx="467995" cy="259080"/>
    <xdr:sp macro="" textlink="">
      <xdr:nvSpPr>
        <xdr:cNvPr id="678" name="n_2mainValue【児童館】&#10;一人当たり面積"/>
        <xdr:cNvSpPr txBox="1"/>
      </xdr:nvSpPr>
      <xdr:spPr>
        <a:xfrm>
          <a:off x="20199350" y="13707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79</xdr:row>
      <xdr:rowOff>162560</xdr:rowOff>
    </xdr:from>
    <xdr:ext cx="467995" cy="259080"/>
    <xdr:sp macro="" textlink="">
      <xdr:nvSpPr>
        <xdr:cNvPr id="679" name="n_3mainValue【児童館】&#10;一人当たり面積"/>
        <xdr:cNvSpPr txBox="1"/>
      </xdr:nvSpPr>
      <xdr:spPr>
        <a:xfrm>
          <a:off x="19310350" y="13707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88" name="テキスト ボックス 687"/>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90" name="直線コネクタ 68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691" name="テキスト ボックス 690"/>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92" name="直線コネクタ 69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93" name="テキスト ボックス 69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94" name="直線コネクタ 69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95" name="テキスト ボックス 694"/>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96" name="直線コネクタ 69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97" name="テキスト ボックス 69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98" name="直線コネクタ 69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99" name="テキスト ボックス 69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00" name="直線コネクタ 69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701" name="テキスト ボックス 700"/>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03" name="テキスト ボックス 702"/>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59690</xdr:rowOff>
    </xdr:to>
    <xdr:cxnSp macro="">
      <xdr:nvCxnSpPr>
        <xdr:cNvPr id="705" name="直線コネクタ 704"/>
        <xdr:cNvCxnSpPr/>
      </xdr:nvCxnSpPr>
      <xdr:spPr>
        <a:xfrm flipV="1">
          <a:off x="16318865" y="1709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63500</xdr:rowOff>
    </xdr:from>
    <xdr:ext cx="340360" cy="257175"/>
    <xdr:sp macro="" textlink="">
      <xdr:nvSpPr>
        <xdr:cNvPr id="706" name="【公民館】&#10;有形固定資産減価償却率最小値テキスト"/>
        <xdr:cNvSpPr txBox="1"/>
      </xdr:nvSpPr>
      <xdr:spPr>
        <a:xfrm>
          <a:off x="16357600" y="185801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59690</xdr:rowOff>
    </xdr:from>
    <xdr:to>
      <xdr:col>86</xdr:col>
      <xdr:colOff>25400</xdr:colOff>
      <xdr:row>108</xdr:row>
      <xdr:rowOff>59690</xdr:rowOff>
    </xdr:to>
    <xdr:cxnSp macro="">
      <xdr:nvCxnSpPr>
        <xdr:cNvPr id="707" name="直線コネクタ 706"/>
        <xdr:cNvCxnSpPr/>
      </xdr:nvCxnSpPr>
      <xdr:spPr>
        <a:xfrm>
          <a:off x="16230600" y="185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175"/>
    <xdr:sp macro="" textlink="">
      <xdr:nvSpPr>
        <xdr:cNvPr id="708" name="【公民館】&#10;有形固定資産減価償却率最大値テキスト"/>
        <xdr:cNvSpPr txBox="1"/>
      </xdr:nvSpPr>
      <xdr:spPr>
        <a:xfrm>
          <a:off x="16357600" y="1686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09" name="直線コネクタ 708"/>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120650</xdr:rowOff>
    </xdr:from>
    <xdr:ext cx="405130" cy="257175"/>
    <xdr:sp macro="" textlink="">
      <xdr:nvSpPr>
        <xdr:cNvPr id="710" name="【公民館】&#10;有形固定資産減価償却率平均値テキスト"/>
        <xdr:cNvSpPr txBox="1"/>
      </xdr:nvSpPr>
      <xdr:spPr>
        <a:xfrm>
          <a:off x="16357600" y="176085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711" name="フローチャート: 判断 710"/>
        <xdr:cNvSpPr/>
      </xdr:nvSpPr>
      <xdr:spPr>
        <a:xfrm>
          <a:off x="16268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126365</xdr:rowOff>
    </xdr:from>
    <xdr:to>
      <xdr:col>81</xdr:col>
      <xdr:colOff>101600</xdr:colOff>
      <xdr:row>103</xdr:row>
      <xdr:rowOff>56515</xdr:rowOff>
    </xdr:to>
    <xdr:sp macro="" textlink="">
      <xdr:nvSpPr>
        <xdr:cNvPr id="712" name="フローチャート: 判断 711"/>
        <xdr:cNvSpPr/>
      </xdr:nvSpPr>
      <xdr:spPr>
        <a:xfrm>
          <a:off x="154305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713" name="フローチャート: 判断 712"/>
        <xdr:cNvSpPr/>
      </xdr:nvSpPr>
      <xdr:spPr>
        <a:xfrm>
          <a:off x="14541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147955</xdr:rowOff>
    </xdr:from>
    <xdr:to>
      <xdr:col>72</xdr:col>
      <xdr:colOff>38100</xdr:colOff>
      <xdr:row>103</xdr:row>
      <xdr:rowOff>78105</xdr:rowOff>
    </xdr:to>
    <xdr:sp macro="" textlink="">
      <xdr:nvSpPr>
        <xdr:cNvPr id="714" name="フローチャート: 判断 713"/>
        <xdr:cNvSpPr/>
      </xdr:nvSpPr>
      <xdr:spPr>
        <a:xfrm>
          <a:off x="13652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5" name="テキスト ボックス 71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6" name="テキスト ボックス 71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17" name="テキスト ボックス 71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8" name="テキスト ボックス 71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19" name="テキスト ボックス 71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86360</xdr:rowOff>
    </xdr:from>
    <xdr:to>
      <xdr:col>85</xdr:col>
      <xdr:colOff>177800</xdr:colOff>
      <xdr:row>103</xdr:row>
      <xdr:rowOff>15875</xdr:rowOff>
    </xdr:to>
    <xdr:sp macro="" textlink="">
      <xdr:nvSpPr>
        <xdr:cNvPr id="720" name="楕円 719"/>
        <xdr:cNvSpPr/>
      </xdr:nvSpPr>
      <xdr:spPr>
        <a:xfrm>
          <a:off x="16268700" y="1757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109220</xdr:rowOff>
    </xdr:from>
    <xdr:ext cx="405130" cy="257175"/>
    <xdr:sp macro="" textlink="">
      <xdr:nvSpPr>
        <xdr:cNvPr id="721" name="【公民館】&#10;有形固定資産減価償却率該当値テキスト"/>
        <xdr:cNvSpPr txBox="1"/>
      </xdr:nvSpPr>
      <xdr:spPr>
        <a:xfrm>
          <a:off x="16357600" y="174256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118745</xdr:rowOff>
    </xdr:from>
    <xdr:to>
      <xdr:col>81</xdr:col>
      <xdr:colOff>101600</xdr:colOff>
      <xdr:row>103</xdr:row>
      <xdr:rowOff>48895</xdr:rowOff>
    </xdr:to>
    <xdr:sp macro="" textlink="">
      <xdr:nvSpPr>
        <xdr:cNvPr id="722" name="楕円 721"/>
        <xdr:cNvSpPr/>
      </xdr:nvSpPr>
      <xdr:spPr>
        <a:xfrm>
          <a:off x="15430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136525</xdr:rowOff>
    </xdr:from>
    <xdr:to>
      <xdr:col>85</xdr:col>
      <xdr:colOff>127000</xdr:colOff>
      <xdr:row>102</xdr:row>
      <xdr:rowOff>169545</xdr:rowOff>
    </xdr:to>
    <xdr:cxnSp macro="">
      <xdr:nvCxnSpPr>
        <xdr:cNvPr id="723" name="直線コネクタ 722"/>
        <xdr:cNvCxnSpPr/>
      </xdr:nvCxnSpPr>
      <xdr:spPr>
        <a:xfrm flipV="1">
          <a:off x="15481300" y="176244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724" name="楕円 723"/>
        <xdr:cNvSpPr/>
      </xdr:nvSpPr>
      <xdr:spPr>
        <a:xfrm>
          <a:off x="14541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169545</xdr:rowOff>
    </xdr:from>
    <xdr:to>
      <xdr:col>81</xdr:col>
      <xdr:colOff>50800</xdr:colOff>
      <xdr:row>103</xdr:row>
      <xdr:rowOff>29210</xdr:rowOff>
    </xdr:to>
    <xdr:cxnSp macro="">
      <xdr:nvCxnSpPr>
        <xdr:cNvPr id="725" name="直線コネクタ 724"/>
        <xdr:cNvCxnSpPr/>
      </xdr:nvCxnSpPr>
      <xdr:spPr>
        <a:xfrm flipV="1">
          <a:off x="14592300" y="176574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160655</xdr:rowOff>
    </xdr:from>
    <xdr:to>
      <xdr:col>72</xdr:col>
      <xdr:colOff>38100</xdr:colOff>
      <xdr:row>103</xdr:row>
      <xdr:rowOff>90805</xdr:rowOff>
    </xdr:to>
    <xdr:sp macro="" textlink="">
      <xdr:nvSpPr>
        <xdr:cNvPr id="726" name="楕円 725"/>
        <xdr:cNvSpPr/>
      </xdr:nvSpPr>
      <xdr:spPr>
        <a:xfrm>
          <a:off x="13652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29210</xdr:rowOff>
    </xdr:from>
    <xdr:to>
      <xdr:col>76</xdr:col>
      <xdr:colOff>114300</xdr:colOff>
      <xdr:row>103</xdr:row>
      <xdr:rowOff>40640</xdr:rowOff>
    </xdr:to>
    <xdr:cxnSp macro="">
      <xdr:nvCxnSpPr>
        <xdr:cNvPr id="727" name="直線コネクタ 726"/>
        <xdr:cNvCxnSpPr/>
      </xdr:nvCxnSpPr>
      <xdr:spPr>
        <a:xfrm flipV="1">
          <a:off x="13703300" y="176885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47625</xdr:rowOff>
    </xdr:from>
    <xdr:ext cx="405130" cy="259080"/>
    <xdr:sp macro="" textlink="">
      <xdr:nvSpPr>
        <xdr:cNvPr id="728" name="n_1aveValue【公民館】&#10;有形固定資産減価償却率"/>
        <xdr:cNvSpPr txBox="1"/>
      </xdr:nvSpPr>
      <xdr:spPr>
        <a:xfrm>
          <a:off x="15266035" y="17706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70485</xdr:rowOff>
    </xdr:from>
    <xdr:ext cx="403225" cy="259080"/>
    <xdr:sp macro="" textlink="">
      <xdr:nvSpPr>
        <xdr:cNvPr id="729" name="n_2aveValue【公民館】&#10;有形固定資産減価償却率"/>
        <xdr:cNvSpPr txBox="1"/>
      </xdr:nvSpPr>
      <xdr:spPr>
        <a:xfrm>
          <a:off x="14389735" y="17729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94615</xdr:rowOff>
    </xdr:from>
    <xdr:ext cx="403225" cy="259080"/>
    <xdr:sp macro="" textlink="">
      <xdr:nvSpPr>
        <xdr:cNvPr id="730" name="n_3aveValue【公民館】&#10;有形固定資産減価償却率"/>
        <xdr:cNvSpPr txBox="1"/>
      </xdr:nvSpPr>
      <xdr:spPr>
        <a:xfrm>
          <a:off x="13500735" y="17411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65405</xdr:rowOff>
    </xdr:from>
    <xdr:ext cx="405130" cy="257175"/>
    <xdr:sp macro="" textlink="">
      <xdr:nvSpPr>
        <xdr:cNvPr id="731" name="n_1mainValue【公民館】&#10;有形固定資産減価償却率"/>
        <xdr:cNvSpPr txBox="1"/>
      </xdr:nvSpPr>
      <xdr:spPr>
        <a:xfrm>
          <a:off x="15266035" y="173818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95885</xdr:rowOff>
    </xdr:from>
    <xdr:ext cx="403225" cy="259080"/>
    <xdr:sp macro="" textlink="">
      <xdr:nvSpPr>
        <xdr:cNvPr id="732" name="n_2mainValue【公民館】&#10;有形固定資産減価償却率"/>
        <xdr:cNvSpPr txBox="1"/>
      </xdr:nvSpPr>
      <xdr:spPr>
        <a:xfrm>
          <a:off x="14389735" y="17412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81915</xdr:rowOff>
    </xdr:from>
    <xdr:ext cx="403225" cy="259080"/>
    <xdr:sp macro="" textlink="">
      <xdr:nvSpPr>
        <xdr:cNvPr id="733" name="n_3mainValue【公民館】&#10;有形固定資産減価償却率"/>
        <xdr:cNvSpPr txBox="1"/>
      </xdr:nvSpPr>
      <xdr:spPr>
        <a:xfrm>
          <a:off x="13500735" y="17741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42" name="テキスト ボックス 741"/>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44" name="直線コネクタ 74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45" name="テキスト ボックス 744"/>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6" name="直線コネクタ 74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47" name="テキスト ボックス 746"/>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8" name="直線コネクタ 74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49" name="テキスト ボックス 748"/>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50" name="直線コネクタ 74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51" name="テキスト ボックス 750"/>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52" name="直線コネクタ 75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53" name="テキスト ボックス 752"/>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54" name="直線コネクタ 75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55" name="テキスト ボックス 754"/>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57" name="テキスト ボックス 756"/>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22225</xdr:rowOff>
    </xdr:from>
    <xdr:to>
      <xdr:col>116</xdr:col>
      <xdr:colOff>62865</xdr:colOff>
      <xdr:row>109</xdr:row>
      <xdr:rowOff>27305</xdr:rowOff>
    </xdr:to>
    <xdr:cxnSp macro="">
      <xdr:nvCxnSpPr>
        <xdr:cNvPr id="759" name="直線コネクタ 758"/>
        <xdr:cNvCxnSpPr/>
      </xdr:nvCxnSpPr>
      <xdr:spPr>
        <a:xfrm flipV="1">
          <a:off x="2216086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31115</xdr:rowOff>
    </xdr:from>
    <xdr:ext cx="469900" cy="257175"/>
    <xdr:sp macro="" textlink="">
      <xdr:nvSpPr>
        <xdr:cNvPr id="760" name="【公民館】&#10;一人当たり面積最小値テキスト"/>
        <xdr:cNvSpPr txBox="1"/>
      </xdr:nvSpPr>
      <xdr:spPr>
        <a:xfrm>
          <a:off x="22199600" y="18719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27305</xdr:rowOff>
    </xdr:from>
    <xdr:to>
      <xdr:col>116</xdr:col>
      <xdr:colOff>152400</xdr:colOff>
      <xdr:row>109</xdr:row>
      <xdr:rowOff>27305</xdr:rowOff>
    </xdr:to>
    <xdr:cxnSp macro="">
      <xdr:nvCxnSpPr>
        <xdr:cNvPr id="761" name="直線コネクタ 760"/>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140335</xdr:rowOff>
    </xdr:from>
    <xdr:ext cx="469900" cy="259080"/>
    <xdr:sp macro="" textlink="">
      <xdr:nvSpPr>
        <xdr:cNvPr id="762" name="【公民館】&#10;一人当たり面積最大値テキスト"/>
        <xdr:cNvSpPr txBox="1"/>
      </xdr:nvSpPr>
      <xdr:spPr>
        <a:xfrm>
          <a:off x="221996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22225</xdr:rowOff>
    </xdr:from>
    <xdr:to>
      <xdr:col>116</xdr:col>
      <xdr:colOff>152400</xdr:colOff>
      <xdr:row>100</xdr:row>
      <xdr:rowOff>22225</xdr:rowOff>
    </xdr:to>
    <xdr:cxnSp macro="">
      <xdr:nvCxnSpPr>
        <xdr:cNvPr id="763" name="直線コネクタ 762"/>
        <xdr:cNvCxnSpPr/>
      </xdr:nvCxnSpPr>
      <xdr:spPr>
        <a:xfrm>
          <a:off x="22072600" y="1716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162560</xdr:rowOff>
    </xdr:from>
    <xdr:ext cx="469900" cy="259080"/>
    <xdr:sp macro="" textlink="">
      <xdr:nvSpPr>
        <xdr:cNvPr id="764" name="【公民館】&#10;一人当たり面積平均値テキスト"/>
        <xdr:cNvSpPr txBox="1"/>
      </xdr:nvSpPr>
      <xdr:spPr>
        <a:xfrm>
          <a:off x="22199600" y="1816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162560</xdr:rowOff>
    </xdr:from>
    <xdr:to>
      <xdr:col>107</xdr:col>
      <xdr:colOff>101600</xdr:colOff>
      <xdr:row>107</xdr:row>
      <xdr:rowOff>92710</xdr:rowOff>
    </xdr:to>
    <xdr:sp macro="" textlink="">
      <xdr:nvSpPr>
        <xdr:cNvPr id="767" name="フローチャート: 判断 766"/>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10795</xdr:rowOff>
    </xdr:from>
    <xdr:to>
      <xdr:col>102</xdr:col>
      <xdr:colOff>165100</xdr:colOff>
      <xdr:row>107</xdr:row>
      <xdr:rowOff>112395</xdr:rowOff>
    </xdr:to>
    <xdr:sp macro="" textlink="">
      <xdr:nvSpPr>
        <xdr:cNvPr id="768" name="フローチャート: 判断 767"/>
        <xdr:cNvSpPr/>
      </xdr:nvSpPr>
      <xdr:spPr>
        <a:xfrm>
          <a:off x="19494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9" name="テキスト ボックス 76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0" name="テキスト ボックス 76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71" name="テキスト ボックス 77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2" name="テキスト ボックス 77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3" name="テキスト ボックス 77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59690</xdr:rowOff>
    </xdr:from>
    <xdr:to>
      <xdr:col>116</xdr:col>
      <xdr:colOff>114300</xdr:colOff>
      <xdr:row>107</xdr:row>
      <xdr:rowOff>161290</xdr:rowOff>
    </xdr:to>
    <xdr:sp macro="" textlink="">
      <xdr:nvSpPr>
        <xdr:cNvPr id="774" name="楕円 773"/>
        <xdr:cNvSpPr/>
      </xdr:nvSpPr>
      <xdr:spPr>
        <a:xfrm>
          <a:off x="22110700" y="18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38100</xdr:rowOff>
    </xdr:from>
    <xdr:ext cx="469900" cy="259080"/>
    <xdr:sp macro="" textlink="">
      <xdr:nvSpPr>
        <xdr:cNvPr id="775" name="【公民館】&#10;一人当たり面積該当値テキスト"/>
        <xdr:cNvSpPr txBox="1"/>
      </xdr:nvSpPr>
      <xdr:spPr>
        <a:xfrm>
          <a:off x="22199600" y="1838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63500</xdr:rowOff>
    </xdr:from>
    <xdr:to>
      <xdr:col>112</xdr:col>
      <xdr:colOff>38100</xdr:colOff>
      <xdr:row>107</xdr:row>
      <xdr:rowOff>164465</xdr:rowOff>
    </xdr:to>
    <xdr:sp macro="" textlink="">
      <xdr:nvSpPr>
        <xdr:cNvPr id="776" name="楕円 775"/>
        <xdr:cNvSpPr/>
      </xdr:nvSpPr>
      <xdr:spPr>
        <a:xfrm>
          <a:off x="21272500" y="1840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110490</xdr:rowOff>
    </xdr:from>
    <xdr:to>
      <xdr:col>116</xdr:col>
      <xdr:colOff>63500</xdr:colOff>
      <xdr:row>107</xdr:row>
      <xdr:rowOff>113665</xdr:rowOff>
    </xdr:to>
    <xdr:cxnSp macro="">
      <xdr:nvCxnSpPr>
        <xdr:cNvPr id="777" name="直線コネクタ 776"/>
        <xdr:cNvCxnSpPr/>
      </xdr:nvCxnSpPr>
      <xdr:spPr>
        <a:xfrm flipV="1">
          <a:off x="21323300" y="184556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66040</xdr:rowOff>
    </xdr:from>
    <xdr:to>
      <xdr:col>107</xdr:col>
      <xdr:colOff>101600</xdr:colOff>
      <xdr:row>107</xdr:row>
      <xdr:rowOff>167640</xdr:rowOff>
    </xdr:to>
    <xdr:sp macro="" textlink="">
      <xdr:nvSpPr>
        <xdr:cNvPr id="778" name="楕円 777"/>
        <xdr:cNvSpPr/>
      </xdr:nvSpPr>
      <xdr:spPr>
        <a:xfrm>
          <a:off x="20383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113665</xdr:rowOff>
    </xdr:from>
    <xdr:to>
      <xdr:col>111</xdr:col>
      <xdr:colOff>177800</xdr:colOff>
      <xdr:row>107</xdr:row>
      <xdr:rowOff>116840</xdr:rowOff>
    </xdr:to>
    <xdr:cxnSp macro="">
      <xdr:nvCxnSpPr>
        <xdr:cNvPr id="779" name="直線コネクタ 778"/>
        <xdr:cNvCxnSpPr/>
      </xdr:nvCxnSpPr>
      <xdr:spPr>
        <a:xfrm flipV="1">
          <a:off x="20434300" y="184588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67945</xdr:rowOff>
    </xdr:from>
    <xdr:to>
      <xdr:col>102</xdr:col>
      <xdr:colOff>165100</xdr:colOff>
      <xdr:row>107</xdr:row>
      <xdr:rowOff>169545</xdr:rowOff>
    </xdr:to>
    <xdr:sp macro="" textlink="">
      <xdr:nvSpPr>
        <xdr:cNvPr id="780" name="楕円 779"/>
        <xdr:cNvSpPr/>
      </xdr:nvSpPr>
      <xdr:spPr>
        <a:xfrm>
          <a:off x="19494500" y="184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116840</xdr:rowOff>
    </xdr:from>
    <xdr:to>
      <xdr:col>107</xdr:col>
      <xdr:colOff>50800</xdr:colOff>
      <xdr:row>107</xdr:row>
      <xdr:rowOff>118745</xdr:rowOff>
    </xdr:to>
    <xdr:cxnSp macro="">
      <xdr:nvCxnSpPr>
        <xdr:cNvPr id="781" name="直線コネクタ 780"/>
        <xdr:cNvCxnSpPr/>
      </xdr:nvCxnSpPr>
      <xdr:spPr>
        <a:xfrm flipV="1">
          <a:off x="19545300" y="184619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97790</xdr:rowOff>
    </xdr:from>
    <xdr:ext cx="469900" cy="257175"/>
    <xdr:sp macro="" textlink="">
      <xdr:nvSpPr>
        <xdr:cNvPr id="782" name="n_1aveValue【公民館】&#10;一人当たり面積"/>
        <xdr:cNvSpPr txBox="1"/>
      </xdr:nvSpPr>
      <xdr:spPr>
        <a:xfrm>
          <a:off x="21075650" y="18100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109220</xdr:rowOff>
    </xdr:from>
    <xdr:ext cx="467995" cy="257175"/>
    <xdr:sp macro="" textlink="">
      <xdr:nvSpPr>
        <xdr:cNvPr id="783" name="n_2aveValue【公民館】&#10;一人当たり面積"/>
        <xdr:cNvSpPr txBox="1"/>
      </xdr:nvSpPr>
      <xdr:spPr>
        <a:xfrm>
          <a:off x="20199350" y="18111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128905</xdr:rowOff>
    </xdr:from>
    <xdr:ext cx="467995" cy="259080"/>
    <xdr:sp macro="" textlink="">
      <xdr:nvSpPr>
        <xdr:cNvPr id="784" name="n_3aveValue【公民館】&#10;一人当たり面積"/>
        <xdr:cNvSpPr txBox="1"/>
      </xdr:nvSpPr>
      <xdr:spPr>
        <a:xfrm>
          <a:off x="19310350" y="181311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155575</xdr:rowOff>
    </xdr:from>
    <xdr:ext cx="469900" cy="257175"/>
    <xdr:sp macro="" textlink="">
      <xdr:nvSpPr>
        <xdr:cNvPr id="785" name="n_1mainValue【公民館】&#10;一人当たり面積"/>
        <xdr:cNvSpPr txBox="1"/>
      </xdr:nvSpPr>
      <xdr:spPr>
        <a:xfrm>
          <a:off x="21075650" y="185007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158750</xdr:rowOff>
    </xdr:from>
    <xdr:ext cx="467995" cy="259080"/>
    <xdr:sp macro="" textlink="">
      <xdr:nvSpPr>
        <xdr:cNvPr id="786" name="n_2mainValue【公民館】&#10;一人当たり面積"/>
        <xdr:cNvSpPr txBox="1"/>
      </xdr:nvSpPr>
      <xdr:spPr>
        <a:xfrm>
          <a:off x="20199350" y="18503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160655</xdr:rowOff>
    </xdr:from>
    <xdr:ext cx="467995" cy="259080"/>
    <xdr:sp macro="" textlink="">
      <xdr:nvSpPr>
        <xdr:cNvPr id="787" name="n_3mainValue【公民館】&#10;一人当たり面積"/>
        <xdr:cNvSpPr txBox="1"/>
      </xdr:nvSpPr>
      <xdr:spPr>
        <a:xfrm>
          <a:off x="19310350" y="18505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児童館について、倉吉市においては、各地区の子育て支援施策の拠点として整備し、また放課後児童クラブの実施場所としても活用しており、一人当たりの面積が類似団体平均より高い水準となっている。今後、児童数の減少、施設の老朽化等に伴って、活用のあり方を検討する必要がある。　</a:t>
          </a:r>
        </a:p>
        <a:p>
          <a:r>
            <a:rPr kumimoji="1" lang="ja-JP" altLang="en-US" sz="1300">
              <a:latin typeface="ＭＳ Ｐゴシック"/>
              <a:ea typeface="ＭＳ Ｐゴシック"/>
            </a:rPr>
            <a:t>道路施設及び公営住宅における有形固定資産減価償却率については、施設老朽化に伴い更新等を行ったため類似団体平均より低い水準となっている。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67310</xdr:rowOff>
    </xdr:from>
    <xdr:ext cx="337185" cy="259080"/>
    <xdr:sp macro="" textlink="">
      <xdr:nvSpPr>
        <xdr:cNvPr id="43" name="テキスト ボックス 42"/>
        <xdr:cNvSpPr txBox="1"/>
      </xdr:nvSpPr>
      <xdr:spPr>
        <a:xfrm>
          <a:off x="422910" y="7096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5" name="テキスト ボックス 44"/>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1" name="テキスト ボックス 50"/>
        <xdr:cNvSpPr txBox="1"/>
      </xdr:nvSpPr>
      <xdr:spPr>
        <a:xfrm>
          <a:off x="294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3" name="テキスト ボックス 52"/>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340360" cy="257175"/>
    <xdr:sp macro="" textlink="">
      <xdr:nvSpPr>
        <xdr:cNvPr id="56" name="【図書館】&#10;有形固定資産減価償却率最小値テキスト"/>
        <xdr:cNvSpPr txBox="1"/>
      </xdr:nvSpPr>
      <xdr:spPr>
        <a:xfrm>
          <a:off x="4673600" y="72428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86360</xdr:rowOff>
    </xdr:from>
    <xdr:ext cx="469900" cy="257175"/>
    <xdr:sp macro="" textlink="">
      <xdr:nvSpPr>
        <xdr:cNvPr id="58" name="【図書館】&#10;有形固定資産減価償却率最大値テキスト"/>
        <xdr:cNvSpPr txBox="1"/>
      </xdr:nvSpPr>
      <xdr:spPr>
        <a:xfrm>
          <a:off x="4673600" y="5744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15240</xdr:rowOff>
    </xdr:from>
    <xdr:ext cx="405130" cy="259080"/>
    <xdr:sp macro="" textlink="">
      <xdr:nvSpPr>
        <xdr:cNvPr id="60" name="【図書館】&#10;有形固定資産減価償却率平均値テキスト"/>
        <xdr:cNvSpPr txBox="1"/>
      </xdr:nvSpPr>
      <xdr:spPr>
        <a:xfrm>
          <a:off x="4673600" y="6530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39</xdr:row>
      <xdr:rowOff>31750</xdr:rowOff>
    </xdr:from>
    <xdr:to>
      <xdr:col>24</xdr:col>
      <xdr:colOff>114300</xdr:colOff>
      <xdr:row>39</xdr:row>
      <xdr:rowOff>133350</xdr:rowOff>
    </xdr:to>
    <xdr:sp macro="" textlink="">
      <xdr:nvSpPr>
        <xdr:cNvPr id="70" name="楕円 69"/>
        <xdr:cNvSpPr/>
      </xdr:nvSpPr>
      <xdr:spPr>
        <a:xfrm>
          <a:off x="4584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10160</xdr:rowOff>
    </xdr:from>
    <xdr:ext cx="405130" cy="259080"/>
    <xdr:sp macro="" textlink="">
      <xdr:nvSpPr>
        <xdr:cNvPr id="71" name="【図書館】&#10;有形固定資産減価償却率該当値テキスト"/>
        <xdr:cNvSpPr txBox="1"/>
      </xdr:nvSpPr>
      <xdr:spPr>
        <a:xfrm>
          <a:off x="4673600" y="669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57150</xdr:rowOff>
    </xdr:from>
    <xdr:to>
      <xdr:col>20</xdr:col>
      <xdr:colOff>38100</xdr:colOff>
      <xdr:row>39</xdr:row>
      <xdr:rowOff>158750</xdr:rowOff>
    </xdr:to>
    <xdr:sp macro="" textlink="">
      <xdr:nvSpPr>
        <xdr:cNvPr id="72" name="楕円 71"/>
        <xdr:cNvSpPr/>
      </xdr:nvSpPr>
      <xdr:spPr>
        <a:xfrm>
          <a:off x="3746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82550</xdr:rowOff>
    </xdr:from>
    <xdr:to>
      <xdr:col>24</xdr:col>
      <xdr:colOff>63500</xdr:colOff>
      <xdr:row>39</xdr:row>
      <xdr:rowOff>107950</xdr:rowOff>
    </xdr:to>
    <xdr:cxnSp macro="">
      <xdr:nvCxnSpPr>
        <xdr:cNvPr id="73" name="直線コネクタ 72"/>
        <xdr:cNvCxnSpPr/>
      </xdr:nvCxnSpPr>
      <xdr:spPr>
        <a:xfrm flipV="1">
          <a:off x="3797300" y="67691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83820</xdr:rowOff>
    </xdr:from>
    <xdr:to>
      <xdr:col>15</xdr:col>
      <xdr:colOff>101600</xdr:colOff>
      <xdr:row>40</xdr:row>
      <xdr:rowOff>13970</xdr:rowOff>
    </xdr:to>
    <xdr:sp macro="" textlink="">
      <xdr:nvSpPr>
        <xdr:cNvPr id="74" name="楕円 73"/>
        <xdr:cNvSpPr/>
      </xdr:nvSpPr>
      <xdr:spPr>
        <a:xfrm>
          <a:off x="2857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107950</xdr:rowOff>
    </xdr:from>
    <xdr:to>
      <xdr:col>19</xdr:col>
      <xdr:colOff>177800</xdr:colOff>
      <xdr:row>39</xdr:row>
      <xdr:rowOff>134620</xdr:rowOff>
    </xdr:to>
    <xdr:cxnSp macro="">
      <xdr:nvCxnSpPr>
        <xdr:cNvPr id="75" name="直線コネクタ 74"/>
        <xdr:cNvCxnSpPr/>
      </xdr:nvCxnSpPr>
      <xdr:spPr>
        <a:xfrm flipV="1">
          <a:off x="2908300" y="67945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110490</xdr:rowOff>
    </xdr:from>
    <xdr:to>
      <xdr:col>10</xdr:col>
      <xdr:colOff>165100</xdr:colOff>
      <xdr:row>40</xdr:row>
      <xdr:rowOff>40640</xdr:rowOff>
    </xdr:to>
    <xdr:sp macro="" textlink="">
      <xdr:nvSpPr>
        <xdr:cNvPr id="76" name="楕円 75"/>
        <xdr:cNvSpPr/>
      </xdr:nvSpPr>
      <xdr:spPr>
        <a:xfrm>
          <a:off x="1968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134620</xdr:rowOff>
    </xdr:from>
    <xdr:to>
      <xdr:col>15</xdr:col>
      <xdr:colOff>50800</xdr:colOff>
      <xdr:row>39</xdr:row>
      <xdr:rowOff>161290</xdr:rowOff>
    </xdr:to>
    <xdr:cxnSp macro="">
      <xdr:nvCxnSpPr>
        <xdr:cNvPr id="77" name="直線コネクタ 76"/>
        <xdr:cNvCxnSpPr/>
      </xdr:nvCxnSpPr>
      <xdr:spPr>
        <a:xfrm flipV="1">
          <a:off x="2019300" y="68211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92710</xdr:rowOff>
    </xdr:from>
    <xdr:ext cx="405130" cy="259080"/>
    <xdr:sp macro="" textlink="">
      <xdr:nvSpPr>
        <xdr:cNvPr id="78" name="n_1aveValue【図書館】&#10;有形固定資産減価償却率"/>
        <xdr:cNvSpPr txBox="1"/>
      </xdr:nvSpPr>
      <xdr:spPr>
        <a:xfrm>
          <a:off x="3582035" y="6436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102870</xdr:rowOff>
    </xdr:from>
    <xdr:ext cx="403225" cy="259080"/>
    <xdr:sp macro="" textlink="">
      <xdr:nvSpPr>
        <xdr:cNvPr id="79" name="n_2aveValue【図書館】&#10;有形固定資産減価償却率"/>
        <xdr:cNvSpPr txBox="1"/>
      </xdr:nvSpPr>
      <xdr:spPr>
        <a:xfrm>
          <a:off x="2705735" y="6446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88900</xdr:rowOff>
    </xdr:from>
    <xdr:ext cx="403225" cy="257175"/>
    <xdr:sp macro="" textlink="">
      <xdr:nvSpPr>
        <xdr:cNvPr id="80" name="n_3aveValue【図書館】&#10;有形固定資産減価償却率"/>
        <xdr:cNvSpPr txBox="1"/>
      </xdr:nvSpPr>
      <xdr:spPr>
        <a:xfrm>
          <a:off x="1816735" y="6432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149860</xdr:rowOff>
    </xdr:from>
    <xdr:ext cx="405130" cy="259080"/>
    <xdr:sp macro="" textlink="">
      <xdr:nvSpPr>
        <xdr:cNvPr id="81" name="n_1mainValue【図書館】&#10;有形固定資産減価償却率"/>
        <xdr:cNvSpPr txBox="1"/>
      </xdr:nvSpPr>
      <xdr:spPr>
        <a:xfrm>
          <a:off x="3582035" y="683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5080</xdr:rowOff>
    </xdr:from>
    <xdr:ext cx="403225" cy="259080"/>
    <xdr:sp macro="" textlink="">
      <xdr:nvSpPr>
        <xdr:cNvPr id="82" name="n_2mainValue【図書館】&#10;有形固定資産減価償却率"/>
        <xdr:cNvSpPr txBox="1"/>
      </xdr:nvSpPr>
      <xdr:spPr>
        <a:xfrm>
          <a:off x="2705735" y="6863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31750</xdr:rowOff>
    </xdr:from>
    <xdr:ext cx="403225" cy="257175"/>
    <xdr:sp macro="" textlink="">
      <xdr:nvSpPr>
        <xdr:cNvPr id="83" name="n_3mainValue【図書館】&#10;有形固定資産減価償却率"/>
        <xdr:cNvSpPr txBox="1"/>
      </xdr:nvSpPr>
      <xdr:spPr>
        <a:xfrm>
          <a:off x="1816735" y="6889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2" name="テキスト ボックス 91"/>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5455" cy="259080"/>
    <xdr:sp macro="" textlink="">
      <xdr:nvSpPr>
        <xdr:cNvPr id="95" name="テキスト ボックス 94"/>
        <xdr:cNvSpPr txBox="1"/>
      </xdr:nvSpPr>
      <xdr:spPr>
        <a:xfrm>
          <a:off x="6136640" y="690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97" name="テキスト ボックス 9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5455" cy="259080"/>
    <xdr:sp macro="" textlink="">
      <xdr:nvSpPr>
        <xdr:cNvPr id="99" name="テキスト ボックス 98"/>
        <xdr:cNvSpPr txBox="1"/>
      </xdr:nvSpPr>
      <xdr:spPr>
        <a:xfrm>
          <a:off x="6136640" y="57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1" name="テキスト ボックス 100"/>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137160</xdr:rowOff>
    </xdr:from>
    <xdr:ext cx="469900" cy="259080"/>
    <xdr:sp macro="" textlink="">
      <xdr:nvSpPr>
        <xdr:cNvPr id="104" name="【図書館】&#10;一人当たり面積最小値テキスト"/>
        <xdr:cNvSpPr txBox="1"/>
      </xdr:nvSpPr>
      <xdr:spPr>
        <a:xfrm>
          <a:off x="1051560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114300</xdr:rowOff>
    </xdr:from>
    <xdr:ext cx="469900" cy="259080"/>
    <xdr:sp macro="" textlink="">
      <xdr:nvSpPr>
        <xdr:cNvPr id="106" name="【図書館】&#10;一人当たり面積最大値テキスト"/>
        <xdr:cNvSpPr txBox="1"/>
      </xdr:nvSpPr>
      <xdr:spPr>
        <a:xfrm>
          <a:off x="10515600" y="56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151130</xdr:rowOff>
    </xdr:from>
    <xdr:ext cx="469900" cy="259080"/>
    <xdr:sp macro="" textlink="">
      <xdr:nvSpPr>
        <xdr:cNvPr id="108" name="【図書館】&#10;一人当たり面積平均値テキスト"/>
        <xdr:cNvSpPr txBox="1"/>
      </xdr:nvSpPr>
      <xdr:spPr>
        <a:xfrm>
          <a:off x="10515600" y="6494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145415</xdr:rowOff>
    </xdr:from>
    <xdr:to>
      <xdr:col>55</xdr:col>
      <xdr:colOff>50800</xdr:colOff>
      <xdr:row>39</xdr:row>
      <xdr:rowOff>75565</xdr:rowOff>
    </xdr:to>
    <xdr:sp macro="" textlink="">
      <xdr:nvSpPr>
        <xdr:cNvPr id="118" name="楕円 117"/>
        <xdr:cNvSpPr/>
      </xdr:nvSpPr>
      <xdr:spPr>
        <a:xfrm>
          <a:off x="10426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123825</xdr:rowOff>
    </xdr:from>
    <xdr:ext cx="469900" cy="257175"/>
    <xdr:sp macro="" textlink="">
      <xdr:nvSpPr>
        <xdr:cNvPr id="119" name="【図書館】&#10;一人当たり面積該当値テキスト"/>
        <xdr:cNvSpPr txBox="1"/>
      </xdr:nvSpPr>
      <xdr:spPr>
        <a:xfrm>
          <a:off x="10515600" y="66389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151130</xdr:rowOff>
    </xdr:from>
    <xdr:to>
      <xdr:col>50</xdr:col>
      <xdr:colOff>165100</xdr:colOff>
      <xdr:row>39</xdr:row>
      <xdr:rowOff>81280</xdr:rowOff>
    </xdr:to>
    <xdr:sp macro="" textlink="">
      <xdr:nvSpPr>
        <xdr:cNvPr id="120" name="楕円 119"/>
        <xdr:cNvSpPr/>
      </xdr:nvSpPr>
      <xdr:spPr>
        <a:xfrm>
          <a:off x="958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24765</xdr:rowOff>
    </xdr:from>
    <xdr:to>
      <xdr:col>55</xdr:col>
      <xdr:colOff>0</xdr:colOff>
      <xdr:row>39</xdr:row>
      <xdr:rowOff>30480</xdr:rowOff>
    </xdr:to>
    <xdr:cxnSp macro="">
      <xdr:nvCxnSpPr>
        <xdr:cNvPr id="121" name="直線コネクタ 120"/>
        <xdr:cNvCxnSpPr/>
      </xdr:nvCxnSpPr>
      <xdr:spPr>
        <a:xfrm flipV="1">
          <a:off x="9639300" y="67113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22" name="楕円 121"/>
        <xdr:cNvSpPr/>
      </xdr:nvSpPr>
      <xdr:spPr>
        <a:xfrm>
          <a:off x="8699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30480</xdr:rowOff>
    </xdr:from>
    <xdr:to>
      <xdr:col>50</xdr:col>
      <xdr:colOff>114300</xdr:colOff>
      <xdr:row>39</xdr:row>
      <xdr:rowOff>36195</xdr:rowOff>
    </xdr:to>
    <xdr:cxnSp macro="">
      <xdr:nvCxnSpPr>
        <xdr:cNvPr id="123" name="直線コネクタ 122"/>
        <xdr:cNvCxnSpPr/>
      </xdr:nvCxnSpPr>
      <xdr:spPr>
        <a:xfrm flipV="1">
          <a:off x="8750300" y="67170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156845</xdr:rowOff>
    </xdr:from>
    <xdr:to>
      <xdr:col>41</xdr:col>
      <xdr:colOff>101600</xdr:colOff>
      <xdr:row>39</xdr:row>
      <xdr:rowOff>86995</xdr:rowOff>
    </xdr:to>
    <xdr:sp macro="" textlink="">
      <xdr:nvSpPr>
        <xdr:cNvPr id="124" name="楕円 123"/>
        <xdr:cNvSpPr/>
      </xdr:nvSpPr>
      <xdr:spPr>
        <a:xfrm>
          <a:off x="781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36195</xdr:rowOff>
    </xdr:from>
    <xdr:to>
      <xdr:col>45</xdr:col>
      <xdr:colOff>177800</xdr:colOff>
      <xdr:row>39</xdr:row>
      <xdr:rowOff>36195</xdr:rowOff>
    </xdr:to>
    <xdr:cxnSp macro="">
      <xdr:nvCxnSpPr>
        <xdr:cNvPr id="125" name="直線コネクタ 124"/>
        <xdr:cNvCxnSpPr/>
      </xdr:nvCxnSpPr>
      <xdr:spPr>
        <a:xfrm>
          <a:off x="7861300" y="6722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86360</xdr:rowOff>
    </xdr:from>
    <xdr:ext cx="469900" cy="257175"/>
    <xdr:sp macro="" textlink="">
      <xdr:nvSpPr>
        <xdr:cNvPr id="126" name="n_1aveValue【図書館】&#10;一人当たり面積"/>
        <xdr:cNvSpPr txBox="1"/>
      </xdr:nvSpPr>
      <xdr:spPr>
        <a:xfrm>
          <a:off x="9391650" y="6430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92075</xdr:rowOff>
    </xdr:from>
    <xdr:ext cx="467995" cy="259080"/>
    <xdr:sp macro="" textlink="">
      <xdr:nvSpPr>
        <xdr:cNvPr id="127" name="n_2aveValue【図書館】&#10;一人当たり面積"/>
        <xdr:cNvSpPr txBox="1"/>
      </xdr:nvSpPr>
      <xdr:spPr>
        <a:xfrm>
          <a:off x="8515350" y="6435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97790</xdr:rowOff>
    </xdr:from>
    <xdr:ext cx="467995" cy="257175"/>
    <xdr:sp macro="" textlink="">
      <xdr:nvSpPr>
        <xdr:cNvPr id="128" name="n_3aveValue【図書館】&#10;一人当たり面積"/>
        <xdr:cNvSpPr txBox="1"/>
      </xdr:nvSpPr>
      <xdr:spPr>
        <a:xfrm>
          <a:off x="7626350" y="6441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72390</xdr:rowOff>
    </xdr:from>
    <xdr:ext cx="469900" cy="259080"/>
    <xdr:sp macro="" textlink="">
      <xdr:nvSpPr>
        <xdr:cNvPr id="129" name="n_1mainValue【図書館】&#10;一人当たり面積"/>
        <xdr:cNvSpPr txBox="1"/>
      </xdr:nvSpPr>
      <xdr:spPr>
        <a:xfrm>
          <a:off x="9391650" y="675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78105</xdr:rowOff>
    </xdr:from>
    <xdr:ext cx="467995" cy="257175"/>
    <xdr:sp macro="" textlink="">
      <xdr:nvSpPr>
        <xdr:cNvPr id="130" name="n_2mainValue【図書館】&#10;一人当たり面積"/>
        <xdr:cNvSpPr txBox="1"/>
      </xdr:nvSpPr>
      <xdr:spPr>
        <a:xfrm>
          <a:off x="8515350" y="6764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78105</xdr:rowOff>
    </xdr:from>
    <xdr:ext cx="467995" cy="257175"/>
    <xdr:sp macro="" textlink="">
      <xdr:nvSpPr>
        <xdr:cNvPr id="131" name="n_3mainValue【図書館】&#10;一人当たり面積"/>
        <xdr:cNvSpPr txBox="1"/>
      </xdr:nvSpPr>
      <xdr:spPr>
        <a:xfrm>
          <a:off x="7626350" y="6764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0" name="テキスト ボックス 139"/>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42" name="テキスト ボックス 141"/>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4" name="テキスト ボックス 14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6" name="テキスト ボックス 14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48" name="テキスト ボックス 147"/>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0" name="テキスト ボックス 14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52" name="テキスト ボックス 151"/>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4" name="テキスト ボックス 153"/>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120650</xdr:rowOff>
    </xdr:from>
    <xdr:to>
      <xdr:col>24</xdr:col>
      <xdr:colOff>62865</xdr:colOff>
      <xdr:row>64</xdr:row>
      <xdr:rowOff>78105</xdr:rowOff>
    </xdr:to>
    <xdr:cxnSp macro="">
      <xdr:nvCxnSpPr>
        <xdr:cNvPr id="156" name="直線コネクタ 155"/>
        <xdr:cNvCxnSpPr/>
      </xdr:nvCxnSpPr>
      <xdr:spPr>
        <a:xfrm flipV="1">
          <a:off x="4634865" y="955040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81915</xdr:rowOff>
    </xdr:from>
    <xdr:ext cx="405130" cy="259080"/>
    <xdr:sp macro="" textlink="">
      <xdr:nvSpPr>
        <xdr:cNvPr id="157" name="【体育館・プール】&#10;有形固定資産減価償却率最小値テキスト"/>
        <xdr:cNvSpPr txBox="1"/>
      </xdr:nvSpPr>
      <xdr:spPr>
        <a:xfrm>
          <a:off x="4673600" y="1105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66675</xdr:rowOff>
    </xdr:from>
    <xdr:ext cx="405130" cy="257175"/>
    <xdr:sp macro="" textlink="">
      <xdr:nvSpPr>
        <xdr:cNvPr id="159" name="【体育館・プール】&#10;有形固定資産減価償却率最大値テキスト"/>
        <xdr:cNvSpPr txBox="1"/>
      </xdr:nvSpPr>
      <xdr:spPr>
        <a:xfrm>
          <a:off x="4673600" y="93249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120650</xdr:rowOff>
    </xdr:from>
    <xdr:to>
      <xdr:col>24</xdr:col>
      <xdr:colOff>152400</xdr:colOff>
      <xdr:row>55</xdr:row>
      <xdr:rowOff>120650</xdr:rowOff>
    </xdr:to>
    <xdr:cxnSp macro="">
      <xdr:nvCxnSpPr>
        <xdr:cNvPr id="160" name="直線コネクタ 159"/>
        <xdr:cNvCxnSpPr/>
      </xdr:nvCxnSpPr>
      <xdr:spPr>
        <a:xfrm>
          <a:off x="4546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128270</xdr:rowOff>
    </xdr:from>
    <xdr:ext cx="405130" cy="259080"/>
    <xdr:sp macro="" textlink="">
      <xdr:nvSpPr>
        <xdr:cNvPr id="161" name="【体育館・プール】&#10;有形固定資産減価償却率平均値テキスト"/>
        <xdr:cNvSpPr txBox="1"/>
      </xdr:nvSpPr>
      <xdr:spPr>
        <a:xfrm>
          <a:off x="4673600" y="10072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6" name="テキスト ボックス 165"/>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7" name="テキスト ボックス 166"/>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68" name="テキスト ボックス 16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69" name="テキスト ボックス 16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0" name="テキスト ボックス 16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1" name="楕円 170"/>
        <xdr:cNvSpPr/>
      </xdr:nvSpPr>
      <xdr:spPr>
        <a:xfrm>
          <a:off x="4584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52070</xdr:rowOff>
    </xdr:from>
    <xdr:ext cx="405130" cy="257175"/>
    <xdr:sp macro="" textlink="">
      <xdr:nvSpPr>
        <xdr:cNvPr id="172" name="【体育館・プール】&#10;有形固定資産減価償却率該当値テキスト"/>
        <xdr:cNvSpPr txBox="1"/>
      </xdr:nvSpPr>
      <xdr:spPr>
        <a:xfrm>
          <a:off x="4673600" y="103390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73" name="楕円 172"/>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61</xdr:row>
      <xdr:rowOff>1905</xdr:rowOff>
    </xdr:to>
    <xdr:cxnSp macro="">
      <xdr:nvCxnSpPr>
        <xdr:cNvPr id="174" name="直線コネクタ 173"/>
        <xdr:cNvCxnSpPr/>
      </xdr:nvCxnSpPr>
      <xdr:spPr>
        <a:xfrm flipV="1">
          <a:off x="3797300" y="1041082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xdr:rowOff>
    </xdr:from>
    <xdr:to>
      <xdr:col>15</xdr:col>
      <xdr:colOff>101600</xdr:colOff>
      <xdr:row>61</xdr:row>
      <xdr:rowOff>102235</xdr:rowOff>
    </xdr:to>
    <xdr:sp macro="" textlink="">
      <xdr:nvSpPr>
        <xdr:cNvPr id="175" name="楕円 174"/>
        <xdr:cNvSpPr/>
      </xdr:nvSpPr>
      <xdr:spPr>
        <a:xfrm>
          <a:off x="2857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xdr:rowOff>
    </xdr:from>
    <xdr:to>
      <xdr:col>19</xdr:col>
      <xdr:colOff>177800</xdr:colOff>
      <xdr:row>61</xdr:row>
      <xdr:rowOff>52070</xdr:rowOff>
    </xdr:to>
    <xdr:cxnSp macro="">
      <xdr:nvCxnSpPr>
        <xdr:cNvPr id="176" name="直線コネクタ 175"/>
        <xdr:cNvCxnSpPr/>
      </xdr:nvCxnSpPr>
      <xdr:spPr>
        <a:xfrm flipV="1">
          <a:off x="2908300" y="104603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7" name="楕円 176"/>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52070</xdr:rowOff>
    </xdr:from>
    <xdr:to>
      <xdr:col>15</xdr:col>
      <xdr:colOff>50800</xdr:colOff>
      <xdr:row>61</xdr:row>
      <xdr:rowOff>104775</xdr:rowOff>
    </xdr:to>
    <xdr:cxnSp macro="">
      <xdr:nvCxnSpPr>
        <xdr:cNvPr id="178" name="直線コネクタ 177"/>
        <xdr:cNvCxnSpPr/>
      </xdr:nvCxnSpPr>
      <xdr:spPr>
        <a:xfrm flipV="1">
          <a:off x="2019300" y="105105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52070</xdr:rowOff>
    </xdr:from>
    <xdr:ext cx="405130" cy="257175"/>
    <xdr:sp macro="" textlink="">
      <xdr:nvSpPr>
        <xdr:cNvPr id="179" name="n_1aveValue【体育館・プール】&#10;有形固定資産減価償却率"/>
        <xdr:cNvSpPr txBox="1"/>
      </xdr:nvSpPr>
      <xdr:spPr>
        <a:xfrm>
          <a:off x="3582035" y="9996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69215</xdr:rowOff>
    </xdr:from>
    <xdr:ext cx="403225" cy="259080"/>
    <xdr:sp macro="" textlink="">
      <xdr:nvSpPr>
        <xdr:cNvPr id="180" name="n_2aveValue【体育館・プール】&#10;有形固定資産減価償却率"/>
        <xdr:cNvSpPr txBox="1"/>
      </xdr:nvSpPr>
      <xdr:spPr>
        <a:xfrm>
          <a:off x="2705735" y="10013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139700</xdr:rowOff>
    </xdr:from>
    <xdr:ext cx="403225" cy="259080"/>
    <xdr:sp macro="" textlink="">
      <xdr:nvSpPr>
        <xdr:cNvPr id="181" name="n_3aveValue【体育館・プール】&#10;有形固定資産減価償却率"/>
        <xdr:cNvSpPr txBox="1"/>
      </xdr:nvSpPr>
      <xdr:spPr>
        <a:xfrm>
          <a:off x="1816735" y="10083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43815</xdr:rowOff>
    </xdr:from>
    <xdr:ext cx="405130" cy="257175"/>
    <xdr:sp macro="" textlink="">
      <xdr:nvSpPr>
        <xdr:cNvPr id="182" name="n_1mainValue【体育館・プール】&#10;有形固定資産減価償却率"/>
        <xdr:cNvSpPr txBox="1"/>
      </xdr:nvSpPr>
      <xdr:spPr>
        <a:xfrm>
          <a:off x="3582035" y="105022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93345</xdr:rowOff>
    </xdr:from>
    <xdr:ext cx="403225" cy="259080"/>
    <xdr:sp macro="" textlink="">
      <xdr:nvSpPr>
        <xdr:cNvPr id="183" name="n_2mainValue【体育館・プール】&#10;有形固定資産減価償却率"/>
        <xdr:cNvSpPr txBox="1"/>
      </xdr:nvSpPr>
      <xdr:spPr>
        <a:xfrm>
          <a:off x="2705735" y="10551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146685</xdr:rowOff>
    </xdr:from>
    <xdr:ext cx="403225" cy="257175"/>
    <xdr:sp macro="" textlink="">
      <xdr:nvSpPr>
        <xdr:cNvPr id="184" name="n_3mainValue【体育館・プール】&#10;有形固定資産減価償却率"/>
        <xdr:cNvSpPr txBox="1"/>
      </xdr:nvSpPr>
      <xdr:spPr>
        <a:xfrm>
          <a:off x="1816735" y="10605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3" name="テキスト ボックス 19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5455" cy="257175"/>
    <xdr:sp macro="" textlink="">
      <xdr:nvSpPr>
        <xdr:cNvPr id="196" name="テキスト ボックス 195"/>
        <xdr:cNvSpPr txBox="1"/>
      </xdr:nvSpPr>
      <xdr:spPr>
        <a:xfrm>
          <a:off x="6136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5455" cy="257175"/>
    <xdr:sp macro="" textlink="">
      <xdr:nvSpPr>
        <xdr:cNvPr id="198" name="テキスト ボックス 197"/>
        <xdr:cNvSpPr txBox="1"/>
      </xdr:nvSpPr>
      <xdr:spPr>
        <a:xfrm>
          <a:off x="6136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5455" cy="257175"/>
    <xdr:sp macro="" textlink="">
      <xdr:nvSpPr>
        <xdr:cNvPr id="200" name="テキスト ボックス 199"/>
        <xdr:cNvSpPr txBox="1"/>
      </xdr:nvSpPr>
      <xdr:spPr>
        <a:xfrm>
          <a:off x="6136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5455" cy="257175"/>
    <xdr:sp macro="" textlink="">
      <xdr:nvSpPr>
        <xdr:cNvPr id="202" name="テキスト ボックス 201"/>
        <xdr:cNvSpPr txBox="1"/>
      </xdr:nvSpPr>
      <xdr:spPr>
        <a:xfrm>
          <a:off x="6136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04" name="テキスト ボックス 203"/>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123825</xdr:rowOff>
    </xdr:from>
    <xdr:to>
      <xdr:col>54</xdr:col>
      <xdr:colOff>189865</xdr:colOff>
      <xdr:row>63</xdr:row>
      <xdr:rowOff>162560</xdr:rowOff>
    </xdr:to>
    <xdr:cxnSp macro="">
      <xdr:nvCxnSpPr>
        <xdr:cNvPr id="206" name="直線コネクタ 205"/>
        <xdr:cNvCxnSpPr/>
      </xdr:nvCxnSpPr>
      <xdr:spPr>
        <a:xfrm flipV="1">
          <a:off x="10476865" y="9896475"/>
          <a:ext cx="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166370</xdr:rowOff>
    </xdr:from>
    <xdr:ext cx="469900" cy="257175"/>
    <xdr:sp macro="" textlink="">
      <xdr:nvSpPr>
        <xdr:cNvPr id="207" name="【体育館・プール】&#10;一人当たり面積最小値テキスト"/>
        <xdr:cNvSpPr txBox="1"/>
      </xdr:nvSpPr>
      <xdr:spPr>
        <a:xfrm>
          <a:off x="10515600" y="10967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208" name="直線コネクタ 20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70485</xdr:rowOff>
    </xdr:from>
    <xdr:ext cx="469900" cy="259080"/>
    <xdr:sp macro="" textlink="">
      <xdr:nvSpPr>
        <xdr:cNvPr id="209" name="【体育館・プール】&#10;一人当たり面積最大値テキスト"/>
        <xdr:cNvSpPr txBox="1"/>
      </xdr:nvSpPr>
      <xdr:spPr>
        <a:xfrm>
          <a:off x="10515600" y="967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123825</xdr:rowOff>
    </xdr:from>
    <xdr:to>
      <xdr:col>55</xdr:col>
      <xdr:colOff>88900</xdr:colOff>
      <xdr:row>57</xdr:row>
      <xdr:rowOff>123825</xdr:rowOff>
    </xdr:to>
    <xdr:cxnSp macro="">
      <xdr:nvCxnSpPr>
        <xdr:cNvPr id="210" name="直線コネクタ 209"/>
        <xdr:cNvCxnSpPr/>
      </xdr:nvCxnSpPr>
      <xdr:spPr>
        <a:xfrm>
          <a:off x="10388600" y="989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157480</xdr:rowOff>
    </xdr:from>
    <xdr:ext cx="469900" cy="257175"/>
    <xdr:sp macro="" textlink="">
      <xdr:nvSpPr>
        <xdr:cNvPr id="211" name="【体育館・プール】&#10;一人当たり面積平均値テキスト"/>
        <xdr:cNvSpPr txBox="1"/>
      </xdr:nvSpPr>
      <xdr:spPr>
        <a:xfrm>
          <a:off x="10515600" y="106159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134620</xdr:rowOff>
    </xdr:from>
    <xdr:to>
      <xdr:col>55</xdr:col>
      <xdr:colOff>50800</xdr:colOff>
      <xdr:row>63</xdr:row>
      <xdr:rowOff>64770</xdr:rowOff>
    </xdr:to>
    <xdr:sp macro="" textlink="">
      <xdr:nvSpPr>
        <xdr:cNvPr id="212" name="フローチャート: 判断 211"/>
        <xdr:cNvSpPr/>
      </xdr:nvSpPr>
      <xdr:spPr>
        <a:xfrm>
          <a:off x="10426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143510</xdr:rowOff>
    </xdr:from>
    <xdr:to>
      <xdr:col>50</xdr:col>
      <xdr:colOff>165100</xdr:colOff>
      <xdr:row>63</xdr:row>
      <xdr:rowOff>73025</xdr:rowOff>
    </xdr:to>
    <xdr:sp macro="" textlink="">
      <xdr:nvSpPr>
        <xdr:cNvPr id="213" name="フローチャート: 判断 212"/>
        <xdr:cNvSpPr/>
      </xdr:nvSpPr>
      <xdr:spPr>
        <a:xfrm>
          <a:off x="9588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143510</xdr:rowOff>
    </xdr:from>
    <xdr:to>
      <xdr:col>46</xdr:col>
      <xdr:colOff>38100</xdr:colOff>
      <xdr:row>63</xdr:row>
      <xdr:rowOff>73025</xdr:rowOff>
    </xdr:to>
    <xdr:sp macro="" textlink="">
      <xdr:nvSpPr>
        <xdr:cNvPr id="214" name="フローチャート: 判断 21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635</xdr:rowOff>
    </xdr:from>
    <xdr:to>
      <xdr:col>41</xdr:col>
      <xdr:colOff>101600</xdr:colOff>
      <xdr:row>63</xdr:row>
      <xdr:rowOff>102235</xdr:rowOff>
    </xdr:to>
    <xdr:sp macro="" textlink="">
      <xdr:nvSpPr>
        <xdr:cNvPr id="215" name="フローチャート: 判断 214"/>
        <xdr:cNvSpPr/>
      </xdr:nvSpPr>
      <xdr:spPr>
        <a:xfrm>
          <a:off x="7810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16" name="テキスト ボックス 215"/>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17" name="テキスト ボックス 216"/>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18" name="テキスト ボックス 217"/>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19" name="テキスト ボックス 218"/>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0" name="テキスト ボックス 219"/>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21" name="楕円 220"/>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157480</xdr:rowOff>
    </xdr:from>
    <xdr:ext cx="469900" cy="257175"/>
    <xdr:sp macro="" textlink="">
      <xdr:nvSpPr>
        <xdr:cNvPr id="222" name="【体育館・プール】&#10;一人当たり面積該当値テキスト"/>
        <xdr:cNvSpPr txBox="1"/>
      </xdr:nvSpPr>
      <xdr:spPr>
        <a:xfrm>
          <a:off x="10515600" y="10787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71755</xdr:rowOff>
    </xdr:from>
    <xdr:to>
      <xdr:col>50</xdr:col>
      <xdr:colOff>165100</xdr:colOff>
      <xdr:row>64</xdr:row>
      <xdr:rowOff>1905</xdr:rowOff>
    </xdr:to>
    <xdr:sp macro="" textlink="">
      <xdr:nvSpPr>
        <xdr:cNvPr id="223" name="楕円 222"/>
        <xdr:cNvSpPr/>
      </xdr:nvSpPr>
      <xdr:spPr>
        <a:xfrm>
          <a:off x="95885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122555</xdr:rowOff>
    </xdr:to>
    <xdr:cxnSp macro="">
      <xdr:nvCxnSpPr>
        <xdr:cNvPr id="224" name="直線コネクタ 223"/>
        <xdr:cNvCxnSpPr/>
      </xdr:nvCxnSpPr>
      <xdr:spPr>
        <a:xfrm flipV="1">
          <a:off x="9639300" y="109232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72390</xdr:rowOff>
    </xdr:from>
    <xdr:to>
      <xdr:col>46</xdr:col>
      <xdr:colOff>38100</xdr:colOff>
      <xdr:row>64</xdr:row>
      <xdr:rowOff>2540</xdr:rowOff>
    </xdr:to>
    <xdr:sp macro="" textlink="">
      <xdr:nvSpPr>
        <xdr:cNvPr id="225" name="楕円 224"/>
        <xdr:cNvSpPr/>
      </xdr:nvSpPr>
      <xdr:spPr>
        <a:xfrm>
          <a:off x="8699500" y="108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122555</xdr:rowOff>
    </xdr:from>
    <xdr:to>
      <xdr:col>50</xdr:col>
      <xdr:colOff>114300</xdr:colOff>
      <xdr:row>63</xdr:row>
      <xdr:rowOff>123190</xdr:rowOff>
    </xdr:to>
    <xdr:cxnSp macro="">
      <xdr:nvCxnSpPr>
        <xdr:cNvPr id="226" name="直線コネクタ 225"/>
        <xdr:cNvCxnSpPr/>
      </xdr:nvCxnSpPr>
      <xdr:spPr>
        <a:xfrm flipV="1">
          <a:off x="8750300" y="109239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73025</xdr:rowOff>
    </xdr:from>
    <xdr:to>
      <xdr:col>41</xdr:col>
      <xdr:colOff>101600</xdr:colOff>
      <xdr:row>64</xdr:row>
      <xdr:rowOff>3175</xdr:rowOff>
    </xdr:to>
    <xdr:sp macro="" textlink="">
      <xdr:nvSpPr>
        <xdr:cNvPr id="227" name="楕円 226"/>
        <xdr:cNvSpPr/>
      </xdr:nvSpPr>
      <xdr:spPr>
        <a:xfrm>
          <a:off x="781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123190</xdr:rowOff>
    </xdr:from>
    <xdr:to>
      <xdr:col>45</xdr:col>
      <xdr:colOff>177800</xdr:colOff>
      <xdr:row>63</xdr:row>
      <xdr:rowOff>123825</xdr:rowOff>
    </xdr:to>
    <xdr:cxnSp macro="">
      <xdr:nvCxnSpPr>
        <xdr:cNvPr id="228" name="直線コネクタ 227"/>
        <xdr:cNvCxnSpPr/>
      </xdr:nvCxnSpPr>
      <xdr:spPr>
        <a:xfrm flipV="1">
          <a:off x="7861300" y="109245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89535</xdr:rowOff>
    </xdr:from>
    <xdr:ext cx="469900" cy="257175"/>
    <xdr:sp macro="" textlink="">
      <xdr:nvSpPr>
        <xdr:cNvPr id="229" name="n_1aveValue【体育館・プール】&#10;一人当たり面積"/>
        <xdr:cNvSpPr txBox="1"/>
      </xdr:nvSpPr>
      <xdr:spPr>
        <a:xfrm>
          <a:off x="9391650" y="105479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89535</xdr:rowOff>
    </xdr:from>
    <xdr:ext cx="467995" cy="257175"/>
    <xdr:sp macro="" textlink="">
      <xdr:nvSpPr>
        <xdr:cNvPr id="230" name="n_2aveValue【体育館・プール】&#10;一人当たり面積"/>
        <xdr:cNvSpPr txBox="1"/>
      </xdr:nvSpPr>
      <xdr:spPr>
        <a:xfrm>
          <a:off x="8515350" y="10547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118745</xdr:rowOff>
    </xdr:from>
    <xdr:ext cx="467995" cy="259080"/>
    <xdr:sp macro="" textlink="">
      <xdr:nvSpPr>
        <xdr:cNvPr id="231" name="n_3aveValue【体育館・プール】&#10;一人当たり面積"/>
        <xdr:cNvSpPr txBox="1"/>
      </xdr:nvSpPr>
      <xdr:spPr>
        <a:xfrm>
          <a:off x="7626350" y="10577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164465</xdr:rowOff>
    </xdr:from>
    <xdr:ext cx="469900" cy="259080"/>
    <xdr:sp macro="" textlink="">
      <xdr:nvSpPr>
        <xdr:cNvPr id="232" name="n_1mainValue【体育館・プール】&#10;一人当たり面積"/>
        <xdr:cNvSpPr txBox="1"/>
      </xdr:nvSpPr>
      <xdr:spPr>
        <a:xfrm>
          <a:off x="9391650" y="10965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165100</xdr:rowOff>
    </xdr:from>
    <xdr:ext cx="467995" cy="259080"/>
    <xdr:sp macro="" textlink="">
      <xdr:nvSpPr>
        <xdr:cNvPr id="233" name="n_2mainValue【体育館・プール】&#10;一人当たり面積"/>
        <xdr:cNvSpPr txBox="1"/>
      </xdr:nvSpPr>
      <xdr:spPr>
        <a:xfrm>
          <a:off x="8515350" y="10966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166370</xdr:rowOff>
    </xdr:from>
    <xdr:ext cx="467995" cy="257175"/>
    <xdr:sp macro="" textlink="">
      <xdr:nvSpPr>
        <xdr:cNvPr id="234" name="n_3mainValue【体育館・プール】&#10;一人当たり面積"/>
        <xdr:cNvSpPr txBox="1"/>
      </xdr:nvSpPr>
      <xdr:spPr>
        <a:xfrm>
          <a:off x="7626350" y="10967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43" name="テキスト ボックス 24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45" name="テキスト ボックス 244"/>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47" name="テキスト ボックス 246"/>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9" name="テキスト ボックス 24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1" name="テキスト ボックス 25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53" name="テキスト ボックス 252"/>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55" name="テキスト ボックス 254"/>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57" name="テキスト ボックス 256"/>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120650</xdr:rowOff>
    </xdr:to>
    <xdr:cxnSp macro="">
      <xdr:nvCxnSpPr>
        <xdr:cNvPr id="259" name="直線コネクタ 258"/>
        <xdr:cNvCxnSpPr/>
      </xdr:nvCxnSpPr>
      <xdr:spPr>
        <a:xfrm flipV="1">
          <a:off x="4634865" y="1333500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123825</xdr:rowOff>
    </xdr:from>
    <xdr:ext cx="405130" cy="257175"/>
    <xdr:sp macro="" textlink="">
      <xdr:nvSpPr>
        <xdr:cNvPr id="260" name="【福祉施設】&#10;有形固定資産減価償却率最小値テキスト"/>
        <xdr:cNvSpPr txBox="1"/>
      </xdr:nvSpPr>
      <xdr:spPr>
        <a:xfrm>
          <a:off x="4673600" y="148685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120650</xdr:rowOff>
    </xdr:from>
    <xdr:to>
      <xdr:col>24</xdr:col>
      <xdr:colOff>152400</xdr:colOff>
      <xdr:row>86</xdr:row>
      <xdr:rowOff>120650</xdr:rowOff>
    </xdr:to>
    <xdr:cxnSp macro="">
      <xdr:nvCxnSpPr>
        <xdr:cNvPr id="261" name="直線コネクタ 260"/>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62"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45720</xdr:rowOff>
    </xdr:from>
    <xdr:ext cx="405130" cy="259080"/>
    <xdr:sp macro="" textlink="">
      <xdr:nvSpPr>
        <xdr:cNvPr id="264" name="【福祉施設】&#10;有形固定資産減価償却率平均値テキスト"/>
        <xdr:cNvSpPr txBox="1"/>
      </xdr:nvSpPr>
      <xdr:spPr>
        <a:xfrm>
          <a:off x="467360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67310</xdr:rowOff>
    </xdr:from>
    <xdr:to>
      <xdr:col>24</xdr:col>
      <xdr:colOff>114300</xdr:colOff>
      <xdr:row>82</xdr:row>
      <xdr:rowOff>168910</xdr:rowOff>
    </xdr:to>
    <xdr:sp macro="" textlink="">
      <xdr:nvSpPr>
        <xdr:cNvPr id="265" name="フローチャート: 判断 264"/>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9" name="テキスト ボックス 26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0" name="テキスト ボックス 26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1" name="テキスト ボックス 27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2" name="テキスト ボックス 27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3" name="テキスト ボックス 27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74" name="楕円 273"/>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27305</xdr:rowOff>
    </xdr:from>
    <xdr:ext cx="405130" cy="259080"/>
    <xdr:sp macro="" textlink="">
      <xdr:nvSpPr>
        <xdr:cNvPr id="275" name="【福祉施設】&#10;有形固定資産減価償却率該当値テキスト"/>
        <xdr:cNvSpPr txBox="1"/>
      </xdr:nvSpPr>
      <xdr:spPr>
        <a:xfrm>
          <a:off x="4673600"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42545</xdr:rowOff>
    </xdr:from>
    <xdr:to>
      <xdr:col>20</xdr:col>
      <xdr:colOff>38100</xdr:colOff>
      <xdr:row>82</xdr:row>
      <xdr:rowOff>144145</xdr:rowOff>
    </xdr:to>
    <xdr:sp macro="" textlink="">
      <xdr:nvSpPr>
        <xdr:cNvPr id="276" name="楕円 275"/>
        <xdr:cNvSpPr/>
      </xdr:nvSpPr>
      <xdr:spPr>
        <a:xfrm>
          <a:off x="3746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93345</xdr:rowOff>
    </xdr:to>
    <xdr:cxnSp macro="">
      <xdr:nvCxnSpPr>
        <xdr:cNvPr id="277" name="直線コネクタ 276"/>
        <xdr:cNvCxnSpPr/>
      </xdr:nvCxnSpPr>
      <xdr:spPr>
        <a:xfrm flipV="1">
          <a:off x="3797300" y="1411414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278" name="楕円 277"/>
        <xdr:cNvSpPr/>
      </xdr:nvSpPr>
      <xdr:spPr>
        <a:xfrm>
          <a:off x="2857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132080</xdr:rowOff>
    </xdr:to>
    <xdr:cxnSp macro="">
      <xdr:nvCxnSpPr>
        <xdr:cNvPr id="279" name="直線コネクタ 278"/>
        <xdr:cNvCxnSpPr/>
      </xdr:nvCxnSpPr>
      <xdr:spPr>
        <a:xfrm flipV="1">
          <a:off x="2908300" y="141522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280" name="楕円 279"/>
        <xdr:cNvSpPr/>
      </xdr:nvSpPr>
      <xdr:spPr>
        <a:xfrm>
          <a:off x="1968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132080</xdr:rowOff>
    </xdr:from>
    <xdr:to>
      <xdr:col>15</xdr:col>
      <xdr:colOff>50800</xdr:colOff>
      <xdr:row>82</xdr:row>
      <xdr:rowOff>169545</xdr:rowOff>
    </xdr:to>
    <xdr:cxnSp macro="">
      <xdr:nvCxnSpPr>
        <xdr:cNvPr id="281" name="直線コネクタ 280"/>
        <xdr:cNvCxnSpPr/>
      </xdr:nvCxnSpPr>
      <xdr:spPr>
        <a:xfrm flipV="1">
          <a:off x="2019300" y="141909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11430</xdr:rowOff>
    </xdr:from>
    <xdr:ext cx="405130" cy="259080"/>
    <xdr:sp macro="" textlink="">
      <xdr:nvSpPr>
        <xdr:cNvPr id="282" name="n_1aveValue【福祉施設】&#10;有形固定資産減価償却率"/>
        <xdr:cNvSpPr txBox="1"/>
      </xdr:nvSpPr>
      <xdr:spPr>
        <a:xfrm>
          <a:off x="3582035" y="1424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15240</xdr:rowOff>
    </xdr:from>
    <xdr:ext cx="403225" cy="259080"/>
    <xdr:sp macro="" textlink="">
      <xdr:nvSpPr>
        <xdr:cNvPr id="283" name="n_2aveValue【福祉施設】&#10;有形固定資産減価償却率"/>
        <xdr:cNvSpPr txBox="1"/>
      </xdr:nvSpPr>
      <xdr:spPr>
        <a:xfrm>
          <a:off x="2705735" y="142455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40640</xdr:rowOff>
    </xdr:from>
    <xdr:ext cx="403225" cy="257175"/>
    <xdr:sp macro="" textlink="">
      <xdr:nvSpPr>
        <xdr:cNvPr id="284" name="n_3aveValue【福祉施設】&#10;有形固定資産減価償却率"/>
        <xdr:cNvSpPr txBox="1"/>
      </xdr:nvSpPr>
      <xdr:spPr>
        <a:xfrm>
          <a:off x="1816735" y="13928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160655</xdr:rowOff>
    </xdr:from>
    <xdr:ext cx="405130" cy="259080"/>
    <xdr:sp macro="" textlink="">
      <xdr:nvSpPr>
        <xdr:cNvPr id="285" name="n_1mainValue【福祉施設】&#10;有形固定資産減価償却率"/>
        <xdr:cNvSpPr txBox="1"/>
      </xdr:nvSpPr>
      <xdr:spPr>
        <a:xfrm>
          <a:off x="3582035" y="13876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27305</xdr:rowOff>
    </xdr:from>
    <xdr:ext cx="403225" cy="259080"/>
    <xdr:sp macro="" textlink="">
      <xdr:nvSpPr>
        <xdr:cNvPr id="286" name="n_2mainValue【福祉施設】&#10;有形固定資産減価償却率"/>
        <xdr:cNvSpPr txBox="1"/>
      </xdr:nvSpPr>
      <xdr:spPr>
        <a:xfrm>
          <a:off x="2705735" y="13914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40640</xdr:rowOff>
    </xdr:from>
    <xdr:ext cx="403225" cy="257175"/>
    <xdr:sp macro="" textlink="">
      <xdr:nvSpPr>
        <xdr:cNvPr id="287" name="n_3mainValue【福祉施設】&#10;有形固定資産減価償却率"/>
        <xdr:cNvSpPr txBox="1"/>
      </xdr:nvSpPr>
      <xdr:spPr>
        <a:xfrm>
          <a:off x="1816735" y="14270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96" name="テキスト ボックス 295"/>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99" name="テキスト ボックス 298"/>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01" name="テキスト ボックス 300"/>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03" name="テキスト ボックス 302"/>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05" name="テキスト ボックス 304"/>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07" name="テキスト ボックス 306"/>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09" name="テキスト ボックス 308"/>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2540</xdr:rowOff>
    </xdr:from>
    <xdr:to>
      <xdr:col>54</xdr:col>
      <xdr:colOff>189865</xdr:colOff>
      <xdr:row>86</xdr:row>
      <xdr:rowOff>107950</xdr:rowOff>
    </xdr:to>
    <xdr:cxnSp macro="">
      <xdr:nvCxnSpPr>
        <xdr:cNvPr id="311" name="直線コネクタ 310"/>
        <xdr:cNvCxnSpPr/>
      </xdr:nvCxnSpPr>
      <xdr:spPr>
        <a:xfrm flipV="1">
          <a:off x="10476865" y="1354709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7175"/>
    <xdr:sp macro="" textlink="">
      <xdr:nvSpPr>
        <xdr:cNvPr id="312" name="【福祉施設】&#10;一人当たり面積最小値テキスト"/>
        <xdr:cNvSpPr txBox="1"/>
      </xdr:nvSpPr>
      <xdr:spPr>
        <a:xfrm>
          <a:off x="10515600" y="14856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120650</xdr:rowOff>
    </xdr:from>
    <xdr:ext cx="469900" cy="257175"/>
    <xdr:sp macro="" textlink="">
      <xdr:nvSpPr>
        <xdr:cNvPr id="314" name="【福祉施設】&#10;一人当たり面積最大値テキスト"/>
        <xdr:cNvSpPr txBox="1"/>
      </xdr:nvSpPr>
      <xdr:spPr>
        <a:xfrm>
          <a:off x="10515600" y="13322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2540</xdr:rowOff>
    </xdr:from>
    <xdr:to>
      <xdr:col>55</xdr:col>
      <xdr:colOff>88900</xdr:colOff>
      <xdr:row>79</xdr:row>
      <xdr:rowOff>2540</xdr:rowOff>
    </xdr:to>
    <xdr:cxnSp macro="">
      <xdr:nvCxnSpPr>
        <xdr:cNvPr id="315" name="直線コネクタ 314"/>
        <xdr:cNvCxnSpPr/>
      </xdr:nvCxnSpPr>
      <xdr:spPr>
        <a:xfrm>
          <a:off x="10388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55880</xdr:rowOff>
    </xdr:from>
    <xdr:ext cx="469900" cy="259080"/>
    <xdr:sp macro="" textlink="">
      <xdr:nvSpPr>
        <xdr:cNvPr id="316" name="【福祉施設】&#10;一人当たり面積平均値テキスト"/>
        <xdr:cNvSpPr txBox="1"/>
      </xdr:nvSpPr>
      <xdr:spPr>
        <a:xfrm>
          <a:off x="10515600" y="14457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1" name="テキスト ボックス 32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2" name="テキスト ボックス 32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3" name="テキスト ボックス 32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4" name="テキスト ボックス 32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5" name="テキスト ボックス 32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20320</xdr:rowOff>
    </xdr:from>
    <xdr:to>
      <xdr:col>55</xdr:col>
      <xdr:colOff>50800</xdr:colOff>
      <xdr:row>86</xdr:row>
      <xdr:rowOff>121920</xdr:rowOff>
    </xdr:to>
    <xdr:sp macro="" textlink="">
      <xdr:nvSpPr>
        <xdr:cNvPr id="326" name="楕円 325"/>
        <xdr:cNvSpPr/>
      </xdr:nvSpPr>
      <xdr:spPr>
        <a:xfrm>
          <a:off x="104267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106680</xdr:rowOff>
    </xdr:from>
    <xdr:ext cx="469900" cy="259080"/>
    <xdr:sp macro="" textlink="">
      <xdr:nvSpPr>
        <xdr:cNvPr id="327" name="【福祉施設】&#10;一人当たり面積該当値テキスト"/>
        <xdr:cNvSpPr txBox="1"/>
      </xdr:nvSpPr>
      <xdr:spPr>
        <a:xfrm>
          <a:off x="10515600" y="1467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20320</xdr:rowOff>
    </xdr:from>
    <xdr:to>
      <xdr:col>50</xdr:col>
      <xdr:colOff>165100</xdr:colOff>
      <xdr:row>86</xdr:row>
      <xdr:rowOff>121920</xdr:rowOff>
    </xdr:to>
    <xdr:sp macro="" textlink="">
      <xdr:nvSpPr>
        <xdr:cNvPr id="328" name="楕円 327"/>
        <xdr:cNvSpPr/>
      </xdr:nvSpPr>
      <xdr:spPr>
        <a:xfrm>
          <a:off x="9588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71120</xdr:rowOff>
    </xdr:from>
    <xdr:to>
      <xdr:col>55</xdr:col>
      <xdr:colOff>0</xdr:colOff>
      <xdr:row>86</xdr:row>
      <xdr:rowOff>71120</xdr:rowOff>
    </xdr:to>
    <xdr:cxnSp macro="">
      <xdr:nvCxnSpPr>
        <xdr:cNvPr id="329" name="直線コネクタ 328"/>
        <xdr:cNvCxnSpPr/>
      </xdr:nvCxnSpPr>
      <xdr:spPr>
        <a:xfrm>
          <a:off x="9639300" y="14815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21590</xdr:rowOff>
    </xdr:from>
    <xdr:to>
      <xdr:col>46</xdr:col>
      <xdr:colOff>38100</xdr:colOff>
      <xdr:row>86</xdr:row>
      <xdr:rowOff>123190</xdr:rowOff>
    </xdr:to>
    <xdr:sp macro="" textlink="">
      <xdr:nvSpPr>
        <xdr:cNvPr id="330" name="楕円 329"/>
        <xdr:cNvSpPr/>
      </xdr:nvSpPr>
      <xdr:spPr>
        <a:xfrm>
          <a:off x="8699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71120</xdr:rowOff>
    </xdr:from>
    <xdr:to>
      <xdr:col>50</xdr:col>
      <xdr:colOff>114300</xdr:colOff>
      <xdr:row>86</xdr:row>
      <xdr:rowOff>72390</xdr:rowOff>
    </xdr:to>
    <xdr:cxnSp macro="">
      <xdr:nvCxnSpPr>
        <xdr:cNvPr id="331" name="直線コネクタ 330"/>
        <xdr:cNvCxnSpPr/>
      </xdr:nvCxnSpPr>
      <xdr:spPr>
        <a:xfrm flipV="1">
          <a:off x="8750300" y="14815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21590</xdr:rowOff>
    </xdr:from>
    <xdr:to>
      <xdr:col>41</xdr:col>
      <xdr:colOff>101600</xdr:colOff>
      <xdr:row>86</xdr:row>
      <xdr:rowOff>123190</xdr:rowOff>
    </xdr:to>
    <xdr:sp macro="" textlink="">
      <xdr:nvSpPr>
        <xdr:cNvPr id="332" name="楕円 331"/>
        <xdr:cNvSpPr/>
      </xdr:nvSpPr>
      <xdr:spPr>
        <a:xfrm>
          <a:off x="7810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72390</xdr:rowOff>
    </xdr:from>
    <xdr:to>
      <xdr:col>45</xdr:col>
      <xdr:colOff>177800</xdr:colOff>
      <xdr:row>86</xdr:row>
      <xdr:rowOff>72390</xdr:rowOff>
    </xdr:to>
    <xdr:cxnSp macro="">
      <xdr:nvCxnSpPr>
        <xdr:cNvPr id="333" name="直線コネクタ 332"/>
        <xdr:cNvCxnSpPr/>
      </xdr:nvCxnSpPr>
      <xdr:spPr>
        <a:xfrm>
          <a:off x="7861300" y="14817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167640</xdr:rowOff>
    </xdr:from>
    <xdr:ext cx="469900" cy="257175"/>
    <xdr:sp macro="" textlink="">
      <xdr:nvSpPr>
        <xdr:cNvPr id="334" name="n_1aveValue【福祉施設】&#10;一人当たり面積"/>
        <xdr:cNvSpPr txBox="1"/>
      </xdr:nvSpPr>
      <xdr:spPr>
        <a:xfrm>
          <a:off x="9391650" y="143979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157480</xdr:rowOff>
    </xdr:from>
    <xdr:ext cx="467995" cy="257175"/>
    <xdr:sp macro="" textlink="">
      <xdr:nvSpPr>
        <xdr:cNvPr id="335" name="n_2aveValue【福祉施設】&#10;一人当たり面積"/>
        <xdr:cNvSpPr txBox="1"/>
      </xdr:nvSpPr>
      <xdr:spPr>
        <a:xfrm>
          <a:off x="8515350" y="143878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27940</xdr:rowOff>
    </xdr:from>
    <xdr:ext cx="467995" cy="259080"/>
    <xdr:sp macro="" textlink="">
      <xdr:nvSpPr>
        <xdr:cNvPr id="336" name="n_3aveValue【福祉施設】&#10;一人当たり面積"/>
        <xdr:cNvSpPr txBox="1"/>
      </xdr:nvSpPr>
      <xdr:spPr>
        <a:xfrm>
          <a:off x="7626350" y="14429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113030</xdr:rowOff>
    </xdr:from>
    <xdr:ext cx="469900" cy="259080"/>
    <xdr:sp macro="" textlink="">
      <xdr:nvSpPr>
        <xdr:cNvPr id="337" name="n_1mainValue【福祉施設】&#10;一人当たり面積"/>
        <xdr:cNvSpPr txBox="1"/>
      </xdr:nvSpPr>
      <xdr:spPr>
        <a:xfrm>
          <a:off x="939165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114300</xdr:rowOff>
    </xdr:from>
    <xdr:ext cx="467995" cy="259080"/>
    <xdr:sp macro="" textlink="">
      <xdr:nvSpPr>
        <xdr:cNvPr id="338" name="n_2mainValue【福祉施設】&#10;一人当たり面積"/>
        <xdr:cNvSpPr txBox="1"/>
      </xdr:nvSpPr>
      <xdr:spPr>
        <a:xfrm>
          <a:off x="8515350" y="14859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114300</xdr:rowOff>
    </xdr:from>
    <xdr:ext cx="467995" cy="259080"/>
    <xdr:sp macro="" textlink="">
      <xdr:nvSpPr>
        <xdr:cNvPr id="339" name="n_3mainValue【福祉施設】&#10;一人当たり面積"/>
        <xdr:cNvSpPr txBox="1"/>
      </xdr:nvSpPr>
      <xdr:spPr>
        <a:xfrm>
          <a:off x="7626350" y="14859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48" name="テキスト ボックス 347"/>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7185" cy="259080"/>
    <xdr:sp macro="" textlink="">
      <xdr:nvSpPr>
        <xdr:cNvPr id="351" name="テキスト ボックス 350"/>
        <xdr:cNvSpPr txBox="1"/>
      </xdr:nvSpPr>
      <xdr:spPr>
        <a:xfrm>
          <a:off x="422910" y="18526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53" name="テキスト ボックス 352"/>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55" name="テキスト ボックス 35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57" name="テキスト ボックス 35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5455" cy="257175"/>
    <xdr:sp macro="" textlink="">
      <xdr:nvSpPr>
        <xdr:cNvPr id="359" name="テキスト ボックス 358"/>
        <xdr:cNvSpPr txBox="1"/>
      </xdr:nvSpPr>
      <xdr:spPr>
        <a:xfrm>
          <a:off x="294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61" name="テキスト ボックス 360"/>
        <xdr:cNvSpPr txBox="1"/>
      </xdr:nvSpPr>
      <xdr:spPr>
        <a:xfrm>
          <a:off x="294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340360" cy="257175"/>
    <xdr:sp macro="" textlink="">
      <xdr:nvSpPr>
        <xdr:cNvPr id="364" name="【市民会館】&#10;有形固定資産減価償却率最小値テキスト"/>
        <xdr:cNvSpPr txBox="1"/>
      </xdr:nvSpPr>
      <xdr:spPr>
        <a:xfrm>
          <a:off x="4673600" y="186728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29210</xdr:rowOff>
    </xdr:from>
    <xdr:ext cx="469900" cy="257175"/>
    <xdr:sp macro="" textlink="">
      <xdr:nvSpPr>
        <xdr:cNvPr id="366" name="【市民会館】&#10;有形固定資産減価償却率最大値テキスト"/>
        <xdr:cNvSpPr txBox="1"/>
      </xdr:nvSpPr>
      <xdr:spPr>
        <a:xfrm>
          <a:off x="4673600" y="17174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154940</xdr:rowOff>
    </xdr:from>
    <xdr:ext cx="405130" cy="257175"/>
    <xdr:sp macro="" textlink="">
      <xdr:nvSpPr>
        <xdr:cNvPr id="368" name="【市民会館】&#10;有形固定資産減価償却率平均値テキスト"/>
        <xdr:cNvSpPr txBox="1"/>
      </xdr:nvSpPr>
      <xdr:spPr>
        <a:xfrm>
          <a:off x="4673600" y="179857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167640</xdr:rowOff>
    </xdr:from>
    <xdr:to>
      <xdr:col>20</xdr:col>
      <xdr:colOff>38100</xdr:colOff>
      <xdr:row>105</xdr:row>
      <xdr:rowOff>97790</xdr:rowOff>
    </xdr:to>
    <xdr:sp macro="" textlink="">
      <xdr:nvSpPr>
        <xdr:cNvPr id="370" name="フローチャート: 判断 369"/>
        <xdr:cNvSpPr/>
      </xdr:nvSpPr>
      <xdr:spPr>
        <a:xfrm>
          <a:off x="3746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73" name="テキスト ボックス 37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74" name="テキスト ボックス 37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75" name="テキスト ボックス 37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76" name="テキスト ボックス 37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77" name="テキスト ボックス 37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135890</xdr:rowOff>
    </xdr:from>
    <xdr:to>
      <xdr:col>24</xdr:col>
      <xdr:colOff>114300</xdr:colOff>
      <xdr:row>104</xdr:row>
      <xdr:rowOff>66040</xdr:rowOff>
    </xdr:to>
    <xdr:sp macro="" textlink="">
      <xdr:nvSpPr>
        <xdr:cNvPr id="378" name="楕円 377"/>
        <xdr:cNvSpPr/>
      </xdr:nvSpPr>
      <xdr:spPr>
        <a:xfrm>
          <a:off x="458470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158750</xdr:rowOff>
    </xdr:from>
    <xdr:ext cx="405130" cy="259080"/>
    <xdr:sp macro="" textlink="">
      <xdr:nvSpPr>
        <xdr:cNvPr id="379" name="【市民会館】&#10;有形固定資産減価償却率該当値テキスト"/>
        <xdr:cNvSpPr txBox="1"/>
      </xdr:nvSpPr>
      <xdr:spPr>
        <a:xfrm>
          <a:off x="4673600" y="1764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170180</xdr:rowOff>
    </xdr:from>
    <xdr:to>
      <xdr:col>20</xdr:col>
      <xdr:colOff>38100</xdr:colOff>
      <xdr:row>104</xdr:row>
      <xdr:rowOff>100330</xdr:rowOff>
    </xdr:to>
    <xdr:sp macro="" textlink="">
      <xdr:nvSpPr>
        <xdr:cNvPr id="380" name="楕円 379"/>
        <xdr:cNvSpPr/>
      </xdr:nvSpPr>
      <xdr:spPr>
        <a:xfrm>
          <a:off x="3746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15240</xdr:rowOff>
    </xdr:from>
    <xdr:to>
      <xdr:col>24</xdr:col>
      <xdr:colOff>63500</xdr:colOff>
      <xdr:row>104</xdr:row>
      <xdr:rowOff>49530</xdr:rowOff>
    </xdr:to>
    <xdr:cxnSp macro="">
      <xdr:nvCxnSpPr>
        <xdr:cNvPr id="381" name="直線コネクタ 380"/>
        <xdr:cNvCxnSpPr/>
      </xdr:nvCxnSpPr>
      <xdr:spPr>
        <a:xfrm flipV="1">
          <a:off x="3797300" y="178460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33020</xdr:rowOff>
    </xdr:from>
    <xdr:to>
      <xdr:col>15</xdr:col>
      <xdr:colOff>101600</xdr:colOff>
      <xdr:row>104</xdr:row>
      <xdr:rowOff>134620</xdr:rowOff>
    </xdr:to>
    <xdr:sp macro="" textlink="">
      <xdr:nvSpPr>
        <xdr:cNvPr id="382" name="楕円 381"/>
        <xdr:cNvSpPr/>
      </xdr:nvSpPr>
      <xdr:spPr>
        <a:xfrm>
          <a:off x="2857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49530</xdr:rowOff>
    </xdr:from>
    <xdr:to>
      <xdr:col>19</xdr:col>
      <xdr:colOff>177800</xdr:colOff>
      <xdr:row>104</xdr:row>
      <xdr:rowOff>83820</xdr:rowOff>
    </xdr:to>
    <xdr:cxnSp macro="">
      <xdr:nvCxnSpPr>
        <xdr:cNvPr id="383" name="直線コネクタ 382"/>
        <xdr:cNvCxnSpPr/>
      </xdr:nvCxnSpPr>
      <xdr:spPr>
        <a:xfrm flipV="1">
          <a:off x="2908300" y="17880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67310</xdr:rowOff>
    </xdr:from>
    <xdr:to>
      <xdr:col>10</xdr:col>
      <xdr:colOff>165100</xdr:colOff>
      <xdr:row>104</xdr:row>
      <xdr:rowOff>168910</xdr:rowOff>
    </xdr:to>
    <xdr:sp macro="" textlink="">
      <xdr:nvSpPr>
        <xdr:cNvPr id="384" name="楕円 383"/>
        <xdr:cNvSpPr/>
      </xdr:nvSpPr>
      <xdr:spPr>
        <a:xfrm>
          <a:off x="1968500" y="178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83820</xdr:rowOff>
    </xdr:from>
    <xdr:to>
      <xdr:col>15</xdr:col>
      <xdr:colOff>50800</xdr:colOff>
      <xdr:row>104</xdr:row>
      <xdr:rowOff>118110</xdr:rowOff>
    </xdr:to>
    <xdr:cxnSp macro="">
      <xdr:nvCxnSpPr>
        <xdr:cNvPr id="385" name="直線コネクタ 384"/>
        <xdr:cNvCxnSpPr/>
      </xdr:nvCxnSpPr>
      <xdr:spPr>
        <a:xfrm flipV="1">
          <a:off x="2019300" y="17914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88900</xdr:rowOff>
    </xdr:from>
    <xdr:ext cx="405130" cy="257175"/>
    <xdr:sp macro="" textlink="">
      <xdr:nvSpPr>
        <xdr:cNvPr id="386" name="n_1aveValue【市民会館】&#10;有形固定資産減価償却率"/>
        <xdr:cNvSpPr txBox="1"/>
      </xdr:nvSpPr>
      <xdr:spPr>
        <a:xfrm>
          <a:off x="3582035" y="18091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91440</xdr:rowOff>
    </xdr:from>
    <xdr:ext cx="403225" cy="259080"/>
    <xdr:sp macro="" textlink="">
      <xdr:nvSpPr>
        <xdr:cNvPr id="387" name="n_2aveValue【市民会館】&#10;有形固定資産減価償却率"/>
        <xdr:cNvSpPr txBox="1"/>
      </xdr:nvSpPr>
      <xdr:spPr>
        <a:xfrm>
          <a:off x="2705735" y="18093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86360</xdr:rowOff>
    </xdr:from>
    <xdr:ext cx="403225" cy="257175"/>
    <xdr:sp macro="" textlink="">
      <xdr:nvSpPr>
        <xdr:cNvPr id="388" name="n_3aveValue【市民会館】&#10;有形固定資産減価償却率"/>
        <xdr:cNvSpPr txBox="1"/>
      </xdr:nvSpPr>
      <xdr:spPr>
        <a:xfrm>
          <a:off x="1816735" y="180886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116840</xdr:rowOff>
    </xdr:from>
    <xdr:ext cx="405130" cy="259080"/>
    <xdr:sp macro="" textlink="">
      <xdr:nvSpPr>
        <xdr:cNvPr id="389" name="n_1mainValue【市民会館】&#10;有形固定資産減価償却率"/>
        <xdr:cNvSpPr txBox="1"/>
      </xdr:nvSpPr>
      <xdr:spPr>
        <a:xfrm>
          <a:off x="3582035" y="17604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151130</xdr:rowOff>
    </xdr:from>
    <xdr:ext cx="403225" cy="259080"/>
    <xdr:sp macro="" textlink="">
      <xdr:nvSpPr>
        <xdr:cNvPr id="390" name="n_2mainValue【市民会館】&#10;有形固定資産減価償却率"/>
        <xdr:cNvSpPr txBox="1"/>
      </xdr:nvSpPr>
      <xdr:spPr>
        <a:xfrm>
          <a:off x="2705735" y="176390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103</xdr:row>
      <xdr:rowOff>13970</xdr:rowOff>
    </xdr:from>
    <xdr:ext cx="403225" cy="259080"/>
    <xdr:sp macro="" textlink="">
      <xdr:nvSpPr>
        <xdr:cNvPr id="391" name="n_3mainValue【市民会館】&#10;有形固定資産減価償却率"/>
        <xdr:cNvSpPr txBox="1"/>
      </xdr:nvSpPr>
      <xdr:spPr>
        <a:xfrm>
          <a:off x="1816735" y="17673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00" name="テキスト ボックス 399"/>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03" name="テキスト ボックス 402"/>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05" name="テキスト ボックス 404"/>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07" name="テキスト ボックス 406"/>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09" name="テキスト ボックス 408"/>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11" name="テキスト ボックス 410"/>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13" name="テキスト ボックス 412"/>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120650</xdr:rowOff>
    </xdr:from>
    <xdr:ext cx="469900" cy="257175"/>
    <xdr:sp macro="" textlink="">
      <xdr:nvSpPr>
        <xdr:cNvPr id="416" name="【市民会館】&#10;一人当たり面積最小値テキスト"/>
        <xdr:cNvSpPr txBox="1"/>
      </xdr:nvSpPr>
      <xdr:spPr>
        <a:xfrm>
          <a:off x="10515600" y="186372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139065</xdr:rowOff>
    </xdr:from>
    <xdr:ext cx="469900" cy="259080"/>
    <xdr:sp macro="" textlink="">
      <xdr:nvSpPr>
        <xdr:cNvPr id="418" name="【市民会館】&#10;一人当たり面積最大値テキスト"/>
        <xdr:cNvSpPr txBox="1"/>
      </xdr:nvSpPr>
      <xdr:spPr>
        <a:xfrm>
          <a:off x="10515600" y="16941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0.789</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128270</xdr:rowOff>
    </xdr:from>
    <xdr:ext cx="469900" cy="259080"/>
    <xdr:sp macro="" textlink="">
      <xdr:nvSpPr>
        <xdr:cNvPr id="420" name="【市民会館】&#10;一人当たり面積平均値テキスト"/>
        <xdr:cNvSpPr txBox="1"/>
      </xdr:nvSpPr>
      <xdr:spPr>
        <a:xfrm>
          <a:off x="10515600" y="18130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105410</xdr:rowOff>
    </xdr:from>
    <xdr:to>
      <xdr:col>55</xdr:col>
      <xdr:colOff>50800</xdr:colOff>
      <xdr:row>107</xdr:row>
      <xdr:rowOff>35560</xdr:rowOff>
    </xdr:to>
    <xdr:sp macro="" textlink="">
      <xdr:nvSpPr>
        <xdr:cNvPr id="421" name="フローチャート: 判断 420"/>
        <xdr:cNvSpPr/>
      </xdr:nvSpPr>
      <xdr:spPr>
        <a:xfrm>
          <a:off x="10426700" y="182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116840</xdr:rowOff>
    </xdr:from>
    <xdr:to>
      <xdr:col>41</xdr:col>
      <xdr:colOff>101600</xdr:colOff>
      <xdr:row>107</xdr:row>
      <xdr:rowOff>46990</xdr:rowOff>
    </xdr:to>
    <xdr:sp macro="" textlink="">
      <xdr:nvSpPr>
        <xdr:cNvPr id="424" name="フローチャート: 判断 423"/>
        <xdr:cNvSpPr/>
      </xdr:nvSpPr>
      <xdr:spPr>
        <a:xfrm>
          <a:off x="7810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5" name="テキスト ボックス 42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26" name="テキスト ボックス 42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27" name="テキスト ボックス 42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28" name="テキスト ボックス 42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29" name="テキスト ボックス 42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53975</xdr:rowOff>
    </xdr:from>
    <xdr:to>
      <xdr:col>55</xdr:col>
      <xdr:colOff>50800</xdr:colOff>
      <xdr:row>108</xdr:row>
      <xdr:rowOff>155575</xdr:rowOff>
    </xdr:to>
    <xdr:sp macro="" textlink="">
      <xdr:nvSpPr>
        <xdr:cNvPr id="430" name="楕円 429"/>
        <xdr:cNvSpPr/>
      </xdr:nvSpPr>
      <xdr:spPr>
        <a:xfrm>
          <a:off x="104267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140335</xdr:rowOff>
    </xdr:from>
    <xdr:ext cx="469900" cy="259080"/>
    <xdr:sp macro="" textlink="">
      <xdr:nvSpPr>
        <xdr:cNvPr id="431" name="【市民会館】&#10;一人当たり面積該当値テキスト"/>
        <xdr:cNvSpPr txBox="1"/>
      </xdr:nvSpPr>
      <xdr:spPr>
        <a:xfrm>
          <a:off x="10515600" y="18485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53975</xdr:rowOff>
    </xdr:from>
    <xdr:to>
      <xdr:col>50</xdr:col>
      <xdr:colOff>165100</xdr:colOff>
      <xdr:row>108</xdr:row>
      <xdr:rowOff>155575</xdr:rowOff>
    </xdr:to>
    <xdr:sp macro="" textlink="">
      <xdr:nvSpPr>
        <xdr:cNvPr id="432" name="楕円 431"/>
        <xdr:cNvSpPr/>
      </xdr:nvSpPr>
      <xdr:spPr>
        <a:xfrm>
          <a:off x="9588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104775</xdr:rowOff>
    </xdr:from>
    <xdr:to>
      <xdr:col>55</xdr:col>
      <xdr:colOff>0</xdr:colOff>
      <xdr:row>108</xdr:row>
      <xdr:rowOff>104775</xdr:rowOff>
    </xdr:to>
    <xdr:cxnSp macro="">
      <xdr:nvCxnSpPr>
        <xdr:cNvPr id="433" name="直線コネクタ 432"/>
        <xdr:cNvCxnSpPr/>
      </xdr:nvCxnSpPr>
      <xdr:spPr>
        <a:xfrm>
          <a:off x="9639300" y="186213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53975</xdr:rowOff>
    </xdr:from>
    <xdr:to>
      <xdr:col>46</xdr:col>
      <xdr:colOff>38100</xdr:colOff>
      <xdr:row>108</xdr:row>
      <xdr:rowOff>155575</xdr:rowOff>
    </xdr:to>
    <xdr:sp macro="" textlink="">
      <xdr:nvSpPr>
        <xdr:cNvPr id="434" name="楕円 433"/>
        <xdr:cNvSpPr/>
      </xdr:nvSpPr>
      <xdr:spPr>
        <a:xfrm>
          <a:off x="8699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104775</xdr:rowOff>
    </xdr:from>
    <xdr:to>
      <xdr:col>50</xdr:col>
      <xdr:colOff>114300</xdr:colOff>
      <xdr:row>108</xdr:row>
      <xdr:rowOff>104775</xdr:rowOff>
    </xdr:to>
    <xdr:cxnSp macro="">
      <xdr:nvCxnSpPr>
        <xdr:cNvPr id="435" name="直線コネクタ 434"/>
        <xdr:cNvCxnSpPr/>
      </xdr:nvCxnSpPr>
      <xdr:spPr>
        <a:xfrm>
          <a:off x="8750300" y="18621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55880</xdr:rowOff>
    </xdr:from>
    <xdr:to>
      <xdr:col>41</xdr:col>
      <xdr:colOff>101600</xdr:colOff>
      <xdr:row>108</xdr:row>
      <xdr:rowOff>157480</xdr:rowOff>
    </xdr:to>
    <xdr:sp macro="" textlink="">
      <xdr:nvSpPr>
        <xdr:cNvPr id="436" name="楕円 435"/>
        <xdr:cNvSpPr/>
      </xdr:nvSpPr>
      <xdr:spPr>
        <a:xfrm>
          <a:off x="7810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104775</xdr:rowOff>
    </xdr:from>
    <xdr:to>
      <xdr:col>45</xdr:col>
      <xdr:colOff>177800</xdr:colOff>
      <xdr:row>108</xdr:row>
      <xdr:rowOff>106680</xdr:rowOff>
    </xdr:to>
    <xdr:cxnSp macro="">
      <xdr:nvCxnSpPr>
        <xdr:cNvPr id="437" name="直線コネクタ 436"/>
        <xdr:cNvCxnSpPr/>
      </xdr:nvCxnSpPr>
      <xdr:spPr>
        <a:xfrm flipV="1">
          <a:off x="7861300" y="186213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50165</xdr:rowOff>
    </xdr:from>
    <xdr:ext cx="469900" cy="259080"/>
    <xdr:sp macro="" textlink="">
      <xdr:nvSpPr>
        <xdr:cNvPr id="438" name="n_1aveValue【市民会館】&#10;一人当たり面積"/>
        <xdr:cNvSpPr txBox="1"/>
      </xdr:nvSpPr>
      <xdr:spPr>
        <a:xfrm>
          <a:off x="9391650" y="1805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46355</xdr:rowOff>
    </xdr:from>
    <xdr:ext cx="467995" cy="259080"/>
    <xdr:sp macro="" textlink="">
      <xdr:nvSpPr>
        <xdr:cNvPr id="439" name="n_2aveValue【市民会館】&#10;一人当たり面積"/>
        <xdr:cNvSpPr txBox="1"/>
      </xdr:nvSpPr>
      <xdr:spPr>
        <a:xfrm>
          <a:off x="8515350" y="18048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63500</xdr:rowOff>
    </xdr:from>
    <xdr:ext cx="467995" cy="257175"/>
    <xdr:sp macro="" textlink="">
      <xdr:nvSpPr>
        <xdr:cNvPr id="440" name="n_3aveValue【市民会館】&#10;一人当たり面積"/>
        <xdr:cNvSpPr txBox="1"/>
      </xdr:nvSpPr>
      <xdr:spPr>
        <a:xfrm>
          <a:off x="7626350" y="18065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146685</xdr:rowOff>
    </xdr:from>
    <xdr:ext cx="469900" cy="257175"/>
    <xdr:sp macro="" textlink="">
      <xdr:nvSpPr>
        <xdr:cNvPr id="441" name="n_1mainValue【市民会館】&#10;一人当たり面積"/>
        <xdr:cNvSpPr txBox="1"/>
      </xdr:nvSpPr>
      <xdr:spPr>
        <a:xfrm>
          <a:off x="9391650" y="186632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146685</xdr:rowOff>
    </xdr:from>
    <xdr:ext cx="467995" cy="257175"/>
    <xdr:sp macro="" textlink="">
      <xdr:nvSpPr>
        <xdr:cNvPr id="442" name="n_2mainValue【市民会館】&#10;一人当たり面積"/>
        <xdr:cNvSpPr txBox="1"/>
      </xdr:nvSpPr>
      <xdr:spPr>
        <a:xfrm>
          <a:off x="8515350" y="186632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148590</xdr:rowOff>
    </xdr:from>
    <xdr:ext cx="467995" cy="259080"/>
    <xdr:sp macro="" textlink="">
      <xdr:nvSpPr>
        <xdr:cNvPr id="443" name="n_3mainValue【市民会館】&#10;一人当たり面積"/>
        <xdr:cNvSpPr txBox="1"/>
      </xdr:nvSpPr>
      <xdr:spPr>
        <a:xfrm>
          <a:off x="7626350" y="18665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68" name="テキスト ボックス 467"/>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70" name="直線コネクタ 46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471" name="テキスト ボックス 470"/>
        <xdr:cNvSpPr txBox="1"/>
      </xdr:nvSpPr>
      <xdr:spPr>
        <a:xfrm>
          <a:off x="12106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72" name="直線コネクタ 47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73" name="テキスト ボックス 47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74" name="直線コネクタ 47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75" name="テキスト ボックス 474"/>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76" name="直線コネクタ 47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77" name="テキスト ボックス 47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78" name="直線コネクタ 47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79" name="テキスト ボックス 478"/>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80" name="直線コネクタ 47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481" name="テキスト ボックス 480"/>
        <xdr:cNvSpPr txBox="1"/>
      </xdr:nvSpPr>
      <xdr:spPr>
        <a:xfrm>
          <a:off x="11978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83" name="テキスト ボックス 482"/>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5080</xdr:rowOff>
    </xdr:to>
    <xdr:cxnSp macro="">
      <xdr:nvCxnSpPr>
        <xdr:cNvPr id="485" name="直線コネクタ 484"/>
        <xdr:cNvCxnSpPr/>
      </xdr:nvCxnSpPr>
      <xdr:spPr>
        <a:xfrm flipV="1">
          <a:off x="16318865" y="947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8890</xdr:rowOff>
    </xdr:from>
    <xdr:ext cx="340360" cy="257175"/>
    <xdr:sp macro="" textlink="">
      <xdr:nvSpPr>
        <xdr:cNvPr id="486" name="【保健センター・保健所】&#10;有形固定資産減価償却率最小値テキスト"/>
        <xdr:cNvSpPr txBox="1"/>
      </xdr:nvSpPr>
      <xdr:spPr>
        <a:xfrm>
          <a:off x="16357600" y="1098169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5080</xdr:rowOff>
    </xdr:from>
    <xdr:to>
      <xdr:col>86</xdr:col>
      <xdr:colOff>25400</xdr:colOff>
      <xdr:row>64</xdr:row>
      <xdr:rowOff>5080</xdr:rowOff>
    </xdr:to>
    <xdr:cxnSp macro="">
      <xdr:nvCxnSpPr>
        <xdr:cNvPr id="487" name="直線コネクタ 486"/>
        <xdr:cNvCxnSpPr/>
      </xdr:nvCxnSpPr>
      <xdr:spPr>
        <a:xfrm>
          <a:off x="16230600" y="1097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488"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489" name="直線コネクタ 488"/>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1270</xdr:rowOff>
    </xdr:from>
    <xdr:ext cx="405130" cy="259080"/>
    <xdr:sp macro="" textlink="">
      <xdr:nvSpPr>
        <xdr:cNvPr id="490" name="【保健センター・保健所】&#10;有形固定資産減価償却率平均値テキスト"/>
        <xdr:cNvSpPr txBox="1"/>
      </xdr:nvSpPr>
      <xdr:spPr>
        <a:xfrm>
          <a:off x="16357600" y="10288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22860</xdr:rowOff>
    </xdr:from>
    <xdr:to>
      <xdr:col>85</xdr:col>
      <xdr:colOff>177800</xdr:colOff>
      <xdr:row>60</xdr:row>
      <xdr:rowOff>124460</xdr:rowOff>
    </xdr:to>
    <xdr:sp macro="" textlink="">
      <xdr:nvSpPr>
        <xdr:cNvPr id="491" name="フローチャート: 判断 490"/>
        <xdr:cNvSpPr/>
      </xdr:nvSpPr>
      <xdr:spPr>
        <a:xfrm>
          <a:off x="162687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45720</xdr:rowOff>
    </xdr:from>
    <xdr:to>
      <xdr:col>81</xdr:col>
      <xdr:colOff>101600</xdr:colOff>
      <xdr:row>60</xdr:row>
      <xdr:rowOff>147320</xdr:rowOff>
    </xdr:to>
    <xdr:sp macro="" textlink="">
      <xdr:nvSpPr>
        <xdr:cNvPr id="492" name="フローチャート: 判断 491"/>
        <xdr:cNvSpPr/>
      </xdr:nvSpPr>
      <xdr:spPr>
        <a:xfrm>
          <a:off x="15430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3" name="フローチャート: 判断 49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65405</xdr:rowOff>
    </xdr:from>
    <xdr:to>
      <xdr:col>72</xdr:col>
      <xdr:colOff>38100</xdr:colOff>
      <xdr:row>60</xdr:row>
      <xdr:rowOff>167005</xdr:rowOff>
    </xdr:to>
    <xdr:sp macro="" textlink="">
      <xdr:nvSpPr>
        <xdr:cNvPr id="494" name="フローチャート: 判断 493"/>
        <xdr:cNvSpPr/>
      </xdr:nvSpPr>
      <xdr:spPr>
        <a:xfrm>
          <a:off x="13652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95" name="テキスト ボックス 494"/>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96" name="テキスト ボックス 495"/>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97" name="テキスト ボックス 496"/>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98" name="テキスト ボックス 497"/>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99" name="テキスト ボックス 498"/>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00" name="楕円 499"/>
        <xdr:cNvSpPr/>
      </xdr:nvSpPr>
      <xdr:spPr>
        <a:xfrm>
          <a:off x="162687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81280</xdr:rowOff>
    </xdr:from>
    <xdr:ext cx="405130" cy="259080"/>
    <xdr:sp macro="" textlink="">
      <xdr:nvSpPr>
        <xdr:cNvPr id="501" name="【保健センター・保健所】&#10;有形固定資産減価償却率該当値テキスト"/>
        <xdr:cNvSpPr txBox="1"/>
      </xdr:nvSpPr>
      <xdr:spPr>
        <a:xfrm>
          <a:off x="16357600" y="10025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95885</xdr:rowOff>
    </xdr:from>
    <xdr:to>
      <xdr:col>81</xdr:col>
      <xdr:colOff>101600</xdr:colOff>
      <xdr:row>60</xdr:row>
      <xdr:rowOff>26035</xdr:rowOff>
    </xdr:to>
    <xdr:sp macro="" textlink="">
      <xdr:nvSpPr>
        <xdr:cNvPr id="502" name="楕円 501"/>
        <xdr:cNvSpPr/>
      </xdr:nvSpPr>
      <xdr:spPr>
        <a:xfrm>
          <a:off x="15430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109220</xdr:rowOff>
    </xdr:from>
    <xdr:to>
      <xdr:col>85</xdr:col>
      <xdr:colOff>127000</xdr:colOff>
      <xdr:row>59</xdr:row>
      <xdr:rowOff>146685</xdr:rowOff>
    </xdr:to>
    <xdr:cxnSp macro="">
      <xdr:nvCxnSpPr>
        <xdr:cNvPr id="503" name="直線コネクタ 502"/>
        <xdr:cNvCxnSpPr/>
      </xdr:nvCxnSpPr>
      <xdr:spPr>
        <a:xfrm flipV="1">
          <a:off x="15481300" y="102247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135255</xdr:rowOff>
    </xdr:from>
    <xdr:to>
      <xdr:col>76</xdr:col>
      <xdr:colOff>165100</xdr:colOff>
      <xdr:row>60</xdr:row>
      <xdr:rowOff>65405</xdr:rowOff>
    </xdr:to>
    <xdr:sp macro="" textlink="">
      <xdr:nvSpPr>
        <xdr:cNvPr id="504" name="楕円 503"/>
        <xdr:cNvSpPr/>
      </xdr:nvSpPr>
      <xdr:spPr>
        <a:xfrm>
          <a:off x="14541500" y="10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14605</xdr:rowOff>
    </xdr:to>
    <xdr:cxnSp macro="">
      <xdr:nvCxnSpPr>
        <xdr:cNvPr id="505" name="直線コネクタ 504"/>
        <xdr:cNvCxnSpPr/>
      </xdr:nvCxnSpPr>
      <xdr:spPr>
        <a:xfrm flipV="1">
          <a:off x="14592300" y="102622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3175</xdr:rowOff>
    </xdr:from>
    <xdr:to>
      <xdr:col>72</xdr:col>
      <xdr:colOff>38100</xdr:colOff>
      <xdr:row>60</xdr:row>
      <xdr:rowOff>104775</xdr:rowOff>
    </xdr:to>
    <xdr:sp macro="" textlink="">
      <xdr:nvSpPr>
        <xdr:cNvPr id="506" name="楕円 505"/>
        <xdr:cNvSpPr/>
      </xdr:nvSpPr>
      <xdr:spPr>
        <a:xfrm>
          <a:off x="13652500" y="102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14605</xdr:rowOff>
    </xdr:from>
    <xdr:to>
      <xdr:col>76</xdr:col>
      <xdr:colOff>114300</xdr:colOff>
      <xdr:row>60</xdr:row>
      <xdr:rowOff>53975</xdr:rowOff>
    </xdr:to>
    <xdr:cxnSp macro="">
      <xdr:nvCxnSpPr>
        <xdr:cNvPr id="507" name="直線コネクタ 506"/>
        <xdr:cNvCxnSpPr/>
      </xdr:nvCxnSpPr>
      <xdr:spPr>
        <a:xfrm flipV="1">
          <a:off x="13703300" y="103016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138430</xdr:rowOff>
    </xdr:from>
    <xdr:ext cx="405130" cy="259080"/>
    <xdr:sp macro="" textlink="">
      <xdr:nvSpPr>
        <xdr:cNvPr id="508" name="n_1aveValue【保健センター・保健所】&#10;有形固定資産減価償却率"/>
        <xdr:cNvSpPr txBox="1"/>
      </xdr:nvSpPr>
      <xdr:spPr>
        <a:xfrm>
          <a:off x="15266035" y="10425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133350</xdr:rowOff>
    </xdr:from>
    <xdr:ext cx="403225" cy="257175"/>
    <xdr:sp macro="" textlink="">
      <xdr:nvSpPr>
        <xdr:cNvPr id="509" name="n_2aveValue【保健センター・保健所】&#10;有形固定資産減価償却率"/>
        <xdr:cNvSpPr txBox="1"/>
      </xdr:nvSpPr>
      <xdr:spPr>
        <a:xfrm>
          <a:off x="14389735" y="10420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158115</xdr:rowOff>
    </xdr:from>
    <xdr:ext cx="403225" cy="257175"/>
    <xdr:sp macro="" textlink="">
      <xdr:nvSpPr>
        <xdr:cNvPr id="510" name="n_3aveValue【保健センター・保健所】&#10;有形固定資産減価償却率"/>
        <xdr:cNvSpPr txBox="1"/>
      </xdr:nvSpPr>
      <xdr:spPr>
        <a:xfrm>
          <a:off x="13500735" y="10445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42545</xdr:rowOff>
    </xdr:from>
    <xdr:ext cx="405130" cy="257175"/>
    <xdr:sp macro="" textlink="">
      <xdr:nvSpPr>
        <xdr:cNvPr id="511" name="n_1mainValue【保健センター・保健所】&#10;有形固定資産減価償却率"/>
        <xdr:cNvSpPr txBox="1"/>
      </xdr:nvSpPr>
      <xdr:spPr>
        <a:xfrm>
          <a:off x="15266035" y="99866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81915</xdr:rowOff>
    </xdr:from>
    <xdr:ext cx="403225" cy="259080"/>
    <xdr:sp macro="" textlink="">
      <xdr:nvSpPr>
        <xdr:cNvPr id="512" name="n_2mainValue【保健センター・保健所】&#10;有形固定資産減価償却率"/>
        <xdr:cNvSpPr txBox="1"/>
      </xdr:nvSpPr>
      <xdr:spPr>
        <a:xfrm>
          <a:off x="14389735" y="10026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121285</xdr:rowOff>
    </xdr:from>
    <xdr:ext cx="403225" cy="257175"/>
    <xdr:sp macro="" textlink="">
      <xdr:nvSpPr>
        <xdr:cNvPr id="513" name="n_3mainValue【保健センター・保健所】&#10;有形固定資産減価償却率"/>
        <xdr:cNvSpPr txBox="1"/>
      </xdr:nvSpPr>
      <xdr:spPr>
        <a:xfrm>
          <a:off x="13500735" y="100653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22" name="テキスト ボックス 521"/>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25" name="テキスト ボックス 524"/>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27" name="テキスト ボックス 526"/>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29" name="テキスト ボックス 528"/>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31" name="テキスト ボックス 530"/>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33" name="テキスト ボックス 532"/>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35" name="テキスト ボックス 534"/>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57150</xdr:rowOff>
    </xdr:from>
    <xdr:to>
      <xdr:col>116</xdr:col>
      <xdr:colOff>62865</xdr:colOff>
      <xdr:row>64</xdr:row>
      <xdr:rowOff>64770</xdr:rowOff>
    </xdr:to>
    <xdr:cxnSp macro="">
      <xdr:nvCxnSpPr>
        <xdr:cNvPr id="537" name="直線コネクタ 536"/>
        <xdr:cNvCxnSpPr/>
      </xdr:nvCxnSpPr>
      <xdr:spPr>
        <a:xfrm flipV="1">
          <a:off x="22160865" y="965835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538"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9" name="直線コネクタ 538"/>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3810</xdr:rowOff>
    </xdr:from>
    <xdr:ext cx="469900" cy="259080"/>
    <xdr:sp macro="" textlink="">
      <xdr:nvSpPr>
        <xdr:cNvPr id="540" name="【保健センター・保健所】&#10;一人当たり面積最大値テキスト"/>
        <xdr:cNvSpPr txBox="1"/>
      </xdr:nvSpPr>
      <xdr:spPr>
        <a:xfrm>
          <a:off x="22199600" y="943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1" name="直線コネクタ 540"/>
        <xdr:cNvCxnSpPr/>
      </xdr:nvCxnSpPr>
      <xdr:spPr>
        <a:xfrm>
          <a:off x="22072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113030</xdr:rowOff>
    </xdr:from>
    <xdr:ext cx="469900" cy="259080"/>
    <xdr:sp macro="" textlink="">
      <xdr:nvSpPr>
        <xdr:cNvPr id="542" name="【保健センター・保健所】&#10;一人当たり面積平均値テキスト"/>
        <xdr:cNvSpPr txBox="1"/>
      </xdr:nvSpPr>
      <xdr:spPr>
        <a:xfrm>
          <a:off x="22199600" y="10571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3" name="フローチャート: 判断 54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4" name="フローチャート: 判断 54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5" name="フローチャート: 判断 54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46" name="フローチャート: 判断 545"/>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47" name="テキスト ボックス 546"/>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48" name="テキスト ボックス 547"/>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49" name="テキスト ボックス 548"/>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50" name="テキスト ボックス 549"/>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51" name="テキスト ボックス 550"/>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552" name="楕円 551"/>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165100</xdr:rowOff>
    </xdr:from>
    <xdr:ext cx="469900" cy="259080"/>
    <xdr:sp macro="" textlink="">
      <xdr:nvSpPr>
        <xdr:cNvPr id="553" name="【保健センター・保健所】&#10;一人当たり面積該当値テキスト"/>
        <xdr:cNvSpPr txBox="1"/>
      </xdr:nvSpPr>
      <xdr:spPr>
        <a:xfrm>
          <a:off x="22199600" y="1079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554" name="楕円 553"/>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133350</xdr:rowOff>
    </xdr:to>
    <xdr:cxnSp macro="">
      <xdr:nvCxnSpPr>
        <xdr:cNvPr id="555" name="直線コネクタ 554"/>
        <xdr:cNvCxnSpPr/>
      </xdr:nvCxnSpPr>
      <xdr:spPr>
        <a:xfrm flipV="1">
          <a:off x="21323300" y="109308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556" name="楕円 555"/>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557" name="直線コネクタ 556"/>
        <xdr:cNvCxnSpPr/>
      </xdr:nvCxnSpPr>
      <xdr:spPr>
        <a:xfrm>
          <a:off x="20434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558" name="楕円 557"/>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559" name="直線コネクタ 558"/>
        <xdr:cNvCxnSpPr/>
      </xdr:nvCxnSpPr>
      <xdr:spPr>
        <a:xfrm>
          <a:off x="19545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44450</xdr:rowOff>
    </xdr:from>
    <xdr:ext cx="469900" cy="259080"/>
    <xdr:sp macro="" textlink="">
      <xdr:nvSpPr>
        <xdr:cNvPr id="560" name="n_1aveValue【保健センター・保健所】&#10;一人当たり面積"/>
        <xdr:cNvSpPr txBox="1"/>
      </xdr:nvSpPr>
      <xdr:spPr>
        <a:xfrm>
          <a:off x="21075650" y="1050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52070</xdr:rowOff>
    </xdr:from>
    <xdr:ext cx="467995" cy="257175"/>
    <xdr:sp macro="" textlink="">
      <xdr:nvSpPr>
        <xdr:cNvPr id="561" name="n_2aveValue【保健センター・保健所】&#10;一人当たり面積"/>
        <xdr:cNvSpPr txBox="1"/>
      </xdr:nvSpPr>
      <xdr:spPr>
        <a:xfrm>
          <a:off x="20199350" y="105105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29210</xdr:rowOff>
    </xdr:from>
    <xdr:ext cx="467995" cy="257175"/>
    <xdr:sp macro="" textlink="">
      <xdr:nvSpPr>
        <xdr:cNvPr id="562" name="n_3aveValue【保健センター・保健所】&#10;一人当たり面積"/>
        <xdr:cNvSpPr txBox="1"/>
      </xdr:nvSpPr>
      <xdr:spPr>
        <a:xfrm>
          <a:off x="19310350" y="10487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3810</xdr:rowOff>
    </xdr:from>
    <xdr:ext cx="469900" cy="259080"/>
    <xdr:sp macro="" textlink="">
      <xdr:nvSpPr>
        <xdr:cNvPr id="563" name="n_1mainValue【保健センター・保健所】&#10;一人当たり面積"/>
        <xdr:cNvSpPr txBox="1"/>
      </xdr:nvSpPr>
      <xdr:spPr>
        <a:xfrm>
          <a:off x="2107565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3810</xdr:rowOff>
    </xdr:from>
    <xdr:ext cx="467995" cy="259080"/>
    <xdr:sp macro="" textlink="">
      <xdr:nvSpPr>
        <xdr:cNvPr id="564" name="n_2mainValue【保健センター・保健所】&#10;一人当たり面積"/>
        <xdr:cNvSpPr txBox="1"/>
      </xdr:nvSpPr>
      <xdr:spPr>
        <a:xfrm>
          <a:off x="20199350" y="10976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3810</xdr:rowOff>
    </xdr:from>
    <xdr:ext cx="467995" cy="259080"/>
    <xdr:sp macro="" textlink="">
      <xdr:nvSpPr>
        <xdr:cNvPr id="565" name="n_3mainValue【保健センター・保健所】&#10;一人当たり面積"/>
        <xdr:cNvSpPr txBox="1"/>
      </xdr:nvSpPr>
      <xdr:spPr>
        <a:xfrm>
          <a:off x="19310350" y="10976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74" name="テキスト ボックス 573"/>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76" name="直線コネクタ 57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77" name="テキスト ボックス 576"/>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78" name="直線コネクタ 57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79" name="テキスト ボックス 578"/>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0" name="直線コネクタ 57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1" name="テキスト ボックス 58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2" name="直線コネクタ 58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83" name="テキスト ボックス 582"/>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84" name="直線コネクタ 58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85" name="テキスト ボックス 58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86" name="直線コネクタ 58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87" name="テキスト ボックス 586"/>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89" name="テキスト ボックス 588"/>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52070</xdr:rowOff>
    </xdr:from>
    <xdr:to>
      <xdr:col>85</xdr:col>
      <xdr:colOff>126365</xdr:colOff>
      <xdr:row>86</xdr:row>
      <xdr:rowOff>66040</xdr:rowOff>
    </xdr:to>
    <xdr:cxnSp macro="">
      <xdr:nvCxnSpPr>
        <xdr:cNvPr id="591" name="直線コネクタ 590"/>
        <xdr:cNvCxnSpPr/>
      </xdr:nvCxnSpPr>
      <xdr:spPr>
        <a:xfrm flipV="1">
          <a:off x="16318865" y="134251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69850</xdr:rowOff>
    </xdr:from>
    <xdr:ext cx="340360" cy="259080"/>
    <xdr:sp macro="" textlink="">
      <xdr:nvSpPr>
        <xdr:cNvPr id="592" name="【消防施設】&#10;有形固定資産減価償却率最小値テキスト"/>
        <xdr:cNvSpPr txBox="1"/>
      </xdr:nvSpPr>
      <xdr:spPr>
        <a:xfrm>
          <a:off x="16357600" y="1481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66040</xdr:rowOff>
    </xdr:from>
    <xdr:to>
      <xdr:col>86</xdr:col>
      <xdr:colOff>25400</xdr:colOff>
      <xdr:row>86</xdr:row>
      <xdr:rowOff>66040</xdr:rowOff>
    </xdr:to>
    <xdr:cxnSp macro="">
      <xdr:nvCxnSpPr>
        <xdr:cNvPr id="593" name="直線コネクタ 592"/>
        <xdr:cNvCxnSpPr/>
      </xdr:nvCxnSpPr>
      <xdr:spPr>
        <a:xfrm>
          <a:off x="16230600" y="1481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169545</xdr:rowOff>
    </xdr:from>
    <xdr:ext cx="405130" cy="257175"/>
    <xdr:sp macro="" textlink="">
      <xdr:nvSpPr>
        <xdr:cNvPr id="594" name="【消防施設】&#10;有形固定資産減価償却率最大値テキスト"/>
        <xdr:cNvSpPr txBox="1"/>
      </xdr:nvSpPr>
      <xdr:spPr>
        <a:xfrm>
          <a:off x="16357600" y="13199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52070</xdr:rowOff>
    </xdr:from>
    <xdr:to>
      <xdr:col>86</xdr:col>
      <xdr:colOff>25400</xdr:colOff>
      <xdr:row>78</xdr:row>
      <xdr:rowOff>52070</xdr:rowOff>
    </xdr:to>
    <xdr:cxnSp macro="">
      <xdr:nvCxnSpPr>
        <xdr:cNvPr id="595" name="直線コネクタ 594"/>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125730</xdr:rowOff>
    </xdr:from>
    <xdr:ext cx="405130" cy="259080"/>
    <xdr:sp macro="" textlink="">
      <xdr:nvSpPr>
        <xdr:cNvPr id="596" name="【消防施設】&#10;有形固定資産減価償却率平均値テキスト"/>
        <xdr:cNvSpPr txBox="1"/>
      </xdr:nvSpPr>
      <xdr:spPr>
        <a:xfrm>
          <a:off x="16357600" y="14184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7" name="フローチャート: 判断 59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124460</xdr:rowOff>
    </xdr:from>
    <xdr:to>
      <xdr:col>81</xdr:col>
      <xdr:colOff>101600</xdr:colOff>
      <xdr:row>82</xdr:row>
      <xdr:rowOff>54610</xdr:rowOff>
    </xdr:to>
    <xdr:sp macro="" textlink="">
      <xdr:nvSpPr>
        <xdr:cNvPr id="598" name="フローチャート: 判断 597"/>
        <xdr:cNvSpPr/>
      </xdr:nvSpPr>
      <xdr:spPr>
        <a:xfrm>
          <a:off x="15430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xdr:rowOff>
    </xdr:from>
    <xdr:to>
      <xdr:col>76</xdr:col>
      <xdr:colOff>165100</xdr:colOff>
      <xdr:row>81</xdr:row>
      <xdr:rowOff>111760</xdr:rowOff>
    </xdr:to>
    <xdr:sp macro="" textlink="">
      <xdr:nvSpPr>
        <xdr:cNvPr id="599" name="フローチャート: 判断 598"/>
        <xdr:cNvSpPr/>
      </xdr:nvSpPr>
      <xdr:spPr>
        <a:xfrm>
          <a:off x="14541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135890</xdr:rowOff>
    </xdr:from>
    <xdr:to>
      <xdr:col>72</xdr:col>
      <xdr:colOff>38100</xdr:colOff>
      <xdr:row>82</xdr:row>
      <xdr:rowOff>66040</xdr:rowOff>
    </xdr:to>
    <xdr:sp macro="" textlink="">
      <xdr:nvSpPr>
        <xdr:cNvPr id="600" name="フローチャート: 判断 599"/>
        <xdr:cNvSpPr/>
      </xdr:nvSpPr>
      <xdr:spPr>
        <a:xfrm>
          <a:off x="13652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1" name="テキスト ボックス 60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2" name="テキスト ボックス 60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3" name="テキスト ボックス 60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04" name="テキスト ボックス 60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05" name="テキスト ボックス 60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82</xdr:row>
      <xdr:rowOff>42545</xdr:rowOff>
    </xdr:from>
    <xdr:to>
      <xdr:col>85</xdr:col>
      <xdr:colOff>177800</xdr:colOff>
      <xdr:row>82</xdr:row>
      <xdr:rowOff>144145</xdr:rowOff>
    </xdr:to>
    <xdr:sp macro="" textlink="">
      <xdr:nvSpPr>
        <xdr:cNvPr id="606" name="楕円 605"/>
        <xdr:cNvSpPr/>
      </xdr:nvSpPr>
      <xdr:spPr>
        <a:xfrm>
          <a:off x="16268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65405</xdr:rowOff>
    </xdr:from>
    <xdr:ext cx="405130" cy="257175"/>
    <xdr:sp macro="" textlink="">
      <xdr:nvSpPr>
        <xdr:cNvPr id="607" name="【消防施設】&#10;有形固定資産減価償却率該当値テキスト"/>
        <xdr:cNvSpPr txBox="1"/>
      </xdr:nvSpPr>
      <xdr:spPr>
        <a:xfrm>
          <a:off x="16357600" y="139528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69215</xdr:rowOff>
    </xdr:from>
    <xdr:to>
      <xdr:col>81</xdr:col>
      <xdr:colOff>101600</xdr:colOff>
      <xdr:row>82</xdr:row>
      <xdr:rowOff>170815</xdr:rowOff>
    </xdr:to>
    <xdr:sp macro="" textlink="">
      <xdr:nvSpPr>
        <xdr:cNvPr id="608" name="楕円 607"/>
        <xdr:cNvSpPr/>
      </xdr:nvSpPr>
      <xdr:spPr>
        <a:xfrm>
          <a:off x="154305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93345</xdr:rowOff>
    </xdr:from>
    <xdr:to>
      <xdr:col>85</xdr:col>
      <xdr:colOff>127000</xdr:colOff>
      <xdr:row>82</xdr:row>
      <xdr:rowOff>120650</xdr:rowOff>
    </xdr:to>
    <xdr:cxnSp macro="">
      <xdr:nvCxnSpPr>
        <xdr:cNvPr id="609" name="直線コネクタ 608"/>
        <xdr:cNvCxnSpPr/>
      </xdr:nvCxnSpPr>
      <xdr:spPr>
        <a:xfrm flipV="1">
          <a:off x="15481300" y="141522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99695</xdr:rowOff>
    </xdr:from>
    <xdr:to>
      <xdr:col>76</xdr:col>
      <xdr:colOff>165100</xdr:colOff>
      <xdr:row>83</xdr:row>
      <xdr:rowOff>29845</xdr:rowOff>
    </xdr:to>
    <xdr:sp macro="" textlink="">
      <xdr:nvSpPr>
        <xdr:cNvPr id="610" name="楕円 609"/>
        <xdr:cNvSpPr/>
      </xdr:nvSpPr>
      <xdr:spPr>
        <a:xfrm>
          <a:off x="14541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120650</xdr:rowOff>
    </xdr:from>
    <xdr:to>
      <xdr:col>81</xdr:col>
      <xdr:colOff>50800</xdr:colOff>
      <xdr:row>82</xdr:row>
      <xdr:rowOff>150495</xdr:rowOff>
    </xdr:to>
    <xdr:cxnSp macro="">
      <xdr:nvCxnSpPr>
        <xdr:cNvPr id="611" name="直線コネクタ 610"/>
        <xdr:cNvCxnSpPr/>
      </xdr:nvCxnSpPr>
      <xdr:spPr>
        <a:xfrm flipV="1">
          <a:off x="14592300" y="141795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137795</xdr:rowOff>
    </xdr:from>
    <xdr:to>
      <xdr:col>72</xdr:col>
      <xdr:colOff>38100</xdr:colOff>
      <xdr:row>83</xdr:row>
      <xdr:rowOff>67945</xdr:rowOff>
    </xdr:to>
    <xdr:sp macro="" textlink="">
      <xdr:nvSpPr>
        <xdr:cNvPr id="612" name="楕円 611"/>
        <xdr:cNvSpPr/>
      </xdr:nvSpPr>
      <xdr:spPr>
        <a:xfrm>
          <a:off x="13652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150495</xdr:rowOff>
    </xdr:from>
    <xdr:to>
      <xdr:col>76</xdr:col>
      <xdr:colOff>114300</xdr:colOff>
      <xdr:row>83</xdr:row>
      <xdr:rowOff>17780</xdr:rowOff>
    </xdr:to>
    <xdr:cxnSp macro="">
      <xdr:nvCxnSpPr>
        <xdr:cNvPr id="613" name="直線コネクタ 612"/>
        <xdr:cNvCxnSpPr/>
      </xdr:nvCxnSpPr>
      <xdr:spPr>
        <a:xfrm flipV="1">
          <a:off x="13703300" y="142093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71120</xdr:rowOff>
    </xdr:from>
    <xdr:ext cx="405130" cy="259080"/>
    <xdr:sp macro="" textlink="">
      <xdr:nvSpPr>
        <xdr:cNvPr id="614" name="n_1aveValue【消防施設】&#10;有形固定資産減価償却率"/>
        <xdr:cNvSpPr txBox="1"/>
      </xdr:nvSpPr>
      <xdr:spPr>
        <a:xfrm>
          <a:off x="15266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128270</xdr:rowOff>
    </xdr:from>
    <xdr:ext cx="403225" cy="259080"/>
    <xdr:sp macro="" textlink="">
      <xdr:nvSpPr>
        <xdr:cNvPr id="615" name="n_2aveValue【消防施設】&#10;有形固定資産減価償却率"/>
        <xdr:cNvSpPr txBox="1"/>
      </xdr:nvSpPr>
      <xdr:spPr>
        <a:xfrm>
          <a:off x="14389735" y="13672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82550</xdr:rowOff>
    </xdr:from>
    <xdr:ext cx="403225" cy="259080"/>
    <xdr:sp macro="" textlink="">
      <xdr:nvSpPr>
        <xdr:cNvPr id="616" name="n_3aveValue【消防施設】&#10;有形固定資産減価償却率"/>
        <xdr:cNvSpPr txBox="1"/>
      </xdr:nvSpPr>
      <xdr:spPr>
        <a:xfrm>
          <a:off x="13500735" y="137985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161925</xdr:rowOff>
    </xdr:from>
    <xdr:ext cx="405130" cy="259080"/>
    <xdr:sp macro="" textlink="">
      <xdr:nvSpPr>
        <xdr:cNvPr id="617" name="n_1mainValue【消防施設】&#10;有形固定資産減価償却率"/>
        <xdr:cNvSpPr txBox="1"/>
      </xdr:nvSpPr>
      <xdr:spPr>
        <a:xfrm>
          <a:off x="15266035" y="14220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20955</xdr:rowOff>
    </xdr:from>
    <xdr:ext cx="403225" cy="257175"/>
    <xdr:sp macro="" textlink="">
      <xdr:nvSpPr>
        <xdr:cNvPr id="618" name="n_2mainValue【消防施設】&#10;有形固定資産減価償却率"/>
        <xdr:cNvSpPr txBox="1"/>
      </xdr:nvSpPr>
      <xdr:spPr>
        <a:xfrm>
          <a:off x="14389735" y="14251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59055</xdr:rowOff>
    </xdr:from>
    <xdr:ext cx="403225" cy="259080"/>
    <xdr:sp macro="" textlink="">
      <xdr:nvSpPr>
        <xdr:cNvPr id="619" name="n_3mainValue【消防施設】&#10;有形固定資産減価償却率"/>
        <xdr:cNvSpPr txBox="1"/>
      </xdr:nvSpPr>
      <xdr:spPr>
        <a:xfrm>
          <a:off x="13500735" y="142894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97/101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28" name="テキスト ボックス 62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31" name="テキスト ボックス 630"/>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33" name="テキスト ボックス 632"/>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635" name="テキスト ボックス 634"/>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637" name="テキスト ボックス 636"/>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39" name="テキスト ボックス 63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136525</xdr:rowOff>
    </xdr:from>
    <xdr:to>
      <xdr:col>116</xdr:col>
      <xdr:colOff>62865</xdr:colOff>
      <xdr:row>86</xdr:row>
      <xdr:rowOff>30480</xdr:rowOff>
    </xdr:to>
    <xdr:cxnSp macro="">
      <xdr:nvCxnSpPr>
        <xdr:cNvPr id="641" name="直線コネクタ 640"/>
        <xdr:cNvCxnSpPr/>
      </xdr:nvCxnSpPr>
      <xdr:spPr>
        <a:xfrm flipV="1">
          <a:off x="22160865" y="1333817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34925</xdr:rowOff>
    </xdr:from>
    <xdr:ext cx="469900" cy="259080"/>
    <xdr:sp macro="" textlink="">
      <xdr:nvSpPr>
        <xdr:cNvPr id="642" name="【消防施設】&#10;一人当たり面積最小値テキスト"/>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643" name="直線コネクタ 642"/>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83185</xdr:rowOff>
    </xdr:from>
    <xdr:ext cx="469900" cy="259080"/>
    <xdr:sp macro="" textlink="">
      <xdr:nvSpPr>
        <xdr:cNvPr id="644" name="【消防施設】&#10;一人当たり面積最大値テキスト"/>
        <xdr:cNvSpPr txBox="1"/>
      </xdr:nvSpPr>
      <xdr:spPr>
        <a:xfrm>
          <a:off x="22199600" y="1311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136525</xdr:rowOff>
    </xdr:from>
    <xdr:to>
      <xdr:col>116</xdr:col>
      <xdr:colOff>152400</xdr:colOff>
      <xdr:row>77</xdr:row>
      <xdr:rowOff>136525</xdr:rowOff>
    </xdr:to>
    <xdr:cxnSp macro="">
      <xdr:nvCxnSpPr>
        <xdr:cNvPr id="645" name="直線コネクタ 644"/>
        <xdr:cNvCxnSpPr/>
      </xdr:nvCxnSpPr>
      <xdr:spPr>
        <a:xfrm>
          <a:off x="22072600" y="1333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50800</xdr:rowOff>
    </xdr:from>
    <xdr:ext cx="469900" cy="259080"/>
    <xdr:sp macro="" textlink="">
      <xdr:nvSpPr>
        <xdr:cNvPr id="646" name="【消防施設】&#10;一人当たり面積平均値テキスト"/>
        <xdr:cNvSpPr txBox="1"/>
      </xdr:nvSpPr>
      <xdr:spPr>
        <a:xfrm>
          <a:off x="22199600" y="14452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27940</xdr:rowOff>
    </xdr:from>
    <xdr:to>
      <xdr:col>116</xdr:col>
      <xdr:colOff>114300</xdr:colOff>
      <xdr:row>85</xdr:row>
      <xdr:rowOff>129540</xdr:rowOff>
    </xdr:to>
    <xdr:sp macro="" textlink="">
      <xdr:nvSpPr>
        <xdr:cNvPr id="647" name="フローチャート: 判断 646"/>
        <xdr:cNvSpPr/>
      </xdr:nvSpPr>
      <xdr:spPr>
        <a:xfrm>
          <a:off x="221107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35560</xdr:rowOff>
    </xdr:from>
    <xdr:to>
      <xdr:col>112</xdr:col>
      <xdr:colOff>38100</xdr:colOff>
      <xdr:row>85</xdr:row>
      <xdr:rowOff>137160</xdr:rowOff>
    </xdr:to>
    <xdr:sp macro="" textlink="">
      <xdr:nvSpPr>
        <xdr:cNvPr id="648" name="フローチャート: 判断 647"/>
        <xdr:cNvSpPr/>
      </xdr:nvSpPr>
      <xdr:spPr>
        <a:xfrm>
          <a:off x="21272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36195</xdr:rowOff>
    </xdr:from>
    <xdr:to>
      <xdr:col>107</xdr:col>
      <xdr:colOff>101600</xdr:colOff>
      <xdr:row>85</xdr:row>
      <xdr:rowOff>137795</xdr:rowOff>
    </xdr:to>
    <xdr:sp macro="" textlink="">
      <xdr:nvSpPr>
        <xdr:cNvPr id="649" name="フローチャート: 判断 648"/>
        <xdr:cNvSpPr/>
      </xdr:nvSpPr>
      <xdr:spPr>
        <a:xfrm>
          <a:off x="20383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22225</xdr:rowOff>
    </xdr:from>
    <xdr:to>
      <xdr:col>102</xdr:col>
      <xdr:colOff>165100</xdr:colOff>
      <xdr:row>85</xdr:row>
      <xdr:rowOff>123825</xdr:rowOff>
    </xdr:to>
    <xdr:sp macro="" textlink="">
      <xdr:nvSpPr>
        <xdr:cNvPr id="650" name="フローチャート: 判断 649"/>
        <xdr:cNvSpPr/>
      </xdr:nvSpPr>
      <xdr:spPr>
        <a:xfrm>
          <a:off x="19494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51" name="テキスト ボックス 65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52" name="テキスト ボックス 65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53" name="テキスト ボックス 65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54" name="テキスト ボックス 65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55" name="テキスト ボックス 65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125095</xdr:rowOff>
    </xdr:from>
    <xdr:to>
      <xdr:col>116</xdr:col>
      <xdr:colOff>114300</xdr:colOff>
      <xdr:row>86</xdr:row>
      <xdr:rowOff>55245</xdr:rowOff>
    </xdr:to>
    <xdr:sp macro="" textlink="">
      <xdr:nvSpPr>
        <xdr:cNvPr id="656" name="楕円 655"/>
        <xdr:cNvSpPr/>
      </xdr:nvSpPr>
      <xdr:spPr>
        <a:xfrm>
          <a:off x="22110700" y="146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40640</xdr:rowOff>
    </xdr:from>
    <xdr:ext cx="469900" cy="257175"/>
    <xdr:sp macro="" textlink="">
      <xdr:nvSpPr>
        <xdr:cNvPr id="657" name="【消防施設】&#10;一人当たり面積該当値テキスト"/>
        <xdr:cNvSpPr txBox="1"/>
      </xdr:nvSpPr>
      <xdr:spPr>
        <a:xfrm>
          <a:off x="22199600" y="146138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125730</xdr:rowOff>
    </xdr:from>
    <xdr:to>
      <xdr:col>112</xdr:col>
      <xdr:colOff>38100</xdr:colOff>
      <xdr:row>86</xdr:row>
      <xdr:rowOff>55880</xdr:rowOff>
    </xdr:to>
    <xdr:sp macro="" textlink="">
      <xdr:nvSpPr>
        <xdr:cNvPr id="658" name="楕円 657"/>
        <xdr:cNvSpPr/>
      </xdr:nvSpPr>
      <xdr:spPr>
        <a:xfrm>
          <a:off x="21272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4445</xdr:rowOff>
    </xdr:from>
    <xdr:to>
      <xdr:col>116</xdr:col>
      <xdr:colOff>63500</xdr:colOff>
      <xdr:row>86</xdr:row>
      <xdr:rowOff>5080</xdr:rowOff>
    </xdr:to>
    <xdr:cxnSp macro="">
      <xdr:nvCxnSpPr>
        <xdr:cNvPr id="659" name="直線コネクタ 658"/>
        <xdr:cNvCxnSpPr/>
      </xdr:nvCxnSpPr>
      <xdr:spPr>
        <a:xfrm flipV="1">
          <a:off x="21323300" y="147491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125730</xdr:rowOff>
    </xdr:from>
    <xdr:to>
      <xdr:col>107</xdr:col>
      <xdr:colOff>101600</xdr:colOff>
      <xdr:row>86</xdr:row>
      <xdr:rowOff>55880</xdr:rowOff>
    </xdr:to>
    <xdr:sp macro="" textlink="">
      <xdr:nvSpPr>
        <xdr:cNvPr id="660" name="楕円 659"/>
        <xdr:cNvSpPr/>
      </xdr:nvSpPr>
      <xdr:spPr>
        <a:xfrm>
          <a:off x="20383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xdr:rowOff>
    </xdr:from>
    <xdr:to>
      <xdr:col>111</xdr:col>
      <xdr:colOff>177800</xdr:colOff>
      <xdr:row>86</xdr:row>
      <xdr:rowOff>5080</xdr:rowOff>
    </xdr:to>
    <xdr:cxnSp macro="">
      <xdr:nvCxnSpPr>
        <xdr:cNvPr id="661" name="直線コネクタ 660"/>
        <xdr:cNvCxnSpPr/>
      </xdr:nvCxnSpPr>
      <xdr:spPr>
        <a:xfrm>
          <a:off x="20434300" y="1474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127000</xdr:rowOff>
    </xdr:from>
    <xdr:to>
      <xdr:col>102</xdr:col>
      <xdr:colOff>165100</xdr:colOff>
      <xdr:row>86</xdr:row>
      <xdr:rowOff>57150</xdr:rowOff>
    </xdr:to>
    <xdr:sp macro="" textlink="">
      <xdr:nvSpPr>
        <xdr:cNvPr id="662" name="楕円 661"/>
        <xdr:cNvSpPr/>
      </xdr:nvSpPr>
      <xdr:spPr>
        <a:xfrm>
          <a:off x="19494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5080</xdr:rowOff>
    </xdr:from>
    <xdr:to>
      <xdr:col>107</xdr:col>
      <xdr:colOff>50800</xdr:colOff>
      <xdr:row>86</xdr:row>
      <xdr:rowOff>6350</xdr:rowOff>
    </xdr:to>
    <xdr:cxnSp macro="">
      <xdr:nvCxnSpPr>
        <xdr:cNvPr id="663" name="直線コネクタ 662"/>
        <xdr:cNvCxnSpPr/>
      </xdr:nvCxnSpPr>
      <xdr:spPr>
        <a:xfrm flipV="1">
          <a:off x="19545300" y="14749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153670</xdr:rowOff>
    </xdr:from>
    <xdr:ext cx="469900" cy="259080"/>
    <xdr:sp macro="" textlink="">
      <xdr:nvSpPr>
        <xdr:cNvPr id="664" name="n_1aveValue【消防施設】&#10;一人当たり面積"/>
        <xdr:cNvSpPr txBox="1"/>
      </xdr:nvSpPr>
      <xdr:spPr>
        <a:xfrm>
          <a:off x="21075650" y="1438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154940</xdr:rowOff>
    </xdr:from>
    <xdr:ext cx="467995" cy="257175"/>
    <xdr:sp macro="" textlink="">
      <xdr:nvSpPr>
        <xdr:cNvPr id="665" name="n_2aveValue【消防施設】&#10;一人当たり面積"/>
        <xdr:cNvSpPr txBox="1"/>
      </xdr:nvSpPr>
      <xdr:spPr>
        <a:xfrm>
          <a:off x="20199350" y="14385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140335</xdr:rowOff>
    </xdr:from>
    <xdr:ext cx="467995" cy="259080"/>
    <xdr:sp macro="" textlink="">
      <xdr:nvSpPr>
        <xdr:cNvPr id="666" name="n_3aveValue【消防施設】&#10;一人当たり面積"/>
        <xdr:cNvSpPr txBox="1"/>
      </xdr:nvSpPr>
      <xdr:spPr>
        <a:xfrm>
          <a:off x="19310350" y="143706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46990</xdr:rowOff>
    </xdr:from>
    <xdr:ext cx="469900" cy="259080"/>
    <xdr:sp macro="" textlink="">
      <xdr:nvSpPr>
        <xdr:cNvPr id="667" name="n_1mainValue【消防施設】&#10;一人当たり面積"/>
        <xdr:cNvSpPr txBox="1"/>
      </xdr:nvSpPr>
      <xdr:spPr>
        <a:xfrm>
          <a:off x="21075650" y="1479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46990</xdr:rowOff>
    </xdr:from>
    <xdr:ext cx="467995" cy="259080"/>
    <xdr:sp macro="" textlink="">
      <xdr:nvSpPr>
        <xdr:cNvPr id="668" name="n_2mainValue【消防施設】&#10;一人当たり面積"/>
        <xdr:cNvSpPr txBox="1"/>
      </xdr:nvSpPr>
      <xdr:spPr>
        <a:xfrm>
          <a:off x="20199350" y="14791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48260</xdr:rowOff>
    </xdr:from>
    <xdr:ext cx="467995" cy="259080"/>
    <xdr:sp macro="" textlink="">
      <xdr:nvSpPr>
        <xdr:cNvPr id="669" name="n_3mainValue【消防施設】&#10;一人当たり面積"/>
        <xdr:cNvSpPr txBox="1"/>
      </xdr:nvSpPr>
      <xdr:spPr>
        <a:xfrm>
          <a:off x="19310350" y="14792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78" name="テキスト ボックス 677"/>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10160</xdr:rowOff>
    </xdr:from>
    <xdr:ext cx="337185" cy="259080"/>
    <xdr:sp macro="" textlink="">
      <xdr:nvSpPr>
        <xdr:cNvPr id="681" name="テキスト ボックス 680"/>
        <xdr:cNvSpPr txBox="1"/>
      </xdr:nvSpPr>
      <xdr:spPr>
        <a:xfrm>
          <a:off x="12106910" y="18526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683" name="テキスト ボックス 682"/>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85" name="テキスト ボックス 68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87" name="テキスト ボックス 68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5455" cy="257175"/>
    <xdr:sp macro="" textlink="">
      <xdr:nvSpPr>
        <xdr:cNvPr id="689" name="テキスト ボックス 688"/>
        <xdr:cNvSpPr txBox="1"/>
      </xdr:nvSpPr>
      <xdr:spPr>
        <a:xfrm>
          <a:off x="11978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691" name="テキスト ボックス 690"/>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82550</xdr:rowOff>
    </xdr:from>
    <xdr:to>
      <xdr:col>85</xdr:col>
      <xdr:colOff>126365</xdr:colOff>
      <xdr:row>108</xdr:row>
      <xdr:rowOff>152400</xdr:rowOff>
    </xdr:to>
    <xdr:cxnSp macro="">
      <xdr:nvCxnSpPr>
        <xdr:cNvPr id="693" name="直線コネクタ 692"/>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340360" cy="257175"/>
    <xdr:sp macro="" textlink="">
      <xdr:nvSpPr>
        <xdr:cNvPr id="694" name="【庁舎】&#10;有形固定資産減価償却率最小値テキスト"/>
        <xdr:cNvSpPr txBox="1"/>
      </xdr:nvSpPr>
      <xdr:spPr>
        <a:xfrm>
          <a:off x="16357600" y="186728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5" name="直線コネクタ 694"/>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29210</xdr:rowOff>
    </xdr:from>
    <xdr:ext cx="469900" cy="257175"/>
    <xdr:sp macro="" textlink="">
      <xdr:nvSpPr>
        <xdr:cNvPr id="696" name="【庁舎】&#10;有形固定資産減価償却率最大値テキスト"/>
        <xdr:cNvSpPr txBox="1"/>
      </xdr:nvSpPr>
      <xdr:spPr>
        <a:xfrm>
          <a:off x="16357600" y="17174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7" name="直線コネクタ 696"/>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78740</xdr:rowOff>
    </xdr:from>
    <xdr:ext cx="405130" cy="259080"/>
    <xdr:sp macro="" textlink="">
      <xdr:nvSpPr>
        <xdr:cNvPr id="698" name="【庁舎】&#10;有形固定資産減価償却率平均値テキスト"/>
        <xdr:cNvSpPr txBox="1"/>
      </xdr:nvSpPr>
      <xdr:spPr>
        <a:xfrm>
          <a:off x="16357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99" name="フローチャート: 判断 69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0" name="フローチャート: 判断 69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67310</xdr:rowOff>
    </xdr:from>
    <xdr:to>
      <xdr:col>76</xdr:col>
      <xdr:colOff>165100</xdr:colOff>
      <xdr:row>104</xdr:row>
      <xdr:rowOff>168910</xdr:rowOff>
    </xdr:to>
    <xdr:sp macro="" textlink="">
      <xdr:nvSpPr>
        <xdr:cNvPr id="701" name="フローチャート: 判断 700"/>
        <xdr:cNvSpPr/>
      </xdr:nvSpPr>
      <xdr:spPr>
        <a:xfrm>
          <a:off x="14541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2" name="フローチャート: 判断 70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03" name="テキスト ボックス 70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04" name="テキスト ボックス 70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05" name="テキスト ボックス 70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06" name="テキスト ボックス 70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07" name="テキスト ボックス 70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105410</xdr:rowOff>
    </xdr:from>
    <xdr:to>
      <xdr:col>85</xdr:col>
      <xdr:colOff>177800</xdr:colOff>
      <xdr:row>103</xdr:row>
      <xdr:rowOff>35560</xdr:rowOff>
    </xdr:to>
    <xdr:sp macro="" textlink="">
      <xdr:nvSpPr>
        <xdr:cNvPr id="708" name="楕円 707"/>
        <xdr:cNvSpPr/>
      </xdr:nvSpPr>
      <xdr:spPr>
        <a:xfrm>
          <a:off x="16268700" y="175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128270</xdr:rowOff>
    </xdr:from>
    <xdr:ext cx="405130" cy="259080"/>
    <xdr:sp macro="" textlink="">
      <xdr:nvSpPr>
        <xdr:cNvPr id="709" name="【庁舎】&#10;有形固定資産減価償却率該当値テキスト"/>
        <xdr:cNvSpPr txBox="1"/>
      </xdr:nvSpPr>
      <xdr:spPr>
        <a:xfrm>
          <a:off x="16357600" y="17444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123190</xdr:rowOff>
    </xdr:from>
    <xdr:to>
      <xdr:col>81</xdr:col>
      <xdr:colOff>101600</xdr:colOff>
      <xdr:row>103</xdr:row>
      <xdr:rowOff>53340</xdr:rowOff>
    </xdr:to>
    <xdr:sp macro="" textlink="">
      <xdr:nvSpPr>
        <xdr:cNvPr id="710" name="楕円 709"/>
        <xdr:cNvSpPr/>
      </xdr:nvSpPr>
      <xdr:spPr>
        <a:xfrm>
          <a:off x="15430500" y="176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156210</xdr:rowOff>
    </xdr:from>
    <xdr:to>
      <xdr:col>85</xdr:col>
      <xdr:colOff>127000</xdr:colOff>
      <xdr:row>103</xdr:row>
      <xdr:rowOff>2540</xdr:rowOff>
    </xdr:to>
    <xdr:cxnSp macro="">
      <xdr:nvCxnSpPr>
        <xdr:cNvPr id="711" name="直線コネクタ 710"/>
        <xdr:cNvCxnSpPr/>
      </xdr:nvCxnSpPr>
      <xdr:spPr>
        <a:xfrm flipV="1">
          <a:off x="15481300" y="176441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81280</xdr:rowOff>
    </xdr:from>
    <xdr:to>
      <xdr:col>76</xdr:col>
      <xdr:colOff>165100</xdr:colOff>
      <xdr:row>103</xdr:row>
      <xdr:rowOff>11430</xdr:rowOff>
    </xdr:to>
    <xdr:sp macro="" textlink="">
      <xdr:nvSpPr>
        <xdr:cNvPr id="712" name="楕円 711"/>
        <xdr:cNvSpPr/>
      </xdr:nvSpPr>
      <xdr:spPr>
        <a:xfrm>
          <a:off x="14541500" y="17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132080</xdr:rowOff>
    </xdr:from>
    <xdr:to>
      <xdr:col>81</xdr:col>
      <xdr:colOff>50800</xdr:colOff>
      <xdr:row>103</xdr:row>
      <xdr:rowOff>2540</xdr:rowOff>
    </xdr:to>
    <xdr:cxnSp macro="">
      <xdr:nvCxnSpPr>
        <xdr:cNvPr id="713" name="直線コネクタ 712"/>
        <xdr:cNvCxnSpPr/>
      </xdr:nvCxnSpPr>
      <xdr:spPr>
        <a:xfrm>
          <a:off x="14592300" y="176199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95250</xdr:rowOff>
    </xdr:from>
    <xdr:to>
      <xdr:col>72</xdr:col>
      <xdr:colOff>38100</xdr:colOff>
      <xdr:row>103</xdr:row>
      <xdr:rowOff>25400</xdr:rowOff>
    </xdr:to>
    <xdr:sp macro="" textlink="">
      <xdr:nvSpPr>
        <xdr:cNvPr id="714" name="楕円 713"/>
        <xdr:cNvSpPr/>
      </xdr:nvSpPr>
      <xdr:spPr>
        <a:xfrm>
          <a:off x="13652500" y="175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132080</xdr:rowOff>
    </xdr:from>
    <xdr:to>
      <xdr:col>76</xdr:col>
      <xdr:colOff>114300</xdr:colOff>
      <xdr:row>102</xdr:row>
      <xdr:rowOff>146050</xdr:rowOff>
    </xdr:to>
    <xdr:cxnSp macro="">
      <xdr:nvCxnSpPr>
        <xdr:cNvPr id="715" name="直線コネクタ 714"/>
        <xdr:cNvCxnSpPr/>
      </xdr:nvCxnSpPr>
      <xdr:spPr>
        <a:xfrm flipV="1">
          <a:off x="13703300" y="176199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11430</xdr:rowOff>
    </xdr:from>
    <xdr:ext cx="405130" cy="259080"/>
    <xdr:sp macro="" textlink="">
      <xdr:nvSpPr>
        <xdr:cNvPr id="716" name="n_1aveValue【庁舎】&#10;有形固定資産減価償却率"/>
        <xdr:cNvSpPr txBox="1"/>
      </xdr:nvSpPr>
      <xdr:spPr>
        <a:xfrm>
          <a:off x="15266035" y="1801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160020</xdr:rowOff>
    </xdr:from>
    <xdr:ext cx="403225" cy="259080"/>
    <xdr:sp macro="" textlink="">
      <xdr:nvSpPr>
        <xdr:cNvPr id="717" name="n_2aveValue【庁舎】&#10;有形固定資産減価償却率"/>
        <xdr:cNvSpPr txBox="1"/>
      </xdr:nvSpPr>
      <xdr:spPr>
        <a:xfrm>
          <a:off x="14389735" y="17990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135890</xdr:rowOff>
    </xdr:from>
    <xdr:ext cx="403225" cy="259080"/>
    <xdr:sp macro="" textlink="">
      <xdr:nvSpPr>
        <xdr:cNvPr id="718" name="n_3aveValue【庁舎】&#10;有形固定資産減価償却率"/>
        <xdr:cNvSpPr txBox="1"/>
      </xdr:nvSpPr>
      <xdr:spPr>
        <a:xfrm>
          <a:off x="13500735" y="17966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69850</xdr:rowOff>
    </xdr:from>
    <xdr:ext cx="405130" cy="259080"/>
    <xdr:sp macro="" textlink="">
      <xdr:nvSpPr>
        <xdr:cNvPr id="719" name="n_1mainValue【庁舎】&#10;有形固定資産減価償却率"/>
        <xdr:cNvSpPr txBox="1"/>
      </xdr:nvSpPr>
      <xdr:spPr>
        <a:xfrm>
          <a:off x="15266035" y="17386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27940</xdr:rowOff>
    </xdr:from>
    <xdr:ext cx="403225" cy="259080"/>
    <xdr:sp macro="" textlink="">
      <xdr:nvSpPr>
        <xdr:cNvPr id="720" name="n_2mainValue【庁舎】&#10;有形固定資産減価償却率"/>
        <xdr:cNvSpPr txBox="1"/>
      </xdr:nvSpPr>
      <xdr:spPr>
        <a:xfrm>
          <a:off x="14389735" y="17344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41910</xdr:rowOff>
    </xdr:from>
    <xdr:ext cx="403225" cy="257175"/>
    <xdr:sp macro="" textlink="">
      <xdr:nvSpPr>
        <xdr:cNvPr id="721" name="n_3mainValue【庁舎】&#10;有形固定資産減価償却率"/>
        <xdr:cNvSpPr txBox="1"/>
      </xdr:nvSpPr>
      <xdr:spPr>
        <a:xfrm>
          <a:off x="13500735" y="17358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30" name="テキスト ボックス 729"/>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32" name="直線コネクタ 73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33" name="テキスト ボックス 732"/>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34" name="直線コネクタ 73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35" name="テキスト ボックス 734"/>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36" name="直線コネクタ 73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37" name="テキスト ボックス 736"/>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38" name="直線コネクタ 73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39" name="テキスト ボックス 738"/>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40" name="直線コネクタ 73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41" name="テキスト ボックス 740"/>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42" name="直線コネクタ 74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43" name="テキスト ボックス 742"/>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45" name="テキスト ボックス 744"/>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93980</xdr:rowOff>
    </xdr:from>
    <xdr:to>
      <xdr:col>116</xdr:col>
      <xdr:colOff>62865</xdr:colOff>
      <xdr:row>107</xdr:row>
      <xdr:rowOff>167640</xdr:rowOff>
    </xdr:to>
    <xdr:cxnSp macro="">
      <xdr:nvCxnSpPr>
        <xdr:cNvPr id="747" name="直線コネクタ 746"/>
        <xdr:cNvCxnSpPr/>
      </xdr:nvCxnSpPr>
      <xdr:spPr>
        <a:xfrm flipV="1">
          <a:off x="22160865" y="170675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0</xdr:rowOff>
    </xdr:from>
    <xdr:ext cx="469900" cy="259080"/>
    <xdr:sp macro="" textlink="">
      <xdr:nvSpPr>
        <xdr:cNvPr id="748" name="【庁舎】&#10;一人当たり面積最小値テキスト"/>
        <xdr:cNvSpPr txBox="1"/>
      </xdr:nvSpPr>
      <xdr:spPr>
        <a:xfrm>
          <a:off x="22199600" y="1851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167640</xdr:rowOff>
    </xdr:from>
    <xdr:to>
      <xdr:col>116</xdr:col>
      <xdr:colOff>152400</xdr:colOff>
      <xdr:row>107</xdr:row>
      <xdr:rowOff>167640</xdr:rowOff>
    </xdr:to>
    <xdr:cxnSp macro="">
      <xdr:nvCxnSpPr>
        <xdr:cNvPr id="749" name="直線コネクタ 748"/>
        <xdr:cNvCxnSpPr/>
      </xdr:nvCxnSpPr>
      <xdr:spPr>
        <a:xfrm>
          <a:off x="22072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40640</xdr:rowOff>
    </xdr:from>
    <xdr:ext cx="469900" cy="257175"/>
    <xdr:sp macro="" textlink="">
      <xdr:nvSpPr>
        <xdr:cNvPr id="750" name="【庁舎】&#10;一人当たり面積最大値テキスト"/>
        <xdr:cNvSpPr txBox="1"/>
      </xdr:nvSpPr>
      <xdr:spPr>
        <a:xfrm>
          <a:off x="22199600" y="168427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93980</xdr:rowOff>
    </xdr:from>
    <xdr:to>
      <xdr:col>116</xdr:col>
      <xdr:colOff>152400</xdr:colOff>
      <xdr:row>99</xdr:row>
      <xdr:rowOff>93980</xdr:rowOff>
    </xdr:to>
    <xdr:cxnSp macro="">
      <xdr:nvCxnSpPr>
        <xdr:cNvPr id="751" name="直線コネクタ 750"/>
        <xdr:cNvCxnSpPr/>
      </xdr:nvCxnSpPr>
      <xdr:spPr>
        <a:xfrm>
          <a:off x="22072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52070</xdr:rowOff>
    </xdr:from>
    <xdr:ext cx="469900" cy="257175"/>
    <xdr:sp macro="" textlink="">
      <xdr:nvSpPr>
        <xdr:cNvPr id="752" name="【庁舎】&#10;一人当たり面積平均値テキスト"/>
        <xdr:cNvSpPr txBox="1"/>
      </xdr:nvSpPr>
      <xdr:spPr>
        <a:xfrm>
          <a:off x="22199600" y="180543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73025</xdr:rowOff>
    </xdr:from>
    <xdr:to>
      <xdr:col>116</xdr:col>
      <xdr:colOff>114300</xdr:colOff>
      <xdr:row>106</xdr:row>
      <xdr:rowOff>3175</xdr:rowOff>
    </xdr:to>
    <xdr:sp macro="" textlink="">
      <xdr:nvSpPr>
        <xdr:cNvPr id="753" name="フローチャート: 判断 752"/>
        <xdr:cNvSpPr/>
      </xdr:nvSpPr>
      <xdr:spPr>
        <a:xfrm>
          <a:off x="221107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90805</xdr:rowOff>
    </xdr:from>
    <xdr:to>
      <xdr:col>112</xdr:col>
      <xdr:colOff>38100</xdr:colOff>
      <xdr:row>106</xdr:row>
      <xdr:rowOff>20955</xdr:rowOff>
    </xdr:to>
    <xdr:sp macro="" textlink="">
      <xdr:nvSpPr>
        <xdr:cNvPr id="754" name="フローチャート: 判断 753"/>
        <xdr:cNvSpPr/>
      </xdr:nvSpPr>
      <xdr:spPr>
        <a:xfrm>
          <a:off x="21272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5" name="フローチャート: 判断 75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10795</xdr:rowOff>
    </xdr:from>
    <xdr:to>
      <xdr:col>102</xdr:col>
      <xdr:colOff>165100</xdr:colOff>
      <xdr:row>106</xdr:row>
      <xdr:rowOff>112395</xdr:rowOff>
    </xdr:to>
    <xdr:sp macro="" textlink="">
      <xdr:nvSpPr>
        <xdr:cNvPr id="756" name="フローチャート: 判断 755"/>
        <xdr:cNvSpPr/>
      </xdr:nvSpPr>
      <xdr:spPr>
        <a:xfrm>
          <a:off x="19494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57" name="テキスト ボックス 75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58" name="テキスト ボックス 75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59" name="テキスト ボックス 75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60" name="テキスト ボックス 75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61" name="テキスト ボックス 76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762" name="楕円 761"/>
        <xdr:cNvSpPr/>
      </xdr:nvSpPr>
      <xdr:spPr>
        <a:xfrm>
          <a:off x="22110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84455</xdr:rowOff>
    </xdr:from>
    <xdr:ext cx="469900" cy="259080"/>
    <xdr:sp macro="" textlink="">
      <xdr:nvSpPr>
        <xdr:cNvPr id="763" name="【庁舎】&#10;一人当たり面積該当値テキスト"/>
        <xdr:cNvSpPr txBox="1"/>
      </xdr:nvSpPr>
      <xdr:spPr>
        <a:xfrm>
          <a:off x="22199600" y="17915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66040</xdr:rowOff>
    </xdr:from>
    <xdr:to>
      <xdr:col>112</xdr:col>
      <xdr:colOff>38100</xdr:colOff>
      <xdr:row>105</xdr:row>
      <xdr:rowOff>167640</xdr:rowOff>
    </xdr:to>
    <xdr:sp macro="" textlink="">
      <xdr:nvSpPr>
        <xdr:cNvPr id="764" name="楕円 763"/>
        <xdr:cNvSpPr/>
      </xdr:nvSpPr>
      <xdr:spPr>
        <a:xfrm>
          <a:off x="21272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112395</xdr:rowOff>
    </xdr:from>
    <xdr:to>
      <xdr:col>116</xdr:col>
      <xdr:colOff>63500</xdr:colOff>
      <xdr:row>105</xdr:row>
      <xdr:rowOff>116840</xdr:rowOff>
    </xdr:to>
    <xdr:cxnSp macro="">
      <xdr:nvCxnSpPr>
        <xdr:cNvPr id="765" name="直線コネクタ 764"/>
        <xdr:cNvCxnSpPr/>
      </xdr:nvCxnSpPr>
      <xdr:spPr>
        <a:xfrm flipV="1">
          <a:off x="21323300" y="1811464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73025</xdr:rowOff>
    </xdr:from>
    <xdr:to>
      <xdr:col>107</xdr:col>
      <xdr:colOff>101600</xdr:colOff>
      <xdr:row>107</xdr:row>
      <xdr:rowOff>3175</xdr:rowOff>
    </xdr:to>
    <xdr:sp macro="" textlink="">
      <xdr:nvSpPr>
        <xdr:cNvPr id="766" name="楕円 765"/>
        <xdr:cNvSpPr/>
      </xdr:nvSpPr>
      <xdr:spPr>
        <a:xfrm>
          <a:off x="20383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116840</xdr:rowOff>
    </xdr:from>
    <xdr:to>
      <xdr:col>111</xdr:col>
      <xdr:colOff>177800</xdr:colOff>
      <xdr:row>106</xdr:row>
      <xdr:rowOff>123825</xdr:rowOff>
    </xdr:to>
    <xdr:cxnSp macro="">
      <xdr:nvCxnSpPr>
        <xdr:cNvPr id="767" name="直線コネクタ 766"/>
        <xdr:cNvCxnSpPr/>
      </xdr:nvCxnSpPr>
      <xdr:spPr>
        <a:xfrm flipV="1">
          <a:off x="20434300" y="1811909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77470</xdr:rowOff>
    </xdr:from>
    <xdr:to>
      <xdr:col>102</xdr:col>
      <xdr:colOff>165100</xdr:colOff>
      <xdr:row>107</xdr:row>
      <xdr:rowOff>7620</xdr:rowOff>
    </xdr:to>
    <xdr:sp macro="" textlink="">
      <xdr:nvSpPr>
        <xdr:cNvPr id="768" name="楕円 767"/>
        <xdr:cNvSpPr/>
      </xdr:nvSpPr>
      <xdr:spPr>
        <a:xfrm>
          <a:off x="194945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123825</xdr:rowOff>
    </xdr:from>
    <xdr:to>
      <xdr:col>107</xdr:col>
      <xdr:colOff>50800</xdr:colOff>
      <xdr:row>106</xdr:row>
      <xdr:rowOff>128270</xdr:rowOff>
    </xdr:to>
    <xdr:cxnSp macro="">
      <xdr:nvCxnSpPr>
        <xdr:cNvPr id="769" name="直線コネクタ 768"/>
        <xdr:cNvCxnSpPr/>
      </xdr:nvCxnSpPr>
      <xdr:spPr>
        <a:xfrm flipV="1">
          <a:off x="19545300" y="182975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12065</xdr:rowOff>
    </xdr:from>
    <xdr:ext cx="469900" cy="259080"/>
    <xdr:sp macro="" textlink="">
      <xdr:nvSpPr>
        <xdr:cNvPr id="770" name="n_1aveValue【庁舎】&#10;一人当たり面積"/>
        <xdr:cNvSpPr txBox="1"/>
      </xdr:nvSpPr>
      <xdr:spPr>
        <a:xfrm>
          <a:off x="21075650" y="1818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74930</xdr:rowOff>
    </xdr:from>
    <xdr:ext cx="467995" cy="257175"/>
    <xdr:sp macro="" textlink="">
      <xdr:nvSpPr>
        <xdr:cNvPr id="771" name="n_2aveValue【庁舎】&#10;一人当たり面積"/>
        <xdr:cNvSpPr txBox="1"/>
      </xdr:nvSpPr>
      <xdr:spPr>
        <a:xfrm>
          <a:off x="20199350" y="1790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128905</xdr:rowOff>
    </xdr:from>
    <xdr:ext cx="467995" cy="259080"/>
    <xdr:sp macro="" textlink="">
      <xdr:nvSpPr>
        <xdr:cNvPr id="772" name="n_3aveValue【庁舎】&#10;一人当たり面積"/>
        <xdr:cNvSpPr txBox="1"/>
      </xdr:nvSpPr>
      <xdr:spPr>
        <a:xfrm>
          <a:off x="19310350" y="17959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12700</xdr:rowOff>
    </xdr:from>
    <xdr:ext cx="469900" cy="259080"/>
    <xdr:sp macro="" textlink="">
      <xdr:nvSpPr>
        <xdr:cNvPr id="773" name="n_1mainValue【庁舎】&#10;一人当たり面積"/>
        <xdr:cNvSpPr txBox="1"/>
      </xdr:nvSpPr>
      <xdr:spPr>
        <a:xfrm>
          <a:off x="21075650" y="1784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166370</xdr:rowOff>
    </xdr:from>
    <xdr:ext cx="467995" cy="257175"/>
    <xdr:sp macro="" textlink="">
      <xdr:nvSpPr>
        <xdr:cNvPr id="774" name="n_2mainValue【庁舎】&#10;一人当たり面積"/>
        <xdr:cNvSpPr txBox="1"/>
      </xdr:nvSpPr>
      <xdr:spPr>
        <a:xfrm>
          <a:off x="20199350" y="183400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170180</xdr:rowOff>
    </xdr:from>
    <xdr:ext cx="467995" cy="259080"/>
    <xdr:sp macro="" textlink="">
      <xdr:nvSpPr>
        <xdr:cNvPr id="775" name="n_3mainValue【庁舎】&#10;一人当たり面積"/>
        <xdr:cNvSpPr txBox="1"/>
      </xdr:nvSpPr>
      <xdr:spPr>
        <a:xfrm>
          <a:off x="19310350" y="18343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保健センターについて、倉吉市においては、市</a:t>
          </a:r>
          <a:r>
            <a:rPr kumimoji="1" lang="ja-JP" altLang="en-US" sz="1200">
              <a:latin typeface="ＭＳ Ｐゴシック"/>
              <a:ea typeface="ＭＳ Ｐゴシック"/>
            </a:rPr>
            <a:t>民向けの健診の実施場所を主にセンター外の各地域の施設によることとしているため、大規模な健診スペースを要しておらず、人口の割に施設の面積が小さい。そのため、保健センターの一人当たりの面積としても、類似団体平均より低い水準となっている。</a:t>
          </a:r>
        </a:p>
        <a:p>
          <a:r>
            <a:rPr kumimoji="1" lang="ja-JP" altLang="en-US" sz="1300">
              <a:latin typeface="ＭＳ Ｐゴシック"/>
              <a:ea typeface="ＭＳ Ｐゴシック"/>
            </a:rPr>
            <a:t>消防施設について、倉吉市においては、初期消火体制の充実強化を図るため、各地域の自主防災組織に対する小型消防ポンプ等の消防装備の充実に努めるとともに、非常備消防（消防団）においては、各地域の道路状況や自主防災組織の装備の状況等を踏まえ、機動力のある軽消防車の導入、消防ポンプの保有数の調整等を図ってきたことが、消防施設の整備面積が類似団体平均より低い水準となっている一つの要因と考えられる</a:t>
          </a:r>
          <a:r>
            <a:rPr kumimoji="1" lang="ja-JP" altLang="en-US" sz="1300">
              <a:solidFill>
                <a:sysClr val="windowText" lastClr="000000"/>
              </a:solidFill>
              <a:latin typeface="ＭＳ Ｐゴシック"/>
              <a:ea typeface="ＭＳ Ｐゴシック"/>
            </a:rPr>
            <a:t>。平成</a:t>
          </a:r>
          <a:r>
            <a:rPr kumimoji="1" lang="en-US" altLang="ja-JP" sz="1300">
              <a:solidFill>
                <a:sysClr val="windowText" lastClr="000000"/>
              </a:solidFill>
              <a:latin typeface="ＭＳ Ｐゴシック"/>
              <a:ea typeface="ＭＳ Ｐゴシック"/>
            </a:rPr>
            <a:t>28</a:t>
          </a:r>
          <a:r>
            <a:rPr kumimoji="1" lang="ja-JP" altLang="en-US" sz="1300">
              <a:solidFill>
                <a:sysClr val="windowText" lastClr="000000"/>
              </a:solidFill>
              <a:latin typeface="ＭＳ Ｐゴシック"/>
              <a:ea typeface="ＭＳ Ｐゴシック"/>
            </a:rPr>
            <a:t>年度から平成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年度にかけて、類似団体の減価償却率が減少しており、消防施設の整備等が進んでいると推察するが、倉吉市においては、現在、大規模な整備や更新は必要はない。</a:t>
          </a:r>
        </a:p>
        <a:p>
          <a:r>
            <a:rPr kumimoji="1" lang="ja-JP" altLang="en-US" sz="1300">
              <a:solidFill>
                <a:sysClr val="windowText" lastClr="000000"/>
              </a:solidFill>
              <a:latin typeface="ＭＳ Ｐゴシック"/>
              <a:ea typeface="ＭＳ Ｐゴシック"/>
            </a:rPr>
            <a:t>庁舎について、有形固定資産減価償却率が建築年数を経過しているものの耐震改修及び修繕等により長期間に渡り使用出来ているため、類似団体平均より高い水準となっている。平成</a:t>
          </a:r>
          <a:r>
            <a:rPr kumimoji="1" lang="en-US" altLang="ja-JP" sz="1300">
              <a:solidFill>
                <a:sysClr val="windowText" lastClr="000000"/>
              </a:solidFill>
              <a:latin typeface="ＭＳ Ｐゴシック"/>
              <a:ea typeface="ＭＳ Ｐゴシック"/>
            </a:rPr>
            <a:t>28</a:t>
          </a:r>
          <a:r>
            <a:rPr kumimoji="1" lang="ja-JP" altLang="en-US" sz="1300">
              <a:solidFill>
                <a:sysClr val="windowText" lastClr="000000"/>
              </a:solidFill>
              <a:latin typeface="ＭＳ Ｐゴシック"/>
              <a:ea typeface="ＭＳ Ｐゴシック"/>
            </a:rPr>
            <a:t>年度から平成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年度にかけての有形固定資産減価償却率の減少及び一人当たり面積の増加は、平成</a:t>
          </a:r>
          <a:r>
            <a:rPr kumimoji="1" lang="en-US" altLang="ja-JP" sz="1300">
              <a:solidFill>
                <a:sysClr val="windowText" lastClr="000000"/>
              </a:solidFill>
              <a:latin typeface="ＭＳ Ｐゴシック"/>
              <a:ea typeface="ＭＳ Ｐゴシック"/>
            </a:rPr>
            <a:t>28</a:t>
          </a:r>
          <a:r>
            <a:rPr kumimoji="1" lang="ja-JP" altLang="en-US" sz="1300">
              <a:solidFill>
                <a:sysClr val="windowText" lastClr="000000"/>
              </a:solidFill>
              <a:latin typeface="ＭＳ Ｐゴシック"/>
              <a:ea typeface="ＭＳ Ｐゴシック"/>
            </a:rPr>
            <a:t>年度に発生した鳥取県中部地震に伴う災害復旧工事（庁舎関連）と同地震に伴って整備をする必要が生じた第２庁舎の取得（寄附による）が要因と</a:t>
          </a:r>
          <a:r>
            <a:rPr kumimoji="1" lang="ja-JP" altLang="en-US" sz="1300">
              <a:latin typeface="ＭＳ Ｐゴシック"/>
              <a:ea typeface="ＭＳ Ｐゴシック"/>
            </a:rPr>
            <a:t>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7175"/>
    <xdr:sp macro="" textlink="">
      <xdr:nvSpPr>
        <xdr:cNvPr id="30" name="テキスト ボックス 29"/>
        <xdr:cNvSpPr txBox="1"/>
      </xdr:nvSpPr>
      <xdr:spPr>
        <a:xfrm>
          <a:off x="762000" y="3263900"/>
          <a:ext cx="92532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人口の減少や全国平均を上回る高齢化率（平成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月　</a:t>
          </a:r>
          <a:r>
            <a:rPr kumimoji="1" lang="en-US" altLang="ja-JP" sz="1100">
              <a:solidFill>
                <a:sysClr val="windowText" lastClr="000000"/>
              </a:solidFill>
              <a:effectLst/>
              <a:latin typeface="+mn-lt"/>
              <a:ea typeface="+mn-ea"/>
              <a:cs typeface="+mn-cs"/>
            </a:rPr>
            <a:t>31.7%</a:t>
          </a:r>
          <a:r>
            <a:rPr kumimoji="1" lang="ja-JP" altLang="ja-JP" sz="1100">
              <a:solidFill>
                <a:sysClr val="windowText" lastClr="000000"/>
              </a:solidFill>
              <a:effectLst/>
              <a:latin typeface="+mn-lt"/>
              <a:ea typeface="+mn-ea"/>
              <a:cs typeface="+mn-cs"/>
            </a:rPr>
            <a:t>）に加え、市内に中心となる産業が少ないこと等により、財政基盤は依然として弱い。第</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次倉吉市総合計画に沿った施策の重点化</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の両立に努め、活力あるまちづくりを展開しつつ、行政の効率化</a:t>
          </a:r>
          <a:r>
            <a:rPr kumimoji="1" lang="ja-JP" altLang="en-US" sz="1100">
              <a:solidFill>
                <a:sysClr val="windowText" lastClr="000000"/>
              </a:solidFill>
              <a:effectLst/>
              <a:latin typeface="+mn-lt"/>
              <a:ea typeface="+mn-ea"/>
              <a:cs typeface="+mn-cs"/>
            </a:rPr>
            <a:t>を進める</a:t>
          </a:r>
          <a:r>
            <a:rPr kumimoji="1" lang="ja-JP" altLang="ja-JP" sz="1100">
              <a:solidFill>
                <a:sysClr val="windowText" lastClr="000000"/>
              </a:solidFill>
              <a:effectLst/>
              <a:latin typeface="+mn-lt"/>
              <a:ea typeface="+mn-ea"/>
              <a:cs typeface="+mn-cs"/>
            </a:rPr>
            <a:t>ことにより、財政の健全化を図る。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年度から属する市町村類型に異動があったため、いくつかの指標で平成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年度までのものと比べ、類似団体内平均値との相対的な関係が大きく異なる。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175"/>
    <xdr:sp macro="" textlink="">
      <xdr:nvSpPr>
        <xdr:cNvPr id="54" name="テキスト ボックス 53"/>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175"/>
    <xdr:sp macro="" textlink="">
      <xdr:nvSpPr>
        <xdr:cNvPr id="56" name="テキスト ボックス 55"/>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175"/>
    <xdr:sp macro="" textlink="">
      <xdr:nvSpPr>
        <xdr:cNvPr id="58" name="テキスト ボックス 57"/>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169545</xdr:rowOff>
    </xdr:from>
    <xdr:to>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7175"/>
    <xdr:sp macro="" textlink="">
      <xdr:nvSpPr>
        <xdr:cNvPr id="65" name="財政力最小値テキスト"/>
        <xdr:cNvSpPr txBox="1"/>
      </xdr:nvSpPr>
      <xdr:spPr>
        <a:xfrm>
          <a:off x="5041900" y="77812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169545</xdr:rowOff>
    </xdr:from>
    <xdr:to>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86360</xdr:rowOff>
    </xdr:from>
    <xdr:to>
      <xdr:col>23</xdr:col>
      <xdr:colOff>133350</xdr:colOff>
      <xdr:row>42</xdr:row>
      <xdr:rowOff>106045</xdr:rowOff>
    </xdr:to>
    <xdr:cxnSp macro="">
      <xdr:nvCxnSpPr>
        <xdr:cNvPr id="69" name="直線コネクタ 68"/>
        <xdr:cNvCxnSpPr/>
      </xdr:nvCxnSpPr>
      <xdr:spPr>
        <a:xfrm flipV="1">
          <a:off x="4114800" y="72872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127635</xdr:rowOff>
    </xdr:from>
    <xdr:ext cx="762000" cy="259080"/>
    <xdr:sp macro="" textlink="">
      <xdr:nvSpPr>
        <xdr:cNvPr id="70"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106045</xdr:rowOff>
    </xdr:to>
    <xdr:cxnSp macro="">
      <xdr:nvCxnSpPr>
        <xdr:cNvPr id="72" name="直線コネクタ 71"/>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106045</xdr:rowOff>
    </xdr:from>
    <xdr:to>
      <xdr:col>15</xdr:col>
      <xdr:colOff>82550</xdr:colOff>
      <xdr:row>42</xdr:row>
      <xdr:rowOff>125730</xdr:rowOff>
    </xdr:to>
    <xdr:cxnSp macro="">
      <xdr:nvCxnSpPr>
        <xdr:cNvPr id="75" name="直線コネクタ 74"/>
        <xdr:cNvCxnSpPr/>
      </xdr:nvCxnSpPr>
      <xdr:spPr>
        <a:xfrm flipV="1">
          <a:off x="2336800" y="73069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125730</xdr:rowOff>
    </xdr:from>
    <xdr:to>
      <xdr:col>11</xdr:col>
      <xdr:colOff>31750</xdr:colOff>
      <xdr:row>42</xdr:row>
      <xdr:rowOff>125730</xdr:rowOff>
    </xdr:to>
    <xdr:cxnSp macro="">
      <xdr:nvCxnSpPr>
        <xdr:cNvPr id="78" name="直線コネクタ 77"/>
        <xdr:cNvCxnSpPr/>
      </xdr:nvCxnSpPr>
      <xdr:spPr>
        <a:xfrm>
          <a:off x="1447800" y="7326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52070</xdr:rowOff>
    </xdr:from>
    <xdr:ext cx="762000" cy="257175"/>
    <xdr:sp macro="" textlink="">
      <xdr:nvSpPr>
        <xdr:cNvPr id="89" name="財政力該当値テキスト"/>
        <xdr:cNvSpPr txBox="1"/>
      </xdr:nvSpPr>
      <xdr:spPr>
        <a:xfrm>
          <a:off x="5041900" y="7081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167005</xdr:rowOff>
    </xdr:from>
    <xdr:ext cx="736600" cy="257175"/>
    <xdr:sp macro="" textlink="">
      <xdr:nvSpPr>
        <xdr:cNvPr id="91" name="テキスト ボックス 90"/>
        <xdr:cNvSpPr txBox="1"/>
      </xdr:nvSpPr>
      <xdr:spPr>
        <a:xfrm>
          <a:off x="3733800" y="70250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55245</xdr:rowOff>
    </xdr:from>
    <xdr:to>
      <xdr:col>15</xdr:col>
      <xdr:colOff>133350</xdr:colOff>
      <xdr:row>42</xdr:row>
      <xdr:rowOff>156845</xdr:rowOff>
    </xdr:to>
    <xdr:sp macro="" textlink="">
      <xdr:nvSpPr>
        <xdr:cNvPr id="92" name="楕円 91"/>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167005</xdr:rowOff>
    </xdr:from>
    <xdr:ext cx="762000" cy="257175"/>
    <xdr:sp macro="" textlink="">
      <xdr:nvSpPr>
        <xdr:cNvPr id="93" name="テキスト ボックス 92"/>
        <xdr:cNvSpPr txBox="1"/>
      </xdr:nvSpPr>
      <xdr:spPr>
        <a:xfrm>
          <a:off x="2844800" y="70250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74930</xdr:rowOff>
    </xdr:from>
    <xdr:to>
      <xdr:col>11</xdr:col>
      <xdr:colOff>82550</xdr:colOff>
      <xdr:row>43</xdr:row>
      <xdr:rowOff>5080</xdr:rowOff>
    </xdr:to>
    <xdr:sp macro="" textlink="">
      <xdr:nvSpPr>
        <xdr:cNvPr id="94" name="楕円 93"/>
        <xdr:cNvSpPr/>
      </xdr:nvSpPr>
      <xdr:spPr>
        <a:xfrm>
          <a:off x="2286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15240</xdr:rowOff>
    </xdr:from>
    <xdr:ext cx="762000" cy="259080"/>
    <xdr:sp macro="" textlink="">
      <xdr:nvSpPr>
        <xdr:cNvPr id="95" name="テキスト ボックス 94"/>
        <xdr:cNvSpPr txBox="1"/>
      </xdr:nvSpPr>
      <xdr:spPr>
        <a:xfrm>
          <a:off x="1955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74930</xdr:rowOff>
    </xdr:from>
    <xdr:to>
      <xdr:col>7</xdr:col>
      <xdr:colOff>31750</xdr:colOff>
      <xdr:row>43</xdr:row>
      <xdr:rowOff>5080</xdr:rowOff>
    </xdr:to>
    <xdr:sp macro="" textlink="">
      <xdr:nvSpPr>
        <xdr:cNvPr id="96" name="楕円 95"/>
        <xdr:cNvSpPr/>
      </xdr:nvSpPr>
      <xdr:spPr>
        <a:xfrm>
          <a:off x="1397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161290</xdr:rowOff>
    </xdr:from>
    <xdr:ext cx="762000" cy="259080"/>
    <xdr:sp macro="" textlink="">
      <xdr:nvSpPr>
        <xdr:cNvPr id="97" name="テキスト ボックス 96"/>
        <xdr:cNvSpPr txBox="1"/>
      </xdr:nvSpPr>
      <xdr:spPr>
        <a:xfrm>
          <a:off x="1066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99" name="テキスト ボックス 98"/>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0" name="テキスト ボックス 99"/>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分子となる経常経費充当一般財源等が退職手当の</a:t>
          </a:r>
          <a:r>
            <a:rPr lang="ja-JP" altLang="en-US" sz="1100" b="0" i="0" baseline="0">
              <a:solidFill>
                <a:sysClr val="windowText" lastClr="000000"/>
              </a:solidFill>
              <a:effectLst/>
              <a:latin typeface="+mn-lt"/>
              <a:ea typeface="+mn-ea"/>
              <a:cs typeface="+mn-cs"/>
            </a:rPr>
            <a:t>減や下水道繰出金の減等により前年度比</a:t>
          </a:r>
          <a:r>
            <a:rPr lang="en-US" altLang="ja-JP" sz="1100" b="0" i="0" baseline="0">
              <a:solidFill>
                <a:sysClr val="windowText" lastClr="000000"/>
              </a:solidFill>
              <a:effectLst/>
              <a:latin typeface="+mn-lt"/>
              <a:ea typeface="+mn-ea"/>
              <a:cs typeface="+mn-cs"/>
            </a:rPr>
            <a:t>75</a:t>
          </a:r>
          <a:r>
            <a:rPr lang="ja-JP" altLang="en-US" sz="1100" b="0" i="0" baseline="0">
              <a:solidFill>
                <a:sysClr val="windowText" lastClr="000000"/>
              </a:solidFill>
              <a:effectLst/>
              <a:latin typeface="+mn-lt"/>
              <a:ea typeface="+mn-ea"/>
              <a:cs typeface="+mn-cs"/>
            </a:rPr>
            <a:t>百万円減少</a:t>
          </a:r>
          <a:r>
            <a:rPr lang="ja-JP" altLang="ja-JP" sz="1100" b="0" i="0" baseline="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分母となる経常一般財源等が市税の</a:t>
          </a:r>
          <a:r>
            <a:rPr kumimoji="1" lang="ja-JP" altLang="en-US" sz="1100">
              <a:solidFill>
                <a:sysClr val="windowText" lastClr="000000"/>
              </a:solidFill>
              <a:effectLst/>
              <a:latin typeface="+mn-lt"/>
              <a:ea typeface="+mn-ea"/>
              <a:cs typeface="+mn-cs"/>
            </a:rPr>
            <a:t>減や地方交付税の減等</a:t>
          </a:r>
          <a:r>
            <a:rPr kumimoji="1" lang="ja-JP" altLang="ja-JP" sz="1100">
              <a:solidFill>
                <a:sysClr val="windowText" lastClr="000000"/>
              </a:solidFill>
              <a:effectLst/>
              <a:latin typeface="+mn-lt"/>
              <a:ea typeface="+mn-ea"/>
              <a:cs typeface="+mn-cs"/>
            </a:rPr>
            <a:t>により前年度比</a:t>
          </a:r>
          <a:r>
            <a:rPr kumimoji="1" lang="en-US" altLang="ja-JP" sz="1100">
              <a:solidFill>
                <a:sysClr val="windowText" lastClr="000000"/>
              </a:solidFill>
              <a:effectLst/>
              <a:latin typeface="+mn-lt"/>
              <a:ea typeface="+mn-ea"/>
              <a:cs typeface="+mn-cs"/>
            </a:rPr>
            <a:t>182</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したことから、前年度比</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95.9</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年度決算ベース）と比較して高いのは、扶助費（類団比較</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ポイント）、物件費（類団比較</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ポイント）である。また、下水道事業に代表される公営企業への繰出金が高いことが経常収支比率の高さに影響を与えている。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3" name="テキスト ボックス 112"/>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7175"/>
    <xdr:sp macro="" textlink="">
      <xdr:nvSpPr>
        <xdr:cNvPr id="123" name="テキスト ボックス 122"/>
        <xdr:cNvSpPr txBox="1"/>
      </xdr:nvSpPr>
      <xdr:spPr>
        <a:xfrm>
          <a:off x="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7175"/>
    <xdr:sp macro="" textlink="">
      <xdr:nvSpPr>
        <xdr:cNvPr id="125" name="テキスト ボックス 124"/>
        <xdr:cNvSpPr txBox="1"/>
      </xdr:nvSpPr>
      <xdr:spPr>
        <a:xfrm>
          <a:off x="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133985</xdr:rowOff>
    </xdr:from>
    <xdr:to>
      <xdr:col>23</xdr:col>
      <xdr:colOff>133350</xdr:colOff>
      <xdr:row>66</xdr:row>
      <xdr:rowOff>133985</xdr:rowOff>
    </xdr:to>
    <xdr:cxnSp macro="">
      <xdr:nvCxnSpPr>
        <xdr:cNvPr id="129" name="直線コネクタ 128"/>
        <xdr:cNvCxnSpPr/>
      </xdr:nvCxnSpPr>
      <xdr:spPr>
        <a:xfrm flipV="1">
          <a:off x="4953000" y="1007808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106045</xdr:rowOff>
    </xdr:from>
    <xdr:ext cx="762000" cy="259080"/>
    <xdr:sp macro="" textlink="">
      <xdr:nvSpPr>
        <xdr:cNvPr id="130" name="財政構造の弾力性最小値テキスト"/>
        <xdr:cNvSpPr txBox="1"/>
      </xdr:nvSpPr>
      <xdr:spPr>
        <a:xfrm>
          <a:off x="504190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133985</xdr:rowOff>
    </xdr:from>
    <xdr:to>
      <xdr:col>24</xdr:col>
      <xdr:colOff>12700</xdr:colOff>
      <xdr:row>66</xdr:row>
      <xdr:rowOff>133985</xdr:rowOff>
    </xdr:to>
    <xdr:cxnSp macro="">
      <xdr:nvCxnSpPr>
        <xdr:cNvPr id="131" name="直線コネクタ 130"/>
        <xdr:cNvCxnSpPr/>
      </xdr:nvCxnSpPr>
      <xdr:spPr>
        <a:xfrm>
          <a:off x="4864100" y="1144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48895</xdr:rowOff>
    </xdr:from>
    <xdr:ext cx="762000" cy="259080"/>
    <xdr:sp macro="" textlink="">
      <xdr:nvSpPr>
        <xdr:cNvPr id="132" name="財政構造の弾力性最大値テキスト"/>
        <xdr:cNvSpPr txBox="1"/>
      </xdr:nvSpPr>
      <xdr:spPr>
        <a:xfrm>
          <a:off x="5041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133985</xdr:rowOff>
    </xdr:from>
    <xdr:to>
      <xdr:col>24</xdr:col>
      <xdr:colOff>12700</xdr:colOff>
      <xdr:row>58</xdr:row>
      <xdr:rowOff>133985</xdr:rowOff>
    </xdr:to>
    <xdr:cxnSp macro="">
      <xdr:nvCxnSpPr>
        <xdr:cNvPr id="133" name="直線コネクタ 132"/>
        <xdr:cNvCxnSpPr/>
      </xdr:nvCxnSpPr>
      <xdr:spPr>
        <a:xfrm>
          <a:off x="4864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22860</xdr:rowOff>
    </xdr:to>
    <xdr:cxnSp macro="">
      <xdr:nvCxnSpPr>
        <xdr:cNvPr id="134" name="直線コネクタ 133"/>
        <xdr:cNvCxnSpPr/>
      </xdr:nvCxnSpPr>
      <xdr:spPr>
        <a:xfrm>
          <a:off x="4114800" y="104571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60325</xdr:rowOff>
    </xdr:from>
    <xdr:ext cx="762000" cy="259080"/>
    <xdr:sp macro="" textlink="">
      <xdr:nvSpPr>
        <xdr:cNvPr id="135" name="財政構造の弾力性平均値テキスト"/>
        <xdr:cNvSpPr txBox="1"/>
      </xdr:nvSpPr>
      <xdr:spPr>
        <a:xfrm>
          <a:off x="5041900" y="10175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43815</xdr:rowOff>
    </xdr:from>
    <xdr:to>
      <xdr:col>23</xdr:col>
      <xdr:colOff>184150</xdr:colOff>
      <xdr:row>60</xdr:row>
      <xdr:rowOff>145415</xdr:rowOff>
    </xdr:to>
    <xdr:sp macro="" textlink="">
      <xdr:nvSpPr>
        <xdr:cNvPr id="136" name="フローチャート: 判断 135"/>
        <xdr:cNvSpPr/>
      </xdr:nvSpPr>
      <xdr:spPr>
        <a:xfrm>
          <a:off x="49022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6350</xdr:rowOff>
    </xdr:to>
    <xdr:cxnSp macro="">
      <xdr:nvCxnSpPr>
        <xdr:cNvPr id="137" name="直線コネクタ 136"/>
        <xdr:cNvCxnSpPr/>
      </xdr:nvCxnSpPr>
      <xdr:spPr>
        <a:xfrm flipV="1">
          <a:off x="3225800" y="1045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15875</xdr:rowOff>
    </xdr:from>
    <xdr:to>
      <xdr:col>19</xdr:col>
      <xdr:colOff>184150</xdr:colOff>
      <xdr:row>60</xdr:row>
      <xdr:rowOff>117475</xdr:rowOff>
    </xdr:to>
    <xdr:sp macro="" textlink="">
      <xdr:nvSpPr>
        <xdr:cNvPr id="138" name="フローチャート: 判断 137"/>
        <xdr:cNvSpPr/>
      </xdr:nvSpPr>
      <xdr:spPr>
        <a:xfrm>
          <a:off x="4064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127635</xdr:rowOff>
    </xdr:from>
    <xdr:ext cx="736600" cy="259080"/>
    <xdr:sp macro="" textlink="">
      <xdr:nvSpPr>
        <xdr:cNvPr id="139" name="テキスト ボックス 138"/>
        <xdr:cNvSpPr txBox="1"/>
      </xdr:nvSpPr>
      <xdr:spPr>
        <a:xfrm>
          <a:off x="3733800" y="10071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22225</xdr:rowOff>
    </xdr:from>
    <xdr:to>
      <xdr:col>15</xdr:col>
      <xdr:colOff>82550</xdr:colOff>
      <xdr:row>61</xdr:row>
      <xdr:rowOff>6350</xdr:rowOff>
    </xdr:to>
    <xdr:cxnSp macro="">
      <xdr:nvCxnSpPr>
        <xdr:cNvPr id="140" name="直線コネクタ 139"/>
        <xdr:cNvCxnSpPr/>
      </xdr:nvCxnSpPr>
      <xdr:spPr>
        <a:xfrm>
          <a:off x="2336800" y="1030922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86360</xdr:rowOff>
    </xdr:from>
    <xdr:ext cx="762000" cy="257175"/>
    <xdr:sp macro="" textlink="">
      <xdr:nvSpPr>
        <xdr:cNvPr id="142" name="テキスト ボックス 141"/>
        <xdr:cNvSpPr txBox="1"/>
      </xdr:nvSpPr>
      <xdr:spPr>
        <a:xfrm>
          <a:off x="2844800" y="10030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22225</xdr:rowOff>
    </xdr:from>
    <xdr:to>
      <xdr:col>11</xdr:col>
      <xdr:colOff>31750</xdr:colOff>
      <xdr:row>60</xdr:row>
      <xdr:rowOff>118745</xdr:rowOff>
    </xdr:to>
    <xdr:cxnSp macro="">
      <xdr:nvCxnSpPr>
        <xdr:cNvPr id="143" name="直線コネクタ 142"/>
        <xdr:cNvCxnSpPr/>
      </xdr:nvCxnSpPr>
      <xdr:spPr>
        <a:xfrm flipV="1">
          <a:off x="1447800" y="1030922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13970</xdr:rowOff>
    </xdr:from>
    <xdr:ext cx="762000" cy="259080"/>
    <xdr:sp macro="" textlink="">
      <xdr:nvSpPr>
        <xdr:cNvPr id="145" name="テキスト ボックス 144"/>
        <xdr:cNvSpPr txBox="1"/>
      </xdr:nvSpPr>
      <xdr:spPr>
        <a:xfrm>
          <a:off x="1955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143510</xdr:rowOff>
    </xdr:from>
    <xdr:to>
      <xdr:col>7</xdr:col>
      <xdr:colOff>31750</xdr:colOff>
      <xdr:row>60</xdr:row>
      <xdr:rowOff>73025</xdr:rowOff>
    </xdr:to>
    <xdr:sp macro="" textlink="">
      <xdr:nvSpPr>
        <xdr:cNvPr id="146" name="フローチャート: 判断 145"/>
        <xdr:cNvSpPr/>
      </xdr:nvSpPr>
      <xdr:spPr>
        <a:xfrm>
          <a:off x="1397000" y="10259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83185</xdr:rowOff>
    </xdr:from>
    <xdr:ext cx="762000" cy="259080"/>
    <xdr:sp macro="" textlink="">
      <xdr:nvSpPr>
        <xdr:cNvPr id="147" name="テキスト ボックス 146"/>
        <xdr:cNvSpPr txBox="1"/>
      </xdr:nvSpPr>
      <xdr:spPr>
        <a:xfrm>
          <a:off x="1066800" y="1002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8" name="テキスト ボックス 147"/>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9" name="テキスト ボックス 148"/>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50" name="テキスト ボックス 149"/>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51" name="テキスト ボックス 150"/>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52" name="テキスト ボックス 151"/>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3" name="楕円 152"/>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115570</xdr:rowOff>
    </xdr:from>
    <xdr:ext cx="762000" cy="259080"/>
    <xdr:sp macro="" textlink="">
      <xdr:nvSpPr>
        <xdr:cNvPr id="154" name="財政構造の弾力性該当値テキスト"/>
        <xdr:cNvSpPr txBox="1"/>
      </xdr:nvSpPr>
      <xdr:spPr>
        <a:xfrm>
          <a:off x="5041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34290</xdr:rowOff>
    </xdr:from>
    <xdr:ext cx="736600" cy="259080"/>
    <xdr:sp macro="" textlink="">
      <xdr:nvSpPr>
        <xdr:cNvPr id="156" name="テキスト ボックス 155"/>
        <xdr:cNvSpPr txBox="1"/>
      </xdr:nvSpPr>
      <xdr:spPr>
        <a:xfrm>
          <a:off x="3733800" y="1049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126365</xdr:rowOff>
    </xdr:from>
    <xdr:to>
      <xdr:col>15</xdr:col>
      <xdr:colOff>133350</xdr:colOff>
      <xdr:row>61</xdr:row>
      <xdr:rowOff>56515</xdr:rowOff>
    </xdr:to>
    <xdr:sp macro="" textlink="">
      <xdr:nvSpPr>
        <xdr:cNvPr id="157" name="楕円 156"/>
        <xdr:cNvSpPr/>
      </xdr:nvSpPr>
      <xdr:spPr>
        <a:xfrm>
          <a:off x="31750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41275</xdr:rowOff>
    </xdr:from>
    <xdr:ext cx="762000" cy="257175"/>
    <xdr:sp macro="" textlink="">
      <xdr:nvSpPr>
        <xdr:cNvPr id="158" name="テキスト ボックス 157"/>
        <xdr:cNvSpPr txBox="1"/>
      </xdr:nvSpPr>
      <xdr:spPr>
        <a:xfrm>
          <a:off x="2844800" y="10499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143510</xdr:rowOff>
    </xdr:from>
    <xdr:to>
      <xdr:col>11</xdr:col>
      <xdr:colOff>82550</xdr:colOff>
      <xdr:row>60</xdr:row>
      <xdr:rowOff>73025</xdr:rowOff>
    </xdr:to>
    <xdr:sp macro="" textlink="">
      <xdr:nvSpPr>
        <xdr:cNvPr id="159" name="楕円 158"/>
        <xdr:cNvSpPr/>
      </xdr:nvSpPr>
      <xdr:spPr>
        <a:xfrm>
          <a:off x="2286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57785</xdr:rowOff>
    </xdr:from>
    <xdr:ext cx="762000" cy="259080"/>
    <xdr:sp macro="" textlink="">
      <xdr:nvSpPr>
        <xdr:cNvPr id="160" name="テキスト ボックス 159"/>
        <xdr:cNvSpPr txBox="1"/>
      </xdr:nvSpPr>
      <xdr:spPr>
        <a:xfrm>
          <a:off x="1955800" y="10344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67945</xdr:rowOff>
    </xdr:from>
    <xdr:to>
      <xdr:col>7</xdr:col>
      <xdr:colOff>31750</xdr:colOff>
      <xdr:row>60</xdr:row>
      <xdr:rowOff>169545</xdr:rowOff>
    </xdr:to>
    <xdr:sp macro="" textlink="">
      <xdr:nvSpPr>
        <xdr:cNvPr id="161" name="楕円 160"/>
        <xdr:cNvSpPr/>
      </xdr:nvSpPr>
      <xdr:spPr>
        <a:xfrm>
          <a:off x="13970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154940</xdr:rowOff>
    </xdr:from>
    <xdr:ext cx="762000" cy="257175"/>
    <xdr:sp macro="" textlink="">
      <xdr:nvSpPr>
        <xdr:cNvPr id="162" name="テキスト ボックス 161"/>
        <xdr:cNvSpPr txBox="1"/>
      </xdr:nvSpPr>
      <xdr:spPr>
        <a:xfrm>
          <a:off x="1066800" y="104419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5" name="テキスト ボックス 164"/>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[139,612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140,975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人件費、物件費ともに類似団体平均以下であることから、人口</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人当たり人件費・物件費等決算額は、類似団体平均を下回っている。今後は、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年度に策定した公共施設等総合管理計画や今後策定予定の個別施設計画により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公共施設等の最適な管理・配置を検討し、</a:t>
          </a:r>
          <a:r>
            <a:rPr kumimoji="1" lang="ja-JP" altLang="ja-JP" sz="1100">
              <a:solidFill>
                <a:sysClr val="windowText" lastClr="000000"/>
              </a:solidFill>
              <a:effectLst/>
              <a:latin typeface="+mn-lt"/>
              <a:ea typeface="+mn-ea"/>
              <a:cs typeface="+mn-cs"/>
            </a:rPr>
            <a:t>既存施設の維持管理に係る経費を抑制していく。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85" cy="223520"/>
    <xdr:sp macro="" textlink="">
      <xdr:nvSpPr>
        <xdr:cNvPr id="176" name="テキスト ボックス 175"/>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80" name="テキスト ボックス 179"/>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7175"/>
    <xdr:sp macro="" textlink="">
      <xdr:nvSpPr>
        <xdr:cNvPr id="184" name="テキスト ボックス 183"/>
        <xdr:cNvSpPr txBox="1"/>
      </xdr:nvSpPr>
      <xdr:spPr>
        <a:xfrm>
          <a:off x="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86" name="テキスト ボックス 185"/>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73660</xdr:rowOff>
    </xdr:from>
    <xdr:to>
      <xdr:col>23</xdr:col>
      <xdr:colOff>133350</xdr:colOff>
      <xdr:row>88</xdr:row>
      <xdr:rowOff>144780</xdr:rowOff>
    </xdr:to>
    <xdr:cxnSp macro="">
      <xdr:nvCxnSpPr>
        <xdr:cNvPr id="188" name="直線コネクタ 187"/>
        <xdr:cNvCxnSpPr/>
      </xdr:nvCxnSpPr>
      <xdr:spPr>
        <a:xfrm flipV="1">
          <a:off x="4953000" y="13961110"/>
          <a:ext cx="0" cy="1271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116840</xdr:rowOff>
    </xdr:from>
    <xdr:ext cx="762000" cy="259080"/>
    <xdr:sp macro="" textlink="">
      <xdr:nvSpPr>
        <xdr:cNvPr id="189" name="人件費・物件費等の状況最小値テキスト"/>
        <xdr:cNvSpPr txBox="1"/>
      </xdr:nvSpPr>
      <xdr:spPr>
        <a:xfrm>
          <a:off x="5041900" y="152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304,033</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144780</xdr:rowOff>
    </xdr:from>
    <xdr:to>
      <xdr:col>24</xdr:col>
      <xdr:colOff>12700</xdr:colOff>
      <xdr:row>88</xdr:row>
      <xdr:rowOff>144780</xdr:rowOff>
    </xdr:to>
    <xdr:cxnSp macro="">
      <xdr:nvCxnSpPr>
        <xdr:cNvPr id="190" name="直線コネクタ 189"/>
        <xdr:cNvCxnSpPr/>
      </xdr:nvCxnSpPr>
      <xdr:spPr>
        <a:xfrm>
          <a:off x="4864100" y="1523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160020</xdr:rowOff>
    </xdr:from>
    <xdr:ext cx="762000" cy="259080"/>
    <xdr:sp macro="" textlink="">
      <xdr:nvSpPr>
        <xdr:cNvPr id="19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73660</xdr:rowOff>
    </xdr:from>
    <xdr:to>
      <xdr:col>24</xdr:col>
      <xdr:colOff>12700</xdr:colOff>
      <xdr:row>81</xdr:row>
      <xdr:rowOff>73660</xdr:rowOff>
    </xdr:to>
    <xdr:cxnSp macro="">
      <xdr:nvCxnSpPr>
        <xdr:cNvPr id="192" name="直線コネクタ 191"/>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8890</xdr:rowOff>
    </xdr:from>
    <xdr:to>
      <xdr:col>23</xdr:col>
      <xdr:colOff>133350</xdr:colOff>
      <xdr:row>83</xdr:row>
      <xdr:rowOff>10160</xdr:rowOff>
    </xdr:to>
    <xdr:cxnSp macro="">
      <xdr:nvCxnSpPr>
        <xdr:cNvPr id="193" name="直線コネクタ 192"/>
        <xdr:cNvCxnSpPr/>
      </xdr:nvCxnSpPr>
      <xdr:spPr>
        <a:xfrm>
          <a:off x="4114800" y="142392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129540</xdr:rowOff>
    </xdr:from>
    <xdr:ext cx="762000" cy="259080"/>
    <xdr:sp macro="" textlink="">
      <xdr:nvSpPr>
        <xdr:cNvPr id="194" name="人件費・物件費等の状況平均値テキスト"/>
        <xdr:cNvSpPr txBox="1"/>
      </xdr:nvSpPr>
      <xdr:spPr>
        <a:xfrm>
          <a:off x="5041900" y="14359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157480</xdr:rowOff>
    </xdr:from>
    <xdr:to>
      <xdr:col>23</xdr:col>
      <xdr:colOff>184150</xdr:colOff>
      <xdr:row>84</xdr:row>
      <xdr:rowOff>87630</xdr:rowOff>
    </xdr:to>
    <xdr:sp macro="" textlink="">
      <xdr:nvSpPr>
        <xdr:cNvPr id="195" name="フローチャート: 判断 194"/>
        <xdr:cNvSpPr/>
      </xdr:nvSpPr>
      <xdr:spPr>
        <a:xfrm>
          <a:off x="49022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1270</xdr:rowOff>
    </xdr:from>
    <xdr:to>
      <xdr:col>19</xdr:col>
      <xdr:colOff>133350</xdr:colOff>
      <xdr:row>83</xdr:row>
      <xdr:rowOff>8890</xdr:rowOff>
    </xdr:to>
    <xdr:cxnSp macro="">
      <xdr:nvCxnSpPr>
        <xdr:cNvPr id="196" name="直線コネクタ 195"/>
        <xdr:cNvCxnSpPr/>
      </xdr:nvCxnSpPr>
      <xdr:spPr>
        <a:xfrm>
          <a:off x="3225800" y="142316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132080</xdr:rowOff>
    </xdr:from>
    <xdr:to>
      <xdr:col>19</xdr:col>
      <xdr:colOff>184150</xdr:colOff>
      <xdr:row>84</xdr:row>
      <xdr:rowOff>61595</xdr:rowOff>
    </xdr:to>
    <xdr:sp macro="" textlink="">
      <xdr:nvSpPr>
        <xdr:cNvPr id="197" name="フローチャート: 判断 196"/>
        <xdr:cNvSpPr/>
      </xdr:nvSpPr>
      <xdr:spPr>
        <a:xfrm>
          <a:off x="40640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46355</xdr:rowOff>
    </xdr:from>
    <xdr:ext cx="736600" cy="259080"/>
    <xdr:sp macro="" textlink="">
      <xdr:nvSpPr>
        <xdr:cNvPr id="198" name="テキスト ボックス 197"/>
        <xdr:cNvSpPr txBox="1"/>
      </xdr:nvSpPr>
      <xdr:spPr>
        <a:xfrm>
          <a:off x="3733800" y="14448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154940</xdr:rowOff>
    </xdr:from>
    <xdr:to>
      <xdr:col>15</xdr:col>
      <xdr:colOff>82550</xdr:colOff>
      <xdr:row>83</xdr:row>
      <xdr:rowOff>1270</xdr:rowOff>
    </xdr:to>
    <xdr:cxnSp macro="">
      <xdr:nvCxnSpPr>
        <xdr:cNvPr id="199" name="直線コネクタ 198"/>
        <xdr:cNvCxnSpPr/>
      </xdr:nvCxnSpPr>
      <xdr:spPr>
        <a:xfrm>
          <a:off x="2336800" y="142138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106680</xdr:rowOff>
    </xdr:from>
    <xdr:to>
      <xdr:col>15</xdr:col>
      <xdr:colOff>133350</xdr:colOff>
      <xdr:row>84</xdr:row>
      <xdr:rowOff>36830</xdr:rowOff>
    </xdr:to>
    <xdr:sp macro="" textlink="">
      <xdr:nvSpPr>
        <xdr:cNvPr id="200" name="フローチャート: 判断 199"/>
        <xdr:cNvSpPr/>
      </xdr:nvSpPr>
      <xdr:spPr>
        <a:xfrm>
          <a:off x="3175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21590</xdr:rowOff>
    </xdr:from>
    <xdr:ext cx="762000" cy="259080"/>
    <xdr:sp macro="" textlink="">
      <xdr:nvSpPr>
        <xdr:cNvPr id="201" name="テキスト ボックス 200"/>
        <xdr:cNvSpPr txBox="1"/>
      </xdr:nvSpPr>
      <xdr:spPr>
        <a:xfrm>
          <a:off x="284480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111760</xdr:rowOff>
    </xdr:from>
    <xdr:to>
      <xdr:col>11</xdr:col>
      <xdr:colOff>31750</xdr:colOff>
      <xdr:row>82</xdr:row>
      <xdr:rowOff>154940</xdr:rowOff>
    </xdr:to>
    <xdr:cxnSp macro="">
      <xdr:nvCxnSpPr>
        <xdr:cNvPr id="202" name="直線コネクタ 201"/>
        <xdr:cNvCxnSpPr/>
      </xdr:nvCxnSpPr>
      <xdr:spPr>
        <a:xfrm>
          <a:off x="1447800" y="141706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64770</xdr:rowOff>
    </xdr:from>
    <xdr:to>
      <xdr:col>11</xdr:col>
      <xdr:colOff>82550</xdr:colOff>
      <xdr:row>83</xdr:row>
      <xdr:rowOff>166370</xdr:rowOff>
    </xdr:to>
    <xdr:sp macro="" textlink="">
      <xdr:nvSpPr>
        <xdr:cNvPr id="203" name="フローチャート: 判断 202"/>
        <xdr:cNvSpPr/>
      </xdr:nvSpPr>
      <xdr:spPr>
        <a:xfrm>
          <a:off x="22860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151130</xdr:rowOff>
    </xdr:from>
    <xdr:ext cx="762000" cy="259080"/>
    <xdr:sp macro="" textlink="">
      <xdr:nvSpPr>
        <xdr:cNvPr id="204" name="テキスト ボックス 203"/>
        <xdr:cNvSpPr txBox="1"/>
      </xdr:nvSpPr>
      <xdr:spPr>
        <a:xfrm>
          <a:off x="1955800" y="1438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20320</xdr:rowOff>
    </xdr:from>
    <xdr:to>
      <xdr:col>7</xdr:col>
      <xdr:colOff>31750</xdr:colOff>
      <xdr:row>82</xdr:row>
      <xdr:rowOff>121920</xdr:rowOff>
    </xdr:to>
    <xdr:sp macro="" textlink="">
      <xdr:nvSpPr>
        <xdr:cNvPr id="205" name="フローチャート: 判断 204"/>
        <xdr:cNvSpPr/>
      </xdr:nvSpPr>
      <xdr:spPr>
        <a:xfrm>
          <a:off x="1397000" y="1407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132080</xdr:rowOff>
    </xdr:from>
    <xdr:ext cx="762000" cy="257175"/>
    <xdr:sp macro="" textlink="">
      <xdr:nvSpPr>
        <xdr:cNvPr id="206" name="テキスト ボックス 205"/>
        <xdr:cNvSpPr txBox="1"/>
      </xdr:nvSpPr>
      <xdr:spPr>
        <a:xfrm>
          <a:off x="1066800" y="13848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130810</xdr:rowOff>
    </xdr:from>
    <xdr:to>
      <xdr:col>23</xdr:col>
      <xdr:colOff>184150</xdr:colOff>
      <xdr:row>83</xdr:row>
      <xdr:rowOff>60960</xdr:rowOff>
    </xdr:to>
    <xdr:sp macro="" textlink="">
      <xdr:nvSpPr>
        <xdr:cNvPr id="212" name="楕円 211"/>
        <xdr:cNvSpPr/>
      </xdr:nvSpPr>
      <xdr:spPr>
        <a:xfrm>
          <a:off x="4902200" y="141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147320</xdr:rowOff>
    </xdr:from>
    <xdr:ext cx="762000" cy="259080"/>
    <xdr:sp macro="" textlink="">
      <xdr:nvSpPr>
        <xdr:cNvPr id="213" name="人件費・物件費等の状況該当値テキスト"/>
        <xdr:cNvSpPr txBox="1"/>
      </xdr:nvSpPr>
      <xdr:spPr>
        <a:xfrm>
          <a:off x="5041900" y="14034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139,612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129540</xdr:rowOff>
    </xdr:from>
    <xdr:to>
      <xdr:col>19</xdr:col>
      <xdr:colOff>184150</xdr:colOff>
      <xdr:row>83</xdr:row>
      <xdr:rowOff>59690</xdr:rowOff>
    </xdr:to>
    <xdr:sp macro="" textlink="">
      <xdr:nvSpPr>
        <xdr:cNvPr id="214" name="楕円 213"/>
        <xdr:cNvSpPr/>
      </xdr:nvSpPr>
      <xdr:spPr>
        <a:xfrm>
          <a:off x="4064000" y="141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69850</xdr:rowOff>
    </xdr:from>
    <xdr:ext cx="736600" cy="259080"/>
    <xdr:sp macro="" textlink="">
      <xdr:nvSpPr>
        <xdr:cNvPr id="215" name="テキスト ボックス 214"/>
        <xdr:cNvSpPr txBox="1"/>
      </xdr:nvSpPr>
      <xdr:spPr>
        <a:xfrm>
          <a:off x="3733800" y="13957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121920</xdr:rowOff>
    </xdr:from>
    <xdr:to>
      <xdr:col>15</xdr:col>
      <xdr:colOff>133350</xdr:colOff>
      <xdr:row>83</xdr:row>
      <xdr:rowOff>52070</xdr:rowOff>
    </xdr:to>
    <xdr:sp macro="" textlink="">
      <xdr:nvSpPr>
        <xdr:cNvPr id="216" name="楕円 215"/>
        <xdr:cNvSpPr/>
      </xdr:nvSpPr>
      <xdr:spPr>
        <a:xfrm>
          <a:off x="31750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62230</xdr:rowOff>
    </xdr:from>
    <xdr:ext cx="762000" cy="259080"/>
    <xdr:sp macro="" textlink="">
      <xdr:nvSpPr>
        <xdr:cNvPr id="217" name="テキスト ボックス 216"/>
        <xdr:cNvSpPr txBox="1"/>
      </xdr:nvSpPr>
      <xdr:spPr>
        <a:xfrm>
          <a:off x="2844800" y="1394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103505</xdr:rowOff>
    </xdr:from>
    <xdr:to>
      <xdr:col>11</xdr:col>
      <xdr:colOff>82550</xdr:colOff>
      <xdr:row>83</xdr:row>
      <xdr:rowOff>33655</xdr:rowOff>
    </xdr:to>
    <xdr:sp macro="" textlink="">
      <xdr:nvSpPr>
        <xdr:cNvPr id="218" name="楕円 217"/>
        <xdr:cNvSpPr/>
      </xdr:nvSpPr>
      <xdr:spPr>
        <a:xfrm>
          <a:off x="22860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43815</xdr:rowOff>
    </xdr:from>
    <xdr:ext cx="762000" cy="257175"/>
    <xdr:sp macro="" textlink="">
      <xdr:nvSpPr>
        <xdr:cNvPr id="219" name="テキスト ボックス 218"/>
        <xdr:cNvSpPr txBox="1"/>
      </xdr:nvSpPr>
      <xdr:spPr>
        <a:xfrm>
          <a:off x="1955800" y="139312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135,031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60960</xdr:rowOff>
    </xdr:from>
    <xdr:to>
      <xdr:col>7</xdr:col>
      <xdr:colOff>31750</xdr:colOff>
      <xdr:row>82</xdr:row>
      <xdr:rowOff>162560</xdr:rowOff>
    </xdr:to>
    <xdr:sp macro="" textlink="">
      <xdr:nvSpPr>
        <xdr:cNvPr id="220" name="楕円 219"/>
        <xdr:cNvSpPr/>
      </xdr:nvSpPr>
      <xdr:spPr>
        <a:xfrm>
          <a:off x="139700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147320</xdr:rowOff>
    </xdr:from>
    <xdr:ext cx="762000" cy="259080"/>
    <xdr:sp macro="" textlink="">
      <xdr:nvSpPr>
        <xdr:cNvPr id="221" name="テキスト ボックス 220"/>
        <xdr:cNvSpPr txBox="1"/>
      </xdr:nvSpPr>
      <xdr:spPr>
        <a:xfrm>
          <a:off x="1066800" y="1420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4" name="テキスト ボックス 223"/>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　前年度と比較すると数値は大きく低下したが、給与制度の見直し等が要因ではなく、職員役職構成の変化等によるものであることから、今後の動向を注視しなければならない。</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給与制度について、</a:t>
          </a:r>
          <a:r>
            <a:rPr lang="ja-JP" altLang="ja-JP" sz="1100" b="0" i="0" baseline="0">
              <a:solidFill>
                <a:sysClr val="windowText" lastClr="000000"/>
              </a:solidFill>
              <a:effectLst/>
              <a:latin typeface="+mn-lt"/>
              <a:ea typeface="+mn-ea"/>
              <a:cs typeface="+mn-cs"/>
            </a:rPr>
            <a:t>適正な給与水準とするべく調査検討を行い、可能なものから実施していくこと</a:t>
          </a:r>
          <a:r>
            <a:rPr lang="ja-JP" altLang="en-US" sz="1100" b="0" i="0" baseline="0">
              <a:solidFill>
                <a:sysClr val="windowText" lastClr="000000"/>
              </a:solidFill>
              <a:effectLst/>
              <a:latin typeface="+mn-lt"/>
              <a:ea typeface="+mn-ea"/>
              <a:cs typeface="+mn-cs"/>
            </a:rPr>
            <a:t>により</a:t>
          </a:r>
          <a:r>
            <a:rPr lang="ja-JP" altLang="ja-JP" sz="1100" b="0" i="0" baseline="0">
              <a:solidFill>
                <a:sysClr val="windowText" lastClr="000000"/>
              </a:solidFill>
              <a:effectLst/>
              <a:latin typeface="+mn-lt"/>
              <a:ea typeface="+mn-ea"/>
              <a:cs typeface="+mn-cs"/>
            </a:rPr>
            <a:t>、改善</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175"/>
    <xdr:sp macro="" textlink="">
      <xdr:nvSpPr>
        <xdr:cNvPr id="238" name="テキスト ボックス 237"/>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175"/>
    <xdr:sp macro="" textlink="">
      <xdr:nvSpPr>
        <xdr:cNvPr id="240" name="テキスト ボックス 239"/>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50" name="テキスト ボックス 249"/>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86360</xdr:rowOff>
    </xdr:from>
    <xdr:to>
      <xdr:col>81</xdr:col>
      <xdr:colOff>44450</xdr:colOff>
      <xdr:row>90</xdr:row>
      <xdr:rowOff>47625</xdr:rowOff>
    </xdr:to>
    <xdr:cxnSp macro="">
      <xdr:nvCxnSpPr>
        <xdr:cNvPr id="252" name="直線コネクタ 251"/>
        <xdr:cNvCxnSpPr/>
      </xdr:nvCxnSpPr>
      <xdr:spPr>
        <a:xfrm flipV="1">
          <a:off x="17018000" y="1397381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19685</xdr:rowOff>
    </xdr:from>
    <xdr:ext cx="762000" cy="257175"/>
    <xdr:sp macro="" textlink="">
      <xdr:nvSpPr>
        <xdr:cNvPr id="253" name="給与水準   （国との比較）最小値テキスト"/>
        <xdr:cNvSpPr txBox="1"/>
      </xdr:nvSpPr>
      <xdr:spPr>
        <a:xfrm>
          <a:off x="17106900" y="15450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47625</xdr:rowOff>
    </xdr:from>
    <xdr:to>
      <xdr:col>81</xdr:col>
      <xdr:colOff>133350</xdr:colOff>
      <xdr:row>90</xdr:row>
      <xdr:rowOff>47625</xdr:rowOff>
    </xdr:to>
    <xdr:cxnSp macro="">
      <xdr:nvCxnSpPr>
        <xdr:cNvPr id="254" name="直線コネクタ 253"/>
        <xdr:cNvCxnSpPr/>
      </xdr:nvCxnSpPr>
      <xdr:spPr>
        <a:xfrm>
          <a:off x="169291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635</xdr:rowOff>
    </xdr:from>
    <xdr:ext cx="762000" cy="259080"/>
    <xdr:sp macro="" textlink="">
      <xdr:nvSpPr>
        <xdr:cNvPr id="255" name="給与水準   （国との比較）最大値テキスト"/>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86360</xdr:rowOff>
    </xdr:from>
    <xdr:to>
      <xdr:col>81</xdr:col>
      <xdr:colOff>133350</xdr:colOff>
      <xdr:row>81</xdr:row>
      <xdr:rowOff>86360</xdr:rowOff>
    </xdr:to>
    <xdr:cxnSp macro="">
      <xdr:nvCxnSpPr>
        <xdr:cNvPr id="256" name="直線コネクタ 255"/>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32385</xdr:rowOff>
    </xdr:from>
    <xdr:to>
      <xdr:col>81</xdr:col>
      <xdr:colOff>44450</xdr:colOff>
      <xdr:row>86</xdr:row>
      <xdr:rowOff>113030</xdr:rowOff>
    </xdr:to>
    <xdr:cxnSp macro="">
      <xdr:nvCxnSpPr>
        <xdr:cNvPr id="257" name="直線コネクタ 256"/>
        <xdr:cNvCxnSpPr/>
      </xdr:nvCxnSpPr>
      <xdr:spPr>
        <a:xfrm flipV="1">
          <a:off x="16179800" y="1477708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137795</xdr:rowOff>
    </xdr:from>
    <xdr:ext cx="762000" cy="259080"/>
    <xdr:sp macro="" textlink="">
      <xdr:nvSpPr>
        <xdr:cNvPr id="258" name="給与水準   （国との比較）平均値テキスト"/>
        <xdr:cNvSpPr txBox="1"/>
      </xdr:nvSpPr>
      <xdr:spPr>
        <a:xfrm>
          <a:off x="17106900" y="14882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166370</xdr:rowOff>
    </xdr:from>
    <xdr:to>
      <xdr:col>81</xdr:col>
      <xdr:colOff>95250</xdr:colOff>
      <xdr:row>87</xdr:row>
      <xdr:rowOff>95885</xdr:rowOff>
    </xdr:to>
    <xdr:sp macro="" textlink="">
      <xdr:nvSpPr>
        <xdr:cNvPr id="259" name="フローチャート: 判断 258"/>
        <xdr:cNvSpPr/>
      </xdr:nvSpPr>
      <xdr:spPr>
        <a:xfrm>
          <a:off x="16967200" y="14911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113030</xdr:rowOff>
    </xdr:from>
    <xdr:to>
      <xdr:col>77</xdr:col>
      <xdr:colOff>44450</xdr:colOff>
      <xdr:row>86</xdr:row>
      <xdr:rowOff>135890</xdr:rowOff>
    </xdr:to>
    <xdr:cxnSp macro="">
      <xdr:nvCxnSpPr>
        <xdr:cNvPr id="260" name="直線コネクタ 259"/>
        <xdr:cNvCxnSpPr/>
      </xdr:nvCxnSpPr>
      <xdr:spPr>
        <a:xfrm flipV="1">
          <a:off x="15290800" y="14857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6350</xdr:rowOff>
    </xdr:from>
    <xdr:to>
      <xdr:col>77</xdr:col>
      <xdr:colOff>95250</xdr:colOff>
      <xdr:row>87</xdr:row>
      <xdr:rowOff>107315</xdr:rowOff>
    </xdr:to>
    <xdr:sp macro="" textlink="">
      <xdr:nvSpPr>
        <xdr:cNvPr id="261" name="フローチャート: 判断 260"/>
        <xdr:cNvSpPr/>
      </xdr:nvSpPr>
      <xdr:spPr>
        <a:xfrm>
          <a:off x="16129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92075</xdr:rowOff>
    </xdr:from>
    <xdr:ext cx="736600" cy="259080"/>
    <xdr:sp macro="" textlink="">
      <xdr:nvSpPr>
        <xdr:cNvPr id="262" name="テキスト ボックス 261"/>
        <xdr:cNvSpPr txBox="1"/>
      </xdr:nvSpPr>
      <xdr:spPr>
        <a:xfrm>
          <a:off x="15798800" y="15008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78740</xdr:rowOff>
    </xdr:from>
    <xdr:to>
      <xdr:col>72</xdr:col>
      <xdr:colOff>203200</xdr:colOff>
      <xdr:row>86</xdr:row>
      <xdr:rowOff>135890</xdr:rowOff>
    </xdr:to>
    <xdr:cxnSp macro="">
      <xdr:nvCxnSpPr>
        <xdr:cNvPr id="263" name="直線コネクタ 262"/>
        <xdr:cNvCxnSpPr/>
      </xdr:nvCxnSpPr>
      <xdr:spPr>
        <a:xfrm>
          <a:off x="14401800" y="148234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17780</xdr:rowOff>
    </xdr:from>
    <xdr:to>
      <xdr:col>73</xdr:col>
      <xdr:colOff>44450</xdr:colOff>
      <xdr:row>87</xdr:row>
      <xdr:rowOff>118745</xdr:rowOff>
    </xdr:to>
    <xdr:sp macro="" textlink="">
      <xdr:nvSpPr>
        <xdr:cNvPr id="264" name="フローチャート: 判断 263"/>
        <xdr:cNvSpPr/>
      </xdr:nvSpPr>
      <xdr:spPr>
        <a:xfrm>
          <a:off x="15240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103505</xdr:rowOff>
    </xdr:from>
    <xdr:ext cx="762000" cy="259080"/>
    <xdr:sp macro="" textlink="">
      <xdr:nvSpPr>
        <xdr:cNvPr id="265" name="テキスト ボックス 264"/>
        <xdr:cNvSpPr txBox="1"/>
      </xdr:nvSpPr>
      <xdr:spPr>
        <a:xfrm>
          <a:off x="14909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67310</xdr:rowOff>
    </xdr:from>
    <xdr:to>
      <xdr:col>68</xdr:col>
      <xdr:colOff>152400</xdr:colOff>
      <xdr:row>86</xdr:row>
      <xdr:rowOff>78740</xdr:rowOff>
    </xdr:to>
    <xdr:cxnSp macro="">
      <xdr:nvCxnSpPr>
        <xdr:cNvPr id="266" name="直線コネクタ 265"/>
        <xdr:cNvCxnSpPr/>
      </xdr:nvCxnSpPr>
      <xdr:spPr>
        <a:xfrm>
          <a:off x="13512800" y="14812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17780</xdr:rowOff>
    </xdr:from>
    <xdr:to>
      <xdr:col>68</xdr:col>
      <xdr:colOff>203200</xdr:colOff>
      <xdr:row>87</xdr:row>
      <xdr:rowOff>118745</xdr:rowOff>
    </xdr:to>
    <xdr:sp macro="" textlink="">
      <xdr:nvSpPr>
        <xdr:cNvPr id="267" name="フローチャート: 判断 266"/>
        <xdr:cNvSpPr/>
      </xdr:nvSpPr>
      <xdr:spPr>
        <a:xfrm>
          <a:off x="14351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103505</xdr:rowOff>
    </xdr:from>
    <xdr:ext cx="762000" cy="259080"/>
    <xdr:sp macro="" textlink="">
      <xdr:nvSpPr>
        <xdr:cNvPr id="268" name="テキスト ボックス 267"/>
        <xdr:cNvSpPr txBox="1"/>
      </xdr:nvSpPr>
      <xdr:spPr>
        <a:xfrm>
          <a:off x="14020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52070</xdr:rowOff>
    </xdr:from>
    <xdr:to>
      <xdr:col>64</xdr:col>
      <xdr:colOff>152400</xdr:colOff>
      <xdr:row>87</xdr:row>
      <xdr:rowOff>153035</xdr:rowOff>
    </xdr:to>
    <xdr:sp macro="" textlink="">
      <xdr:nvSpPr>
        <xdr:cNvPr id="269" name="フローチャート: 判断 268"/>
        <xdr:cNvSpPr/>
      </xdr:nvSpPr>
      <xdr:spPr>
        <a:xfrm>
          <a:off x="13462000" y="14968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137795</xdr:rowOff>
    </xdr:from>
    <xdr:ext cx="762000" cy="259080"/>
    <xdr:sp macro="" textlink="">
      <xdr:nvSpPr>
        <xdr:cNvPr id="270" name="テキスト ボックス 269"/>
        <xdr:cNvSpPr txBox="1"/>
      </xdr:nvSpPr>
      <xdr:spPr>
        <a:xfrm>
          <a:off x="13131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153035</xdr:rowOff>
    </xdr:from>
    <xdr:to>
      <xdr:col>81</xdr:col>
      <xdr:colOff>95250</xdr:colOff>
      <xdr:row>86</xdr:row>
      <xdr:rowOff>83185</xdr:rowOff>
    </xdr:to>
    <xdr:sp macro="" textlink="">
      <xdr:nvSpPr>
        <xdr:cNvPr id="276" name="楕円 275"/>
        <xdr:cNvSpPr/>
      </xdr:nvSpPr>
      <xdr:spPr>
        <a:xfrm>
          <a:off x="169672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169545</xdr:rowOff>
    </xdr:from>
    <xdr:ext cx="762000" cy="257175"/>
    <xdr:sp macro="" textlink="">
      <xdr:nvSpPr>
        <xdr:cNvPr id="277" name="給与水準   （国との比較）該当値テキスト"/>
        <xdr:cNvSpPr txBox="1"/>
      </xdr:nvSpPr>
      <xdr:spPr>
        <a:xfrm>
          <a:off x="17106900" y="14571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62230</xdr:rowOff>
    </xdr:from>
    <xdr:to>
      <xdr:col>77</xdr:col>
      <xdr:colOff>95250</xdr:colOff>
      <xdr:row>86</xdr:row>
      <xdr:rowOff>163830</xdr:rowOff>
    </xdr:to>
    <xdr:sp macro="" textlink="">
      <xdr:nvSpPr>
        <xdr:cNvPr id="278" name="楕円 277"/>
        <xdr:cNvSpPr/>
      </xdr:nvSpPr>
      <xdr:spPr>
        <a:xfrm>
          <a:off x="161290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2540</xdr:rowOff>
    </xdr:from>
    <xdr:ext cx="736600" cy="259080"/>
    <xdr:sp macro="" textlink="">
      <xdr:nvSpPr>
        <xdr:cNvPr id="279" name="テキスト ボックス 278"/>
        <xdr:cNvSpPr txBox="1"/>
      </xdr:nvSpPr>
      <xdr:spPr>
        <a:xfrm>
          <a:off x="15798800" y="14575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85090</xdr:rowOff>
    </xdr:from>
    <xdr:to>
      <xdr:col>73</xdr:col>
      <xdr:colOff>44450</xdr:colOff>
      <xdr:row>87</xdr:row>
      <xdr:rowOff>15240</xdr:rowOff>
    </xdr:to>
    <xdr:sp macro="" textlink="">
      <xdr:nvSpPr>
        <xdr:cNvPr id="280" name="楕円 279"/>
        <xdr:cNvSpPr/>
      </xdr:nvSpPr>
      <xdr:spPr>
        <a:xfrm>
          <a:off x="15240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25400</xdr:rowOff>
    </xdr:from>
    <xdr:ext cx="762000" cy="259080"/>
    <xdr:sp macro="" textlink="">
      <xdr:nvSpPr>
        <xdr:cNvPr id="281" name="テキスト ボックス 280"/>
        <xdr:cNvSpPr txBox="1"/>
      </xdr:nvSpPr>
      <xdr:spPr>
        <a:xfrm>
          <a:off x="14909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27940</xdr:rowOff>
    </xdr:from>
    <xdr:to>
      <xdr:col>68</xdr:col>
      <xdr:colOff>203200</xdr:colOff>
      <xdr:row>86</xdr:row>
      <xdr:rowOff>129540</xdr:rowOff>
    </xdr:to>
    <xdr:sp macro="" textlink="">
      <xdr:nvSpPr>
        <xdr:cNvPr id="282" name="楕円 281"/>
        <xdr:cNvSpPr/>
      </xdr:nvSpPr>
      <xdr:spPr>
        <a:xfrm>
          <a:off x="14351000" y="147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139700</xdr:rowOff>
    </xdr:from>
    <xdr:ext cx="762000" cy="259080"/>
    <xdr:sp macro="" textlink="">
      <xdr:nvSpPr>
        <xdr:cNvPr id="283" name="テキスト ボックス 282"/>
        <xdr:cNvSpPr txBox="1"/>
      </xdr:nvSpPr>
      <xdr:spPr>
        <a:xfrm>
          <a:off x="14020800" y="1454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84" name="楕円 283"/>
        <xdr:cNvSpPr/>
      </xdr:nvSpPr>
      <xdr:spPr>
        <a:xfrm>
          <a:off x="13462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128270</xdr:rowOff>
    </xdr:from>
    <xdr:ext cx="762000" cy="259080"/>
    <xdr:sp macro="" textlink="">
      <xdr:nvSpPr>
        <xdr:cNvPr id="285" name="テキスト ボックス 284"/>
        <xdr:cNvSpPr txBox="1"/>
      </xdr:nvSpPr>
      <xdr:spPr>
        <a:xfrm>
          <a:off x="13131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87" name="テキスト ボックス 286"/>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88" name="テキスト ボックス 287"/>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rgbClr val="00B0F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類似団体と比較すると、</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人程度下回っている状況である。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令和</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年度に向けて正職員数を削減するよう、平成29年度に定員管理計画（平成29年度正職員数431人</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令和</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年度414人）を策定して取り組んでいるところである。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今後においては、計画に沿って定員管理を行っていくよう努める。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301" name="テキスト ボックス 300"/>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11" name="テキスト ボックス 310"/>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3" name="テキスト ボックス 312"/>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168275</xdr:rowOff>
    </xdr:from>
    <xdr:to>
      <xdr:col>81</xdr:col>
      <xdr:colOff>44450</xdr:colOff>
      <xdr:row>67</xdr:row>
      <xdr:rowOff>105410</xdr:rowOff>
    </xdr:to>
    <xdr:cxnSp macro="">
      <xdr:nvCxnSpPr>
        <xdr:cNvPr id="317" name="直線コネクタ 316"/>
        <xdr:cNvCxnSpPr/>
      </xdr:nvCxnSpPr>
      <xdr:spPr>
        <a:xfrm flipV="1">
          <a:off x="17018000" y="1011237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77470</xdr:rowOff>
    </xdr:from>
    <xdr:ext cx="762000" cy="257175"/>
    <xdr:sp macro="" textlink="">
      <xdr:nvSpPr>
        <xdr:cNvPr id="318" name="定員管理の状況最小値テキスト"/>
        <xdr:cNvSpPr txBox="1"/>
      </xdr:nvSpPr>
      <xdr:spPr>
        <a:xfrm>
          <a:off x="17106900" y="11564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105410</xdr:rowOff>
    </xdr:from>
    <xdr:to>
      <xdr:col>81</xdr:col>
      <xdr:colOff>133350</xdr:colOff>
      <xdr:row>67</xdr:row>
      <xdr:rowOff>105410</xdr:rowOff>
    </xdr:to>
    <xdr:cxnSp macro="">
      <xdr:nvCxnSpPr>
        <xdr:cNvPr id="319" name="直線コネクタ 318"/>
        <xdr:cNvCxnSpPr/>
      </xdr:nvCxnSpPr>
      <xdr:spPr>
        <a:xfrm>
          <a:off x="16929100" y="1159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83185</xdr:rowOff>
    </xdr:from>
    <xdr:ext cx="762000" cy="259080"/>
    <xdr:sp macro="" textlink="">
      <xdr:nvSpPr>
        <xdr:cNvPr id="320" name="定員管理の状況最大値テキスト"/>
        <xdr:cNvSpPr txBox="1"/>
      </xdr:nvSpPr>
      <xdr:spPr>
        <a:xfrm>
          <a:off x="17106900" y="985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168275</xdr:rowOff>
    </xdr:from>
    <xdr:to>
      <xdr:col>81</xdr:col>
      <xdr:colOff>133350</xdr:colOff>
      <xdr:row>58</xdr:row>
      <xdr:rowOff>168275</xdr:rowOff>
    </xdr:to>
    <xdr:cxnSp macro="">
      <xdr:nvCxnSpPr>
        <xdr:cNvPr id="321" name="直線コネクタ 320"/>
        <xdr:cNvCxnSpPr/>
      </xdr:nvCxnSpPr>
      <xdr:spPr>
        <a:xfrm>
          <a:off x="169291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161925</xdr:rowOff>
    </xdr:from>
    <xdr:to>
      <xdr:col>81</xdr:col>
      <xdr:colOff>44450</xdr:colOff>
      <xdr:row>60</xdr:row>
      <xdr:rowOff>166370</xdr:rowOff>
    </xdr:to>
    <xdr:cxnSp macro="">
      <xdr:nvCxnSpPr>
        <xdr:cNvPr id="322" name="直線コネクタ 321"/>
        <xdr:cNvCxnSpPr/>
      </xdr:nvCxnSpPr>
      <xdr:spPr>
        <a:xfrm flipV="1">
          <a:off x="16179800" y="104489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36830</xdr:rowOff>
    </xdr:from>
    <xdr:ext cx="762000" cy="259080"/>
    <xdr:sp macro="" textlink="">
      <xdr:nvSpPr>
        <xdr:cNvPr id="323" name="定員管理の状況平均値テキスト"/>
        <xdr:cNvSpPr txBox="1"/>
      </xdr:nvSpPr>
      <xdr:spPr>
        <a:xfrm>
          <a:off x="17106900" y="1066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64770</xdr:rowOff>
    </xdr:from>
    <xdr:to>
      <xdr:col>81</xdr:col>
      <xdr:colOff>95250</xdr:colOff>
      <xdr:row>62</xdr:row>
      <xdr:rowOff>166370</xdr:rowOff>
    </xdr:to>
    <xdr:sp macro="" textlink="">
      <xdr:nvSpPr>
        <xdr:cNvPr id="324" name="フローチャート: 判断 323"/>
        <xdr:cNvSpPr/>
      </xdr:nvSpPr>
      <xdr:spPr>
        <a:xfrm>
          <a:off x="169672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166370</xdr:rowOff>
    </xdr:from>
    <xdr:to>
      <xdr:col>77</xdr:col>
      <xdr:colOff>44450</xdr:colOff>
      <xdr:row>60</xdr:row>
      <xdr:rowOff>167005</xdr:rowOff>
    </xdr:to>
    <xdr:cxnSp macro="">
      <xdr:nvCxnSpPr>
        <xdr:cNvPr id="325" name="直線コネクタ 324"/>
        <xdr:cNvCxnSpPr/>
      </xdr:nvCxnSpPr>
      <xdr:spPr>
        <a:xfrm flipV="1">
          <a:off x="15290800" y="10453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63500</xdr:rowOff>
    </xdr:from>
    <xdr:to>
      <xdr:col>77</xdr:col>
      <xdr:colOff>95250</xdr:colOff>
      <xdr:row>62</xdr:row>
      <xdr:rowOff>165100</xdr:rowOff>
    </xdr:to>
    <xdr:sp macro="" textlink="">
      <xdr:nvSpPr>
        <xdr:cNvPr id="326" name="フローチャート: 判断 325"/>
        <xdr:cNvSpPr/>
      </xdr:nvSpPr>
      <xdr:spPr>
        <a:xfrm>
          <a:off x="16129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149860</xdr:rowOff>
    </xdr:from>
    <xdr:ext cx="736600" cy="259080"/>
    <xdr:sp macro="" textlink="">
      <xdr:nvSpPr>
        <xdr:cNvPr id="327" name="テキスト ボックス 326"/>
        <xdr:cNvSpPr txBox="1"/>
      </xdr:nvSpPr>
      <xdr:spPr>
        <a:xfrm>
          <a:off x="15798800" y="10779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160020</xdr:rowOff>
    </xdr:from>
    <xdr:to>
      <xdr:col>72</xdr:col>
      <xdr:colOff>203200</xdr:colOff>
      <xdr:row>60</xdr:row>
      <xdr:rowOff>167005</xdr:rowOff>
    </xdr:to>
    <xdr:cxnSp macro="">
      <xdr:nvCxnSpPr>
        <xdr:cNvPr id="328" name="直線コネクタ 327"/>
        <xdr:cNvCxnSpPr/>
      </xdr:nvCxnSpPr>
      <xdr:spPr>
        <a:xfrm>
          <a:off x="14401800" y="10447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52070</xdr:rowOff>
    </xdr:from>
    <xdr:to>
      <xdr:col>73</xdr:col>
      <xdr:colOff>44450</xdr:colOff>
      <xdr:row>62</xdr:row>
      <xdr:rowOff>153670</xdr:rowOff>
    </xdr:to>
    <xdr:sp macro="" textlink="">
      <xdr:nvSpPr>
        <xdr:cNvPr id="329" name="フローチャート: 判断 328"/>
        <xdr:cNvSpPr/>
      </xdr:nvSpPr>
      <xdr:spPr>
        <a:xfrm>
          <a:off x="15240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138430</xdr:rowOff>
    </xdr:from>
    <xdr:ext cx="762000" cy="259080"/>
    <xdr:sp macro="" textlink="">
      <xdr:nvSpPr>
        <xdr:cNvPr id="330" name="テキスト ボックス 329"/>
        <xdr:cNvSpPr txBox="1"/>
      </xdr:nvSpPr>
      <xdr:spPr>
        <a:xfrm>
          <a:off x="14909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154940</xdr:rowOff>
    </xdr:from>
    <xdr:to>
      <xdr:col>68</xdr:col>
      <xdr:colOff>152400</xdr:colOff>
      <xdr:row>60</xdr:row>
      <xdr:rowOff>160020</xdr:rowOff>
    </xdr:to>
    <xdr:cxnSp macro="">
      <xdr:nvCxnSpPr>
        <xdr:cNvPr id="331" name="直線コネクタ 330"/>
        <xdr:cNvCxnSpPr/>
      </xdr:nvCxnSpPr>
      <xdr:spPr>
        <a:xfrm>
          <a:off x="13512800" y="104419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34925</xdr:rowOff>
    </xdr:from>
    <xdr:to>
      <xdr:col>68</xdr:col>
      <xdr:colOff>203200</xdr:colOff>
      <xdr:row>62</xdr:row>
      <xdr:rowOff>136525</xdr:rowOff>
    </xdr:to>
    <xdr:sp macro="" textlink="">
      <xdr:nvSpPr>
        <xdr:cNvPr id="332" name="フローチャート: 判断 331"/>
        <xdr:cNvSpPr/>
      </xdr:nvSpPr>
      <xdr:spPr>
        <a:xfrm>
          <a:off x="14351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121285</xdr:rowOff>
    </xdr:from>
    <xdr:ext cx="762000" cy="257175"/>
    <xdr:sp macro="" textlink="">
      <xdr:nvSpPr>
        <xdr:cNvPr id="333" name="テキスト ボックス 332"/>
        <xdr:cNvSpPr txBox="1"/>
      </xdr:nvSpPr>
      <xdr:spPr>
        <a:xfrm>
          <a:off x="14020800" y="10751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69850</xdr:rowOff>
    </xdr:from>
    <xdr:to>
      <xdr:col>64</xdr:col>
      <xdr:colOff>152400</xdr:colOff>
      <xdr:row>61</xdr:row>
      <xdr:rowOff>0</xdr:rowOff>
    </xdr:to>
    <xdr:sp macro="" textlink="">
      <xdr:nvSpPr>
        <xdr:cNvPr id="334" name="フローチャート: 判断 333"/>
        <xdr:cNvSpPr/>
      </xdr:nvSpPr>
      <xdr:spPr>
        <a:xfrm>
          <a:off x="13462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10160</xdr:rowOff>
    </xdr:from>
    <xdr:ext cx="762000" cy="259080"/>
    <xdr:sp macro="" textlink="">
      <xdr:nvSpPr>
        <xdr:cNvPr id="335" name="テキスト ボックス 334"/>
        <xdr:cNvSpPr txBox="1"/>
      </xdr:nvSpPr>
      <xdr:spPr>
        <a:xfrm>
          <a:off x="13131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6" name="テキスト ボックス 335"/>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7" name="テキスト ボックス 336"/>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38" name="テキスト ボックス 337"/>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39" name="テキスト ボックス 338"/>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40" name="テキスト ボックス 339"/>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111125</xdr:rowOff>
    </xdr:from>
    <xdr:to>
      <xdr:col>81</xdr:col>
      <xdr:colOff>95250</xdr:colOff>
      <xdr:row>61</xdr:row>
      <xdr:rowOff>41275</xdr:rowOff>
    </xdr:to>
    <xdr:sp macro="" textlink="">
      <xdr:nvSpPr>
        <xdr:cNvPr id="341" name="楕円 340"/>
        <xdr:cNvSpPr/>
      </xdr:nvSpPr>
      <xdr:spPr>
        <a:xfrm>
          <a:off x="169672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127635</xdr:rowOff>
    </xdr:from>
    <xdr:ext cx="762000" cy="259080"/>
    <xdr:sp macro="" textlink="">
      <xdr:nvSpPr>
        <xdr:cNvPr id="342" name="定員管理の状況該当値テキスト"/>
        <xdr:cNvSpPr txBox="1"/>
      </xdr:nvSpPr>
      <xdr:spPr>
        <a:xfrm>
          <a:off x="17106900" y="10243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114935</xdr:rowOff>
    </xdr:from>
    <xdr:to>
      <xdr:col>77</xdr:col>
      <xdr:colOff>95250</xdr:colOff>
      <xdr:row>61</xdr:row>
      <xdr:rowOff>45085</xdr:rowOff>
    </xdr:to>
    <xdr:sp macro="" textlink="">
      <xdr:nvSpPr>
        <xdr:cNvPr id="343" name="楕円 342"/>
        <xdr:cNvSpPr/>
      </xdr:nvSpPr>
      <xdr:spPr>
        <a:xfrm>
          <a:off x="161290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55245</xdr:rowOff>
    </xdr:from>
    <xdr:ext cx="736600" cy="257175"/>
    <xdr:sp macro="" textlink="">
      <xdr:nvSpPr>
        <xdr:cNvPr id="344" name="テキスト ボックス 343"/>
        <xdr:cNvSpPr txBox="1"/>
      </xdr:nvSpPr>
      <xdr:spPr>
        <a:xfrm>
          <a:off x="15798800" y="101707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116205</xdr:rowOff>
    </xdr:from>
    <xdr:to>
      <xdr:col>73</xdr:col>
      <xdr:colOff>44450</xdr:colOff>
      <xdr:row>61</xdr:row>
      <xdr:rowOff>46355</xdr:rowOff>
    </xdr:to>
    <xdr:sp macro="" textlink="">
      <xdr:nvSpPr>
        <xdr:cNvPr id="345" name="楕円 344"/>
        <xdr:cNvSpPr/>
      </xdr:nvSpPr>
      <xdr:spPr>
        <a:xfrm>
          <a:off x="15240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56515</xdr:rowOff>
    </xdr:from>
    <xdr:ext cx="762000" cy="258445"/>
    <xdr:sp macro="" textlink="">
      <xdr:nvSpPr>
        <xdr:cNvPr id="346" name="テキスト ボックス 345"/>
        <xdr:cNvSpPr txBox="1"/>
      </xdr:nvSpPr>
      <xdr:spPr>
        <a:xfrm>
          <a:off x="14909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109220</xdr:rowOff>
    </xdr:from>
    <xdr:to>
      <xdr:col>68</xdr:col>
      <xdr:colOff>203200</xdr:colOff>
      <xdr:row>61</xdr:row>
      <xdr:rowOff>39370</xdr:rowOff>
    </xdr:to>
    <xdr:sp macro="" textlink="">
      <xdr:nvSpPr>
        <xdr:cNvPr id="347" name="楕円 346"/>
        <xdr:cNvSpPr/>
      </xdr:nvSpPr>
      <xdr:spPr>
        <a:xfrm>
          <a:off x="143510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49530</xdr:rowOff>
    </xdr:from>
    <xdr:ext cx="762000" cy="259080"/>
    <xdr:sp macro="" textlink="">
      <xdr:nvSpPr>
        <xdr:cNvPr id="348" name="テキスト ボックス 347"/>
        <xdr:cNvSpPr txBox="1"/>
      </xdr:nvSpPr>
      <xdr:spPr>
        <a:xfrm>
          <a:off x="14020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104140</xdr:rowOff>
    </xdr:from>
    <xdr:to>
      <xdr:col>64</xdr:col>
      <xdr:colOff>152400</xdr:colOff>
      <xdr:row>61</xdr:row>
      <xdr:rowOff>34290</xdr:rowOff>
    </xdr:to>
    <xdr:sp macro="" textlink="">
      <xdr:nvSpPr>
        <xdr:cNvPr id="349" name="楕円 348"/>
        <xdr:cNvSpPr/>
      </xdr:nvSpPr>
      <xdr:spPr>
        <a:xfrm>
          <a:off x="134620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19685</xdr:rowOff>
    </xdr:from>
    <xdr:ext cx="762000" cy="257175"/>
    <xdr:sp macro="" textlink="">
      <xdr:nvSpPr>
        <xdr:cNvPr id="350" name="テキスト ボックス 349"/>
        <xdr:cNvSpPr txBox="1"/>
      </xdr:nvSpPr>
      <xdr:spPr>
        <a:xfrm>
          <a:off x="13131800" y="104781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3" name="テキスト ボックス 352"/>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分子部分を構成する</a:t>
          </a:r>
          <a:r>
            <a:rPr lang="ja-JP" altLang="ja-JP" sz="1100" b="0" i="0" baseline="0">
              <a:solidFill>
                <a:sysClr val="windowText" lastClr="000000"/>
              </a:solidFill>
              <a:effectLst/>
              <a:latin typeface="+mn-lt"/>
              <a:ea typeface="+mn-ea"/>
              <a:cs typeface="+mn-cs"/>
            </a:rPr>
            <a:t>公営企業会計に係る公債費の負担が減少した以上に、</a:t>
          </a:r>
          <a:r>
            <a:rPr kumimoji="1" lang="ja-JP" altLang="ja-JP" sz="1100">
              <a:solidFill>
                <a:sysClr val="windowText" lastClr="000000"/>
              </a:solidFill>
              <a:effectLst/>
              <a:latin typeface="+mn-lt"/>
              <a:ea typeface="+mn-ea"/>
              <a:cs typeface="+mn-cs"/>
            </a:rPr>
            <a:t>分母部分を構成する普通交付税が合併算定替の縮減等により減少したことが影響し、前年度比</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ポイント増の</a:t>
          </a:r>
          <a:r>
            <a:rPr kumimoji="1" lang="en-US" altLang="ja-JP" sz="1100">
              <a:solidFill>
                <a:sysClr val="windowText" lastClr="000000"/>
              </a:solidFill>
              <a:effectLst/>
              <a:latin typeface="+mn-lt"/>
              <a:ea typeface="+mn-ea"/>
              <a:cs typeface="+mn-cs"/>
            </a:rPr>
            <a:t>13.4%</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引き続き類似団体を上回る数値</a:t>
          </a:r>
          <a:r>
            <a:rPr kumimoji="1" lang="ja-JP" altLang="en-US" sz="1100">
              <a:solidFill>
                <a:sysClr val="windowText" lastClr="000000"/>
              </a:solidFill>
              <a:effectLst/>
              <a:latin typeface="+mn-lt"/>
              <a:ea typeface="+mn-ea"/>
              <a:cs typeface="+mn-cs"/>
            </a:rPr>
            <a:t>であり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下水道事業への準公債費分が比率を押し上げる要因となっている。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70" name="テキスト ボックス 369"/>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72" name="テキスト ボックス 371"/>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4" name="テキスト ボックス 373"/>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24765</xdr:rowOff>
    </xdr:from>
    <xdr:to>
      <xdr:col>81</xdr:col>
      <xdr:colOff>44450</xdr:colOff>
      <xdr:row>44</xdr:row>
      <xdr:rowOff>80645</xdr:rowOff>
    </xdr:to>
    <xdr:cxnSp macro="">
      <xdr:nvCxnSpPr>
        <xdr:cNvPr id="379" name="直線コネクタ 378"/>
        <xdr:cNvCxnSpPr/>
      </xdr:nvCxnSpPr>
      <xdr:spPr>
        <a:xfrm flipV="1">
          <a:off x="17018000" y="6196965"/>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52705</xdr:rowOff>
    </xdr:from>
    <xdr:ext cx="762000" cy="257175"/>
    <xdr:sp macro="" textlink="">
      <xdr:nvSpPr>
        <xdr:cNvPr id="380" name="公債費負担の状況最小値テキスト"/>
        <xdr:cNvSpPr txBox="1"/>
      </xdr:nvSpPr>
      <xdr:spPr>
        <a:xfrm>
          <a:off x="17106900" y="75965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111125</xdr:rowOff>
    </xdr:from>
    <xdr:ext cx="762000" cy="257175"/>
    <xdr:sp macro="" textlink="">
      <xdr:nvSpPr>
        <xdr:cNvPr id="382" name="公債費負担の状況最大値テキスト"/>
        <xdr:cNvSpPr txBox="1"/>
      </xdr:nvSpPr>
      <xdr:spPr>
        <a:xfrm>
          <a:off x="17106900" y="5940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24765</xdr:rowOff>
    </xdr:from>
    <xdr:to>
      <xdr:col>81</xdr:col>
      <xdr:colOff>133350</xdr:colOff>
      <xdr:row>36</xdr:row>
      <xdr:rowOff>24765</xdr:rowOff>
    </xdr:to>
    <xdr:cxnSp macro="">
      <xdr:nvCxnSpPr>
        <xdr:cNvPr id="383" name="直線コネクタ 382"/>
        <xdr:cNvCxnSpPr/>
      </xdr:nvCxnSpPr>
      <xdr:spPr>
        <a:xfrm>
          <a:off x="16929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102235</xdr:rowOff>
    </xdr:from>
    <xdr:to>
      <xdr:col>81</xdr:col>
      <xdr:colOff>44450</xdr:colOff>
      <xdr:row>37</xdr:row>
      <xdr:rowOff>106680</xdr:rowOff>
    </xdr:to>
    <xdr:cxnSp macro="">
      <xdr:nvCxnSpPr>
        <xdr:cNvPr id="384" name="直線コネクタ 383"/>
        <xdr:cNvCxnSpPr/>
      </xdr:nvCxnSpPr>
      <xdr:spPr>
        <a:xfrm>
          <a:off x="16179800" y="64458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167005</xdr:rowOff>
    </xdr:from>
    <xdr:ext cx="762000" cy="257175"/>
    <xdr:sp macro="" textlink="">
      <xdr:nvSpPr>
        <xdr:cNvPr id="385" name="公債費負担の状況平均値テキスト"/>
        <xdr:cNvSpPr txBox="1"/>
      </xdr:nvSpPr>
      <xdr:spPr>
        <a:xfrm>
          <a:off x="17106900" y="61677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150495</xdr:rowOff>
    </xdr:from>
    <xdr:to>
      <xdr:col>81</xdr:col>
      <xdr:colOff>95250</xdr:colOff>
      <xdr:row>37</xdr:row>
      <xdr:rowOff>80645</xdr:rowOff>
    </xdr:to>
    <xdr:sp macro="" textlink="">
      <xdr:nvSpPr>
        <xdr:cNvPr id="386" name="フローチャート: 判断 385"/>
        <xdr:cNvSpPr/>
      </xdr:nvSpPr>
      <xdr:spPr>
        <a:xfrm>
          <a:off x="169672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98425</xdr:rowOff>
    </xdr:from>
    <xdr:to>
      <xdr:col>77</xdr:col>
      <xdr:colOff>44450</xdr:colOff>
      <xdr:row>37</xdr:row>
      <xdr:rowOff>102235</xdr:rowOff>
    </xdr:to>
    <xdr:cxnSp macro="">
      <xdr:nvCxnSpPr>
        <xdr:cNvPr id="387" name="直線コネクタ 386"/>
        <xdr:cNvCxnSpPr/>
      </xdr:nvCxnSpPr>
      <xdr:spPr>
        <a:xfrm>
          <a:off x="15290800" y="6442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154940</xdr:rowOff>
    </xdr:from>
    <xdr:to>
      <xdr:col>77</xdr:col>
      <xdr:colOff>95250</xdr:colOff>
      <xdr:row>37</xdr:row>
      <xdr:rowOff>85090</xdr:rowOff>
    </xdr:to>
    <xdr:sp macro="" textlink="">
      <xdr:nvSpPr>
        <xdr:cNvPr id="388" name="フローチャート: 判断 387"/>
        <xdr:cNvSpPr/>
      </xdr:nvSpPr>
      <xdr:spPr>
        <a:xfrm>
          <a:off x="16129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95250</xdr:rowOff>
    </xdr:from>
    <xdr:ext cx="736600" cy="259080"/>
    <xdr:sp macro="" textlink="">
      <xdr:nvSpPr>
        <xdr:cNvPr id="389" name="テキスト ボックス 388"/>
        <xdr:cNvSpPr txBox="1"/>
      </xdr:nvSpPr>
      <xdr:spPr>
        <a:xfrm>
          <a:off x="15798800" y="609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98425</xdr:rowOff>
    </xdr:from>
    <xdr:to>
      <xdr:col>72</xdr:col>
      <xdr:colOff>203200</xdr:colOff>
      <xdr:row>37</xdr:row>
      <xdr:rowOff>98425</xdr:rowOff>
    </xdr:to>
    <xdr:cxnSp macro="">
      <xdr:nvCxnSpPr>
        <xdr:cNvPr id="390" name="直線コネクタ 389"/>
        <xdr:cNvCxnSpPr/>
      </xdr:nvCxnSpPr>
      <xdr:spPr>
        <a:xfrm>
          <a:off x="14401800" y="6442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99060</xdr:rowOff>
    </xdr:from>
    <xdr:ext cx="762000" cy="257175"/>
    <xdr:sp macro="" textlink="">
      <xdr:nvSpPr>
        <xdr:cNvPr id="392" name="テキスト ボックス 391"/>
        <xdr:cNvSpPr txBox="1"/>
      </xdr:nvSpPr>
      <xdr:spPr>
        <a:xfrm>
          <a:off x="14909800" y="6099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98425</xdr:rowOff>
    </xdr:from>
    <xdr:to>
      <xdr:col>68</xdr:col>
      <xdr:colOff>152400</xdr:colOff>
      <xdr:row>37</xdr:row>
      <xdr:rowOff>110490</xdr:rowOff>
    </xdr:to>
    <xdr:cxnSp macro="">
      <xdr:nvCxnSpPr>
        <xdr:cNvPr id="393" name="直線コネクタ 392"/>
        <xdr:cNvCxnSpPr/>
      </xdr:nvCxnSpPr>
      <xdr:spPr>
        <a:xfrm flipV="1">
          <a:off x="13512800" y="64420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1270</xdr:rowOff>
    </xdr:from>
    <xdr:to>
      <xdr:col>68</xdr:col>
      <xdr:colOff>203200</xdr:colOff>
      <xdr:row>37</xdr:row>
      <xdr:rowOff>102870</xdr:rowOff>
    </xdr:to>
    <xdr:sp macro="" textlink="">
      <xdr:nvSpPr>
        <xdr:cNvPr id="394" name="フローチャート: 判断 393"/>
        <xdr:cNvSpPr/>
      </xdr:nvSpPr>
      <xdr:spPr>
        <a:xfrm>
          <a:off x="14351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113030</xdr:rowOff>
    </xdr:from>
    <xdr:ext cx="762000" cy="259080"/>
    <xdr:sp macro="" textlink="">
      <xdr:nvSpPr>
        <xdr:cNvPr id="395" name="テキスト ボックス 394"/>
        <xdr:cNvSpPr txBox="1"/>
      </xdr:nvSpPr>
      <xdr:spPr>
        <a:xfrm>
          <a:off x="14020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396" name="フローチャート: 判断 395"/>
        <xdr:cNvSpPr/>
      </xdr:nvSpPr>
      <xdr:spPr>
        <a:xfrm>
          <a:off x="13462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74930</xdr:rowOff>
    </xdr:from>
    <xdr:ext cx="762000" cy="257175"/>
    <xdr:sp macro="" textlink="">
      <xdr:nvSpPr>
        <xdr:cNvPr id="397" name="テキスト ボックス 396"/>
        <xdr:cNvSpPr txBox="1"/>
      </xdr:nvSpPr>
      <xdr:spPr>
        <a:xfrm>
          <a:off x="13131800" y="60756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55880</xdr:rowOff>
    </xdr:from>
    <xdr:to>
      <xdr:col>81</xdr:col>
      <xdr:colOff>95250</xdr:colOff>
      <xdr:row>37</xdr:row>
      <xdr:rowOff>157480</xdr:rowOff>
    </xdr:to>
    <xdr:sp macro="" textlink="">
      <xdr:nvSpPr>
        <xdr:cNvPr id="403" name="楕円 402"/>
        <xdr:cNvSpPr/>
      </xdr:nvSpPr>
      <xdr:spPr>
        <a:xfrm>
          <a:off x="169672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27940</xdr:rowOff>
    </xdr:from>
    <xdr:ext cx="762000" cy="259080"/>
    <xdr:sp macro="" textlink="">
      <xdr:nvSpPr>
        <xdr:cNvPr id="404" name="公債費負担の状況該当値テキスト"/>
        <xdr:cNvSpPr txBox="1"/>
      </xdr:nvSpPr>
      <xdr:spPr>
        <a:xfrm>
          <a:off x="171069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52070</xdr:rowOff>
    </xdr:from>
    <xdr:to>
      <xdr:col>77</xdr:col>
      <xdr:colOff>95250</xdr:colOff>
      <xdr:row>37</xdr:row>
      <xdr:rowOff>153035</xdr:rowOff>
    </xdr:to>
    <xdr:sp macro="" textlink="">
      <xdr:nvSpPr>
        <xdr:cNvPr id="405" name="楕円 404"/>
        <xdr:cNvSpPr/>
      </xdr:nvSpPr>
      <xdr:spPr>
        <a:xfrm>
          <a:off x="16129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137795</xdr:rowOff>
    </xdr:from>
    <xdr:ext cx="736600" cy="259080"/>
    <xdr:sp macro="" textlink="">
      <xdr:nvSpPr>
        <xdr:cNvPr id="406" name="テキスト ボックス 405"/>
        <xdr:cNvSpPr txBox="1"/>
      </xdr:nvSpPr>
      <xdr:spPr>
        <a:xfrm>
          <a:off x="15798800" y="6481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47625</xdr:rowOff>
    </xdr:from>
    <xdr:to>
      <xdr:col>73</xdr:col>
      <xdr:colOff>44450</xdr:colOff>
      <xdr:row>37</xdr:row>
      <xdr:rowOff>149225</xdr:rowOff>
    </xdr:to>
    <xdr:sp macro="" textlink="">
      <xdr:nvSpPr>
        <xdr:cNvPr id="407" name="楕円 406"/>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133985</xdr:rowOff>
    </xdr:from>
    <xdr:ext cx="762000" cy="257175"/>
    <xdr:sp macro="" textlink="">
      <xdr:nvSpPr>
        <xdr:cNvPr id="408" name="テキスト ボックス 407"/>
        <xdr:cNvSpPr txBox="1"/>
      </xdr:nvSpPr>
      <xdr:spPr>
        <a:xfrm>
          <a:off x="14909800" y="647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47625</xdr:rowOff>
    </xdr:from>
    <xdr:to>
      <xdr:col>68</xdr:col>
      <xdr:colOff>203200</xdr:colOff>
      <xdr:row>37</xdr:row>
      <xdr:rowOff>149225</xdr:rowOff>
    </xdr:to>
    <xdr:sp macro="" textlink="">
      <xdr:nvSpPr>
        <xdr:cNvPr id="409" name="楕円 408"/>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133985</xdr:rowOff>
    </xdr:from>
    <xdr:ext cx="762000" cy="257175"/>
    <xdr:sp macro="" textlink="">
      <xdr:nvSpPr>
        <xdr:cNvPr id="410" name="テキスト ボックス 409"/>
        <xdr:cNvSpPr txBox="1"/>
      </xdr:nvSpPr>
      <xdr:spPr>
        <a:xfrm>
          <a:off x="14020800" y="647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11" name="楕円 410"/>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146050</xdr:rowOff>
    </xdr:from>
    <xdr:ext cx="762000" cy="257175"/>
    <xdr:sp macro="" textlink="">
      <xdr:nvSpPr>
        <xdr:cNvPr id="412" name="テキスト ボックス 411"/>
        <xdr:cNvSpPr txBox="1"/>
      </xdr:nvSpPr>
      <xdr:spPr>
        <a:xfrm>
          <a:off x="13131800" y="6489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5" name="テキスト ボックス 414"/>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一部事務組合への準公債費を含む地方債残高の減少や、職員数の減による退職手当負担見込額の減少により改善傾向にある。平成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年度は、分子部分を構成する将来負担額の内、下水道等の地方債残高減に伴う公営企業債等繰入見込額の減が影響し、前年度比</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108.5%</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450" cy="223520"/>
    <xdr:sp macro="" textlink="">
      <xdr:nvSpPr>
        <xdr:cNvPr id="426" name="テキスト ボックス 425"/>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175"/>
    <xdr:sp macro="" textlink="">
      <xdr:nvSpPr>
        <xdr:cNvPr id="430" name="テキスト ボックス 429"/>
        <xdr:cNvSpPr txBox="1"/>
      </xdr:nvSpPr>
      <xdr:spPr>
        <a:xfrm>
          <a:off x="1206500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175"/>
    <xdr:sp macro="" textlink="">
      <xdr:nvSpPr>
        <xdr:cNvPr id="432" name="テキスト ボックス 431"/>
        <xdr:cNvSpPr txBox="1"/>
      </xdr:nvSpPr>
      <xdr:spPr>
        <a:xfrm>
          <a:off x="1206500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59055</xdr:rowOff>
    </xdr:to>
    <xdr:cxnSp macro="">
      <xdr:nvCxnSpPr>
        <xdr:cNvPr id="443" name="直線コネクタ 442"/>
        <xdr:cNvCxnSpPr/>
      </xdr:nvCxnSpPr>
      <xdr:spPr>
        <a:xfrm flipV="1">
          <a:off x="17018000" y="231330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31115</xdr:rowOff>
    </xdr:from>
    <xdr:ext cx="762000" cy="257175"/>
    <xdr:sp macro="" textlink="">
      <xdr:nvSpPr>
        <xdr:cNvPr id="444" name="将来負担の状況最小値テキスト"/>
        <xdr:cNvSpPr txBox="1"/>
      </xdr:nvSpPr>
      <xdr:spPr>
        <a:xfrm>
          <a:off x="17106900" y="3803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440.2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59055</xdr:rowOff>
    </xdr:from>
    <xdr:to>
      <xdr:col>81</xdr:col>
      <xdr:colOff>133350</xdr:colOff>
      <xdr:row>22</xdr:row>
      <xdr:rowOff>59055</xdr:rowOff>
    </xdr:to>
    <xdr:cxnSp macro="">
      <xdr:nvCxnSpPr>
        <xdr:cNvPr id="445" name="直線コネクタ 444"/>
        <xdr:cNvCxnSpPr/>
      </xdr:nvCxnSpPr>
      <xdr:spPr>
        <a:xfrm>
          <a:off x="16929100" y="383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115570</xdr:rowOff>
    </xdr:from>
    <xdr:to>
      <xdr:col>81</xdr:col>
      <xdr:colOff>44450</xdr:colOff>
      <xdr:row>15</xdr:row>
      <xdr:rowOff>133985</xdr:rowOff>
    </xdr:to>
    <xdr:cxnSp macro="">
      <xdr:nvCxnSpPr>
        <xdr:cNvPr id="448" name="直線コネクタ 447"/>
        <xdr:cNvCxnSpPr/>
      </xdr:nvCxnSpPr>
      <xdr:spPr>
        <a:xfrm flipV="1">
          <a:off x="16179800" y="26873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43815</xdr:rowOff>
    </xdr:from>
    <xdr:ext cx="762000" cy="257175"/>
    <xdr:sp macro="" textlink="">
      <xdr:nvSpPr>
        <xdr:cNvPr id="449" name="将来負担の状況平均値テキスト"/>
        <xdr:cNvSpPr txBox="1"/>
      </xdr:nvSpPr>
      <xdr:spPr>
        <a:xfrm>
          <a:off x="17106900" y="22726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27305</xdr:rowOff>
    </xdr:from>
    <xdr:to>
      <xdr:col>81</xdr:col>
      <xdr:colOff>95250</xdr:colOff>
      <xdr:row>14</xdr:row>
      <xdr:rowOff>128905</xdr:rowOff>
    </xdr:to>
    <xdr:sp macro="" textlink="">
      <xdr:nvSpPr>
        <xdr:cNvPr id="450" name="フローチャート: 判断 449"/>
        <xdr:cNvSpPr/>
      </xdr:nvSpPr>
      <xdr:spPr>
        <a:xfrm>
          <a:off x="16967200" y="24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133985</xdr:rowOff>
    </xdr:from>
    <xdr:to>
      <xdr:col>77</xdr:col>
      <xdr:colOff>44450</xdr:colOff>
      <xdr:row>15</xdr:row>
      <xdr:rowOff>160655</xdr:rowOff>
    </xdr:to>
    <xdr:cxnSp macro="">
      <xdr:nvCxnSpPr>
        <xdr:cNvPr id="451" name="直線コネクタ 450"/>
        <xdr:cNvCxnSpPr/>
      </xdr:nvCxnSpPr>
      <xdr:spPr>
        <a:xfrm flipV="1">
          <a:off x="15290800" y="27057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45720</xdr:rowOff>
    </xdr:from>
    <xdr:to>
      <xdr:col>77</xdr:col>
      <xdr:colOff>95250</xdr:colOff>
      <xdr:row>14</xdr:row>
      <xdr:rowOff>147320</xdr:rowOff>
    </xdr:to>
    <xdr:sp macro="" textlink="">
      <xdr:nvSpPr>
        <xdr:cNvPr id="452" name="フローチャート: 判断 451"/>
        <xdr:cNvSpPr/>
      </xdr:nvSpPr>
      <xdr:spPr>
        <a:xfrm>
          <a:off x="16129000" y="244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157480</xdr:rowOff>
    </xdr:from>
    <xdr:ext cx="736600" cy="257175"/>
    <xdr:sp macro="" textlink="">
      <xdr:nvSpPr>
        <xdr:cNvPr id="453" name="テキスト ボックス 452"/>
        <xdr:cNvSpPr txBox="1"/>
      </xdr:nvSpPr>
      <xdr:spPr>
        <a:xfrm>
          <a:off x="15798800" y="221488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147320</xdr:rowOff>
    </xdr:from>
    <xdr:to>
      <xdr:col>72</xdr:col>
      <xdr:colOff>203200</xdr:colOff>
      <xdr:row>15</xdr:row>
      <xdr:rowOff>160655</xdr:rowOff>
    </xdr:to>
    <xdr:cxnSp macro="">
      <xdr:nvCxnSpPr>
        <xdr:cNvPr id="454" name="直線コネクタ 453"/>
        <xdr:cNvCxnSpPr/>
      </xdr:nvCxnSpPr>
      <xdr:spPr>
        <a:xfrm>
          <a:off x="14401800" y="27190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50165</xdr:rowOff>
    </xdr:from>
    <xdr:to>
      <xdr:col>73</xdr:col>
      <xdr:colOff>44450</xdr:colOff>
      <xdr:row>14</xdr:row>
      <xdr:rowOff>151765</xdr:rowOff>
    </xdr:to>
    <xdr:sp macro="" textlink="">
      <xdr:nvSpPr>
        <xdr:cNvPr id="455" name="フローチャート: 判断 454"/>
        <xdr:cNvSpPr/>
      </xdr:nvSpPr>
      <xdr:spPr>
        <a:xfrm>
          <a:off x="15240000" y="245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161925</xdr:rowOff>
    </xdr:from>
    <xdr:ext cx="762000" cy="259080"/>
    <xdr:sp macro="" textlink="">
      <xdr:nvSpPr>
        <xdr:cNvPr id="456" name="テキスト ボックス 455"/>
        <xdr:cNvSpPr txBox="1"/>
      </xdr:nvSpPr>
      <xdr:spPr>
        <a:xfrm>
          <a:off x="14909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147320</xdr:rowOff>
    </xdr:from>
    <xdr:to>
      <xdr:col>68</xdr:col>
      <xdr:colOff>152400</xdr:colOff>
      <xdr:row>16</xdr:row>
      <xdr:rowOff>2540</xdr:rowOff>
    </xdr:to>
    <xdr:cxnSp macro="">
      <xdr:nvCxnSpPr>
        <xdr:cNvPr id="457" name="直線コネクタ 456"/>
        <xdr:cNvCxnSpPr/>
      </xdr:nvCxnSpPr>
      <xdr:spPr>
        <a:xfrm flipV="1">
          <a:off x="13512800" y="27190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63500</xdr:rowOff>
    </xdr:from>
    <xdr:to>
      <xdr:col>68</xdr:col>
      <xdr:colOff>203200</xdr:colOff>
      <xdr:row>14</xdr:row>
      <xdr:rowOff>165100</xdr:rowOff>
    </xdr:to>
    <xdr:sp macro="" textlink="">
      <xdr:nvSpPr>
        <xdr:cNvPr id="458" name="フローチャート: 判断 457"/>
        <xdr:cNvSpPr/>
      </xdr:nvSpPr>
      <xdr:spPr>
        <a:xfrm>
          <a:off x="14351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3810</xdr:rowOff>
    </xdr:from>
    <xdr:ext cx="762000" cy="259080"/>
    <xdr:sp macro="" textlink="">
      <xdr:nvSpPr>
        <xdr:cNvPr id="459" name="テキスト ボックス 458"/>
        <xdr:cNvSpPr txBox="1"/>
      </xdr:nvSpPr>
      <xdr:spPr>
        <a:xfrm>
          <a:off x="1402080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20320</xdr:rowOff>
    </xdr:from>
    <xdr:to>
      <xdr:col>64</xdr:col>
      <xdr:colOff>152400</xdr:colOff>
      <xdr:row>14</xdr:row>
      <xdr:rowOff>121920</xdr:rowOff>
    </xdr:to>
    <xdr:sp macro="" textlink="">
      <xdr:nvSpPr>
        <xdr:cNvPr id="460" name="フローチャート: 判断 459"/>
        <xdr:cNvSpPr/>
      </xdr:nvSpPr>
      <xdr:spPr>
        <a:xfrm>
          <a:off x="13462000" y="242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132080</xdr:rowOff>
    </xdr:from>
    <xdr:ext cx="762000" cy="257175"/>
    <xdr:sp macro="" textlink="">
      <xdr:nvSpPr>
        <xdr:cNvPr id="461" name="テキスト ボックス 460"/>
        <xdr:cNvSpPr txBox="1"/>
      </xdr:nvSpPr>
      <xdr:spPr>
        <a:xfrm>
          <a:off x="13131800" y="2189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64770</xdr:rowOff>
    </xdr:from>
    <xdr:to>
      <xdr:col>81</xdr:col>
      <xdr:colOff>95250</xdr:colOff>
      <xdr:row>15</xdr:row>
      <xdr:rowOff>166370</xdr:rowOff>
    </xdr:to>
    <xdr:sp macro="" textlink="">
      <xdr:nvSpPr>
        <xdr:cNvPr id="467" name="楕円 466"/>
        <xdr:cNvSpPr/>
      </xdr:nvSpPr>
      <xdr:spPr>
        <a:xfrm>
          <a:off x="16967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36830</xdr:rowOff>
    </xdr:from>
    <xdr:ext cx="762000" cy="259080"/>
    <xdr:sp macro="" textlink="">
      <xdr:nvSpPr>
        <xdr:cNvPr id="468" name="将来負担の状況該当値テキスト"/>
        <xdr:cNvSpPr txBox="1"/>
      </xdr:nvSpPr>
      <xdr:spPr>
        <a:xfrm>
          <a:off x="17106900" y="260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83185</xdr:rowOff>
    </xdr:from>
    <xdr:to>
      <xdr:col>77</xdr:col>
      <xdr:colOff>95250</xdr:colOff>
      <xdr:row>16</xdr:row>
      <xdr:rowOff>13335</xdr:rowOff>
    </xdr:to>
    <xdr:sp macro="" textlink="">
      <xdr:nvSpPr>
        <xdr:cNvPr id="469" name="楕円 468"/>
        <xdr:cNvSpPr/>
      </xdr:nvSpPr>
      <xdr:spPr>
        <a:xfrm>
          <a:off x="16129000" y="26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169545</xdr:rowOff>
    </xdr:from>
    <xdr:ext cx="736600" cy="257175"/>
    <xdr:sp macro="" textlink="">
      <xdr:nvSpPr>
        <xdr:cNvPr id="470" name="テキスト ボックス 469"/>
        <xdr:cNvSpPr txBox="1"/>
      </xdr:nvSpPr>
      <xdr:spPr>
        <a:xfrm>
          <a:off x="15798800" y="27412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109855</xdr:rowOff>
    </xdr:from>
    <xdr:to>
      <xdr:col>73</xdr:col>
      <xdr:colOff>44450</xdr:colOff>
      <xdr:row>16</xdr:row>
      <xdr:rowOff>40640</xdr:rowOff>
    </xdr:to>
    <xdr:sp macro="" textlink="">
      <xdr:nvSpPr>
        <xdr:cNvPr id="471" name="楕円 470"/>
        <xdr:cNvSpPr/>
      </xdr:nvSpPr>
      <xdr:spPr>
        <a:xfrm>
          <a:off x="15240000" y="268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24765</xdr:rowOff>
    </xdr:from>
    <xdr:ext cx="762000" cy="259080"/>
    <xdr:sp macro="" textlink="">
      <xdr:nvSpPr>
        <xdr:cNvPr id="472" name="テキスト ボックス 471"/>
        <xdr:cNvSpPr txBox="1"/>
      </xdr:nvSpPr>
      <xdr:spPr>
        <a:xfrm>
          <a:off x="14909800" y="27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96520</xdr:rowOff>
    </xdr:from>
    <xdr:to>
      <xdr:col>68</xdr:col>
      <xdr:colOff>203200</xdr:colOff>
      <xdr:row>16</xdr:row>
      <xdr:rowOff>26670</xdr:rowOff>
    </xdr:to>
    <xdr:sp macro="" textlink="">
      <xdr:nvSpPr>
        <xdr:cNvPr id="473" name="楕円 472"/>
        <xdr:cNvSpPr/>
      </xdr:nvSpPr>
      <xdr:spPr>
        <a:xfrm>
          <a:off x="14351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11430</xdr:rowOff>
    </xdr:from>
    <xdr:ext cx="762000" cy="259080"/>
    <xdr:sp macro="" textlink="">
      <xdr:nvSpPr>
        <xdr:cNvPr id="474" name="テキスト ボックス 473"/>
        <xdr:cNvSpPr txBox="1"/>
      </xdr:nvSpPr>
      <xdr:spPr>
        <a:xfrm>
          <a:off x="14020800" y="275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123190</xdr:rowOff>
    </xdr:from>
    <xdr:to>
      <xdr:col>64</xdr:col>
      <xdr:colOff>152400</xdr:colOff>
      <xdr:row>16</xdr:row>
      <xdr:rowOff>53340</xdr:rowOff>
    </xdr:to>
    <xdr:sp macro="" textlink="">
      <xdr:nvSpPr>
        <xdr:cNvPr id="475" name="楕円 474"/>
        <xdr:cNvSpPr/>
      </xdr:nvSpPr>
      <xdr:spPr>
        <a:xfrm>
          <a:off x="13462000" y="26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38100</xdr:rowOff>
    </xdr:from>
    <xdr:ext cx="762000" cy="259080"/>
    <xdr:sp macro="" textlink="">
      <xdr:nvSpPr>
        <xdr:cNvPr id="476" name="テキスト ボックス 475"/>
        <xdr:cNvSpPr txBox="1"/>
      </xdr:nvSpPr>
      <xdr:spPr>
        <a:xfrm>
          <a:off x="13131800" y="278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735" cy="259080"/>
    <xdr:sp macro="" textlink="">
      <xdr:nvSpPr>
        <xdr:cNvPr id="32" name="テキスト ボックス 31"/>
        <xdr:cNvSpPr txBox="1"/>
      </xdr:nvSpPr>
      <xdr:spPr>
        <a:xfrm>
          <a:off x="69850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今後も行財政改革への取り組みを通じて人件費の削減に努める。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095" cy="257175"/>
    <xdr:sp macro="" textlink="">
      <xdr:nvSpPr>
        <xdr:cNvPr id="49" name="テキスト ボックス 48"/>
        <xdr:cNvSpPr txBox="1"/>
      </xdr:nvSpPr>
      <xdr:spPr>
        <a:xfrm>
          <a:off x="254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095" cy="257175"/>
    <xdr:sp macro="" textlink="">
      <xdr:nvSpPr>
        <xdr:cNvPr id="51" name="テキスト ボックス 50"/>
        <xdr:cNvSpPr txBox="1"/>
      </xdr:nvSpPr>
      <xdr:spPr>
        <a:xfrm>
          <a:off x="254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095" cy="257175"/>
    <xdr:sp macro="" textlink="">
      <xdr:nvSpPr>
        <xdr:cNvPr id="53" name="テキスト ボックス 52"/>
        <xdr:cNvSpPr txBox="1"/>
      </xdr:nvSpPr>
      <xdr:spPr>
        <a:xfrm>
          <a:off x="254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095" cy="257175"/>
    <xdr:sp macro="" textlink="">
      <xdr:nvSpPr>
        <xdr:cNvPr id="55" name="テキスト ボックス 54"/>
        <xdr:cNvSpPr txBox="1"/>
      </xdr:nvSpPr>
      <xdr:spPr>
        <a:xfrm>
          <a:off x="254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7" name="テキスト ボックス 56"/>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86360</xdr:rowOff>
    </xdr:from>
    <xdr:to>
      <xdr:col>24</xdr:col>
      <xdr:colOff>25400</xdr:colOff>
      <xdr:row>40</xdr:row>
      <xdr:rowOff>8255</xdr:rowOff>
    </xdr:to>
    <xdr:cxnSp macro="">
      <xdr:nvCxnSpPr>
        <xdr:cNvPr id="59" name="直線コネクタ 58"/>
        <xdr:cNvCxnSpPr/>
      </xdr:nvCxnSpPr>
      <xdr:spPr>
        <a:xfrm flipV="1">
          <a:off x="4826000" y="5915660"/>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151765</xdr:rowOff>
    </xdr:from>
    <xdr:ext cx="762000" cy="259080"/>
    <xdr:sp macro="" textlink="">
      <xdr:nvSpPr>
        <xdr:cNvPr id="60" name="人件費最小値テキスト"/>
        <xdr:cNvSpPr txBox="1"/>
      </xdr:nvSpPr>
      <xdr:spPr>
        <a:xfrm>
          <a:off x="4914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8255</xdr:rowOff>
    </xdr:from>
    <xdr:to>
      <xdr:col>24</xdr:col>
      <xdr:colOff>114300</xdr:colOff>
      <xdr:row>40</xdr:row>
      <xdr:rowOff>8255</xdr:rowOff>
    </xdr:to>
    <xdr:cxnSp macro="">
      <xdr:nvCxnSpPr>
        <xdr:cNvPr id="61" name="直線コネクタ 60"/>
        <xdr:cNvCxnSpPr/>
      </xdr:nvCxnSpPr>
      <xdr:spPr>
        <a:xfrm>
          <a:off x="4737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635</xdr:rowOff>
    </xdr:from>
    <xdr:ext cx="762000" cy="259080"/>
    <xdr:sp macro="" textlink="">
      <xdr:nvSpPr>
        <xdr:cNvPr id="62" name="人件費最大値テキスト"/>
        <xdr:cNvSpPr txBox="1"/>
      </xdr:nvSpPr>
      <xdr:spPr>
        <a:xfrm>
          <a:off x="4914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86360</xdr:rowOff>
    </xdr:from>
    <xdr:to>
      <xdr:col>24</xdr:col>
      <xdr:colOff>114300</xdr:colOff>
      <xdr:row>34</xdr:row>
      <xdr:rowOff>86360</xdr:rowOff>
    </xdr:to>
    <xdr:cxnSp macro="">
      <xdr:nvCxnSpPr>
        <xdr:cNvPr id="63" name="直線コネクタ 62"/>
        <xdr:cNvCxnSpPr/>
      </xdr:nvCxnSpPr>
      <xdr:spPr>
        <a:xfrm>
          <a:off x="4737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90170</xdr:rowOff>
    </xdr:from>
    <xdr:to>
      <xdr:col>24</xdr:col>
      <xdr:colOff>25400</xdr:colOff>
      <xdr:row>36</xdr:row>
      <xdr:rowOff>90170</xdr:rowOff>
    </xdr:to>
    <xdr:cxnSp macro="">
      <xdr:nvCxnSpPr>
        <xdr:cNvPr id="64" name="直線コネクタ 63"/>
        <xdr:cNvCxnSpPr/>
      </xdr:nvCxnSpPr>
      <xdr:spPr>
        <a:xfrm>
          <a:off x="3987800" y="6262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135255</xdr:rowOff>
    </xdr:from>
    <xdr:ext cx="762000" cy="257175"/>
    <xdr:sp macro="" textlink="">
      <xdr:nvSpPr>
        <xdr:cNvPr id="65" name="人件費平均値テキスト"/>
        <xdr:cNvSpPr txBox="1"/>
      </xdr:nvSpPr>
      <xdr:spPr>
        <a:xfrm>
          <a:off x="4914900" y="63074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163195</xdr:rowOff>
    </xdr:from>
    <xdr:to>
      <xdr:col>24</xdr:col>
      <xdr:colOff>76200</xdr:colOff>
      <xdr:row>37</xdr:row>
      <xdr:rowOff>93345</xdr:rowOff>
    </xdr:to>
    <xdr:sp macro="" textlink="">
      <xdr:nvSpPr>
        <xdr:cNvPr id="66" name="フローチャート: 判断 65"/>
        <xdr:cNvSpPr/>
      </xdr:nvSpPr>
      <xdr:spPr>
        <a:xfrm>
          <a:off x="4775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40640</xdr:rowOff>
    </xdr:from>
    <xdr:to>
      <xdr:col>19</xdr:col>
      <xdr:colOff>187325</xdr:colOff>
      <xdr:row>36</xdr:row>
      <xdr:rowOff>90170</xdr:rowOff>
    </xdr:to>
    <xdr:cxnSp macro="">
      <xdr:nvCxnSpPr>
        <xdr:cNvPr id="67" name="直線コネクタ 66"/>
        <xdr:cNvCxnSpPr/>
      </xdr:nvCxnSpPr>
      <xdr:spPr>
        <a:xfrm>
          <a:off x="3098800" y="62128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153670</xdr:rowOff>
    </xdr:from>
    <xdr:to>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68580</xdr:rowOff>
    </xdr:from>
    <xdr:ext cx="734695" cy="259080"/>
    <xdr:sp macro="" textlink="">
      <xdr:nvSpPr>
        <xdr:cNvPr id="69" name="テキスト ボックス 68"/>
        <xdr:cNvSpPr txBox="1"/>
      </xdr:nvSpPr>
      <xdr:spPr>
        <a:xfrm>
          <a:off x="3606800" y="64122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147320</xdr:rowOff>
    </xdr:from>
    <xdr:to>
      <xdr:col>15</xdr:col>
      <xdr:colOff>98425</xdr:colOff>
      <xdr:row>36</xdr:row>
      <xdr:rowOff>40640</xdr:rowOff>
    </xdr:to>
    <xdr:cxnSp macro="">
      <xdr:nvCxnSpPr>
        <xdr:cNvPr id="70" name="直線コネクタ 69"/>
        <xdr:cNvCxnSpPr/>
      </xdr:nvCxnSpPr>
      <xdr:spPr>
        <a:xfrm>
          <a:off x="2209800" y="614807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149225</xdr:rowOff>
    </xdr:from>
    <xdr:to>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64135</xdr:rowOff>
    </xdr:from>
    <xdr:ext cx="762000" cy="257175"/>
    <xdr:sp macro="" textlink="">
      <xdr:nvSpPr>
        <xdr:cNvPr id="72" name="テキスト ボックス 71"/>
        <xdr:cNvSpPr txBox="1"/>
      </xdr:nvSpPr>
      <xdr:spPr>
        <a:xfrm>
          <a:off x="2717800" y="64077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147320</xdr:rowOff>
    </xdr:from>
    <xdr:to>
      <xdr:col>11</xdr:col>
      <xdr:colOff>9525</xdr:colOff>
      <xdr:row>36</xdr:row>
      <xdr:rowOff>49530</xdr:rowOff>
    </xdr:to>
    <xdr:cxnSp macro="">
      <xdr:nvCxnSpPr>
        <xdr:cNvPr id="73" name="直線コネクタ 72"/>
        <xdr:cNvCxnSpPr/>
      </xdr:nvCxnSpPr>
      <xdr:spPr>
        <a:xfrm flipV="1">
          <a:off x="1320800" y="61480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130810</xdr:rowOff>
    </xdr:from>
    <xdr:to>
      <xdr:col>11</xdr:col>
      <xdr:colOff>60325</xdr:colOff>
      <xdr:row>37</xdr:row>
      <xdr:rowOff>60960</xdr:rowOff>
    </xdr:to>
    <xdr:sp macro="" textlink="">
      <xdr:nvSpPr>
        <xdr:cNvPr id="74" name="フローチャート: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45720</xdr:rowOff>
    </xdr:from>
    <xdr:ext cx="760095" cy="259080"/>
    <xdr:sp macro="" textlink="">
      <xdr:nvSpPr>
        <xdr:cNvPr id="75" name="テキスト ボックス 74"/>
        <xdr:cNvSpPr txBox="1"/>
      </xdr:nvSpPr>
      <xdr:spPr>
        <a:xfrm>
          <a:off x="1828800" y="63893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153670</xdr:rowOff>
    </xdr:from>
    <xdr:to>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68580</xdr:rowOff>
    </xdr:from>
    <xdr:ext cx="760095" cy="259080"/>
    <xdr:sp macro="" textlink="">
      <xdr:nvSpPr>
        <xdr:cNvPr id="77" name="テキスト ボックス 76"/>
        <xdr:cNvSpPr txBox="1"/>
      </xdr:nvSpPr>
      <xdr:spPr>
        <a:xfrm>
          <a:off x="939800" y="64122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0" name="テキスト ボックス 79"/>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39370</xdr:rowOff>
    </xdr:from>
    <xdr:to>
      <xdr:col>24</xdr:col>
      <xdr:colOff>76200</xdr:colOff>
      <xdr:row>36</xdr:row>
      <xdr:rowOff>140970</xdr:rowOff>
    </xdr:to>
    <xdr:sp macro="" textlink="">
      <xdr:nvSpPr>
        <xdr:cNvPr id="83" name="楕円 82"/>
        <xdr:cNvSpPr/>
      </xdr:nvSpPr>
      <xdr:spPr>
        <a:xfrm>
          <a:off x="4775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55880</xdr:rowOff>
    </xdr:from>
    <xdr:ext cx="762000" cy="259080"/>
    <xdr:sp macro="" textlink="">
      <xdr:nvSpPr>
        <xdr:cNvPr id="84" name="人件費該当値テキスト"/>
        <xdr:cNvSpPr txBox="1"/>
      </xdr:nvSpPr>
      <xdr:spPr>
        <a:xfrm>
          <a:off x="4914900" y="605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39370</xdr:rowOff>
    </xdr:from>
    <xdr:to>
      <xdr:col>20</xdr:col>
      <xdr:colOff>38100</xdr:colOff>
      <xdr:row>36</xdr:row>
      <xdr:rowOff>140970</xdr:rowOff>
    </xdr:to>
    <xdr:sp macro="" textlink="">
      <xdr:nvSpPr>
        <xdr:cNvPr id="85" name="楕円 84"/>
        <xdr:cNvSpPr/>
      </xdr:nvSpPr>
      <xdr:spPr>
        <a:xfrm>
          <a:off x="3937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151130</xdr:rowOff>
    </xdr:from>
    <xdr:ext cx="734695" cy="259080"/>
    <xdr:sp macro="" textlink="">
      <xdr:nvSpPr>
        <xdr:cNvPr id="86" name="テキスト ボックス 85"/>
        <xdr:cNvSpPr txBox="1"/>
      </xdr:nvSpPr>
      <xdr:spPr>
        <a:xfrm>
          <a:off x="3606800" y="59804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160655</xdr:rowOff>
    </xdr:from>
    <xdr:to>
      <xdr:col>15</xdr:col>
      <xdr:colOff>149225</xdr:colOff>
      <xdr:row>36</xdr:row>
      <xdr:rowOff>90805</xdr:rowOff>
    </xdr:to>
    <xdr:sp macro="" textlink="">
      <xdr:nvSpPr>
        <xdr:cNvPr id="87" name="楕円 86"/>
        <xdr:cNvSpPr/>
      </xdr:nvSpPr>
      <xdr:spPr>
        <a:xfrm>
          <a:off x="3048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100965</xdr:rowOff>
    </xdr:from>
    <xdr:ext cx="762000" cy="257175"/>
    <xdr:sp macro="" textlink="">
      <xdr:nvSpPr>
        <xdr:cNvPr id="88" name="テキスト ボックス 87"/>
        <xdr:cNvSpPr txBox="1"/>
      </xdr:nvSpPr>
      <xdr:spPr>
        <a:xfrm>
          <a:off x="2717800" y="59302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96520</xdr:rowOff>
    </xdr:from>
    <xdr:to>
      <xdr:col>11</xdr:col>
      <xdr:colOff>60325</xdr:colOff>
      <xdr:row>36</xdr:row>
      <xdr:rowOff>26670</xdr:rowOff>
    </xdr:to>
    <xdr:sp macro="" textlink="">
      <xdr:nvSpPr>
        <xdr:cNvPr id="89" name="楕円 88"/>
        <xdr:cNvSpPr/>
      </xdr:nvSpPr>
      <xdr:spPr>
        <a:xfrm>
          <a:off x="2159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36830</xdr:rowOff>
    </xdr:from>
    <xdr:ext cx="760095" cy="259080"/>
    <xdr:sp macro="" textlink="">
      <xdr:nvSpPr>
        <xdr:cNvPr id="90" name="テキスト ボックス 89"/>
        <xdr:cNvSpPr txBox="1"/>
      </xdr:nvSpPr>
      <xdr:spPr>
        <a:xfrm>
          <a:off x="1828800" y="58661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170180</xdr:rowOff>
    </xdr:from>
    <xdr:to>
      <xdr:col>6</xdr:col>
      <xdr:colOff>171450</xdr:colOff>
      <xdr:row>36</xdr:row>
      <xdr:rowOff>100330</xdr:rowOff>
    </xdr:to>
    <xdr:sp macro="" textlink="">
      <xdr:nvSpPr>
        <xdr:cNvPr id="91" name="楕円 90"/>
        <xdr:cNvSpPr/>
      </xdr:nvSpPr>
      <xdr:spPr>
        <a:xfrm>
          <a:off x="1270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110490</xdr:rowOff>
    </xdr:from>
    <xdr:ext cx="760095" cy="257175"/>
    <xdr:sp macro="" textlink="">
      <xdr:nvSpPr>
        <xdr:cNvPr id="92" name="テキスト ボックス 91"/>
        <xdr:cNvSpPr txBox="1"/>
      </xdr:nvSpPr>
      <xdr:spPr>
        <a:xfrm>
          <a:off x="939800" y="59397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物件費に係る経常収支比率は、</a:t>
          </a:r>
          <a:r>
            <a:rPr kumimoji="1" lang="ja-JP" altLang="en-US" sz="1100">
              <a:solidFill>
                <a:sysClr val="windowText" lastClr="000000"/>
              </a:solidFill>
              <a:effectLst/>
              <a:latin typeface="+mn-lt"/>
              <a:ea typeface="+mn-ea"/>
              <a:cs typeface="+mn-cs"/>
            </a:rPr>
            <a:t>その</a:t>
          </a:r>
          <a:r>
            <a:rPr kumimoji="1" lang="ja-JP" altLang="ja-JP" sz="1100">
              <a:solidFill>
                <a:sysClr val="windowText" lastClr="000000"/>
              </a:solidFill>
              <a:effectLst/>
              <a:latin typeface="+mn-lt"/>
              <a:ea typeface="+mn-ea"/>
              <a:cs typeface="+mn-cs"/>
            </a:rPr>
            <a:t>分子部分を構成する</a:t>
          </a:r>
          <a:r>
            <a:rPr kumimoji="1" lang="ja-JP" altLang="en-US" sz="1100">
              <a:solidFill>
                <a:sysClr val="windowText" lastClr="000000"/>
              </a:solidFill>
              <a:effectLst/>
              <a:latin typeface="+mn-lt"/>
              <a:ea typeface="+mn-ea"/>
              <a:cs typeface="+mn-cs"/>
            </a:rPr>
            <a:t>物件費に充当される経常</a:t>
          </a:r>
          <a:r>
            <a:rPr kumimoji="1" lang="ja-JP" altLang="ja-JP" sz="1100">
              <a:solidFill>
                <a:sysClr val="windowText" lastClr="000000"/>
              </a:solidFill>
              <a:effectLst/>
              <a:latin typeface="+mn-lt"/>
              <a:ea typeface="+mn-ea"/>
              <a:cs typeface="+mn-cs"/>
            </a:rPr>
            <a:t>一般財源等</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分母</a:t>
          </a:r>
          <a:r>
            <a:rPr kumimoji="1" lang="ja-JP" altLang="en-US" sz="1100">
              <a:solidFill>
                <a:sysClr val="windowText" lastClr="000000"/>
              </a:solidFill>
              <a:effectLst/>
              <a:latin typeface="+mn-lt"/>
              <a:ea typeface="+mn-ea"/>
              <a:cs typeface="+mn-cs"/>
            </a:rPr>
            <a:t>部分を構成する</a:t>
          </a:r>
          <a:r>
            <a:rPr kumimoji="1" lang="ja-JP" altLang="ja-JP" sz="1100">
              <a:solidFill>
                <a:sysClr val="windowText" lastClr="000000"/>
              </a:solidFill>
              <a:effectLst/>
              <a:latin typeface="+mn-lt"/>
              <a:ea typeface="+mn-ea"/>
              <a:cs typeface="+mn-cs"/>
            </a:rPr>
            <a:t>経常一般財源等が</a:t>
          </a:r>
          <a:r>
            <a:rPr kumimoji="1" lang="ja-JP" altLang="en-US" sz="1100">
              <a:solidFill>
                <a:sysClr val="windowText" lastClr="000000"/>
              </a:solidFill>
              <a:effectLst/>
              <a:latin typeface="+mn-lt"/>
              <a:ea typeface="+mn-ea"/>
              <a:cs typeface="+mn-cs"/>
            </a:rPr>
            <a:t>それぞれ減となったことが影響し、前年度比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13.7</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類似団体平均値との乖離は年々小さくなってきてはいるが、今後も引き続き事務事業の見直しに努める必要がある。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6545" cy="225425"/>
    <xdr:sp macro="" textlink="">
      <xdr:nvSpPr>
        <xdr:cNvPr id="104" name="テキスト ボックス 103"/>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6" name="テキスト ボックス 105"/>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095" cy="259080"/>
    <xdr:sp macro="" textlink="">
      <xdr:nvSpPr>
        <xdr:cNvPr id="108" name="テキスト ボックス 107"/>
        <xdr:cNvSpPr txBox="1"/>
      </xdr:nvSpPr>
      <xdr:spPr>
        <a:xfrm>
          <a:off x="11938000" y="3658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095" cy="257175"/>
    <xdr:sp macro="" textlink="">
      <xdr:nvSpPr>
        <xdr:cNvPr id="110" name="テキスト ボックス 109"/>
        <xdr:cNvSpPr txBox="1"/>
      </xdr:nvSpPr>
      <xdr:spPr>
        <a:xfrm>
          <a:off x="11938000" y="3332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095" cy="258445"/>
    <xdr:sp macro="" textlink="">
      <xdr:nvSpPr>
        <xdr:cNvPr id="112" name="テキスト ボックス 111"/>
        <xdr:cNvSpPr txBox="1"/>
      </xdr:nvSpPr>
      <xdr:spPr>
        <a:xfrm>
          <a:off x="11938000" y="3005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095" cy="259080"/>
    <xdr:sp macro="" textlink="">
      <xdr:nvSpPr>
        <xdr:cNvPr id="114" name="テキスト ボックス 113"/>
        <xdr:cNvSpPr txBox="1"/>
      </xdr:nvSpPr>
      <xdr:spPr>
        <a:xfrm>
          <a:off x="11938000" y="2679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095" cy="257175"/>
    <xdr:sp macro="" textlink="">
      <xdr:nvSpPr>
        <xdr:cNvPr id="116" name="テキスト ボックス 115"/>
        <xdr:cNvSpPr txBox="1"/>
      </xdr:nvSpPr>
      <xdr:spPr>
        <a:xfrm>
          <a:off x="11938000" y="2352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095" cy="259080"/>
    <xdr:sp macro="" textlink="">
      <xdr:nvSpPr>
        <xdr:cNvPr id="118" name="テキスト ボックス 117"/>
        <xdr:cNvSpPr txBox="1"/>
      </xdr:nvSpPr>
      <xdr:spPr>
        <a:xfrm>
          <a:off x="11938000" y="202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20" name="テキスト ボックス 119"/>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21</xdr:row>
      <xdr:rowOff>113665</xdr:rowOff>
    </xdr:to>
    <xdr:cxnSp macro="">
      <xdr:nvCxnSpPr>
        <xdr:cNvPr id="122" name="直線コネクタ 121"/>
        <xdr:cNvCxnSpPr/>
      </xdr:nvCxnSpPr>
      <xdr:spPr>
        <a:xfrm flipV="1">
          <a:off x="16510000" y="220091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86360</xdr:rowOff>
    </xdr:from>
    <xdr:ext cx="762000" cy="257175"/>
    <xdr:sp macro="" textlink="">
      <xdr:nvSpPr>
        <xdr:cNvPr id="123" name="物件費最小値テキスト"/>
        <xdr:cNvSpPr txBox="1"/>
      </xdr:nvSpPr>
      <xdr:spPr>
        <a:xfrm>
          <a:off x="16598900" y="3686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113665</xdr:rowOff>
    </xdr:from>
    <xdr:to>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80645</xdr:rowOff>
    </xdr:from>
    <xdr:to>
      <xdr:col>82</xdr:col>
      <xdr:colOff>107950</xdr:colOff>
      <xdr:row>17</xdr:row>
      <xdr:rowOff>91440</xdr:rowOff>
    </xdr:to>
    <xdr:cxnSp macro="">
      <xdr:nvCxnSpPr>
        <xdr:cNvPr id="127" name="直線コネクタ 126"/>
        <xdr:cNvCxnSpPr/>
      </xdr:nvCxnSpPr>
      <xdr:spPr>
        <a:xfrm>
          <a:off x="15671800" y="29952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46355</xdr:rowOff>
    </xdr:from>
    <xdr:ext cx="762000" cy="259080"/>
    <xdr:sp macro="" textlink="">
      <xdr:nvSpPr>
        <xdr:cNvPr id="128" name="物件費平均値テキスト"/>
        <xdr:cNvSpPr txBox="1"/>
      </xdr:nvSpPr>
      <xdr:spPr>
        <a:xfrm>
          <a:off x="16598900" y="2789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29845</xdr:rowOff>
    </xdr:from>
    <xdr:to>
      <xdr:col>82</xdr:col>
      <xdr:colOff>158750</xdr:colOff>
      <xdr:row>17</xdr:row>
      <xdr:rowOff>132080</xdr:rowOff>
    </xdr:to>
    <xdr:sp macro="" textlink="">
      <xdr:nvSpPr>
        <xdr:cNvPr id="129" name="フローチャート: 判断 128"/>
        <xdr:cNvSpPr/>
      </xdr:nvSpPr>
      <xdr:spPr>
        <a:xfrm>
          <a:off x="164592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80645</xdr:rowOff>
    </xdr:from>
    <xdr:to>
      <xdr:col>78</xdr:col>
      <xdr:colOff>69850</xdr:colOff>
      <xdr:row>17</xdr:row>
      <xdr:rowOff>113665</xdr:rowOff>
    </xdr:to>
    <xdr:cxnSp macro="">
      <xdr:nvCxnSpPr>
        <xdr:cNvPr id="130" name="直線コネクタ 129"/>
        <xdr:cNvCxnSpPr/>
      </xdr:nvCxnSpPr>
      <xdr:spPr>
        <a:xfrm flipV="1">
          <a:off x="14782800" y="29952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8255</xdr:rowOff>
    </xdr:from>
    <xdr:to>
      <xdr:col>78</xdr:col>
      <xdr:colOff>120650</xdr:colOff>
      <xdr:row>17</xdr:row>
      <xdr:rowOff>109855</xdr:rowOff>
    </xdr:to>
    <xdr:sp macro="" textlink="">
      <xdr:nvSpPr>
        <xdr:cNvPr id="131" name="フローチャート: 判断 130"/>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120650</xdr:rowOff>
    </xdr:from>
    <xdr:ext cx="736600" cy="257175"/>
    <xdr:sp macro="" textlink="">
      <xdr:nvSpPr>
        <xdr:cNvPr id="132" name="テキスト ボックス 131"/>
        <xdr:cNvSpPr txBox="1"/>
      </xdr:nvSpPr>
      <xdr:spPr>
        <a:xfrm>
          <a:off x="15290800" y="26924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59055</xdr:rowOff>
    </xdr:from>
    <xdr:to>
      <xdr:col>73</xdr:col>
      <xdr:colOff>180975</xdr:colOff>
      <xdr:row>17</xdr:row>
      <xdr:rowOff>113665</xdr:rowOff>
    </xdr:to>
    <xdr:cxnSp macro="">
      <xdr:nvCxnSpPr>
        <xdr:cNvPr id="133" name="直線コネクタ 132"/>
        <xdr:cNvCxnSpPr/>
      </xdr:nvCxnSpPr>
      <xdr:spPr>
        <a:xfrm>
          <a:off x="13893800" y="29737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135890</xdr:rowOff>
    </xdr:from>
    <xdr:to>
      <xdr:col>74</xdr:col>
      <xdr:colOff>31750</xdr:colOff>
      <xdr:row>17</xdr:row>
      <xdr:rowOff>66040</xdr:rowOff>
    </xdr:to>
    <xdr:sp macro="" textlink="">
      <xdr:nvSpPr>
        <xdr:cNvPr id="134" name="フローチャート: 判断 133"/>
        <xdr:cNvSpPr/>
      </xdr:nvSpPr>
      <xdr:spPr>
        <a:xfrm>
          <a:off x="14732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76200</xdr:rowOff>
    </xdr:from>
    <xdr:ext cx="762000" cy="257175"/>
    <xdr:sp macro="" textlink="">
      <xdr:nvSpPr>
        <xdr:cNvPr id="135" name="テキスト ボックス 134"/>
        <xdr:cNvSpPr txBox="1"/>
      </xdr:nvSpPr>
      <xdr:spPr>
        <a:xfrm>
          <a:off x="14401800"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59055</xdr:rowOff>
    </xdr:from>
    <xdr:to>
      <xdr:col>69</xdr:col>
      <xdr:colOff>92075</xdr:colOff>
      <xdr:row>17</xdr:row>
      <xdr:rowOff>59055</xdr:rowOff>
    </xdr:to>
    <xdr:cxnSp macro="">
      <xdr:nvCxnSpPr>
        <xdr:cNvPr id="136" name="直線コネクタ 135"/>
        <xdr:cNvCxnSpPr/>
      </xdr:nvCxnSpPr>
      <xdr:spPr>
        <a:xfrm>
          <a:off x="13004800" y="29737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7" name="フローチャート: 判断 136"/>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10795</xdr:rowOff>
    </xdr:from>
    <xdr:ext cx="760095" cy="258445"/>
    <xdr:sp macro="" textlink="">
      <xdr:nvSpPr>
        <xdr:cNvPr id="138" name="テキスト ボックス 137"/>
        <xdr:cNvSpPr txBox="1"/>
      </xdr:nvSpPr>
      <xdr:spPr>
        <a:xfrm>
          <a:off x="13512800" y="258254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139065</xdr:rowOff>
    </xdr:from>
    <xdr:to>
      <xdr:col>65</xdr:col>
      <xdr:colOff>53975</xdr:colOff>
      <xdr:row>18</xdr:row>
      <xdr:rowOff>69215</xdr:rowOff>
    </xdr:to>
    <xdr:sp macro="" textlink="">
      <xdr:nvSpPr>
        <xdr:cNvPr id="139" name="フローチャート: 判断 138"/>
        <xdr:cNvSpPr/>
      </xdr:nvSpPr>
      <xdr:spPr>
        <a:xfrm>
          <a:off x="12954000" y="30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53975</xdr:rowOff>
    </xdr:from>
    <xdr:ext cx="762000" cy="257175"/>
    <xdr:sp macro="" textlink="">
      <xdr:nvSpPr>
        <xdr:cNvPr id="140" name="テキスト ボックス 139"/>
        <xdr:cNvSpPr txBox="1"/>
      </xdr:nvSpPr>
      <xdr:spPr>
        <a:xfrm>
          <a:off x="12623800" y="3140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2" name="テキスト ボックス 141"/>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3" name="テキスト ボックス 142"/>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5" name="テキスト ボックス 144"/>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40640</xdr:rowOff>
    </xdr:from>
    <xdr:to>
      <xdr:col>82</xdr:col>
      <xdr:colOff>158750</xdr:colOff>
      <xdr:row>17</xdr:row>
      <xdr:rowOff>142240</xdr:rowOff>
    </xdr:to>
    <xdr:sp macro="" textlink="">
      <xdr:nvSpPr>
        <xdr:cNvPr id="146" name="楕円 145"/>
        <xdr:cNvSpPr/>
      </xdr:nvSpPr>
      <xdr:spPr>
        <a:xfrm>
          <a:off x="164592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12700</xdr:rowOff>
    </xdr:from>
    <xdr:ext cx="762000" cy="259080"/>
    <xdr:sp macro="" textlink="">
      <xdr:nvSpPr>
        <xdr:cNvPr id="147" name="物件費該当値テキスト"/>
        <xdr:cNvSpPr txBox="1"/>
      </xdr:nvSpPr>
      <xdr:spPr>
        <a:xfrm>
          <a:off x="16598900" y="292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29845</xdr:rowOff>
    </xdr:from>
    <xdr:to>
      <xdr:col>78</xdr:col>
      <xdr:colOff>120650</xdr:colOff>
      <xdr:row>17</xdr:row>
      <xdr:rowOff>132080</xdr:rowOff>
    </xdr:to>
    <xdr:sp macro="" textlink="">
      <xdr:nvSpPr>
        <xdr:cNvPr id="148" name="楕円 147"/>
        <xdr:cNvSpPr/>
      </xdr:nvSpPr>
      <xdr:spPr>
        <a:xfrm>
          <a:off x="156210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116205</xdr:rowOff>
    </xdr:from>
    <xdr:ext cx="736600" cy="259080"/>
    <xdr:sp macro="" textlink="">
      <xdr:nvSpPr>
        <xdr:cNvPr id="149" name="テキスト ボックス 148"/>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63500</xdr:rowOff>
    </xdr:from>
    <xdr:to>
      <xdr:col>74</xdr:col>
      <xdr:colOff>31750</xdr:colOff>
      <xdr:row>17</xdr:row>
      <xdr:rowOff>164465</xdr:rowOff>
    </xdr:to>
    <xdr:sp macro="" textlink="">
      <xdr:nvSpPr>
        <xdr:cNvPr id="150" name="楕円 149"/>
        <xdr:cNvSpPr/>
      </xdr:nvSpPr>
      <xdr:spPr>
        <a:xfrm>
          <a:off x="14732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149225</xdr:rowOff>
    </xdr:from>
    <xdr:ext cx="762000" cy="259080"/>
    <xdr:sp macro="" textlink="">
      <xdr:nvSpPr>
        <xdr:cNvPr id="151" name="テキスト ボックス 150"/>
        <xdr:cNvSpPr txBox="1"/>
      </xdr:nvSpPr>
      <xdr:spPr>
        <a:xfrm>
          <a:off x="14401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8255</xdr:rowOff>
    </xdr:from>
    <xdr:to>
      <xdr:col>69</xdr:col>
      <xdr:colOff>142875</xdr:colOff>
      <xdr:row>17</xdr:row>
      <xdr:rowOff>109855</xdr:rowOff>
    </xdr:to>
    <xdr:sp macro="" textlink="">
      <xdr:nvSpPr>
        <xdr:cNvPr id="152" name="楕円 151"/>
        <xdr:cNvSpPr/>
      </xdr:nvSpPr>
      <xdr:spPr>
        <a:xfrm>
          <a:off x="13843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94615</xdr:rowOff>
    </xdr:from>
    <xdr:ext cx="760095" cy="259080"/>
    <xdr:sp macro="" textlink="">
      <xdr:nvSpPr>
        <xdr:cNvPr id="153" name="テキスト ボックス 152"/>
        <xdr:cNvSpPr txBox="1"/>
      </xdr:nvSpPr>
      <xdr:spPr>
        <a:xfrm>
          <a:off x="13512800" y="30092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8255</xdr:rowOff>
    </xdr:from>
    <xdr:to>
      <xdr:col>65</xdr:col>
      <xdr:colOff>53975</xdr:colOff>
      <xdr:row>17</xdr:row>
      <xdr:rowOff>109855</xdr:rowOff>
    </xdr:to>
    <xdr:sp macro="" textlink="">
      <xdr:nvSpPr>
        <xdr:cNvPr id="154" name="楕円 153"/>
        <xdr:cNvSpPr/>
      </xdr:nvSpPr>
      <xdr:spPr>
        <a:xfrm>
          <a:off x="12954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120650</xdr:rowOff>
    </xdr:from>
    <xdr:ext cx="762000" cy="257175"/>
    <xdr:sp macro="" textlink="">
      <xdr:nvSpPr>
        <xdr:cNvPr id="155" name="テキスト ボックス 154"/>
        <xdr:cNvSpPr txBox="1"/>
      </xdr:nvSpPr>
      <xdr:spPr>
        <a:xfrm>
          <a:off x="12623800" y="269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扶助費に係る経常収支比率</a:t>
          </a:r>
          <a:r>
            <a:rPr kumimoji="1" lang="ja-JP" altLang="en-US" sz="1100">
              <a:solidFill>
                <a:sysClr val="windowText" lastClr="000000"/>
              </a:solidFill>
              <a:effectLst/>
              <a:latin typeface="+mn-lt"/>
              <a:ea typeface="+mn-ea"/>
              <a:cs typeface="+mn-cs"/>
            </a:rPr>
            <a:t>については、平成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年度までは減少傾向にあったが、平成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年度は保育所運営に係る経費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11.4%</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類似団体平均を上回る傾向は</a:t>
          </a:r>
          <a:r>
            <a:rPr kumimoji="1" lang="ja-JP" altLang="en-US" sz="1100">
              <a:solidFill>
                <a:sysClr val="windowText" lastClr="000000"/>
              </a:solidFill>
              <a:effectLst/>
              <a:latin typeface="+mn-lt"/>
              <a:ea typeface="+mn-ea"/>
              <a:cs typeface="+mn-cs"/>
            </a:rPr>
            <a:t>、依然</a:t>
          </a:r>
          <a:r>
            <a:rPr kumimoji="1" lang="ja-JP" altLang="ja-JP" sz="1100">
              <a:solidFill>
                <a:sysClr val="windowText" lastClr="000000"/>
              </a:solidFill>
              <a:effectLst/>
              <a:latin typeface="+mn-lt"/>
              <a:ea typeface="+mn-ea"/>
              <a:cs typeface="+mn-cs"/>
            </a:rPr>
            <a:t>継続している。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6545" cy="225425"/>
    <xdr:sp macro="" textlink="">
      <xdr:nvSpPr>
        <xdr:cNvPr id="167" name="テキスト ボックス 166"/>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9" name="テキスト ボックス 168"/>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095" cy="259080"/>
    <xdr:sp macro="" textlink="">
      <xdr:nvSpPr>
        <xdr:cNvPr id="171" name="テキスト ボックス 170"/>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095" cy="257175"/>
    <xdr:sp macro="" textlink="">
      <xdr:nvSpPr>
        <xdr:cNvPr id="173" name="テキスト ボックス 172"/>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095" cy="258445"/>
    <xdr:sp macro="" textlink="">
      <xdr:nvSpPr>
        <xdr:cNvPr id="175" name="テキスト ボックス 174"/>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095" cy="259080"/>
    <xdr:sp macro="" textlink="">
      <xdr:nvSpPr>
        <xdr:cNvPr id="177" name="テキスト ボックス 176"/>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095" cy="257175"/>
    <xdr:sp macro="" textlink="">
      <xdr:nvSpPr>
        <xdr:cNvPr id="179" name="テキスト ボックス 178"/>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095" cy="259080"/>
    <xdr:sp macro="" textlink="">
      <xdr:nvSpPr>
        <xdr:cNvPr id="181" name="テキスト ボックス 180"/>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83" name="テキスト ボックス 182"/>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26035</xdr:rowOff>
    </xdr:to>
    <xdr:cxnSp macro="">
      <xdr:nvCxnSpPr>
        <xdr:cNvPr id="185" name="直線コネクタ 184"/>
        <xdr:cNvCxnSpPr/>
      </xdr:nvCxnSpPr>
      <xdr:spPr>
        <a:xfrm flipV="1">
          <a:off x="4826000" y="90805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169545</xdr:rowOff>
    </xdr:from>
    <xdr:ext cx="762000" cy="257175"/>
    <xdr:sp macro="" textlink="">
      <xdr:nvSpPr>
        <xdr:cNvPr id="186" name="扶助費最小値テキスト"/>
        <xdr:cNvSpPr txBox="1"/>
      </xdr:nvSpPr>
      <xdr:spPr>
        <a:xfrm>
          <a:off x="4914900" y="104565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26035</xdr:rowOff>
    </xdr:from>
    <xdr:to>
      <xdr:col>24</xdr:col>
      <xdr:colOff>114300</xdr:colOff>
      <xdr:row>61</xdr:row>
      <xdr:rowOff>26035</xdr:rowOff>
    </xdr:to>
    <xdr:cxnSp macro="">
      <xdr:nvCxnSpPr>
        <xdr:cNvPr id="187" name="直線コネクタ 186"/>
        <xdr:cNvCxnSpPr/>
      </xdr:nvCxnSpPr>
      <xdr:spPr>
        <a:xfrm>
          <a:off x="4737100" y="1048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124460</xdr:rowOff>
    </xdr:from>
    <xdr:to>
      <xdr:col>24</xdr:col>
      <xdr:colOff>25400</xdr:colOff>
      <xdr:row>57</xdr:row>
      <xdr:rowOff>167640</xdr:rowOff>
    </xdr:to>
    <xdr:cxnSp macro="">
      <xdr:nvCxnSpPr>
        <xdr:cNvPr id="190" name="直線コネクタ 189"/>
        <xdr:cNvCxnSpPr/>
      </xdr:nvCxnSpPr>
      <xdr:spPr>
        <a:xfrm>
          <a:off x="3987800" y="98971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54610</xdr:rowOff>
    </xdr:from>
    <xdr:ext cx="762000" cy="257175"/>
    <xdr:sp macro="" textlink="">
      <xdr:nvSpPr>
        <xdr:cNvPr id="191" name="扶助費平均値テキスト"/>
        <xdr:cNvSpPr txBox="1"/>
      </xdr:nvSpPr>
      <xdr:spPr>
        <a:xfrm>
          <a:off x="4914900" y="948436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124460</xdr:rowOff>
    </xdr:from>
    <xdr:to>
      <xdr:col>19</xdr:col>
      <xdr:colOff>187325</xdr:colOff>
      <xdr:row>57</xdr:row>
      <xdr:rowOff>156845</xdr:rowOff>
    </xdr:to>
    <xdr:cxnSp macro="">
      <xdr:nvCxnSpPr>
        <xdr:cNvPr id="193" name="直線コネクタ 192"/>
        <xdr:cNvCxnSpPr/>
      </xdr:nvCxnSpPr>
      <xdr:spPr>
        <a:xfrm flipV="1">
          <a:off x="3098800" y="98971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6350</xdr:rowOff>
    </xdr:from>
    <xdr:to>
      <xdr:col>20</xdr:col>
      <xdr:colOff>38100</xdr:colOff>
      <xdr:row>56</xdr:row>
      <xdr:rowOff>107315</xdr:rowOff>
    </xdr:to>
    <xdr:sp macro="" textlink="">
      <xdr:nvSpPr>
        <xdr:cNvPr id="194" name="フローチャート: 判断 193"/>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117475</xdr:rowOff>
    </xdr:from>
    <xdr:ext cx="734695" cy="259080"/>
    <xdr:sp macro="" textlink="">
      <xdr:nvSpPr>
        <xdr:cNvPr id="195" name="テキスト ボックス 194"/>
        <xdr:cNvSpPr txBox="1"/>
      </xdr:nvSpPr>
      <xdr:spPr>
        <a:xfrm>
          <a:off x="3606800" y="93757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156845</xdr:rowOff>
    </xdr:from>
    <xdr:to>
      <xdr:col>15</xdr:col>
      <xdr:colOff>98425</xdr:colOff>
      <xdr:row>57</xdr:row>
      <xdr:rowOff>167640</xdr:rowOff>
    </xdr:to>
    <xdr:cxnSp macro="">
      <xdr:nvCxnSpPr>
        <xdr:cNvPr id="196" name="直線コネクタ 195"/>
        <xdr:cNvCxnSpPr/>
      </xdr:nvCxnSpPr>
      <xdr:spPr>
        <a:xfrm flipV="1">
          <a:off x="2209800" y="99294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144145</xdr:rowOff>
    </xdr:from>
    <xdr:to>
      <xdr:col>15</xdr:col>
      <xdr:colOff>149225</xdr:colOff>
      <xdr:row>56</xdr:row>
      <xdr:rowOff>74930</xdr:rowOff>
    </xdr:to>
    <xdr:sp macro="" textlink="">
      <xdr:nvSpPr>
        <xdr:cNvPr id="197" name="フローチャート: 判断 196"/>
        <xdr:cNvSpPr/>
      </xdr:nvSpPr>
      <xdr:spPr>
        <a:xfrm>
          <a:off x="3048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84455</xdr:rowOff>
    </xdr:from>
    <xdr:ext cx="762000" cy="259080"/>
    <xdr:sp macro="" textlink="">
      <xdr:nvSpPr>
        <xdr:cNvPr id="198" name="テキスト ボックス 197"/>
        <xdr:cNvSpPr txBox="1"/>
      </xdr:nvSpPr>
      <xdr:spPr>
        <a:xfrm>
          <a:off x="27178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167640</xdr:rowOff>
    </xdr:from>
    <xdr:to>
      <xdr:col>11</xdr:col>
      <xdr:colOff>9525</xdr:colOff>
      <xdr:row>58</xdr:row>
      <xdr:rowOff>40640</xdr:rowOff>
    </xdr:to>
    <xdr:cxnSp macro="">
      <xdr:nvCxnSpPr>
        <xdr:cNvPr id="199" name="直線コネクタ 198"/>
        <xdr:cNvCxnSpPr/>
      </xdr:nvCxnSpPr>
      <xdr:spPr>
        <a:xfrm flipV="1">
          <a:off x="1320800" y="99402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111760</xdr:rowOff>
    </xdr:from>
    <xdr:to>
      <xdr:col>11</xdr:col>
      <xdr:colOff>60325</xdr:colOff>
      <xdr:row>56</xdr:row>
      <xdr:rowOff>41910</xdr:rowOff>
    </xdr:to>
    <xdr:sp macro="" textlink="">
      <xdr:nvSpPr>
        <xdr:cNvPr id="200" name="フローチャート: 判断 199"/>
        <xdr:cNvSpPr/>
      </xdr:nvSpPr>
      <xdr:spPr>
        <a:xfrm>
          <a:off x="2159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52070</xdr:rowOff>
    </xdr:from>
    <xdr:ext cx="760095" cy="257175"/>
    <xdr:sp macro="" textlink="">
      <xdr:nvSpPr>
        <xdr:cNvPr id="201" name="テキスト ボックス 200"/>
        <xdr:cNvSpPr txBox="1"/>
      </xdr:nvSpPr>
      <xdr:spPr>
        <a:xfrm>
          <a:off x="1828800" y="93103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146685</xdr:rowOff>
    </xdr:from>
    <xdr:to>
      <xdr:col>6</xdr:col>
      <xdr:colOff>171450</xdr:colOff>
      <xdr:row>57</xdr:row>
      <xdr:rowOff>76835</xdr:rowOff>
    </xdr:to>
    <xdr:sp macro="" textlink="">
      <xdr:nvSpPr>
        <xdr:cNvPr id="202" name="フローチャート: 判断 201"/>
        <xdr:cNvSpPr/>
      </xdr:nvSpPr>
      <xdr:spPr>
        <a:xfrm>
          <a:off x="1270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86995</xdr:rowOff>
    </xdr:from>
    <xdr:ext cx="760095" cy="257175"/>
    <xdr:sp macro="" textlink="">
      <xdr:nvSpPr>
        <xdr:cNvPr id="203" name="テキスト ボックス 202"/>
        <xdr:cNvSpPr txBox="1"/>
      </xdr:nvSpPr>
      <xdr:spPr>
        <a:xfrm>
          <a:off x="939800" y="95167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6" name="テキスト ボックス 205"/>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116840</xdr:rowOff>
    </xdr:from>
    <xdr:to>
      <xdr:col>24</xdr:col>
      <xdr:colOff>76200</xdr:colOff>
      <xdr:row>58</xdr:row>
      <xdr:rowOff>46990</xdr:rowOff>
    </xdr:to>
    <xdr:sp macro="" textlink="">
      <xdr:nvSpPr>
        <xdr:cNvPr id="209" name="楕円 208"/>
        <xdr:cNvSpPr/>
      </xdr:nvSpPr>
      <xdr:spPr>
        <a:xfrm>
          <a:off x="47752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88900</xdr:rowOff>
    </xdr:from>
    <xdr:ext cx="762000" cy="257175"/>
    <xdr:sp macro="" textlink="">
      <xdr:nvSpPr>
        <xdr:cNvPr id="210" name="扶助費該当値テキスト"/>
        <xdr:cNvSpPr txBox="1"/>
      </xdr:nvSpPr>
      <xdr:spPr>
        <a:xfrm>
          <a:off x="4914900" y="9861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73660</xdr:rowOff>
    </xdr:from>
    <xdr:to>
      <xdr:col>20</xdr:col>
      <xdr:colOff>38100</xdr:colOff>
      <xdr:row>58</xdr:row>
      <xdr:rowOff>3810</xdr:rowOff>
    </xdr:to>
    <xdr:sp macro="" textlink="">
      <xdr:nvSpPr>
        <xdr:cNvPr id="211" name="楕円 210"/>
        <xdr:cNvSpPr/>
      </xdr:nvSpPr>
      <xdr:spPr>
        <a:xfrm>
          <a:off x="3937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160020</xdr:rowOff>
    </xdr:from>
    <xdr:ext cx="734695" cy="259080"/>
    <xdr:sp macro="" textlink="">
      <xdr:nvSpPr>
        <xdr:cNvPr id="212" name="テキスト ボックス 211"/>
        <xdr:cNvSpPr txBox="1"/>
      </xdr:nvSpPr>
      <xdr:spPr>
        <a:xfrm>
          <a:off x="3606800" y="99326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106045</xdr:rowOff>
    </xdr:from>
    <xdr:to>
      <xdr:col>15</xdr:col>
      <xdr:colOff>149225</xdr:colOff>
      <xdr:row>58</xdr:row>
      <xdr:rowOff>36195</xdr:rowOff>
    </xdr:to>
    <xdr:sp macro="" textlink="">
      <xdr:nvSpPr>
        <xdr:cNvPr id="213" name="楕円 212"/>
        <xdr:cNvSpPr/>
      </xdr:nvSpPr>
      <xdr:spPr>
        <a:xfrm>
          <a:off x="3048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20955</xdr:rowOff>
    </xdr:from>
    <xdr:ext cx="762000" cy="257175"/>
    <xdr:sp macro="" textlink="">
      <xdr:nvSpPr>
        <xdr:cNvPr id="214" name="テキスト ボックス 213"/>
        <xdr:cNvSpPr txBox="1"/>
      </xdr:nvSpPr>
      <xdr:spPr>
        <a:xfrm>
          <a:off x="2717800" y="99650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116840</xdr:rowOff>
    </xdr:from>
    <xdr:to>
      <xdr:col>11</xdr:col>
      <xdr:colOff>60325</xdr:colOff>
      <xdr:row>58</xdr:row>
      <xdr:rowOff>46990</xdr:rowOff>
    </xdr:to>
    <xdr:sp macro="" textlink="">
      <xdr:nvSpPr>
        <xdr:cNvPr id="215" name="楕円 214"/>
        <xdr:cNvSpPr/>
      </xdr:nvSpPr>
      <xdr:spPr>
        <a:xfrm>
          <a:off x="2159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31750</xdr:rowOff>
    </xdr:from>
    <xdr:ext cx="760095" cy="257175"/>
    <xdr:sp macro="" textlink="">
      <xdr:nvSpPr>
        <xdr:cNvPr id="216" name="テキスト ボックス 215"/>
        <xdr:cNvSpPr txBox="1"/>
      </xdr:nvSpPr>
      <xdr:spPr>
        <a:xfrm>
          <a:off x="1828800" y="99758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160655</xdr:rowOff>
    </xdr:from>
    <xdr:to>
      <xdr:col>6</xdr:col>
      <xdr:colOff>171450</xdr:colOff>
      <xdr:row>58</xdr:row>
      <xdr:rowOff>90805</xdr:rowOff>
    </xdr:to>
    <xdr:sp macro="" textlink="">
      <xdr:nvSpPr>
        <xdr:cNvPr id="217" name="楕円 216"/>
        <xdr:cNvSpPr/>
      </xdr:nvSpPr>
      <xdr:spPr>
        <a:xfrm>
          <a:off x="12700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75565</xdr:rowOff>
    </xdr:from>
    <xdr:ext cx="760095" cy="257175"/>
    <xdr:sp macro="" textlink="">
      <xdr:nvSpPr>
        <xdr:cNvPr id="218" name="テキスト ボックス 217"/>
        <xdr:cNvSpPr txBox="1"/>
      </xdr:nvSpPr>
      <xdr:spPr>
        <a:xfrm>
          <a:off x="939800" y="100196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その他に係る経常収支比率が類似団体平均を大幅に上回っている要因は、下水道事業に代表される公営企業への繰出金が多額になっているためである。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下水道</a:t>
          </a:r>
          <a:r>
            <a:rPr kumimoji="1" lang="ja-JP" altLang="ja-JP" sz="1100">
              <a:solidFill>
                <a:sysClr val="windowText" lastClr="000000"/>
              </a:solidFill>
              <a:effectLst/>
              <a:latin typeface="+mn-lt"/>
              <a:ea typeface="+mn-ea"/>
              <a:cs typeface="+mn-cs"/>
            </a:rPr>
            <a:t>事業特別会計と</a:t>
          </a:r>
          <a:r>
            <a:rPr kumimoji="1" lang="ja-JP" altLang="en-US" sz="1100">
              <a:solidFill>
                <a:sysClr val="windowText" lastClr="000000"/>
              </a:solidFill>
              <a:effectLst/>
              <a:latin typeface="+mn-lt"/>
              <a:ea typeface="+mn-ea"/>
              <a:cs typeface="+mn-cs"/>
            </a:rPr>
            <a:t>集落排水</a:t>
          </a:r>
          <a:r>
            <a:rPr kumimoji="1" lang="ja-JP" altLang="ja-JP" sz="1100">
              <a:solidFill>
                <a:sysClr val="windowText" lastClr="000000"/>
              </a:solidFill>
              <a:effectLst/>
              <a:latin typeface="+mn-lt"/>
              <a:ea typeface="+mn-ea"/>
              <a:cs typeface="+mn-cs"/>
            </a:rPr>
            <a:t>事業特別会計、</a:t>
          </a:r>
          <a:r>
            <a:rPr kumimoji="1" lang="ja-JP" altLang="en-US" sz="1100">
              <a:solidFill>
                <a:sysClr val="windowText" lastClr="000000"/>
              </a:solidFill>
              <a:effectLst/>
              <a:latin typeface="+mn-lt"/>
              <a:ea typeface="+mn-ea"/>
              <a:cs typeface="+mn-cs"/>
            </a:rPr>
            <a:t>簡易水道</a:t>
          </a:r>
          <a:r>
            <a:rPr kumimoji="1" lang="ja-JP" altLang="ja-JP" sz="1100">
              <a:solidFill>
                <a:sysClr val="windowText" lastClr="000000"/>
              </a:solidFill>
              <a:effectLst/>
              <a:latin typeface="+mn-lt"/>
              <a:ea typeface="+mn-ea"/>
              <a:cs typeface="+mn-cs"/>
            </a:rPr>
            <a:t>事業特別会計への繰出金が前年度と比べて</a:t>
          </a:r>
          <a:r>
            <a:rPr kumimoji="1" lang="ja-JP" altLang="en-US" sz="1100">
              <a:solidFill>
                <a:sysClr val="windowText" lastClr="000000"/>
              </a:solidFill>
              <a:effectLst/>
              <a:latin typeface="+mn-lt"/>
              <a:ea typeface="+mn-ea"/>
              <a:cs typeface="+mn-cs"/>
            </a:rPr>
            <a:t>減少した一方で、</a:t>
          </a:r>
          <a:r>
            <a:rPr kumimoji="1" lang="ja-JP" altLang="ja-JP" sz="1100">
              <a:solidFill>
                <a:sysClr val="windowText" lastClr="000000"/>
              </a:solidFill>
              <a:effectLst/>
              <a:latin typeface="+mn-lt"/>
              <a:ea typeface="+mn-ea"/>
              <a:cs typeface="+mn-cs"/>
            </a:rPr>
            <a:t>分母部分を構成する経常一般財源等が</a:t>
          </a:r>
          <a:r>
            <a:rPr kumimoji="1" lang="ja-JP" altLang="en-US" sz="1100">
              <a:solidFill>
                <a:sysClr val="windowText" lastClr="000000"/>
              </a:solidFill>
              <a:effectLst/>
              <a:latin typeface="+mn-lt"/>
              <a:ea typeface="+mn-ea"/>
              <a:cs typeface="+mn-cs"/>
            </a:rPr>
            <a:t>大幅に減となったことが影響し、</a:t>
          </a:r>
          <a:r>
            <a:rPr kumimoji="1" lang="ja-JP" altLang="ja-JP" sz="1100">
              <a:solidFill>
                <a:sysClr val="windowText" lastClr="000000"/>
              </a:solidFill>
              <a:effectLst/>
              <a:latin typeface="+mn-lt"/>
              <a:ea typeface="+mn-ea"/>
              <a:cs typeface="+mn-cs"/>
            </a:rPr>
            <a:t>結果</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21.5%</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6545" cy="225425"/>
    <xdr:sp macro="" textlink="">
      <xdr:nvSpPr>
        <xdr:cNvPr id="230" name="テキスト ボックス 229"/>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2" name="テキスト ボックス 231"/>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095" cy="259080"/>
    <xdr:sp macro="" textlink="">
      <xdr:nvSpPr>
        <xdr:cNvPr id="234" name="テキスト ボックス 233"/>
        <xdr:cNvSpPr txBox="1"/>
      </xdr:nvSpPr>
      <xdr:spPr>
        <a:xfrm>
          <a:off x="11938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095" cy="257175"/>
    <xdr:sp macro="" textlink="">
      <xdr:nvSpPr>
        <xdr:cNvPr id="236" name="テキスト ボックス 235"/>
        <xdr:cNvSpPr txBox="1"/>
      </xdr:nvSpPr>
      <xdr:spPr>
        <a:xfrm>
          <a:off x="11938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095" cy="258445"/>
    <xdr:sp macro="" textlink="">
      <xdr:nvSpPr>
        <xdr:cNvPr id="238" name="テキスト ボックス 237"/>
        <xdr:cNvSpPr txBox="1"/>
      </xdr:nvSpPr>
      <xdr:spPr>
        <a:xfrm>
          <a:off x="11938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095" cy="259080"/>
    <xdr:sp macro="" textlink="">
      <xdr:nvSpPr>
        <xdr:cNvPr id="240" name="テキスト ボックス 239"/>
        <xdr:cNvSpPr txBox="1"/>
      </xdr:nvSpPr>
      <xdr:spPr>
        <a:xfrm>
          <a:off x="11938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095" cy="257175"/>
    <xdr:sp macro="" textlink="">
      <xdr:nvSpPr>
        <xdr:cNvPr id="242" name="テキスト ボックス 241"/>
        <xdr:cNvSpPr txBox="1"/>
      </xdr:nvSpPr>
      <xdr:spPr>
        <a:xfrm>
          <a:off x="11938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095" cy="259080"/>
    <xdr:sp macro="" textlink="">
      <xdr:nvSpPr>
        <xdr:cNvPr id="244" name="テキスト ボックス 243"/>
        <xdr:cNvSpPr txBox="1"/>
      </xdr:nvSpPr>
      <xdr:spPr>
        <a:xfrm>
          <a:off x="11938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46" name="テキスト ボックス 245"/>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60</xdr:row>
      <xdr:rowOff>156210</xdr:rowOff>
    </xdr:to>
    <xdr:cxnSp macro="">
      <xdr:nvCxnSpPr>
        <xdr:cNvPr id="248" name="直線コネクタ 247"/>
        <xdr:cNvCxnSpPr/>
      </xdr:nvCxnSpPr>
      <xdr:spPr>
        <a:xfrm flipV="1">
          <a:off x="16510000" y="91890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128270</xdr:rowOff>
    </xdr:from>
    <xdr:ext cx="762000" cy="259080"/>
    <xdr:sp macro="" textlink="">
      <xdr:nvSpPr>
        <xdr:cNvPr id="249" name="その他最小値テキスト"/>
        <xdr:cNvSpPr txBox="1"/>
      </xdr:nvSpPr>
      <xdr:spPr>
        <a:xfrm>
          <a:off x="16598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156210</xdr:rowOff>
    </xdr:from>
    <xdr:to>
      <xdr:col>82</xdr:col>
      <xdr:colOff>196850</xdr:colOff>
      <xdr:row>60</xdr:row>
      <xdr:rowOff>156210</xdr:rowOff>
    </xdr:to>
    <xdr:cxnSp macro="">
      <xdr:nvCxnSpPr>
        <xdr:cNvPr id="250" name="直線コネクタ 249"/>
        <xdr:cNvCxnSpPr/>
      </xdr:nvCxnSpPr>
      <xdr:spPr>
        <a:xfrm>
          <a:off x="16421100" y="1044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7175"/>
    <xdr:sp macro="" textlink="">
      <xdr:nvSpPr>
        <xdr:cNvPr id="251" name="その他最大値テキスト"/>
        <xdr:cNvSpPr txBox="1"/>
      </xdr:nvSpPr>
      <xdr:spPr>
        <a:xfrm>
          <a:off x="16598900" y="8933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52" name="直線コネクタ 251"/>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153035</xdr:rowOff>
    </xdr:from>
    <xdr:to>
      <xdr:col>82</xdr:col>
      <xdr:colOff>107950</xdr:colOff>
      <xdr:row>58</xdr:row>
      <xdr:rowOff>159385</xdr:rowOff>
    </xdr:to>
    <xdr:cxnSp macro="">
      <xdr:nvCxnSpPr>
        <xdr:cNvPr id="253" name="直線コネクタ 252"/>
        <xdr:cNvCxnSpPr/>
      </xdr:nvCxnSpPr>
      <xdr:spPr>
        <a:xfrm>
          <a:off x="15671800" y="100971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69850</xdr:rowOff>
    </xdr:from>
    <xdr:ext cx="762000" cy="259080"/>
    <xdr:sp macro="" textlink="">
      <xdr:nvSpPr>
        <xdr:cNvPr id="254"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140335</xdr:rowOff>
    </xdr:from>
    <xdr:to>
      <xdr:col>78</xdr:col>
      <xdr:colOff>69850</xdr:colOff>
      <xdr:row>58</xdr:row>
      <xdr:rowOff>153035</xdr:rowOff>
    </xdr:to>
    <xdr:cxnSp macro="">
      <xdr:nvCxnSpPr>
        <xdr:cNvPr id="256" name="直線コネクタ 255"/>
        <xdr:cNvCxnSpPr/>
      </xdr:nvCxnSpPr>
      <xdr:spPr>
        <a:xfrm>
          <a:off x="14782800" y="100844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59690</xdr:rowOff>
    </xdr:from>
    <xdr:to>
      <xdr:col>78</xdr:col>
      <xdr:colOff>120650</xdr:colOff>
      <xdr:row>56</xdr:row>
      <xdr:rowOff>161290</xdr:rowOff>
    </xdr:to>
    <xdr:sp macro="" textlink="">
      <xdr:nvSpPr>
        <xdr:cNvPr id="257" name="フローチャート: 判断 256"/>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0</xdr:rowOff>
    </xdr:from>
    <xdr:ext cx="736600" cy="259080"/>
    <xdr:sp macro="" textlink="">
      <xdr:nvSpPr>
        <xdr:cNvPr id="258" name="テキスト ボックス 257"/>
        <xdr:cNvSpPr txBox="1"/>
      </xdr:nvSpPr>
      <xdr:spPr>
        <a:xfrm>
          <a:off x="1529080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61595</xdr:rowOff>
    </xdr:from>
    <xdr:to>
      <xdr:col>73</xdr:col>
      <xdr:colOff>180975</xdr:colOff>
      <xdr:row>58</xdr:row>
      <xdr:rowOff>140335</xdr:rowOff>
    </xdr:to>
    <xdr:cxnSp macro="">
      <xdr:nvCxnSpPr>
        <xdr:cNvPr id="259" name="直線コネクタ 258"/>
        <xdr:cNvCxnSpPr/>
      </xdr:nvCxnSpPr>
      <xdr:spPr>
        <a:xfrm>
          <a:off x="13893800" y="100056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46990</xdr:rowOff>
    </xdr:from>
    <xdr:to>
      <xdr:col>74</xdr:col>
      <xdr:colOff>31750</xdr:colOff>
      <xdr:row>56</xdr:row>
      <xdr:rowOff>148590</xdr:rowOff>
    </xdr:to>
    <xdr:sp macro="" textlink="">
      <xdr:nvSpPr>
        <xdr:cNvPr id="260" name="フローチャート: 判断 259"/>
        <xdr:cNvSpPr/>
      </xdr:nvSpPr>
      <xdr:spPr>
        <a:xfrm>
          <a:off x="14732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158750</xdr:rowOff>
    </xdr:from>
    <xdr:ext cx="762000" cy="259080"/>
    <xdr:sp macro="" textlink="">
      <xdr:nvSpPr>
        <xdr:cNvPr id="261" name="テキスト ボックス 260"/>
        <xdr:cNvSpPr txBox="1"/>
      </xdr:nvSpPr>
      <xdr:spPr>
        <a:xfrm>
          <a:off x="14401800" y="941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61595</xdr:rowOff>
    </xdr:from>
    <xdr:to>
      <xdr:col>69</xdr:col>
      <xdr:colOff>92075</xdr:colOff>
      <xdr:row>58</xdr:row>
      <xdr:rowOff>94615</xdr:rowOff>
    </xdr:to>
    <xdr:cxnSp macro="">
      <xdr:nvCxnSpPr>
        <xdr:cNvPr id="262" name="直線コネクタ 261"/>
        <xdr:cNvCxnSpPr/>
      </xdr:nvCxnSpPr>
      <xdr:spPr>
        <a:xfrm flipV="1">
          <a:off x="13004800" y="100056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119380</xdr:rowOff>
    </xdr:from>
    <xdr:ext cx="760095" cy="259080"/>
    <xdr:sp macro="" textlink="">
      <xdr:nvSpPr>
        <xdr:cNvPr id="264" name="テキスト ボックス 263"/>
        <xdr:cNvSpPr txBox="1"/>
      </xdr:nvSpPr>
      <xdr:spPr>
        <a:xfrm>
          <a:off x="13512800" y="93776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146685</xdr:rowOff>
    </xdr:from>
    <xdr:to>
      <xdr:col>65</xdr:col>
      <xdr:colOff>53975</xdr:colOff>
      <xdr:row>56</xdr:row>
      <xdr:rowOff>76835</xdr:rowOff>
    </xdr:to>
    <xdr:sp macro="" textlink="">
      <xdr:nvSpPr>
        <xdr:cNvPr id="265" name="フローチャート: 判断 264"/>
        <xdr:cNvSpPr/>
      </xdr:nvSpPr>
      <xdr:spPr>
        <a:xfrm>
          <a:off x="12954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86995</xdr:rowOff>
    </xdr:from>
    <xdr:ext cx="762000" cy="257175"/>
    <xdr:sp macro="" textlink="">
      <xdr:nvSpPr>
        <xdr:cNvPr id="266" name="テキスト ボックス 265"/>
        <xdr:cNvSpPr txBox="1"/>
      </xdr:nvSpPr>
      <xdr:spPr>
        <a:xfrm>
          <a:off x="12623800" y="93452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8" name="テキスト ボックス 267"/>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9" name="テキスト ボックス 268"/>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71" name="テキスト ボックス 270"/>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109220</xdr:rowOff>
    </xdr:from>
    <xdr:to>
      <xdr:col>82</xdr:col>
      <xdr:colOff>158750</xdr:colOff>
      <xdr:row>59</xdr:row>
      <xdr:rowOff>38735</xdr:rowOff>
    </xdr:to>
    <xdr:sp macro="" textlink="">
      <xdr:nvSpPr>
        <xdr:cNvPr id="272" name="楕円 271"/>
        <xdr:cNvSpPr/>
      </xdr:nvSpPr>
      <xdr:spPr>
        <a:xfrm>
          <a:off x="164592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80645</xdr:rowOff>
    </xdr:from>
    <xdr:ext cx="762000" cy="259080"/>
    <xdr:sp macro="" textlink="">
      <xdr:nvSpPr>
        <xdr:cNvPr id="273" name="その他該当値テキスト"/>
        <xdr:cNvSpPr txBox="1"/>
      </xdr:nvSpPr>
      <xdr:spPr>
        <a:xfrm>
          <a:off x="16598900" y="1002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102235</xdr:rowOff>
    </xdr:from>
    <xdr:to>
      <xdr:col>78</xdr:col>
      <xdr:colOff>120650</xdr:colOff>
      <xdr:row>59</xdr:row>
      <xdr:rowOff>32385</xdr:rowOff>
    </xdr:to>
    <xdr:sp macro="" textlink="">
      <xdr:nvSpPr>
        <xdr:cNvPr id="274" name="楕円 273"/>
        <xdr:cNvSpPr/>
      </xdr:nvSpPr>
      <xdr:spPr>
        <a:xfrm>
          <a:off x="156210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17780</xdr:rowOff>
    </xdr:from>
    <xdr:ext cx="736600" cy="257175"/>
    <xdr:sp macro="" textlink="">
      <xdr:nvSpPr>
        <xdr:cNvPr id="275" name="テキスト ボックス 274"/>
        <xdr:cNvSpPr txBox="1"/>
      </xdr:nvSpPr>
      <xdr:spPr>
        <a:xfrm>
          <a:off x="15290800" y="101333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89535</xdr:rowOff>
    </xdr:from>
    <xdr:to>
      <xdr:col>74</xdr:col>
      <xdr:colOff>31750</xdr:colOff>
      <xdr:row>59</xdr:row>
      <xdr:rowOff>19685</xdr:rowOff>
    </xdr:to>
    <xdr:sp macro="" textlink="">
      <xdr:nvSpPr>
        <xdr:cNvPr id="276" name="楕円 275"/>
        <xdr:cNvSpPr/>
      </xdr:nvSpPr>
      <xdr:spPr>
        <a:xfrm>
          <a:off x="147320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4445</xdr:rowOff>
    </xdr:from>
    <xdr:ext cx="762000" cy="259080"/>
    <xdr:sp macro="" textlink="">
      <xdr:nvSpPr>
        <xdr:cNvPr id="277" name="テキスト ボックス 276"/>
        <xdr:cNvSpPr txBox="1"/>
      </xdr:nvSpPr>
      <xdr:spPr>
        <a:xfrm>
          <a:off x="14401800" y="10119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10795</xdr:rowOff>
    </xdr:from>
    <xdr:to>
      <xdr:col>69</xdr:col>
      <xdr:colOff>142875</xdr:colOff>
      <xdr:row>58</xdr:row>
      <xdr:rowOff>112395</xdr:rowOff>
    </xdr:to>
    <xdr:sp macro="" textlink="">
      <xdr:nvSpPr>
        <xdr:cNvPr id="278" name="楕円 277"/>
        <xdr:cNvSpPr/>
      </xdr:nvSpPr>
      <xdr:spPr>
        <a:xfrm>
          <a:off x="13843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97790</xdr:rowOff>
    </xdr:from>
    <xdr:ext cx="760095" cy="257175"/>
    <xdr:sp macro="" textlink="">
      <xdr:nvSpPr>
        <xdr:cNvPr id="279" name="テキスト ボックス 278"/>
        <xdr:cNvSpPr txBox="1"/>
      </xdr:nvSpPr>
      <xdr:spPr>
        <a:xfrm>
          <a:off x="13512800" y="100418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43815</xdr:rowOff>
    </xdr:from>
    <xdr:to>
      <xdr:col>65</xdr:col>
      <xdr:colOff>53975</xdr:colOff>
      <xdr:row>58</xdr:row>
      <xdr:rowOff>145415</xdr:rowOff>
    </xdr:to>
    <xdr:sp macro="" textlink="">
      <xdr:nvSpPr>
        <xdr:cNvPr id="280" name="楕円 279"/>
        <xdr:cNvSpPr/>
      </xdr:nvSpPr>
      <xdr:spPr>
        <a:xfrm>
          <a:off x="12954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130175</xdr:rowOff>
    </xdr:from>
    <xdr:ext cx="762000" cy="259080"/>
    <xdr:sp macro="" textlink="">
      <xdr:nvSpPr>
        <xdr:cNvPr id="281" name="テキスト ボックス 280"/>
        <xdr:cNvSpPr txBox="1"/>
      </xdr:nvSpPr>
      <xdr:spPr>
        <a:xfrm>
          <a:off x="12623800" y="10074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に係る経常収支比率は、</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分子部分を構成する</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に充当される経常一般財源等と分母部分を構成する経常一般財源等がそれぞれ減となったことが影響し、前年度比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％となった。</a:t>
          </a:r>
          <a:endParaRPr lang="ja-JP" altLang="ja-JP">
            <a:effectLst/>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、中部ふるさと広域連合への負担金が補助費等の総額を押し上げて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類似団体平均を下回る傾向は継続している。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6545" cy="225425"/>
    <xdr:sp macro="" textlink="">
      <xdr:nvSpPr>
        <xdr:cNvPr id="293" name="テキスト ボックス 292"/>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5" name="テキスト ボックス 294"/>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97" name="テキスト ボックス 296"/>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9" name="テキスト ボックス 298"/>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301" name="テキスト ボックス 300"/>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303" name="テキスト ボックス 302"/>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88265</xdr:rowOff>
    </xdr:from>
    <xdr:to>
      <xdr:col>82</xdr:col>
      <xdr:colOff>107950</xdr:colOff>
      <xdr:row>39</xdr:row>
      <xdr:rowOff>92710</xdr:rowOff>
    </xdr:to>
    <xdr:cxnSp macro="">
      <xdr:nvCxnSpPr>
        <xdr:cNvPr id="306" name="直線コネクタ 305"/>
        <xdr:cNvCxnSpPr/>
      </xdr:nvCxnSpPr>
      <xdr:spPr>
        <a:xfrm flipV="1">
          <a:off x="16510000" y="574611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64770</xdr:rowOff>
    </xdr:from>
    <xdr:ext cx="762000" cy="257175"/>
    <xdr:sp macro="" textlink="">
      <xdr:nvSpPr>
        <xdr:cNvPr id="307" name="補助費等最小値テキスト"/>
        <xdr:cNvSpPr txBox="1"/>
      </xdr:nvSpPr>
      <xdr:spPr>
        <a:xfrm>
          <a:off x="16598900" y="6751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3175</xdr:rowOff>
    </xdr:from>
    <xdr:ext cx="762000" cy="259080"/>
    <xdr:sp macro="" textlink="">
      <xdr:nvSpPr>
        <xdr:cNvPr id="309" name="補助費等最大値テキスト"/>
        <xdr:cNvSpPr txBox="1"/>
      </xdr:nvSpPr>
      <xdr:spPr>
        <a:xfrm>
          <a:off x="16598900"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88265</xdr:rowOff>
    </xdr:from>
    <xdr:to>
      <xdr:col>82</xdr:col>
      <xdr:colOff>196850</xdr:colOff>
      <xdr:row>33</xdr:row>
      <xdr:rowOff>88265</xdr:rowOff>
    </xdr:to>
    <xdr:cxnSp macro="">
      <xdr:nvCxnSpPr>
        <xdr:cNvPr id="310" name="直線コネクタ 309"/>
        <xdr:cNvCxnSpPr/>
      </xdr:nvCxnSpPr>
      <xdr:spPr>
        <a:xfrm>
          <a:off x="16421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143510</xdr:rowOff>
    </xdr:from>
    <xdr:to>
      <xdr:col>82</xdr:col>
      <xdr:colOff>107950</xdr:colOff>
      <xdr:row>35</xdr:row>
      <xdr:rowOff>147320</xdr:rowOff>
    </xdr:to>
    <xdr:cxnSp macro="">
      <xdr:nvCxnSpPr>
        <xdr:cNvPr id="311" name="直線コネクタ 310"/>
        <xdr:cNvCxnSpPr/>
      </xdr:nvCxnSpPr>
      <xdr:spPr>
        <a:xfrm flipV="1">
          <a:off x="15671800" y="61442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165100</xdr:rowOff>
    </xdr:from>
    <xdr:ext cx="762000" cy="259080"/>
    <xdr:sp macro="" textlink="">
      <xdr:nvSpPr>
        <xdr:cNvPr id="312" name="補助費等平均値テキスト"/>
        <xdr:cNvSpPr txBox="1"/>
      </xdr:nvSpPr>
      <xdr:spPr>
        <a:xfrm>
          <a:off x="16598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21590</xdr:rowOff>
    </xdr:from>
    <xdr:to>
      <xdr:col>82</xdr:col>
      <xdr:colOff>158750</xdr:colOff>
      <xdr:row>36</xdr:row>
      <xdr:rowOff>123190</xdr:rowOff>
    </xdr:to>
    <xdr:sp macro="" textlink="">
      <xdr:nvSpPr>
        <xdr:cNvPr id="313" name="フローチャート: 判断 312"/>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147320</xdr:rowOff>
    </xdr:from>
    <xdr:to>
      <xdr:col>78</xdr:col>
      <xdr:colOff>69850</xdr:colOff>
      <xdr:row>36</xdr:row>
      <xdr:rowOff>17780</xdr:rowOff>
    </xdr:to>
    <xdr:cxnSp macro="">
      <xdr:nvCxnSpPr>
        <xdr:cNvPr id="314" name="直線コネクタ 313"/>
        <xdr:cNvCxnSpPr/>
      </xdr:nvCxnSpPr>
      <xdr:spPr>
        <a:xfrm flipV="1">
          <a:off x="14782800" y="61480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3175</xdr:rowOff>
    </xdr:from>
    <xdr:to>
      <xdr:col>78</xdr:col>
      <xdr:colOff>120650</xdr:colOff>
      <xdr:row>36</xdr:row>
      <xdr:rowOff>104775</xdr:rowOff>
    </xdr:to>
    <xdr:sp macro="" textlink="">
      <xdr:nvSpPr>
        <xdr:cNvPr id="315" name="フローチャート: 判断 314"/>
        <xdr:cNvSpPr/>
      </xdr:nvSpPr>
      <xdr:spPr>
        <a:xfrm>
          <a:off x="15621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89535</xdr:rowOff>
    </xdr:from>
    <xdr:ext cx="736600" cy="257175"/>
    <xdr:sp macro="" textlink="">
      <xdr:nvSpPr>
        <xdr:cNvPr id="316" name="テキスト ボックス 315"/>
        <xdr:cNvSpPr txBox="1"/>
      </xdr:nvSpPr>
      <xdr:spPr>
        <a:xfrm>
          <a:off x="15290800" y="62617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156845</xdr:rowOff>
    </xdr:from>
    <xdr:to>
      <xdr:col>73</xdr:col>
      <xdr:colOff>180975</xdr:colOff>
      <xdr:row>36</xdr:row>
      <xdr:rowOff>17780</xdr:rowOff>
    </xdr:to>
    <xdr:cxnSp macro="">
      <xdr:nvCxnSpPr>
        <xdr:cNvPr id="317" name="直線コネクタ 316"/>
        <xdr:cNvCxnSpPr/>
      </xdr:nvCxnSpPr>
      <xdr:spPr>
        <a:xfrm>
          <a:off x="13893800" y="61575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160655</xdr:rowOff>
    </xdr:from>
    <xdr:to>
      <xdr:col>74</xdr:col>
      <xdr:colOff>31750</xdr:colOff>
      <xdr:row>36</xdr:row>
      <xdr:rowOff>90805</xdr:rowOff>
    </xdr:to>
    <xdr:sp macro="" textlink="">
      <xdr:nvSpPr>
        <xdr:cNvPr id="318" name="フローチャート: 判断 317"/>
        <xdr:cNvSpPr/>
      </xdr:nvSpPr>
      <xdr:spPr>
        <a:xfrm>
          <a:off x="14732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75565</xdr:rowOff>
    </xdr:from>
    <xdr:ext cx="762000" cy="257175"/>
    <xdr:sp macro="" textlink="">
      <xdr:nvSpPr>
        <xdr:cNvPr id="319" name="テキスト ボックス 318"/>
        <xdr:cNvSpPr txBox="1"/>
      </xdr:nvSpPr>
      <xdr:spPr>
        <a:xfrm>
          <a:off x="14401800" y="62477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152400</xdr:rowOff>
    </xdr:from>
    <xdr:to>
      <xdr:col>69</xdr:col>
      <xdr:colOff>92075</xdr:colOff>
      <xdr:row>35</xdr:row>
      <xdr:rowOff>156845</xdr:rowOff>
    </xdr:to>
    <xdr:cxnSp macro="">
      <xdr:nvCxnSpPr>
        <xdr:cNvPr id="320" name="直線コネクタ 319"/>
        <xdr:cNvCxnSpPr/>
      </xdr:nvCxnSpPr>
      <xdr:spPr>
        <a:xfrm>
          <a:off x="13004800" y="61531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151765</xdr:rowOff>
    </xdr:from>
    <xdr:to>
      <xdr:col>69</xdr:col>
      <xdr:colOff>142875</xdr:colOff>
      <xdr:row>36</xdr:row>
      <xdr:rowOff>81915</xdr:rowOff>
    </xdr:to>
    <xdr:sp macro="" textlink="">
      <xdr:nvSpPr>
        <xdr:cNvPr id="321" name="フローチャート: 判断 320"/>
        <xdr:cNvSpPr/>
      </xdr:nvSpPr>
      <xdr:spPr>
        <a:xfrm>
          <a:off x="13843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66675</xdr:rowOff>
    </xdr:from>
    <xdr:ext cx="760095" cy="257175"/>
    <xdr:sp macro="" textlink="">
      <xdr:nvSpPr>
        <xdr:cNvPr id="322" name="テキスト ボックス 321"/>
        <xdr:cNvSpPr txBox="1"/>
      </xdr:nvSpPr>
      <xdr:spPr>
        <a:xfrm>
          <a:off x="13512800" y="62388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23" name="フローチャート: 判断 322"/>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62230</xdr:rowOff>
    </xdr:from>
    <xdr:ext cx="762000" cy="259080"/>
    <xdr:sp macro="" textlink="">
      <xdr:nvSpPr>
        <xdr:cNvPr id="324" name="テキスト ボックス 323"/>
        <xdr:cNvSpPr txBox="1"/>
      </xdr:nvSpPr>
      <xdr:spPr>
        <a:xfrm>
          <a:off x="126238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26" name="テキスト ボックス 325"/>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7" name="テキスト ボックス 326"/>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9" name="テキスト ボックス 328"/>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35</xdr:row>
      <xdr:rowOff>92075</xdr:rowOff>
    </xdr:from>
    <xdr:to>
      <xdr:col>82</xdr:col>
      <xdr:colOff>158750</xdr:colOff>
      <xdr:row>36</xdr:row>
      <xdr:rowOff>22225</xdr:rowOff>
    </xdr:to>
    <xdr:sp macro="" textlink="">
      <xdr:nvSpPr>
        <xdr:cNvPr id="330" name="楕円 329"/>
        <xdr:cNvSpPr/>
      </xdr:nvSpPr>
      <xdr:spPr>
        <a:xfrm>
          <a:off x="164592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109220</xdr:rowOff>
    </xdr:from>
    <xdr:ext cx="762000" cy="257175"/>
    <xdr:sp macro="" textlink="">
      <xdr:nvSpPr>
        <xdr:cNvPr id="331" name="補助費等該当値テキスト"/>
        <xdr:cNvSpPr txBox="1"/>
      </xdr:nvSpPr>
      <xdr:spPr>
        <a:xfrm>
          <a:off x="16598900" y="5938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96520</xdr:rowOff>
    </xdr:from>
    <xdr:to>
      <xdr:col>78</xdr:col>
      <xdr:colOff>120650</xdr:colOff>
      <xdr:row>36</xdr:row>
      <xdr:rowOff>26670</xdr:rowOff>
    </xdr:to>
    <xdr:sp macro="" textlink="">
      <xdr:nvSpPr>
        <xdr:cNvPr id="332" name="楕円 331"/>
        <xdr:cNvSpPr/>
      </xdr:nvSpPr>
      <xdr:spPr>
        <a:xfrm>
          <a:off x="15621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36830</xdr:rowOff>
    </xdr:from>
    <xdr:ext cx="736600" cy="259080"/>
    <xdr:sp macro="" textlink="">
      <xdr:nvSpPr>
        <xdr:cNvPr id="333" name="テキスト ボックス 332"/>
        <xdr:cNvSpPr txBox="1"/>
      </xdr:nvSpPr>
      <xdr:spPr>
        <a:xfrm>
          <a:off x="15290800" y="586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137795</xdr:rowOff>
    </xdr:from>
    <xdr:to>
      <xdr:col>74</xdr:col>
      <xdr:colOff>31750</xdr:colOff>
      <xdr:row>36</xdr:row>
      <xdr:rowOff>67945</xdr:rowOff>
    </xdr:to>
    <xdr:sp macro="" textlink="">
      <xdr:nvSpPr>
        <xdr:cNvPr id="334" name="楕円 333"/>
        <xdr:cNvSpPr/>
      </xdr:nvSpPr>
      <xdr:spPr>
        <a:xfrm>
          <a:off x="14732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78105</xdr:rowOff>
    </xdr:from>
    <xdr:ext cx="762000" cy="257175"/>
    <xdr:sp macro="" textlink="">
      <xdr:nvSpPr>
        <xdr:cNvPr id="335" name="テキスト ボックス 334"/>
        <xdr:cNvSpPr txBox="1"/>
      </xdr:nvSpPr>
      <xdr:spPr>
        <a:xfrm>
          <a:off x="14401800" y="59074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106045</xdr:rowOff>
    </xdr:from>
    <xdr:to>
      <xdr:col>69</xdr:col>
      <xdr:colOff>142875</xdr:colOff>
      <xdr:row>36</xdr:row>
      <xdr:rowOff>36195</xdr:rowOff>
    </xdr:to>
    <xdr:sp macro="" textlink="">
      <xdr:nvSpPr>
        <xdr:cNvPr id="336" name="楕円 335"/>
        <xdr:cNvSpPr/>
      </xdr:nvSpPr>
      <xdr:spPr>
        <a:xfrm>
          <a:off x="13843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46355</xdr:rowOff>
    </xdr:from>
    <xdr:ext cx="760095" cy="259080"/>
    <xdr:sp macro="" textlink="">
      <xdr:nvSpPr>
        <xdr:cNvPr id="337" name="テキスト ボックス 336"/>
        <xdr:cNvSpPr txBox="1"/>
      </xdr:nvSpPr>
      <xdr:spPr>
        <a:xfrm>
          <a:off x="13512800" y="58756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101600</xdr:rowOff>
    </xdr:from>
    <xdr:to>
      <xdr:col>65</xdr:col>
      <xdr:colOff>53975</xdr:colOff>
      <xdr:row>36</xdr:row>
      <xdr:rowOff>31750</xdr:rowOff>
    </xdr:to>
    <xdr:sp macro="" textlink="">
      <xdr:nvSpPr>
        <xdr:cNvPr id="338" name="楕円 337"/>
        <xdr:cNvSpPr/>
      </xdr:nvSpPr>
      <xdr:spPr>
        <a:xfrm>
          <a:off x="12954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41910</xdr:rowOff>
    </xdr:from>
    <xdr:ext cx="762000" cy="257175"/>
    <xdr:sp macro="" textlink="">
      <xdr:nvSpPr>
        <xdr:cNvPr id="339" name="テキスト ボックス 338"/>
        <xdr:cNvSpPr txBox="1"/>
      </xdr:nvSpPr>
      <xdr:spPr>
        <a:xfrm>
          <a:off x="12623800" y="5871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公債費総額自体は、平成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大口の地域総合整備事業債等の償還を終えたことにより減少傾向にあ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企業誘致関連事業の財源として借り入れた地域活性化事業債等の元金償還の据置期間の終了に伴い、平成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年度は前年度と比較して増加傾向に転じた。一方で、公債費に充当される特定財源が前年度と比べて増加したことから、値の</a:t>
          </a:r>
          <a:r>
            <a:rPr kumimoji="1" lang="ja-JP" altLang="ja-JP" sz="1100">
              <a:solidFill>
                <a:sysClr val="windowText" lastClr="000000"/>
              </a:solidFill>
              <a:effectLst/>
              <a:latin typeface="+mn-lt"/>
              <a:ea typeface="+mn-ea"/>
              <a:cs typeface="+mn-cs"/>
            </a:rPr>
            <a:t>分子部分を構成する公債費に充当される経常一般財源等</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、前年度と比較して</a:t>
          </a:r>
          <a:r>
            <a:rPr kumimoji="1" lang="ja-JP" altLang="en-US" sz="1100">
              <a:solidFill>
                <a:sysClr val="windowText" lastClr="000000"/>
              </a:solidFill>
              <a:effectLst/>
              <a:latin typeface="+mn-lt"/>
              <a:ea typeface="+mn-ea"/>
              <a:cs typeface="+mn-cs"/>
            </a:rPr>
            <a:t>減少した。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一方、</a:t>
          </a:r>
          <a:r>
            <a:rPr kumimoji="1" lang="ja-JP" altLang="ja-JP" sz="1100">
              <a:solidFill>
                <a:sysClr val="windowText" lastClr="000000"/>
              </a:solidFill>
              <a:effectLst/>
              <a:latin typeface="+mn-lt"/>
              <a:ea typeface="+mn-ea"/>
              <a:cs typeface="+mn-cs"/>
            </a:rPr>
            <a:t>分母部分を構成する経常一般財源等</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市税の減や地方交付税の減を要因に</a:t>
          </a:r>
          <a:r>
            <a:rPr kumimoji="1" lang="ja-JP" altLang="en-US" sz="1100">
              <a:solidFill>
                <a:sysClr val="windowText" lastClr="000000"/>
              </a:solidFill>
              <a:effectLst/>
              <a:latin typeface="+mn-lt"/>
              <a:ea typeface="+mn-ea"/>
              <a:cs typeface="+mn-cs"/>
            </a:rPr>
            <a:t>大幅に減となった。</a:t>
          </a:r>
          <a:r>
            <a:rPr kumimoji="1" lang="ja-JP" altLang="ja-JP" sz="1100">
              <a:solidFill>
                <a:sysClr val="windowText" lastClr="000000"/>
              </a:solidFill>
              <a:effectLst/>
              <a:latin typeface="+mn-lt"/>
              <a:ea typeface="+mn-ea"/>
              <a:cs typeface="+mn-cs"/>
            </a:rPr>
            <a:t>結果</a:t>
          </a:r>
          <a:r>
            <a:rPr kumimoji="1" lang="ja-JP" altLang="en-US" sz="1100">
              <a:solidFill>
                <a:sysClr val="windowText" lastClr="000000"/>
              </a:solidFill>
              <a:effectLst/>
              <a:latin typeface="+mn-lt"/>
              <a:ea typeface="+mn-ea"/>
              <a:cs typeface="+mn-cs"/>
            </a:rPr>
            <a:t>、分母部分の影響を大きく受け、公債費に係る</a:t>
          </a:r>
          <a:r>
            <a:rPr kumimoji="1" lang="ja-JP" altLang="ja-JP" sz="1100">
              <a:solidFill>
                <a:sysClr val="windowText" lastClr="000000"/>
              </a:solidFill>
              <a:effectLst/>
              <a:latin typeface="+mn-lt"/>
              <a:ea typeface="+mn-ea"/>
              <a:cs typeface="+mn-cs"/>
            </a:rPr>
            <a:t>経常収支比率は前年度比</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ポイント増の</a:t>
          </a:r>
          <a:r>
            <a:rPr kumimoji="1" lang="en-US" altLang="ja-JP" sz="1100">
              <a:solidFill>
                <a:sysClr val="windowText" lastClr="000000"/>
              </a:solidFill>
              <a:effectLst/>
              <a:latin typeface="+mn-lt"/>
              <a:ea typeface="+mn-ea"/>
              <a:cs typeface="+mn-cs"/>
            </a:rPr>
            <a:t>18.5%</a:t>
          </a:r>
          <a:r>
            <a:rPr kumimoji="1" lang="ja-JP" altLang="ja-JP" sz="1100">
              <a:solidFill>
                <a:sysClr val="windowText" lastClr="000000"/>
              </a:solidFill>
              <a:effectLst/>
              <a:latin typeface="+mn-lt"/>
              <a:ea typeface="+mn-ea"/>
              <a:cs typeface="+mn-cs"/>
            </a:rPr>
            <a:t>となった。</a:t>
          </a:r>
          <a:endParaRPr lang="ja-JP" altLang="ja-JP">
            <a:solidFill>
              <a:sysClr val="windowText" lastClr="000000"/>
            </a:solidFill>
            <a:effectLst/>
          </a:endParaRPr>
        </a:p>
      </xdr:txBody>
    </xdr:sp>
    <xdr:clientData/>
  </xdr:twoCellAnchor>
  <xdr:oneCellAnchor>
    <xdr:from>
      <xdr:col>3</xdr:col>
      <xdr:colOff>123825</xdr:colOff>
      <xdr:row>69</xdr:row>
      <xdr:rowOff>107950</xdr:rowOff>
    </xdr:from>
    <xdr:ext cx="296545" cy="225425"/>
    <xdr:sp macro="" textlink="">
      <xdr:nvSpPr>
        <xdr:cNvPr id="351" name="テキスト ボックス 350"/>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53" name="テキスト ボックス 352"/>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095" cy="259080"/>
    <xdr:sp macro="" textlink="">
      <xdr:nvSpPr>
        <xdr:cNvPr id="355" name="テキスト ボックス 354"/>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095" cy="259080"/>
    <xdr:sp macro="" textlink="">
      <xdr:nvSpPr>
        <xdr:cNvPr id="357" name="テキスト ボックス 356"/>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095" cy="257175"/>
    <xdr:sp macro="" textlink="">
      <xdr:nvSpPr>
        <xdr:cNvPr id="359" name="テキスト ボックス 358"/>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095" cy="259080"/>
    <xdr:sp macro="" textlink="">
      <xdr:nvSpPr>
        <xdr:cNvPr id="361" name="テキスト ボックス 360"/>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095" cy="259080"/>
    <xdr:sp macro="" textlink="">
      <xdr:nvSpPr>
        <xdr:cNvPr id="363" name="テキスト ボックス 362"/>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72390</xdr:rowOff>
    </xdr:from>
    <xdr:ext cx="762000" cy="259080"/>
    <xdr:sp macro="" textlink="">
      <xdr:nvSpPr>
        <xdr:cNvPr id="367" name="公債費最小値テキスト"/>
        <xdr:cNvSpPr txBox="1"/>
      </xdr:nvSpPr>
      <xdr:spPr>
        <a:xfrm>
          <a:off x="4914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110490</xdr:rowOff>
    </xdr:from>
    <xdr:ext cx="762000" cy="257175"/>
    <xdr:sp macro="" textlink="">
      <xdr:nvSpPr>
        <xdr:cNvPr id="369" name="公債費最大値テキスト"/>
        <xdr:cNvSpPr txBox="1"/>
      </xdr:nvSpPr>
      <xdr:spPr>
        <a:xfrm>
          <a:off x="4914900" y="12454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170815</xdr:rowOff>
    </xdr:from>
    <xdr:to>
      <xdr:col>24</xdr:col>
      <xdr:colOff>25400</xdr:colOff>
      <xdr:row>75</xdr:row>
      <xdr:rowOff>3175</xdr:rowOff>
    </xdr:to>
    <xdr:cxnSp macro="">
      <xdr:nvCxnSpPr>
        <xdr:cNvPr id="371" name="直線コネクタ 370"/>
        <xdr:cNvCxnSpPr/>
      </xdr:nvCxnSpPr>
      <xdr:spPr>
        <a:xfrm>
          <a:off x="3987800" y="128581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109220</xdr:rowOff>
    </xdr:from>
    <xdr:ext cx="762000" cy="257175"/>
    <xdr:sp macro="" textlink="">
      <xdr:nvSpPr>
        <xdr:cNvPr id="372" name="公債費平均値テキスト"/>
        <xdr:cNvSpPr txBox="1"/>
      </xdr:nvSpPr>
      <xdr:spPr>
        <a:xfrm>
          <a:off x="4914900" y="127965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74</xdr:row>
      <xdr:rowOff>170815</xdr:rowOff>
    </xdr:to>
    <xdr:cxnSp macro="">
      <xdr:nvCxnSpPr>
        <xdr:cNvPr id="374" name="直線コネクタ 373"/>
        <xdr:cNvCxnSpPr/>
      </xdr:nvCxnSpPr>
      <xdr:spPr>
        <a:xfrm>
          <a:off x="3098800" y="128581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55880</xdr:rowOff>
    </xdr:from>
    <xdr:ext cx="734695" cy="259080"/>
    <xdr:sp macro="" textlink="">
      <xdr:nvSpPr>
        <xdr:cNvPr id="376" name="テキスト ボックス 375"/>
        <xdr:cNvSpPr txBox="1"/>
      </xdr:nvSpPr>
      <xdr:spPr>
        <a:xfrm>
          <a:off x="3606800" y="129146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155575</xdr:rowOff>
    </xdr:from>
    <xdr:to>
      <xdr:col>15</xdr:col>
      <xdr:colOff>98425</xdr:colOff>
      <xdr:row>74</xdr:row>
      <xdr:rowOff>170815</xdr:rowOff>
    </xdr:to>
    <xdr:cxnSp macro="">
      <xdr:nvCxnSpPr>
        <xdr:cNvPr id="377" name="直線コネクタ 376"/>
        <xdr:cNvCxnSpPr/>
      </xdr:nvCxnSpPr>
      <xdr:spPr>
        <a:xfrm>
          <a:off x="2209800" y="128428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143510</xdr:rowOff>
    </xdr:from>
    <xdr:to>
      <xdr:col>15</xdr:col>
      <xdr:colOff>149225</xdr:colOff>
      <xdr:row>75</xdr:row>
      <xdr:rowOff>73025</xdr:rowOff>
    </xdr:to>
    <xdr:sp macro="" textlink="">
      <xdr:nvSpPr>
        <xdr:cNvPr id="378" name="フローチャート: 判断 377"/>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57785</xdr:rowOff>
    </xdr:from>
    <xdr:ext cx="762000" cy="259080"/>
    <xdr:sp macro="" textlink="">
      <xdr:nvSpPr>
        <xdr:cNvPr id="379" name="テキスト ボックス 378"/>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155575</xdr:rowOff>
    </xdr:from>
    <xdr:to>
      <xdr:col>11</xdr:col>
      <xdr:colOff>9525</xdr:colOff>
      <xdr:row>74</xdr:row>
      <xdr:rowOff>163195</xdr:rowOff>
    </xdr:to>
    <xdr:cxnSp macro="">
      <xdr:nvCxnSpPr>
        <xdr:cNvPr id="380" name="直線コネクタ 379"/>
        <xdr:cNvCxnSpPr/>
      </xdr:nvCxnSpPr>
      <xdr:spPr>
        <a:xfrm flipV="1">
          <a:off x="1320800" y="128428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143510</xdr:rowOff>
    </xdr:from>
    <xdr:to>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57785</xdr:rowOff>
    </xdr:from>
    <xdr:ext cx="760095" cy="259080"/>
    <xdr:sp macro="" textlink="">
      <xdr:nvSpPr>
        <xdr:cNvPr id="382" name="テキスト ボックス 381"/>
        <xdr:cNvSpPr txBox="1"/>
      </xdr:nvSpPr>
      <xdr:spPr>
        <a:xfrm>
          <a:off x="1828800" y="129165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83" name="フローチャート: 判断 382"/>
        <xdr:cNvSpPr/>
      </xdr:nvSpPr>
      <xdr:spPr>
        <a:xfrm>
          <a:off x="1270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45085</xdr:rowOff>
    </xdr:from>
    <xdr:ext cx="760095" cy="258445"/>
    <xdr:sp macro="" textlink="">
      <xdr:nvSpPr>
        <xdr:cNvPr id="384" name="テキスト ボックス 383"/>
        <xdr:cNvSpPr txBox="1"/>
      </xdr:nvSpPr>
      <xdr:spPr>
        <a:xfrm>
          <a:off x="939800" y="1256093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87" name="テキスト ボックス 386"/>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123825</xdr:rowOff>
    </xdr:from>
    <xdr:to>
      <xdr:col>24</xdr:col>
      <xdr:colOff>76200</xdr:colOff>
      <xdr:row>75</xdr:row>
      <xdr:rowOff>53975</xdr:rowOff>
    </xdr:to>
    <xdr:sp macro="" textlink="">
      <xdr:nvSpPr>
        <xdr:cNvPr id="390" name="楕円 389"/>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140335</xdr:rowOff>
    </xdr:from>
    <xdr:ext cx="762000" cy="259080"/>
    <xdr:sp macro="" textlink="">
      <xdr:nvSpPr>
        <xdr:cNvPr id="391" name="公債費該当値テキスト"/>
        <xdr:cNvSpPr txBox="1"/>
      </xdr:nvSpPr>
      <xdr:spPr>
        <a:xfrm>
          <a:off x="4914900" y="1265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120650</xdr:rowOff>
    </xdr:from>
    <xdr:to>
      <xdr:col>20</xdr:col>
      <xdr:colOff>38100</xdr:colOff>
      <xdr:row>75</xdr:row>
      <xdr:rowOff>50165</xdr:rowOff>
    </xdr:to>
    <xdr:sp macro="" textlink="">
      <xdr:nvSpPr>
        <xdr:cNvPr id="392" name="楕円 391"/>
        <xdr:cNvSpPr/>
      </xdr:nvSpPr>
      <xdr:spPr>
        <a:xfrm>
          <a:off x="3937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60325</xdr:rowOff>
    </xdr:from>
    <xdr:ext cx="734695" cy="259080"/>
    <xdr:sp macro="" textlink="">
      <xdr:nvSpPr>
        <xdr:cNvPr id="393" name="テキスト ボックス 392"/>
        <xdr:cNvSpPr txBox="1"/>
      </xdr:nvSpPr>
      <xdr:spPr>
        <a:xfrm>
          <a:off x="3606800" y="125761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120650</xdr:rowOff>
    </xdr:from>
    <xdr:to>
      <xdr:col>15</xdr:col>
      <xdr:colOff>149225</xdr:colOff>
      <xdr:row>75</xdr:row>
      <xdr:rowOff>50165</xdr:rowOff>
    </xdr:to>
    <xdr:sp macro="" textlink="">
      <xdr:nvSpPr>
        <xdr:cNvPr id="394" name="楕円 393"/>
        <xdr:cNvSpPr/>
      </xdr:nvSpPr>
      <xdr:spPr>
        <a:xfrm>
          <a:off x="3048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60325</xdr:rowOff>
    </xdr:from>
    <xdr:ext cx="762000" cy="259080"/>
    <xdr:sp macro="" textlink="">
      <xdr:nvSpPr>
        <xdr:cNvPr id="395" name="テキスト ボックス 394"/>
        <xdr:cNvSpPr txBox="1"/>
      </xdr:nvSpPr>
      <xdr:spPr>
        <a:xfrm>
          <a:off x="27178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6" name="楕円 395"/>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45085</xdr:rowOff>
    </xdr:from>
    <xdr:ext cx="760095" cy="258445"/>
    <xdr:sp macro="" textlink="">
      <xdr:nvSpPr>
        <xdr:cNvPr id="397" name="テキスト ボックス 396"/>
        <xdr:cNvSpPr txBox="1"/>
      </xdr:nvSpPr>
      <xdr:spPr>
        <a:xfrm>
          <a:off x="1828800" y="1256093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112395</xdr:rowOff>
    </xdr:from>
    <xdr:to>
      <xdr:col>6</xdr:col>
      <xdr:colOff>171450</xdr:colOff>
      <xdr:row>75</xdr:row>
      <xdr:rowOff>42545</xdr:rowOff>
    </xdr:to>
    <xdr:sp macro="" textlink="">
      <xdr:nvSpPr>
        <xdr:cNvPr id="398" name="楕円 397"/>
        <xdr:cNvSpPr/>
      </xdr:nvSpPr>
      <xdr:spPr>
        <a:xfrm>
          <a:off x="1270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27305</xdr:rowOff>
    </xdr:from>
    <xdr:ext cx="760095" cy="259080"/>
    <xdr:sp macro="" textlink="">
      <xdr:nvSpPr>
        <xdr:cNvPr id="399" name="テキスト ボックス 398"/>
        <xdr:cNvSpPr txBox="1"/>
      </xdr:nvSpPr>
      <xdr:spPr>
        <a:xfrm>
          <a:off x="939800" y="128860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人件費は類似団体と比べ低いものの、扶助費や物件費、繰出金等の経費が高い水準にある。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今後も社会保障関連経費の増大が見込まれるため、その他の経常経費の削減に努める必要がある。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6545" cy="225425"/>
    <xdr:sp macro="" textlink="">
      <xdr:nvSpPr>
        <xdr:cNvPr id="411" name="テキスト ボックス 410"/>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13" name="テキスト ボックス 412"/>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095" cy="259080"/>
    <xdr:sp macro="" textlink="">
      <xdr:nvSpPr>
        <xdr:cNvPr id="415" name="テキスト ボックス 414"/>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095" cy="259080"/>
    <xdr:sp macro="" textlink="">
      <xdr:nvSpPr>
        <xdr:cNvPr id="417" name="テキスト ボックス 416"/>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095" cy="257175"/>
    <xdr:sp macro="" textlink="">
      <xdr:nvSpPr>
        <xdr:cNvPr id="419" name="テキスト ボックス 418"/>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095" cy="259080"/>
    <xdr:sp macro="" textlink="">
      <xdr:nvSpPr>
        <xdr:cNvPr id="421" name="テキスト ボックス 420"/>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095" cy="259080"/>
    <xdr:sp macro="" textlink="">
      <xdr:nvSpPr>
        <xdr:cNvPr id="423" name="テキスト ボックス 422"/>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25" name="テキスト ボックス 424"/>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54610</xdr:rowOff>
    </xdr:to>
    <xdr:cxnSp macro="">
      <xdr:nvCxnSpPr>
        <xdr:cNvPr id="427" name="直線コネクタ 426"/>
        <xdr:cNvCxnSpPr/>
      </xdr:nvCxnSpPr>
      <xdr:spPr>
        <a:xfrm flipV="1">
          <a:off x="16510000" y="127152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26670</xdr:rowOff>
    </xdr:from>
    <xdr:ext cx="762000" cy="259080"/>
    <xdr:sp macro="" textlink="">
      <xdr:nvSpPr>
        <xdr:cNvPr id="428"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54610</xdr:rowOff>
    </xdr:from>
    <xdr:to>
      <xdr:col>82</xdr:col>
      <xdr:colOff>196850</xdr:colOff>
      <xdr:row>81</xdr:row>
      <xdr:rowOff>54610</xdr:rowOff>
    </xdr:to>
    <xdr:cxnSp macro="">
      <xdr:nvCxnSpPr>
        <xdr:cNvPr id="429" name="直線コネクタ 428"/>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114300</xdr:rowOff>
    </xdr:from>
    <xdr:ext cx="762000" cy="259080"/>
    <xdr:sp macro="" textlink="">
      <xdr:nvSpPr>
        <xdr:cNvPr id="430"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161290</xdr:rowOff>
    </xdr:from>
    <xdr:to>
      <xdr:col>82</xdr:col>
      <xdr:colOff>107950</xdr:colOff>
      <xdr:row>79</xdr:row>
      <xdr:rowOff>8890</xdr:rowOff>
    </xdr:to>
    <xdr:cxnSp macro="">
      <xdr:nvCxnSpPr>
        <xdr:cNvPr id="432" name="直線コネクタ 431"/>
        <xdr:cNvCxnSpPr/>
      </xdr:nvCxnSpPr>
      <xdr:spPr>
        <a:xfrm>
          <a:off x="15671800" y="135343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8890</xdr:rowOff>
    </xdr:from>
    <xdr:ext cx="762000" cy="257175"/>
    <xdr:sp macro="" textlink="">
      <xdr:nvSpPr>
        <xdr:cNvPr id="433" name="公債費以外平均値テキスト"/>
        <xdr:cNvSpPr txBox="1"/>
      </xdr:nvSpPr>
      <xdr:spPr>
        <a:xfrm>
          <a:off x="16598900" y="132105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161290</xdr:rowOff>
    </xdr:from>
    <xdr:to>
      <xdr:col>78</xdr:col>
      <xdr:colOff>69850</xdr:colOff>
      <xdr:row>78</xdr:row>
      <xdr:rowOff>168910</xdr:rowOff>
    </xdr:to>
    <xdr:cxnSp macro="">
      <xdr:nvCxnSpPr>
        <xdr:cNvPr id="435" name="直線コネクタ 434"/>
        <xdr:cNvCxnSpPr/>
      </xdr:nvCxnSpPr>
      <xdr:spPr>
        <a:xfrm flipV="1">
          <a:off x="14782800" y="135343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66040</xdr:rowOff>
    </xdr:from>
    <xdr:ext cx="736600" cy="257175"/>
    <xdr:sp macro="" textlink="">
      <xdr:nvSpPr>
        <xdr:cNvPr id="437" name="テキスト ボックス 436"/>
        <xdr:cNvSpPr txBox="1"/>
      </xdr:nvSpPr>
      <xdr:spPr>
        <a:xfrm>
          <a:off x="15290800" y="130962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27940</xdr:rowOff>
    </xdr:from>
    <xdr:to>
      <xdr:col>73</xdr:col>
      <xdr:colOff>180975</xdr:colOff>
      <xdr:row>78</xdr:row>
      <xdr:rowOff>168910</xdr:rowOff>
    </xdr:to>
    <xdr:cxnSp macro="">
      <xdr:nvCxnSpPr>
        <xdr:cNvPr id="438" name="直線コネクタ 437"/>
        <xdr:cNvCxnSpPr/>
      </xdr:nvCxnSpPr>
      <xdr:spPr>
        <a:xfrm>
          <a:off x="13893800" y="1340104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16510</xdr:rowOff>
    </xdr:from>
    <xdr:ext cx="762000" cy="259080"/>
    <xdr:sp macro="" textlink="">
      <xdr:nvSpPr>
        <xdr:cNvPr id="440" name="テキスト ボックス 439"/>
        <xdr:cNvSpPr txBox="1"/>
      </xdr:nvSpPr>
      <xdr:spPr>
        <a:xfrm>
          <a:off x="144018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27940</xdr:rowOff>
    </xdr:from>
    <xdr:to>
      <xdr:col>69</xdr:col>
      <xdr:colOff>92075</xdr:colOff>
      <xdr:row>78</xdr:row>
      <xdr:rowOff>119380</xdr:rowOff>
    </xdr:to>
    <xdr:cxnSp macro="">
      <xdr:nvCxnSpPr>
        <xdr:cNvPr id="441" name="直線コネクタ 440"/>
        <xdr:cNvCxnSpPr/>
      </xdr:nvCxnSpPr>
      <xdr:spPr>
        <a:xfrm flipV="1">
          <a:off x="13004800" y="134010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2" name="フローチャート: 判断 441"/>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60095" cy="259080"/>
    <xdr:sp macro="" textlink="">
      <xdr:nvSpPr>
        <xdr:cNvPr id="443" name="テキスト ボックス 442"/>
        <xdr:cNvSpPr txBox="1"/>
      </xdr:nvSpPr>
      <xdr:spPr>
        <a:xfrm>
          <a:off x="13512800" y="129667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148590</xdr:rowOff>
    </xdr:from>
    <xdr:to>
      <xdr:col>65</xdr:col>
      <xdr:colOff>53975</xdr:colOff>
      <xdr:row>78</xdr:row>
      <xdr:rowOff>78740</xdr:rowOff>
    </xdr:to>
    <xdr:sp macro="" textlink="">
      <xdr:nvSpPr>
        <xdr:cNvPr id="444" name="フローチャート: 判断 443"/>
        <xdr:cNvSpPr/>
      </xdr:nvSpPr>
      <xdr:spPr>
        <a:xfrm>
          <a:off x="12954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88900</xdr:rowOff>
    </xdr:from>
    <xdr:ext cx="762000" cy="257175"/>
    <xdr:sp macro="" textlink="">
      <xdr:nvSpPr>
        <xdr:cNvPr id="445" name="テキスト ボックス 444"/>
        <xdr:cNvSpPr txBox="1"/>
      </xdr:nvSpPr>
      <xdr:spPr>
        <a:xfrm>
          <a:off x="12623800" y="13119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7" name="テキスト ボックス 446"/>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8" name="テキスト ボックス 447"/>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50" name="テキスト ボックス 449"/>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129540</xdr:rowOff>
    </xdr:from>
    <xdr:to>
      <xdr:col>82</xdr:col>
      <xdr:colOff>158750</xdr:colOff>
      <xdr:row>79</xdr:row>
      <xdr:rowOff>59690</xdr:rowOff>
    </xdr:to>
    <xdr:sp macro="" textlink="">
      <xdr:nvSpPr>
        <xdr:cNvPr id="451" name="楕円 450"/>
        <xdr:cNvSpPr/>
      </xdr:nvSpPr>
      <xdr:spPr>
        <a:xfrm>
          <a:off x="164592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101600</xdr:rowOff>
    </xdr:from>
    <xdr:ext cx="762000" cy="259080"/>
    <xdr:sp macro="" textlink="">
      <xdr:nvSpPr>
        <xdr:cNvPr id="452" name="公債費以外該当値テキスト"/>
        <xdr:cNvSpPr txBox="1"/>
      </xdr:nvSpPr>
      <xdr:spPr>
        <a:xfrm>
          <a:off x="16598900" y="1347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110490</xdr:rowOff>
    </xdr:from>
    <xdr:to>
      <xdr:col>78</xdr:col>
      <xdr:colOff>120650</xdr:colOff>
      <xdr:row>79</xdr:row>
      <xdr:rowOff>40640</xdr:rowOff>
    </xdr:to>
    <xdr:sp macro="" textlink="">
      <xdr:nvSpPr>
        <xdr:cNvPr id="453" name="楕円 452"/>
        <xdr:cNvSpPr/>
      </xdr:nvSpPr>
      <xdr:spPr>
        <a:xfrm>
          <a:off x="156210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25400</xdr:rowOff>
    </xdr:from>
    <xdr:ext cx="736600" cy="259080"/>
    <xdr:sp macro="" textlink="">
      <xdr:nvSpPr>
        <xdr:cNvPr id="454" name="テキスト ボックス 453"/>
        <xdr:cNvSpPr txBox="1"/>
      </xdr:nvSpPr>
      <xdr:spPr>
        <a:xfrm>
          <a:off x="15290800" y="13569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118110</xdr:rowOff>
    </xdr:from>
    <xdr:to>
      <xdr:col>74</xdr:col>
      <xdr:colOff>31750</xdr:colOff>
      <xdr:row>79</xdr:row>
      <xdr:rowOff>48260</xdr:rowOff>
    </xdr:to>
    <xdr:sp macro="" textlink="">
      <xdr:nvSpPr>
        <xdr:cNvPr id="455" name="楕円 454"/>
        <xdr:cNvSpPr/>
      </xdr:nvSpPr>
      <xdr:spPr>
        <a:xfrm>
          <a:off x="147320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33020</xdr:rowOff>
    </xdr:from>
    <xdr:ext cx="762000" cy="259080"/>
    <xdr:sp macro="" textlink="">
      <xdr:nvSpPr>
        <xdr:cNvPr id="456" name="テキスト ボックス 455"/>
        <xdr:cNvSpPr txBox="1"/>
      </xdr:nvSpPr>
      <xdr:spPr>
        <a:xfrm>
          <a:off x="14401800" y="1357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148590</xdr:rowOff>
    </xdr:from>
    <xdr:to>
      <xdr:col>69</xdr:col>
      <xdr:colOff>142875</xdr:colOff>
      <xdr:row>78</xdr:row>
      <xdr:rowOff>78740</xdr:rowOff>
    </xdr:to>
    <xdr:sp macro="" textlink="">
      <xdr:nvSpPr>
        <xdr:cNvPr id="457" name="楕円 456"/>
        <xdr:cNvSpPr/>
      </xdr:nvSpPr>
      <xdr:spPr>
        <a:xfrm>
          <a:off x="13843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63500</xdr:rowOff>
    </xdr:from>
    <xdr:ext cx="760095" cy="257175"/>
    <xdr:sp macro="" textlink="">
      <xdr:nvSpPr>
        <xdr:cNvPr id="458" name="テキスト ボックス 457"/>
        <xdr:cNvSpPr txBox="1"/>
      </xdr:nvSpPr>
      <xdr:spPr>
        <a:xfrm>
          <a:off x="13512800" y="134366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68580</xdr:rowOff>
    </xdr:from>
    <xdr:to>
      <xdr:col>65</xdr:col>
      <xdr:colOff>53975</xdr:colOff>
      <xdr:row>78</xdr:row>
      <xdr:rowOff>170180</xdr:rowOff>
    </xdr:to>
    <xdr:sp macro="" textlink="">
      <xdr:nvSpPr>
        <xdr:cNvPr id="459" name="楕円 458"/>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154940</xdr:rowOff>
    </xdr:from>
    <xdr:ext cx="762000" cy="257175"/>
    <xdr:sp macro="" textlink="">
      <xdr:nvSpPr>
        <xdr:cNvPr id="460" name="テキスト ボックス 459"/>
        <xdr:cNvSpPr txBox="1"/>
      </xdr:nvSpPr>
      <xdr:spPr>
        <a:xfrm>
          <a:off x="12623800" y="135280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鳥取県倉吉市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175"/>
    <xdr:sp macro="" textlink="">
      <xdr:nvSpPr>
        <xdr:cNvPr id="33" name="テキスト ボックス 32"/>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175"/>
    <xdr:sp macro="" textlink="">
      <xdr:nvSpPr>
        <xdr:cNvPr id="37" name="テキスト ボックス 36"/>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175"/>
    <xdr:sp macro="" textlink="">
      <xdr:nvSpPr>
        <xdr:cNvPr id="39" name="テキスト ボックス 38"/>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3" name="テキスト ボックス 42"/>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22860</xdr:rowOff>
    </xdr:from>
    <xdr:to>
      <xdr:col>29</xdr:col>
      <xdr:colOff>127000</xdr:colOff>
      <xdr:row>20</xdr:row>
      <xdr:rowOff>100330</xdr:rowOff>
    </xdr:to>
    <xdr:cxnSp macro="">
      <xdr:nvCxnSpPr>
        <xdr:cNvPr id="45" name="直線コネクタ 44"/>
        <xdr:cNvCxnSpPr/>
      </xdr:nvCxnSpPr>
      <xdr:spPr>
        <a:xfrm flipV="1">
          <a:off x="5651500" y="2127885"/>
          <a:ext cx="0" cy="1449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72390</xdr:rowOff>
    </xdr:from>
    <xdr:ext cx="760095" cy="259080"/>
    <xdr:sp macro="" textlink="">
      <xdr:nvSpPr>
        <xdr:cNvPr id="46" name="人口1人当たり決算額の推移最小値テキスト130"/>
        <xdr:cNvSpPr txBox="1"/>
      </xdr:nvSpPr>
      <xdr:spPr>
        <a:xfrm>
          <a:off x="5740400" y="35490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100330</xdr:rowOff>
    </xdr:from>
    <xdr:to>
      <xdr:col>30</xdr:col>
      <xdr:colOff>25400</xdr:colOff>
      <xdr:row>20</xdr:row>
      <xdr:rowOff>100330</xdr:rowOff>
    </xdr:to>
    <xdr:cxnSp macro="">
      <xdr:nvCxnSpPr>
        <xdr:cNvPr id="47" name="直線コネクタ 46"/>
        <xdr:cNvCxnSpPr/>
      </xdr:nvCxnSpPr>
      <xdr:spPr>
        <a:xfrm>
          <a:off x="5562600" y="3576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109220</xdr:rowOff>
    </xdr:from>
    <xdr:ext cx="760095" cy="257175"/>
    <xdr:sp macro="" textlink="">
      <xdr:nvSpPr>
        <xdr:cNvPr id="48" name="人口1人当たり決算額の推移最大値テキスト130"/>
        <xdr:cNvSpPr txBox="1"/>
      </xdr:nvSpPr>
      <xdr:spPr>
        <a:xfrm>
          <a:off x="5740400" y="18713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172,463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22860</xdr:rowOff>
    </xdr:from>
    <xdr:to>
      <xdr:col>30</xdr:col>
      <xdr:colOff>25400</xdr:colOff>
      <xdr:row>12</xdr:row>
      <xdr:rowOff>22860</xdr:rowOff>
    </xdr:to>
    <xdr:cxnSp macro="">
      <xdr:nvCxnSpPr>
        <xdr:cNvPr id="49" name="直線コネクタ 48"/>
        <xdr:cNvCxnSpPr/>
      </xdr:nvCxnSpPr>
      <xdr:spPr>
        <a:xfrm>
          <a:off x="5562600" y="21278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61595</xdr:rowOff>
    </xdr:from>
    <xdr:to>
      <xdr:col>29</xdr:col>
      <xdr:colOff>127000</xdr:colOff>
      <xdr:row>18</xdr:row>
      <xdr:rowOff>70485</xdr:rowOff>
    </xdr:to>
    <xdr:cxnSp macro="">
      <xdr:nvCxnSpPr>
        <xdr:cNvPr id="50" name="直線コネクタ 49"/>
        <xdr:cNvCxnSpPr/>
      </xdr:nvCxnSpPr>
      <xdr:spPr>
        <a:xfrm flipV="1">
          <a:off x="5003800" y="3195320"/>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150495</xdr:rowOff>
    </xdr:from>
    <xdr:ext cx="760095" cy="259080"/>
    <xdr:sp macro="" textlink="">
      <xdr:nvSpPr>
        <xdr:cNvPr id="51" name="人口1人当たり決算額の推移平均値テキスト130"/>
        <xdr:cNvSpPr txBox="1"/>
      </xdr:nvSpPr>
      <xdr:spPr>
        <a:xfrm>
          <a:off x="5740400" y="276987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133985</xdr:rowOff>
    </xdr:from>
    <xdr:to>
      <xdr:col>29</xdr:col>
      <xdr:colOff>177800</xdr:colOff>
      <xdr:row>17</xdr:row>
      <xdr:rowOff>64135</xdr:rowOff>
    </xdr:to>
    <xdr:sp macro="" textlink="">
      <xdr:nvSpPr>
        <xdr:cNvPr id="52" name="フローチャート: 判断 51"/>
        <xdr:cNvSpPr/>
      </xdr:nvSpPr>
      <xdr:spPr>
        <a:xfrm>
          <a:off x="56007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70485</xdr:rowOff>
    </xdr:from>
    <xdr:to>
      <xdr:col>26</xdr:col>
      <xdr:colOff>50800</xdr:colOff>
      <xdr:row>18</xdr:row>
      <xdr:rowOff>84455</xdr:rowOff>
    </xdr:to>
    <xdr:cxnSp macro="">
      <xdr:nvCxnSpPr>
        <xdr:cNvPr id="53" name="直線コネクタ 52"/>
        <xdr:cNvCxnSpPr/>
      </xdr:nvCxnSpPr>
      <xdr:spPr>
        <a:xfrm flipV="1">
          <a:off x="4305300" y="320421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147955</xdr:rowOff>
    </xdr:from>
    <xdr:to>
      <xdr:col>26</xdr:col>
      <xdr:colOff>101600</xdr:colOff>
      <xdr:row>17</xdr:row>
      <xdr:rowOff>78105</xdr:rowOff>
    </xdr:to>
    <xdr:sp macro="" textlink="">
      <xdr:nvSpPr>
        <xdr:cNvPr id="54" name="フローチャート: 判断 53"/>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88265</xdr:rowOff>
    </xdr:from>
    <xdr:ext cx="736600" cy="257175"/>
    <xdr:sp macro="" textlink="">
      <xdr:nvSpPr>
        <xdr:cNvPr id="55" name="テキスト ボックス 54"/>
        <xdr:cNvSpPr txBox="1"/>
      </xdr:nvSpPr>
      <xdr:spPr>
        <a:xfrm>
          <a:off x="4622800" y="27076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84455</xdr:rowOff>
    </xdr:from>
    <xdr:to>
      <xdr:col>22</xdr:col>
      <xdr:colOff>114300</xdr:colOff>
      <xdr:row>18</xdr:row>
      <xdr:rowOff>115570</xdr:rowOff>
    </xdr:to>
    <xdr:cxnSp macro="">
      <xdr:nvCxnSpPr>
        <xdr:cNvPr id="56" name="直線コネクタ 55"/>
        <xdr:cNvCxnSpPr/>
      </xdr:nvCxnSpPr>
      <xdr:spPr>
        <a:xfrm flipV="1">
          <a:off x="3606800" y="321818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114300</xdr:rowOff>
    </xdr:from>
    <xdr:ext cx="762000" cy="259080"/>
    <xdr:sp macro="" textlink="">
      <xdr:nvSpPr>
        <xdr:cNvPr id="58" name="テキスト ボックス 57"/>
        <xdr:cNvSpPr txBox="1"/>
      </xdr:nvSpPr>
      <xdr:spPr>
        <a:xfrm>
          <a:off x="3924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115570</xdr:rowOff>
    </xdr:from>
    <xdr:to>
      <xdr:col>18</xdr:col>
      <xdr:colOff>177800</xdr:colOff>
      <xdr:row>19</xdr:row>
      <xdr:rowOff>24130</xdr:rowOff>
    </xdr:to>
    <xdr:cxnSp macro="">
      <xdr:nvCxnSpPr>
        <xdr:cNvPr id="59" name="直線コネクタ 58"/>
        <xdr:cNvCxnSpPr/>
      </xdr:nvCxnSpPr>
      <xdr:spPr>
        <a:xfrm flipV="1">
          <a:off x="2908300" y="3249295"/>
          <a:ext cx="698500" cy="800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10795</xdr:rowOff>
    </xdr:from>
    <xdr:to>
      <xdr:col>19</xdr:col>
      <xdr:colOff>38100</xdr:colOff>
      <xdr:row>17</xdr:row>
      <xdr:rowOff>112395</xdr:rowOff>
    </xdr:to>
    <xdr:sp macro="" textlink="">
      <xdr:nvSpPr>
        <xdr:cNvPr id="60" name="フローチャート: 判断 59"/>
        <xdr:cNvSpPr/>
      </xdr:nvSpPr>
      <xdr:spPr>
        <a:xfrm>
          <a:off x="35560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122555</xdr:rowOff>
    </xdr:from>
    <xdr:ext cx="762000" cy="257175"/>
    <xdr:sp macro="" textlink="">
      <xdr:nvSpPr>
        <xdr:cNvPr id="61" name="テキスト ボックス 60"/>
        <xdr:cNvSpPr txBox="1"/>
      </xdr:nvSpPr>
      <xdr:spPr>
        <a:xfrm>
          <a:off x="3225800" y="27419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26035</xdr:rowOff>
    </xdr:from>
    <xdr:to>
      <xdr:col>15</xdr:col>
      <xdr:colOff>101600</xdr:colOff>
      <xdr:row>19</xdr:row>
      <xdr:rowOff>127635</xdr:rowOff>
    </xdr:to>
    <xdr:sp macro="" textlink="">
      <xdr:nvSpPr>
        <xdr:cNvPr id="62" name="フローチャート: 判断 61"/>
        <xdr:cNvSpPr/>
      </xdr:nvSpPr>
      <xdr:spPr>
        <a:xfrm>
          <a:off x="2857500" y="3331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112395</xdr:rowOff>
    </xdr:from>
    <xdr:ext cx="762000" cy="257175"/>
    <xdr:sp macro="" textlink="">
      <xdr:nvSpPr>
        <xdr:cNvPr id="63" name="テキスト ボックス 62"/>
        <xdr:cNvSpPr txBox="1"/>
      </xdr:nvSpPr>
      <xdr:spPr>
        <a:xfrm>
          <a:off x="2527300" y="34175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10795</xdr:rowOff>
    </xdr:from>
    <xdr:to>
      <xdr:col>29</xdr:col>
      <xdr:colOff>177800</xdr:colOff>
      <xdr:row>18</xdr:row>
      <xdr:rowOff>112395</xdr:rowOff>
    </xdr:to>
    <xdr:sp macro="" textlink="">
      <xdr:nvSpPr>
        <xdr:cNvPr id="69" name="楕円 68"/>
        <xdr:cNvSpPr/>
      </xdr:nvSpPr>
      <xdr:spPr>
        <a:xfrm>
          <a:off x="5600700" y="314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154940</xdr:rowOff>
    </xdr:from>
    <xdr:ext cx="760095" cy="257175"/>
    <xdr:sp macro="" textlink="">
      <xdr:nvSpPr>
        <xdr:cNvPr id="70" name="人口1人当たり決算額の推移該当値テキスト130"/>
        <xdr:cNvSpPr txBox="1"/>
      </xdr:nvSpPr>
      <xdr:spPr>
        <a:xfrm>
          <a:off x="5740400" y="31172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88,407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19685</xdr:rowOff>
    </xdr:from>
    <xdr:to>
      <xdr:col>26</xdr:col>
      <xdr:colOff>101600</xdr:colOff>
      <xdr:row>18</xdr:row>
      <xdr:rowOff>121285</xdr:rowOff>
    </xdr:to>
    <xdr:sp macro="" textlink="">
      <xdr:nvSpPr>
        <xdr:cNvPr id="71" name="楕円 70"/>
        <xdr:cNvSpPr/>
      </xdr:nvSpPr>
      <xdr:spPr>
        <a:xfrm>
          <a:off x="4953000" y="315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106045</xdr:rowOff>
    </xdr:from>
    <xdr:ext cx="736600" cy="259080"/>
    <xdr:sp macro="" textlink="">
      <xdr:nvSpPr>
        <xdr:cNvPr id="72" name="テキスト ボックス 71"/>
        <xdr:cNvSpPr txBox="1"/>
      </xdr:nvSpPr>
      <xdr:spPr>
        <a:xfrm>
          <a:off x="4622800" y="3239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87,717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33655</xdr:rowOff>
    </xdr:from>
    <xdr:to>
      <xdr:col>22</xdr:col>
      <xdr:colOff>165100</xdr:colOff>
      <xdr:row>18</xdr:row>
      <xdr:rowOff>135255</xdr:rowOff>
    </xdr:to>
    <xdr:sp macro="" textlink="">
      <xdr:nvSpPr>
        <xdr:cNvPr id="73" name="楕円 72"/>
        <xdr:cNvSpPr/>
      </xdr:nvSpPr>
      <xdr:spPr>
        <a:xfrm>
          <a:off x="4254500" y="316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120650</xdr:rowOff>
    </xdr:from>
    <xdr:ext cx="762000" cy="257175"/>
    <xdr:sp macro="" textlink="">
      <xdr:nvSpPr>
        <xdr:cNvPr id="74" name="テキスト ボックス 73"/>
        <xdr:cNvSpPr txBox="1"/>
      </xdr:nvSpPr>
      <xdr:spPr>
        <a:xfrm>
          <a:off x="3924300" y="3254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64770</xdr:rowOff>
    </xdr:from>
    <xdr:to>
      <xdr:col>19</xdr:col>
      <xdr:colOff>38100</xdr:colOff>
      <xdr:row>18</xdr:row>
      <xdr:rowOff>166370</xdr:rowOff>
    </xdr:to>
    <xdr:sp macro="" textlink="">
      <xdr:nvSpPr>
        <xdr:cNvPr id="75" name="楕円 74"/>
        <xdr:cNvSpPr/>
      </xdr:nvSpPr>
      <xdr:spPr>
        <a:xfrm>
          <a:off x="3556000" y="31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151130</xdr:rowOff>
    </xdr:from>
    <xdr:ext cx="762000" cy="259080"/>
    <xdr:sp macro="" textlink="">
      <xdr:nvSpPr>
        <xdr:cNvPr id="76" name="テキスト ボックス 75"/>
        <xdr:cNvSpPr txBox="1"/>
      </xdr:nvSpPr>
      <xdr:spPr>
        <a:xfrm>
          <a:off x="3225800" y="328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144780</xdr:rowOff>
    </xdr:from>
    <xdr:to>
      <xdr:col>15</xdr:col>
      <xdr:colOff>101600</xdr:colOff>
      <xdr:row>19</xdr:row>
      <xdr:rowOff>74930</xdr:rowOff>
    </xdr:to>
    <xdr:sp macro="" textlink="">
      <xdr:nvSpPr>
        <xdr:cNvPr id="77" name="楕円 76"/>
        <xdr:cNvSpPr/>
      </xdr:nvSpPr>
      <xdr:spPr>
        <a:xfrm>
          <a:off x="2857500" y="327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85090</xdr:rowOff>
    </xdr:from>
    <xdr:ext cx="762000" cy="259080"/>
    <xdr:sp macro="" textlink="">
      <xdr:nvSpPr>
        <xdr:cNvPr id="78" name="テキスト ボックス 77"/>
        <xdr:cNvSpPr txBox="1"/>
      </xdr:nvSpPr>
      <xdr:spPr>
        <a:xfrm>
          <a:off x="2527300" y="304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77,850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2" name="テキスト ボックス 91"/>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5" name="テキスト ボックス 104"/>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6985</xdr:rowOff>
    </xdr:from>
    <xdr:to>
      <xdr:col>29</xdr:col>
      <xdr:colOff>127000</xdr:colOff>
      <xdr:row>38</xdr:row>
      <xdr:rowOff>114300</xdr:rowOff>
    </xdr:to>
    <xdr:cxnSp macro="">
      <xdr:nvCxnSpPr>
        <xdr:cNvPr id="107" name="直線コネクタ 106"/>
        <xdr:cNvCxnSpPr/>
      </xdr:nvCxnSpPr>
      <xdr:spPr>
        <a:xfrm flipV="1">
          <a:off x="5651500" y="6274435"/>
          <a:ext cx="0" cy="1307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86360</xdr:rowOff>
    </xdr:from>
    <xdr:ext cx="760095" cy="257175"/>
    <xdr:sp macro="" textlink="">
      <xdr:nvSpPr>
        <xdr:cNvPr id="108" name="人口1人当たり決算額の推移最小値テキスト445"/>
        <xdr:cNvSpPr txBox="1"/>
      </xdr:nvSpPr>
      <xdr:spPr>
        <a:xfrm>
          <a:off x="5740400" y="7553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-6,601</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114300</xdr:rowOff>
    </xdr:from>
    <xdr:to>
      <xdr:col>30</xdr:col>
      <xdr:colOff>25400</xdr:colOff>
      <xdr:row>38</xdr:row>
      <xdr:rowOff>114300</xdr:rowOff>
    </xdr:to>
    <xdr:cxnSp macro="">
      <xdr:nvCxnSpPr>
        <xdr:cNvPr id="109" name="直線コネクタ 108"/>
        <xdr:cNvCxnSpPr/>
      </xdr:nvCxnSpPr>
      <xdr:spPr>
        <a:xfrm>
          <a:off x="5562600" y="75819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92710</xdr:rowOff>
    </xdr:from>
    <xdr:ext cx="760095" cy="259715"/>
    <xdr:sp macro="" textlink="">
      <xdr:nvSpPr>
        <xdr:cNvPr id="110" name="人口1人当たり決算額の推移最大値テキスト445"/>
        <xdr:cNvSpPr txBox="1"/>
      </xdr:nvSpPr>
      <xdr:spPr>
        <a:xfrm>
          <a:off x="5740400" y="601726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336,567</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6985</xdr:rowOff>
    </xdr:from>
    <xdr:to>
      <xdr:col>30</xdr:col>
      <xdr:colOff>25400</xdr:colOff>
      <xdr:row>34</xdr:row>
      <xdr:rowOff>6985</xdr:rowOff>
    </xdr:to>
    <xdr:cxnSp macro="">
      <xdr:nvCxnSpPr>
        <xdr:cNvPr id="111" name="直線コネクタ 110"/>
        <xdr:cNvCxnSpPr/>
      </xdr:nvCxnSpPr>
      <xdr:spPr>
        <a:xfrm>
          <a:off x="5562600" y="627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310515</xdr:rowOff>
    </xdr:from>
    <xdr:to>
      <xdr:col>29</xdr:col>
      <xdr:colOff>127000</xdr:colOff>
      <xdr:row>37</xdr:row>
      <xdr:rowOff>317500</xdr:rowOff>
    </xdr:to>
    <xdr:cxnSp macro="">
      <xdr:nvCxnSpPr>
        <xdr:cNvPr id="112" name="直線コネクタ 111"/>
        <xdr:cNvCxnSpPr/>
      </xdr:nvCxnSpPr>
      <xdr:spPr>
        <a:xfrm>
          <a:off x="5003800" y="743521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302260</xdr:rowOff>
    </xdr:from>
    <xdr:ext cx="760095" cy="259080"/>
    <xdr:sp macro="" textlink="">
      <xdr:nvSpPr>
        <xdr:cNvPr id="113" name="人口1人当たり決算額の推移平均値テキスト445"/>
        <xdr:cNvSpPr txBox="1"/>
      </xdr:nvSpPr>
      <xdr:spPr>
        <a:xfrm>
          <a:off x="5740400" y="74269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282575</xdr:rowOff>
    </xdr:from>
    <xdr:to>
      <xdr:col>29</xdr:col>
      <xdr:colOff>177800</xdr:colOff>
      <xdr:row>38</xdr:row>
      <xdr:rowOff>41275</xdr:rowOff>
    </xdr:to>
    <xdr:sp macro="" textlink="">
      <xdr:nvSpPr>
        <xdr:cNvPr id="114" name="フローチャート: 判断 113"/>
        <xdr:cNvSpPr/>
      </xdr:nvSpPr>
      <xdr:spPr>
        <a:xfrm>
          <a:off x="56007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306705</xdr:rowOff>
    </xdr:from>
    <xdr:to>
      <xdr:col>26</xdr:col>
      <xdr:colOff>50800</xdr:colOff>
      <xdr:row>37</xdr:row>
      <xdr:rowOff>310515</xdr:rowOff>
    </xdr:to>
    <xdr:cxnSp macro="">
      <xdr:nvCxnSpPr>
        <xdr:cNvPr id="115" name="直線コネクタ 114"/>
        <xdr:cNvCxnSpPr/>
      </xdr:nvCxnSpPr>
      <xdr:spPr>
        <a:xfrm>
          <a:off x="4305300" y="743140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279400</xdr:rowOff>
    </xdr:from>
    <xdr:to>
      <xdr:col>26</xdr:col>
      <xdr:colOff>101600</xdr:colOff>
      <xdr:row>38</xdr:row>
      <xdr:rowOff>38100</xdr:rowOff>
    </xdr:to>
    <xdr:sp macro="" textlink="">
      <xdr:nvSpPr>
        <xdr:cNvPr id="116" name="フローチャート: 判断 115"/>
        <xdr:cNvSpPr/>
      </xdr:nvSpPr>
      <xdr:spPr>
        <a:xfrm>
          <a:off x="4953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22860</xdr:rowOff>
    </xdr:from>
    <xdr:ext cx="736600" cy="259080"/>
    <xdr:sp macro="" textlink="">
      <xdr:nvSpPr>
        <xdr:cNvPr id="117" name="テキスト ボックス 116"/>
        <xdr:cNvSpPr txBox="1"/>
      </xdr:nvSpPr>
      <xdr:spPr>
        <a:xfrm>
          <a:off x="4622800" y="7490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306705</xdr:rowOff>
    </xdr:from>
    <xdr:to>
      <xdr:col>22</xdr:col>
      <xdr:colOff>114300</xdr:colOff>
      <xdr:row>37</xdr:row>
      <xdr:rowOff>321310</xdr:rowOff>
    </xdr:to>
    <xdr:cxnSp macro="">
      <xdr:nvCxnSpPr>
        <xdr:cNvPr id="118" name="直線コネクタ 117"/>
        <xdr:cNvCxnSpPr/>
      </xdr:nvCxnSpPr>
      <xdr:spPr>
        <a:xfrm flipV="1">
          <a:off x="3606800" y="743140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278130</xdr:rowOff>
    </xdr:from>
    <xdr:to>
      <xdr:col>22</xdr:col>
      <xdr:colOff>165100</xdr:colOff>
      <xdr:row>38</xdr:row>
      <xdr:rowOff>37465</xdr:rowOff>
    </xdr:to>
    <xdr:sp macro="" textlink="">
      <xdr:nvSpPr>
        <xdr:cNvPr id="119" name="フローチャート: 判断 118"/>
        <xdr:cNvSpPr/>
      </xdr:nvSpPr>
      <xdr:spPr>
        <a:xfrm>
          <a:off x="4254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22225</xdr:rowOff>
    </xdr:from>
    <xdr:ext cx="762000" cy="258445"/>
    <xdr:sp macro="" textlink="">
      <xdr:nvSpPr>
        <xdr:cNvPr id="120" name="テキスト ボックス 119"/>
        <xdr:cNvSpPr txBox="1"/>
      </xdr:nvSpPr>
      <xdr:spPr>
        <a:xfrm>
          <a:off x="3924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318770</xdr:rowOff>
    </xdr:from>
    <xdr:to>
      <xdr:col>18</xdr:col>
      <xdr:colOff>177800</xdr:colOff>
      <xdr:row>37</xdr:row>
      <xdr:rowOff>321310</xdr:rowOff>
    </xdr:to>
    <xdr:cxnSp macro="">
      <xdr:nvCxnSpPr>
        <xdr:cNvPr id="121" name="直線コネクタ 120"/>
        <xdr:cNvCxnSpPr/>
      </xdr:nvCxnSpPr>
      <xdr:spPr>
        <a:xfrm>
          <a:off x="2908300" y="744347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276860</xdr:rowOff>
    </xdr:from>
    <xdr:to>
      <xdr:col>19</xdr:col>
      <xdr:colOff>38100</xdr:colOff>
      <xdr:row>38</xdr:row>
      <xdr:rowOff>36195</xdr:rowOff>
    </xdr:to>
    <xdr:sp macro="" textlink="">
      <xdr:nvSpPr>
        <xdr:cNvPr id="122" name="フローチャート: 判断 121"/>
        <xdr:cNvSpPr/>
      </xdr:nvSpPr>
      <xdr:spPr>
        <a:xfrm>
          <a:off x="35560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20955</xdr:rowOff>
    </xdr:from>
    <xdr:ext cx="762000" cy="255270"/>
    <xdr:sp macro="" textlink="">
      <xdr:nvSpPr>
        <xdr:cNvPr id="123" name="テキスト ボックス 122"/>
        <xdr:cNvSpPr txBox="1"/>
      </xdr:nvSpPr>
      <xdr:spPr>
        <a:xfrm>
          <a:off x="3225800" y="74885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320040</xdr:rowOff>
    </xdr:from>
    <xdr:to>
      <xdr:col>15</xdr:col>
      <xdr:colOff>101600</xdr:colOff>
      <xdr:row>38</xdr:row>
      <xdr:rowOff>78740</xdr:rowOff>
    </xdr:to>
    <xdr:sp macro="" textlink="">
      <xdr:nvSpPr>
        <xdr:cNvPr id="124" name="フローチャート: 判断 123"/>
        <xdr:cNvSpPr/>
      </xdr:nvSpPr>
      <xdr:spPr>
        <a:xfrm>
          <a:off x="2857500" y="7444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64135</xdr:rowOff>
    </xdr:from>
    <xdr:ext cx="762000" cy="256540"/>
    <xdr:sp macro="" textlink="">
      <xdr:nvSpPr>
        <xdr:cNvPr id="125" name="テキスト ボックス 124"/>
        <xdr:cNvSpPr txBox="1"/>
      </xdr:nvSpPr>
      <xdr:spPr>
        <a:xfrm>
          <a:off x="2527300" y="7531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6" name="テキスト ボックス 125"/>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266065</xdr:rowOff>
    </xdr:from>
    <xdr:to>
      <xdr:col>29</xdr:col>
      <xdr:colOff>177800</xdr:colOff>
      <xdr:row>38</xdr:row>
      <xdr:rowOff>25400</xdr:rowOff>
    </xdr:to>
    <xdr:sp macro="" textlink="">
      <xdr:nvSpPr>
        <xdr:cNvPr id="131" name="楕円 130"/>
        <xdr:cNvSpPr/>
      </xdr:nvSpPr>
      <xdr:spPr>
        <a:xfrm>
          <a:off x="5600700" y="7390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111760</xdr:rowOff>
    </xdr:from>
    <xdr:ext cx="760095" cy="257175"/>
    <xdr:sp macro="" textlink="">
      <xdr:nvSpPr>
        <xdr:cNvPr id="132" name="人口1人当たり決算額の推移該当値テキスト445"/>
        <xdr:cNvSpPr txBox="1"/>
      </xdr:nvSpPr>
      <xdr:spPr>
        <a:xfrm>
          <a:off x="5740400" y="7236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30,059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259715</xdr:rowOff>
    </xdr:from>
    <xdr:to>
      <xdr:col>26</xdr:col>
      <xdr:colOff>101600</xdr:colOff>
      <xdr:row>38</xdr:row>
      <xdr:rowOff>18415</xdr:rowOff>
    </xdr:to>
    <xdr:sp macro="" textlink="">
      <xdr:nvSpPr>
        <xdr:cNvPr id="133" name="楕円 132"/>
        <xdr:cNvSpPr/>
      </xdr:nvSpPr>
      <xdr:spPr>
        <a:xfrm>
          <a:off x="49530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27940</xdr:rowOff>
    </xdr:from>
    <xdr:ext cx="736600" cy="258445"/>
    <xdr:sp macro="" textlink="">
      <xdr:nvSpPr>
        <xdr:cNvPr id="134" name="テキスト ボックス 133"/>
        <xdr:cNvSpPr txBox="1"/>
      </xdr:nvSpPr>
      <xdr:spPr>
        <a:xfrm>
          <a:off x="4622800" y="7152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31,880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255270</xdr:rowOff>
    </xdr:from>
    <xdr:to>
      <xdr:col>22</xdr:col>
      <xdr:colOff>165100</xdr:colOff>
      <xdr:row>38</xdr:row>
      <xdr:rowOff>14605</xdr:rowOff>
    </xdr:to>
    <xdr:sp macro="" textlink="">
      <xdr:nvSpPr>
        <xdr:cNvPr id="135" name="楕円 134"/>
        <xdr:cNvSpPr/>
      </xdr:nvSpPr>
      <xdr:spPr>
        <a:xfrm>
          <a:off x="4254500" y="7379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24130</xdr:rowOff>
    </xdr:from>
    <xdr:ext cx="762000" cy="259715"/>
    <xdr:sp macro="" textlink="">
      <xdr:nvSpPr>
        <xdr:cNvPr id="136" name="テキスト ボックス 135"/>
        <xdr:cNvSpPr txBox="1"/>
      </xdr:nvSpPr>
      <xdr:spPr>
        <a:xfrm>
          <a:off x="39243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270510</xdr:rowOff>
    </xdr:from>
    <xdr:to>
      <xdr:col>19</xdr:col>
      <xdr:colOff>38100</xdr:colOff>
      <xdr:row>38</xdr:row>
      <xdr:rowOff>29210</xdr:rowOff>
    </xdr:to>
    <xdr:sp macro="" textlink="">
      <xdr:nvSpPr>
        <xdr:cNvPr id="137" name="楕円 136"/>
        <xdr:cNvSpPr/>
      </xdr:nvSpPr>
      <xdr:spPr>
        <a:xfrm>
          <a:off x="3556000" y="739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38735</xdr:rowOff>
    </xdr:from>
    <xdr:ext cx="762000" cy="258445"/>
    <xdr:sp macro="" textlink="">
      <xdr:nvSpPr>
        <xdr:cNvPr id="138" name="テキスト ボックス 137"/>
        <xdr:cNvSpPr txBox="1"/>
      </xdr:nvSpPr>
      <xdr:spPr>
        <a:xfrm>
          <a:off x="3225800" y="716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267335</xdr:rowOff>
    </xdr:from>
    <xdr:to>
      <xdr:col>15</xdr:col>
      <xdr:colOff>101600</xdr:colOff>
      <xdr:row>38</xdr:row>
      <xdr:rowOff>26670</xdr:rowOff>
    </xdr:to>
    <xdr:sp macro="" textlink="">
      <xdr:nvSpPr>
        <xdr:cNvPr id="139" name="楕円 138"/>
        <xdr:cNvSpPr/>
      </xdr:nvSpPr>
      <xdr:spPr>
        <a:xfrm>
          <a:off x="2857500" y="73920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36195</xdr:rowOff>
    </xdr:from>
    <xdr:ext cx="762000" cy="259715"/>
    <xdr:sp macro="" textlink="">
      <xdr:nvSpPr>
        <xdr:cNvPr id="140" name="テキスト ボックス 139"/>
        <xdr:cNvSpPr txBox="1"/>
      </xdr:nvSpPr>
      <xdr:spPr>
        <a:xfrm>
          <a:off x="2527300" y="71608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29,719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015" cy="257175"/>
    <xdr:sp macro="" textlink="">
      <xdr:nvSpPr>
        <xdr:cNvPr id="42" name="テキスト ボックス 41"/>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175"/>
    <xdr:sp macro="" textlink="">
      <xdr:nvSpPr>
        <xdr:cNvPr id="48" name="テキスト ボックス 47"/>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143510</xdr:rowOff>
    </xdr:from>
    <xdr:to>
      <xdr:col>24</xdr:col>
      <xdr:colOff>62865</xdr:colOff>
      <xdr:row>38</xdr:row>
      <xdr:rowOff>65405</xdr:rowOff>
    </xdr:to>
    <xdr:cxnSp macro="">
      <xdr:nvCxnSpPr>
        <xdr:cNvPr id="56" name="直線コネクタ 55"/>
        <xdr:cNvCxnSpPr/>
      </xdr:nvCxnSpPr>
      <xdr:spPr>
        <a:xfrm flipV="1">
          <a:off x="4633595" y="511556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69215</xdr:rowOff>
    </xdr:from>
    <xdr:ext cx="534670" cy="259080"/>
    <xdr:sp macro="" textlink="">
      <xdr:nvSpPr>
        <xdr:cNvPr id="57" name="人件費最小値テキスト"/>
        <xdr:cNvSpPr txBox="1"/>
      </xdr:nvSpPr>
      <xdr:spPr>
        <a:xfrm>
          <a:off x="4686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41,870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65405</xdr:rowOff>
    </xdr:from>
    <xdr:to>
      <xdr:col>24</xdr:col>
      <xdr:colOff>152400</xdr:colOff>
      <xdr:row>38</xdr:row>
      <xdr:rowOff>65405</xdr:rowOff>
    </xdr:to>
    <xdr:cxnSp macro="">
      <xdr:nvCxnSpPr>
        <xdr:cNvPr id="58" name="直線コネクタ 57"/>
        <xdr:cNvCxnSpPr/>
      </xdr:nvCxnSpPr>
      <xdr:spPr>
        <a:xfrm>
          <a:off x="4546600" y="658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90170</xdr:rowOff>
    </xdr:from>
    <xdr:ext cx="598805" cy="259080"/>
    <xdr:sp macro="" textlink="">
      <xdr:nvSpPr>
        <xdr:cNvPr id="59" name="人件費最大値テキスト"/>
        <xdr:cNvSpPr txBox="1"/>
      </xdr:nvSpPr>
      <xdr:spPr>
        <a:xfrm>
          <a:off x="4686300" y="489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157,179</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143510</xdr:rowOff>
    </xdr:from>
    <xdr:to>
      <xdr:col>24</xdr:col>
      <xdr:colOff>152400</xdr:colOff>
      <xdr:row>29</xdr:row>
      <xdr:rowOff>143510</xdr:rowOff>
    </xdr:to>
    <xdr:cxnSp macro="">
      <xdr:nvCxnSpPr>
        <xdr:cNvPr id="60" name="直線コネクタ 59"/>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17780</xdr:rowOff>
    </xdr:to>
    <xdr:cxnSp macro="">
      <xdr:nvCxnSpPr>
        <xdr:cNvPr id="61" name="直線コネクタ 60"/>
        <xdr:cNvCxnSpPr/>
      </xdr:nvCxnSpPr>
      <xdr:spPr>
        <a:xfrm>
          <a:off x="3797300" y="61861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106680</xdr:rowOff>
    </xdr:from>
    <xdr:ext cx="534670" cy="259080"/>
    <xdr:sp macro="" textlink="">
      <xdr:nvSpPr>
        <xdr:cNvPr id="62" name="人件費平均値テキスト"/>
        <xdr:cNvSpPr txBox="1"/>
      </xdr:nvSpPr>
      <xdr:spPr>
        <a:xfrm>
          <a:off x="4686300" y="5764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83820</xdr:rowOff>
    </xdr:from>
    <xdr:to>
      <xdr:col>24</xdr:col>
      <xdr:colOff>114300</xdr:colOff>
      <xdr:row>35</xdr:row>
      <xdr:rowOff>13970</xdr:rowOff>
    </xdr:to>
    <xdr:sp macro="" textlink="">
      <xdr:nvSpPr>
        <xdr:cNvPr id="63" name="フローチャート: 判断 62"/>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xdr:rowOff>
    </xdr:from>
    <xdr:to>
      <xdr:col>19</xdr:col>
      <xdr:colOff>177800</xdr:colOff>
      <xdr:row>36</xdr:row>
      <xdr:rowOff>52705</xdr:rowOff>
    </xdr:to>
    <xdr:cxnSp macro="">
      <xdr:nvCxnSpPr>
        <xdr:cNvPr id="64" name="直線コネクタ 63"/>
        <xdr:cNvCxnSpPr/>
      </xdr:nvCxnSpPr>
      <xdr:spPr>
        <a:xfrm flipV="1">
          <a:off x="2908300" y="61861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94615</xdr:rowOff>
    </xdr:from>
    <xdr:to>
      <xdr:col>20</xdr:col>
      <xdr:colOff>38100</xdr:colOff>
      <xdr:row>35</xdr:row>
      <xdr:rowOff>24765</xdr:rowOff>
    </xdr:to>
    <xdr:sp macro="" textlink="">
      <xdr:nvSpPr>
        <xdr:cNvPr id="65" name="フローチャート: 判断 64"/>
        <xdr:cNvSpPr/>
      </xdr:nvSpPr>
      <xdr:spPr>
        <a:xfrm>
          <a:off x="3746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41275</xdr:rowOff>
    </xdr:from>
    <xdr:ext cx="532765" cy="257175"/>
    <xdr:sp macro="" textlink="">
      <xdr:nvSpPr>
        <xdr:cNvPr id="66" name="テキスト ボックス 65"/>
        <xdr:cNvSpPr txBox="1"/>
      </xdr:nvSpPr>
      <xdr:spPr>
        <a:xfrm>
          <a:off x="3529965" y="56991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52705</xdr:rowOff>
    </xdr:from>
    <xdr:to>
      <xdr:col>15</xdr:col>
      <xdr:colOff>50800</xdr:colOff>
      <xdr:row>36</xdr:row>
      <xdr:rowOff>88900</xdr:rowOff>
    </xdr:to>
    <xdr:cxnSp macro="">
      <xdr:nvCxnSpPr>
        <xdr:cNvPr id="67" name="直線コネクタ 66"/>
        <xdr:cNvCxnSpPr/>
      </xdr:nvCxnSpPr>
      <xdr:spPr>
        <a:xfrm flipV="1">
          <a:off x="2019300" y="62249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104140</xdr:rowOff>
    </xdr:from>
    <xdr:to>
      <xdr:col>15</xdr:col>
      <xdr:colOff>101600</xdr:colOff>
      <xdr:row>35</xdr:row>
      <xdr:rowOff>34290</xdr:rowOff>
    </xdr:to>
    <xdr:sp macro="" textlink="">
      <xdr:nvSpPr>
        <xdr:cNvPr id="68" name="フローチャート: 判断 67"/>
        <xdr:cNvSpPr/>
      </xdr:nvSpPr>
      <xdr:spPr>
        <a:xfrm>
          <a:off x="2857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50800</xdr:rowOff>
    </xdr:from>
    <xdr:ext cx="532765" cy="259080"/>
    <xdr:sp macro="" textlink="">
      <xdr:nvSpPr>
        <xdr:cNvPr id="69" name="テキスト ボックス 68"/>
        <xdr:cNvSpPr txBox="1"/>
      </xdr:nvSpPr>
      <xdr:spPr>
        <a:xfrm>
          <a:off x="2640965" y="5708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80010</xdr:rowOff>
    </xdr:from>
    <xdr:to>
      <xdr:col>10</xdr:col>
      <xdr:colOff>114300</xdr:colOff>
      <xdr:row>36</xdr:row>
      <xdr:rowOff>88900</xdr:rowOff>
    </xdr:to>
    <xdr:cxnSp macro="">
      <xdr:nvCxnSpPr>
        <xdr:cNvPr id="70" name="直線コネクタ 69"/>
        <xdr:cNvCxnSpPr/>
      </xdr:nvCxnSpPr>
      <xdr:spPr>
        <a:xfrm>
          <a:off x="1130300" y="6252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106680</xdr:rowOff>
    </xdr:from>
    <xdr:to>
      <xdr:col>10</xdr:col>
      <xdr:colOff>165100</xdr:colOff>
      <xdr:row>35</xdr:row>
      <xdr:rowOff>36830</xdr:rowOff>
    </xdr:to>
    <xdr:sp macro="" textlink="">
      <xdr:nvSpPr>
        <xdr:cNvPr id="71" name="フローチャート: 判断 70"/>
        <xdr:cNvSpPr/>
      </xdr:nvSpPr>
      <xdr:spPr>
        <a:xfrm>
          <a:off x="1968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53340</xdr:rowOff>
    </xdr:from>
    <xdr:ext cx="532765" cy="257175"/>
    <xdr:sp macro="" textlink="">
      <xdr:nvSpPr>
        <xdr:cNvPr id="72" name="テキスト ボックス 71"/>
        <xdr:cNvSpPr txBox="1"/>
      </xdr:nvSpPr>
      <xdr:spPr>
        <a:xfrm>
          <a:off x="1751965" y="57111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62230</xdr:rowOff>
    </xdr:from>
    <xdr:to>
      <xdr:col>6</xdr:col>
      <xdr:colOff>38100</xdr:colOff>
      <xdr:row>36</xdr:row>
      <xdr:rowOff>163830</xdr:rowOff>
    </xdr:to>
    <xdr:sp macro="" textlink="">
      <xdr:nvSpPr>
        <xdr:cNvPr id="73" name="フローチャート: 判断 72"/>
        <xdr:cNvSpPr/>
      </xdr:nvSpPr>
      <xdr:spPr>
        <a:xfrm>
          <a:off x="1079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154940</xdr:rowOff>
    </xdr:from>
    <xdr:ext cx="532765" cy="257175"/>
    <xdr:sp macro="" textlink="">
      <xdr:nvSpPr>
        <xdr:cNvPr id="74" name="テキスト ボックス 73"/>
        <xdr:cNvSpPr txBox="1"/>
      </xdr:nvSpPr>
      <xdr:spPr>
        <a:xfrm>
          <a:off x="862965" y="6327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138430</xdr:rowOff>
    </xdr:from>
    <xdr:to>
      <xdr:col>24</xdr:col>
      <xdr:colOff>114300</xdr:colOff>
      <xdr:row>36</xdr:row>
      <xdr:rowOff>68580</xdr:rowOff>
    </xdr:to>
    <xdr:sp macro="" textlink="">
      <xdr:nvSpPr>
        <xdr:cNvPr id="80" name="楕円 79"/>
        <xdr:cNvSpPr/>
      </xdr:nvSpPr>
      <xdr:spPr>
        <a:xfrm>
          <a:off x="45847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116840</xdr:rowOff>
    </xdr:from>
    <xdr:ext cx="534670" cy="259080"/>
    <xdr:sp macro="" textlink="">
      <xdr:nvSpPr>
        <xdr:cNvPr id="81" name="人件費該当値テキスト"/>
        <xdr:cNvSpPr txBox="1"/>
      </xdr:nvSpPr>
      <xdr:spPr>
        <a:xfrm>
          <a:off x="4686300" y="611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2" name="楕円 81"/>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55880</xdr:rowOff>
    </xdr:from>
    <xdr:ext cx="532765" cy="259080"/>
    <xdr:sp macro="" textlink="">
      <xdr:nvSpPr>
        <xdr:cNvPr id="83" name="テキスト ボックス 82"/>
        <xdr:cNvSpPr txBox="1"/>
      </xdr:nvSpPr>
      <xdr:spPr>
        <a:xfrm>
          <a:off x="3529965" y="6228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1905</xdr:rowOff>
    </xdr:from>
    <xdr:to>
      <xdr:col>15</xdr:col>
      <xdr:colOff>101600</xdr:colOff>
      <xdr:row>36</xdr:row>
      <xdr:rowOff>103505</xdr:rowOff>
    </xdr:to>
    <xdr:sp macro="" textlink="">
      <xdr:nvSpPr>
        <xdr:cNvPr id="84" name="楕円 83"/>
        <xdr:cNvSpPr/>
      </xdr:nvSpPr>
      <xdr:spPr>
        <a:xfrm>
          <a:off x="2857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94615</xdr:rowOff>
    </xdr:from>
    <xdr:ext cx="532765" cy="259080"/>
    <xdr:sp macro="" textlink="">
      <xdr:nvSpPr>
        <xdr:cNvPr id="85" name="テキスト ボックス 84"/>
        <xdr:cNvSpPr txBox="1"/>
      </xdr:nvSpPr>
      <xdr:spPr>
        <a:xfrm>
          <a:off x="2640965" y="6266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38100</xdr:rowOff>
    </xdr:from>
    <xdr:to>
      <xdr:col>10</xdr:col>
      <xdr:colOff>165100</xdr:colOff>
      <xdr:row>36</xdr:row>
      <xdr:rowOff>139700</xdr:rowOff>
    </xdr:to>
    <xdr:sp macro="" textlink="">
      <xdr:nvSpPr>
        <xdr:cNvPr id="86" name="楕円 85"/>
        <xdr:cNvSpPr/>
      </xdr:nvSpPr>
      <xdr:spPr>
        <a:xfrm>
          <a:off x="1968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130810</xdr:rowOff>
    </xdr:from>
    <xdr:ext cx="532765" cy="259080"/>
    <xdr:sp macro="" textlink="">
      <xdr:nvSpPr>
        <xdr:cNvPr id="87" name="テキスト ボックス 86"/>
        <xdr:cNvSpPr txBox="1"/>
      </xdr:nvSpPr>
      <xdr:spPr>
        <a:xfrm>
          <a:off x="1751965" y="6303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29210</xdr:rowOff>
    </xdr:from>
    <xdr:to>
      <xdr:col>6</xdr:col>
      <xdr:colOff>38100</xdr:colOff>
      <xdr:row>36</xdr:row>
      <xdr:rowOff>130810</xdr:rowOff>
    </xdr:to>
    <xdr:sp macro="" textlink="">
      <xdr:nvSpPr>
        <xdr:cNvPr id="88" name="楕円 87"/>
        <xdr:cNvSpPr/>
      </xdr:nvSpPr>
      <xdr:spPr>
        <a:xfrm>
          <a:off x="1079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147320</xdr:rowOff>
    </xdr:from>
    <xdr:ext cx="532765" cy="259080"/>
    <xdr:sp macro="" textlink="">
      <xdr:nvSpPr>
        <xdr:cNvPr id="89" name="テキスト ボックス 88"/>
        <xdr:cNvSpPr txBox="1"/>
      </xdr:nvSpPr>
      <xdr:spPr>
        <a:xfrm>
          <a:off x="862965" y="5976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015" cy="257175"/>
    <xdr:sp macro="" textlink="">
      <xdr:nvSpPr>
        <xdr:cNvPr id="100" name="テキスト ボックス 99"/>
        <xdr:cNvSpPr txBox="1"/>
      </xdr:nvSpPr>
      <xdr:spPr>
        <a:xfrm>
          <a:off x="513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175"/>
    <xdr:sp macro="" textlink="">
      <xdr:nvSpPr>
        <xdr:cNvPr id="104" name="テキスト ボックス 103"/>
        <xdr:cNvSpPr txBox="1"/>
      </xdr:nvSpPr>
      <xdr:spPr>
        <a:xfrm>
          <a:off x="230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725" cy="257175"/>
    <xdr:sp macro="" textlink="">
      <xdr:nvSpPr>
        <xdr:cNvPr id="108" name="テキスト ボックス 107"/>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725" cy="258445"/>
    <xdr:sp macro="" textlink="">
      <xdr:nvSpPr>
        <xdr:cNvPr id="110" name="テキスト ボックス 109"/>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725" cy="259080"/>
    <xdr:sp macro="" textlink="">
      <xdr:nvSpPr>
        <xdr:cNvPr id="112" name="テキスト ボックス 111"/>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4" name="テキスト ボックス 113"/>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104775</xdr:rowOff>
    </xdr:from>
    <xdr:to>
      <xdr:col>24</xdr:col>
      <xdr:colOff>62865</xdr:colOff>
      <xdr:row>59</xdr:row>
      <xdr:rowOff>38735</xdr:rowOff>
    </xdr:to>
    <xdr:cxnSp macro="">
      <xdr:nvCxnSpPr>
        <xdr:cNvPr id="116" name="直線コネクタ 115"/>
        <xdr:cNvCxnSpPr/>
      </xdr:nvCxnSpPr>
      <xdr:spPr>
        <a:xfrm flipV="1">
          <a:off x="4633595" y="867727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42545</xdr:rowOff>
    </xdr:from>
    <xdr:ext cx="534670" cy="257175"/>
    <xdr:sp macro="" textlink="">
      <xdr:nvSpPr>
        <xdr:cNvPr id="117" name="物件費最小値テキスト"/>
        <xdr:cNvSpPr txBox="1"/>
      </xdr:nvSpPr>
      <xdr:spPr>
        <a:xfrm>
          <a:off x="4686300" y="101580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38735</xdr:rowOff>
    </xdr:from>
    <xdr:to>
      <xdr:col>24</xdr:col>
      <xdr:colOff>152400</xdr:colOff>
      <xdr:row>59</xdr:row>
      <xdr:rowOff>38735</xdr:rowOff>
    </xdr:to>
    <xdr:cxnSp macro="">
      <xdr:nvCxnSpPr>
        <xdr:cNvPr id="118" name="直線コネクタ 117"/>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52070</xdr:rowOff>
    </xdr:from>
    <xdr:ext cx="598805" cy="257175"/>
    <xdr:sp macro="" textlink="">
      <xdr:nvSpPr>
        <xdr:cNvPr id="119" name="物件費最大値テキスト"/>
        <xdr:cNvSpPr txBox="1"/>
      </xdr:nvSpPr>
      <xdr:spPr>
        <a:xfrm>
          <a:off x="4686300" y="8453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171,193</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104775</xdr:rowOff>
    </xdr:from>
    <xdr:to>
      <xdr:col>24</xdr:col>
      <xdr:colOff>152400</xdr:colOff>
      <xdr:row>50</xdr:row>
      <xdr:rowOff>104775</xdr:rowOff>
    </xdr:to>
    <xdr:cxnSp macro="">
      <xdr:nvCxnSpPr>
        <xdr:cNvPr id="120" name="直線コネクタ 119"/>
        <xdr:cNvCxnSpPr/>
      </xdr:nvCxnSpPr>
      <xdr:spPr>
        <a:xfrm>
          <a:off x="4546600" y="867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38100</xdr:rowOff>
    </xdr:from>
    <xdr:to>
      <xdr:col>24</xdr:col>
      <xdr:colOff>63500</xdr:colOff>
      <xdr:row>57</xdr:row>
      <xdr:rowOff>42545</xdr:rowOff>
    </xdr:to>
    <xdr:cxnSp macro="">
      <xdr:nvCxnSpPr>
        <xdr:cNvPr id="121" name="直線コネクタ 120"/>
        <xdr:cNvCxnSpPr/>
      </xdr:nvCxnSpPr>
      <xdr:spPr>
        <a:xfrm>
          <a:off x="3797300" y="9810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29845</xdr:rowOff>
    </xdr:from>
    <xdr:ext cx="534670" cy="257175"/>
    <xdr:sp macro="" textlink="">
      <xdr:nvSpPr>
        <xdr:cNvPr id="122" name="物件費平均値テキスト"/>
        <xdr:cNvSpPr txBox="1"/>
      </xdr:nvSpPr>
      <xdr:spPr>
        <a:xfrm>
          <a:off x="4686300" y="94595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6985</xdr:rowOff>
    </xdr:from>
    <xdr:to>
      <xdr:col>24</xdr:col>
      <xdr:colOff>114300</xdr:colOff>
      <xdr:row>56</xdr:row>
      <xdr:rowOff>109220</xdr:rowOff>
    </xdr:to>
    <xdr:sp macro="" textlink="">
      <xdr:nvSpPr>
        <xdr:cNvPr id="123" name="フローチャート: 判断 122"/>
        <xdr:cNvSpPr/>
      </xdr:nvSpPr>
      <xdr:spPr>
        <a:xfrm>
          <a:off x="4584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38100</xdr:rowOff>
    </xdr:from>
    <xdr:to>
      <xdr:col>19</xdr:col>
      <xdr:colOff>177800</xdr:colOff>
      <xdr:row>57</xdr:row>
      <xdr:rowOff>41910</xdr:rowOff>
    </xdr:to>
    <xdr:cxnSp macro="">
      <xdr:nvCxnSpPr>
        <xdr:cNvPr id="124" name="直線コネクタ 123"/>
        <xdr:cNvCxnSpPr/>
      </xdr:nvCxnSpPr>
      <xdr:spPr>
        <a:xfrm flipV="1">
          <a:off x="2908300" y="98107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47625</xdr:rowOff>
    </xdr:from>
    <xdr:to>
      <xdr:col>20</xdr:col>
      <xdr:colOff>38100</xdr:colOff>
      <xdr:row>56</xdr:row>
      <xdr:rowOff>149225</xdr:rowOff>
    </xdr:to>
    <xdr:sp macro="" textlink="">
      <xdr:nvSpPr>
        <xdr:cNvPr id="125" name="フローチャート: 判断 124"/>
        <xdr:cNvSpPr/>
      </xdr:nvSpPr>
      <xdr:spPr>
        <a:xfrm>
          <a:off x="3746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166370</xdr:rowOff>
    </xdr:from>
    <xdr:ext cx="532765" cy="257175"/>
    <xdr:sp macro="" textlink="">
      <xdr:nvSpPr>
        <xdr:cNvPr id="126" name="テキスト ボックス 125"/>
        <xdr:cNvSpPr txBox="1"/>
      </xdr:nvSpPr>
      <xdr:spPr>
        <a:xfrm>
          <a:off x="3529965" y="9424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41910</xdr:rowOff>
    </xdr:from>
    <xdr:to>
      <xdr:col>15</xdr:col>
      <xdr:colOff>50800</xdr:colOff>
      <xdr:row>57</xdr:row>
      <xdr:rowOff>50165</xdr:rowOff>
    </xdr:to>
    <xdr:cxnSp macro="">
      <xdr:nvCxnSpPr>
        <xdr:cNvPr id="127" name="直線コネクタ 126"/>
        <xdr:cNvCxnSpPr/>
      </xdr:nvCxnSpPr>
      <xdr:spPr>
        <a:xfrm flipV="1">
          <a:off x="2019300" y="98145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66040</xdr:rowOff>
    </xdr:from>
    <xdr:to>
      <xdr:col>15</xdr:col>
      <xdr:colOff>101600</xdr:colOff>
      <xdr:row>56</xdr:row>
      <xdr:rowOff>167640</xdr:rowOff>
    </xdr:to>
    <xdr:sp macro="" textlink="">
      <xdr:nvSpPr>
        <xdr:cNvPr id="128" name="フローチャート: 判断 127"/>
        <xdr:cNvSpPr/>
      </xdr:nvSpPr>
      <xdr:spPr>
        <a:xfrm>
          <a:off x="2857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12700</xdr:rowOff>
    </xdr:from>
    <xdr:ext cx="532765" cy="259080"/>
    <xdr:sp macro="" textlink="">
      <xdr:nvSpPr>
        <xdr:cNvPr id="129" name="テキスト ボックス 128"/>
        <xdr:cNvSpPr txBox="1"/>
      </xdr:nvSpPr>
      <xdr:spPr>
        <a:xfrm>
          <a:off x="2640965" y="9442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50165</xdr:rowOff>
    </xdr:from>
    <xdr:to>
      <xdr:col>10</xdr:col>
      <xdr:colOff>114300</xdr:colOff>
      <xdr:row>57</xdr:row>
      <xdr:rowOff>93980</xdr:rowOff>
    </xdr:to>
    <xdr:cxnSp macro="">
      <xdr:nvCxnSpPr>
        <xdr:cNvPr id="130" name="直線コネクタ 129"/>
        <xdr:cNvCxnSpPr/>
      </xdr:nvCxnSpPr>
      <xdr:spPr>
        <a:xfrm flipV="1">
          <a:off x="1130300" y="98228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127635</xdr:rowOff>
    </xdr:from>
    <xdr:to>
      <xdr:col>10</xdr:col>
      <xdr:colOff>165100</xdr:colOff>
      <xdr:row>57</xdr:row>
      <xdr:rowOff>57785</xdr:rowOff>
    </xdr:to>
    <xdr:sp macro="" textlink="">
      <xdr:nvSpPr>
        <xdr:cNvPr id="131" name="フローチャート: 判断 130"/>
        <xdr:cNvSpPr/>
      </xdr:nvSpPr>
      <xdr:spPr>
        <a:xfrm>
          <a:off x="1968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74930</xdr:rowOff>
    </xdr:from>
    <xdr:ext cx="532765" cy="257175"/>
    <xdr:sp macro="" textlink="">
      <xdr:nvSpPr>
        <xdr:cNvPr id="132" name="テキスト ボックス 131"/>
        <xdr:cNvSpPr txBox="1"/>
      </xdr:nvSpPr>
      <xdr:spPr>
        <a:xfrm>
          <a:off x="1751965" y="95046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97790</xdr:rowOff>
    </xdr:from>
    <xdr:to>
      <xdr:col>6</xdr:col>
      <xdr:colOff>38100</xdr:colOff>
      <xdr:row>58</xdr:row>
      <xdr:rowOff>27305</xdr:rowOff>
    </xdr:to>
    <xdr:sp macro="" textlink="">
      <xdr:nvSpPr>
        <xdr:cNvPr id="133" name="フローチャート: 判断 132"/>
        <xdr:cNvSpPr/>
      </xdr:nvSpPr>
      <xdr:spPr>
        <a:xfrm>
          <a:off x="1079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19050</xdr:rowOff>
    </xdr:from>
    <xdr:ext cx="532765" cy="257175"/>
    <xdr:sp macro="" textlink="">
      <xdr:nvSpPr>
        <xdr:cNvPr id="134" name="テキスト ボックス 133"/>
        <xdr:cNvSpPr txBox="1"/>
      </xdr:nvSpPr>
      <xdr:spPr>
        <a:xfrm>
          <a:off x="862965" y="9963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163195</xdr:rowOff>
    </xdr:from>
    <xdr:to>
      <xdr:col>24</xdr:col>
      <xdr:colOff>114300</xdr:colOff>
      <xdr:row>57</xdr:row>
      <xdr:rowOff>93345</xdr:rowOff>
    </xdr:to>
    <xdr:sp macro="" textlink="">
      <xdr:nvSpPr>
        <xdr:cNvPr id="140" name="楕円 139"/>
        <xdr:cNvSpPr/>
      </xdr:nvSpPr>
      <xdr:spPr>
        <a:xfrm>
          <a:off x="45847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141605</xdr:rowOff>
    </xdr:from>
    <xdr:ext cx="534670" cy="259080"/>
    <xdr:sp macro="" textlink="">
      <xdr:nvSpPr>
        <xdr:cNvPr id="141" name="物件費該当値テキスト"/>
        <xdr:cNvSpPr txBox="1"/>
      </xdr:nvSpPr>
      <xdr:spPr>
        <a:xfrm>
          <a:off x="4686300" y="9742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42" name="楕円 141"/>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80010</xdr:rowOff>
    </xdr:from>
    <xdr:ext cx="532765" cy="259080"/>
    <xdr:sp macro="" textlink="">
      <xdr:nvSpPr>
        <xdr:cNvPr id="143" name="テキスト ボックス 142"/>
        <xdr:cNvSpPr txBox="1"/>
      </xdr:nvSpPr>
      <xdr:spPr>
        <a:xfrm>
          <a:off x="3529965" y="9852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162560</xdr:rowOff>
    </xdr:from>
    <xdr:to>
      <xdr:col>15</xdr:col>
      <xdr:colOff>101600</xdr:colOff>
      <xdr:row>57</xdr:row>
      <xdr:rowOff>92710</xdr:rowOff>
    </xdr:to>
    <xdr:sp macro="" textlink="">
      <xdr:nvSpPr>
        <xdr:cNvPr id="144" name="楕円 143"/>
        <xdr:cNvSpPr/>
      </xdr:nvSpPr>
      <xdr:spPr>
        <a:xfrm>
          <a:off x="2857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83820</xdr:rowOff>
    </xdr:from>
    <xdr:ext cx="532765" cy="259080"/>
    <xdr:sp macro="" textlink="">
      <xdr:nvSpPr>
        <xdr:cNvPr id="145" name="テキスト ボックス 144"/>
        <xdr:cNvSpPr txBox="1"/>
      </xdr:nvSpPr>
      <xdr:spPr>
        <a:xfrm>
          <a:off x="2640965" y="9856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170815</xdr:rowOff>
    </xdr:from>
    <xdr:to>
      <xdr:col>10</xdr:col>
      <xdr:colOff>165100</xdr:colOff>
      <xdr:row>57</xdr:row>
      <xdr:rowOff>100965</xdr:rowOff>
    </xdr:to>
    <xdr:sp macro="" textlink="">
      <xdr:nvSpPr>
        <xdr:cNvPr id="146" name="楕円 145"/>
        <xdr:cNvSpPr/>
      </xdr:nvSpPr>
      <xdr:spPr>
        <a:xfrm>
          <a:off x="1968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92075</xdr:rowOff>
    </xdr:from>
    <xdr:ext cx="532765" cy="259080"/>
    <xdr:sp macro="" textlink="">
      <xdr:nvSpPr>
        <xdr:cNvPr id="147" name="テキスト ボックス 146"/>
        <xdr:cNvSpPr txBox="1"/>
      </xdr:nvSpPr>
      <xdr:spPr>
        <a:xfrm>
          <a:off x="1751965" y="9864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43180</xdr:rowOff>
    </xdr:from>
    <xdr:to>
      <xdr:col>6</xdr:col>
      <xdr:colOff>38100</xdr:colOff>
      <xdr:row>57</xdr:row>
      <xdr:rowOff>144780</xdr:rowOff>
    </xdr:to>
    <xdr:sp macro="" textlink="">
      <xdr:nvSpPr>
        <xdr:cNvPr id="148" name="楕円 147"/>
        <xdr:cNvSpPr/>
      </xdr:nvSpPr>
      <xdr:spPr>
        <a:xfrm>
          <a:off x="1079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161290</xdr:rowOff>
    </xdr:from>
    <xdr:ext cx="532765" cy="259080"/>
    <xdr:sp macro="" textlink="">
      <xdr:nvSpPr>
        <xdr:cNvPr id="149" name="テキスト ボックス 148"/>
        <xdr:cNvSpPr txBox="1"/>
      </xdr:nvSpPr>
      <xdr:spPr>
        <a:xfrm>
          <a:off x="862965" y="9591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8" name="テキスト ボックス 157"/>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7015" cy="257175"/>
    <xdr:sp macro="" textlink="">
      <xdr:nvSpPr>
        <xdr:cNvPr id="161" name="テキスト ボックス 160"/>
        <xdr:cNvSpPr txBox="1"/>
      </xdr:nvSpPr>
      <xdr:spPr>
        <a:xfrm>
          <a:off x="513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7175"/>
    <xdr:sp macro="" textlink="">
      <xdr:nvSpPr>
        <xdr:cNvPr id="163" name="テキスト ボックス 162"/>
        <xdr:cNvSpPr txBox="1"/>
      </xdr:nvSpPr>
      <xdr:spPr>
        <a:xfrm>
          <a:off x="230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7175"/>
    <xdr:sp macro="" textlink="">
      <xdr:nvSpPr>
        <xdr:cNvPr id="165" name="テキスト ボックス 164"/>
        <xdr:cNvSpPr txBox="1"/>
      </xdr:nvSpPr>
      <xdr:spPr>
        <a:xfrm>
          <a:off x="230505" y="1245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7175"/>
    <xdr:sp macro="" textlink="">
      <xdr:nvSpPr>
        <xdr:cNvPr id="167" name="テキスト ボックス 166"/>
        <xdr:cNvSpPr txBox="1"/>
      </xdr:nvSpPr>
      <xdr:spPr>
        <a:xfrm>
          <a:off x="230505" y="1199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175"/>
    <xdr:sp macro="" textlink="">
      <xdr:nvSpPr>
        <xdr:cNvPr id="169" name="テキスト ボックス 168"/>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121285</xdr:rowOff>
    </xdr:from>
    <xdr:to>
      <xdr:col>24</xdr:col>
      <xdr:colOff>62865</xdr:colOff>
      <xdr:row>78</xdr:row>
      <xdr:rowOff>137160</xdr:rowOff>
    </xdr:to>
    <xdr:cxnSp macro="">
      <xdr:nvCxnSpPr>
        <xdr:cNvPr id="171" name="直線コネクタ 170"/>
        <xdr:cNvCxnSpPr/>
      </xdr:nvCxnSpPr>
      <xdr:spPr>
        <a:xfrm flipV="1">
          <a:off x="4633595" y="121227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140970</xdr:rowOff>
    </xdr:from>
    <xdr:ext cx="378460" cy="259080"/>
    <xdr:sp macro="" textlink="">
      <xdr:nvSpPr>
        <xdr:cNvPr id="172"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137160</xdr:rowOff>
    </xdr:from>
    <xdr:to>
      <xdr:col>24</xdr:col>
      <xdr:colOff>152400</xdr:colOff>
      <xdr:row>78</xdr:row>
      <xdr:rowOff>137160</xdr:rowOff>
    </xdr:to>
    <xdr:cxnSp macro="">
      <xdr:nvCxnSpPr>
        <xdr:cNvPr id="173" name="直線コネクタ 172"/>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67945</xdr:rowOff>
    </xdr:from>
    <xdr:ext cx="534670" cy="258445"/>
    <xdr:sp macro="" textlink="">
      <xdr:nvSpPr>
        <xdr:cNvPr id="174" name="維持補修費最大値テキスト"/>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60,813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121285</xdr:rowOff>
    </xdr:from>
    <xdr:to>
      <xdr:col>24</xdr:col>
      <xdr:colOff>152400</xdr:colOff>
      <xdr:row>70</xdr:row>
      <xdr:rowOff>121285</xdr:rowOff>
    </xdr:to>
    <xdr:cxnSp macro="">
      <xdr:nvCxnSpPr>
        <xdr:cNvPr id="175" name="直線コネクタ 174"/>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44450</xdr:rowOff>
    </xdr:from>
    <xdr:to>
      <xdr:col>24</xdr:col>
      <xdr:colOff>63500</xdr:colOff>
      <xdr:row>78</xdr:row>
      <xdr:rowOff>49530</xdr:rowOff>
    </xdr:to>
    <xdr:cxnSp macro="">
      <xdr:nvCxnSpPr>
        <xdr:cNvPr id="176" name="直線コネクタ 175"/>
        <xdr:cNvCxnSpPr/>
      </xdr:nvCxnSpPr>
      <xdr:spPr>
        <a:xfrm flipV="1">
          <a:off x="3797300" y="134175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107950</xdr:rowOff>
    </xdr:from>
    <xdr:ext cx="469900" cy="259080"/>
    <xdr:sp macro="" textlink="">
      <xdr:nvSpPr>
        <xdr:cNvPr id="177" name="維持補修費平均値テキスト"/>
        <xdr:cNvSpPr txBox="1"/>
      </xdr:nvSpPr>
      <xdr:spPr>
        <a:xfrm>
          <a:off x="4686300" y="1313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85090</xdr:rowOff>
    </xdr:from>
    <xdr:to>
      <xdr:col>24</xdr:col>
      <xdr:colOff>114300</xdr:colOff>
      <xdr:row>78</xdr:row>
      <xdr:rowOff>15240</xdr:rowOff>
    </xdr:to>
    <xdr:sp macro="" textlink="">
      <xdr:nvSpPr>
        <xdr:cNvPr id="178" name="フローチャート: 判断 177"/>
        <xdr:cNvSpPr/>
      </xdr:nvSpPr>
      <xdr:spPr>
        <a:xfrm>
          <a:off x="45847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78</xdr:row>
      <xdr:rowOff>59690</xdr:rowOff>
    </xdr:to>
    <xdr:cxnSp macro="">
      <xdr:nvCxnSpPr>
        <xdr:cNvPr id="179" name="直線コネクタ 178"/>
        <xdr:cNvCxnSpPr/>
      </xdr:nvCxnSpPr>
      <xdr:spPr>
        <a:xfrm flipV="1">
          <a:off x="2908300" y="134226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77470</xdr:rowOff>
    </xdr:from>
    <xdr:to>
      <xdr:col>20</xdr:col>
      <xdr:colOff>38100</xdr:colOff>
      <xdr:row>78</xdr:row>
      <xdr:rowOff>7620</xdr:rowOff>
    </xdr:to>
    <xdr:sp macro="" textlink="">
      <xdr:nvSpPr>
        <xdr:cNvPr id="180" name="フローチャート: 判断 179"/>
        <xdr:cNvSpPr/>
      </xdr:nvSpPr>
      <xdr:spPr>
        <a:xfrm>
          <a:off x="3746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24130</xdr:rowOff>
    </xdr:from>
    <xdr:ext cx="467995" cy="259080"/>
    <xdr:sp macro="" textlink="">
      <xdr:nvSpPr>
        <xdr:cNvPr id="181" name="テキスト ボックス 180"/>
        <xdr:cNvSpPr txBox="1"/>
      </xdr:nvSpPr>
      <xdr:spPr>
        <a:xfrm>
          <a:off x="3562350" y="13054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59690</xdr:rowOff>
    </xdr:from>
    <xdr:to>
      <xdr:col>15</xdr:col>
      <xdr:colOff>50800</xdr:colOff>
      <xdr:row>78</xdr:row>
      <xdr:rowOff>60325</xdr:rowOff>
    </xdr:to>
    <xdr:cxnSp macro="">
      <xdr:nvCxnSpPr>
        <xdr:cNvPr id="182" name="直線コネクタ 181"/>
        <xdr:cNvCxnSpPr/>
      </xdr:nvCxnSpPr>
      <xdr:spPr>
        <a:xfrm flipV="1">
          <a:off x="2019300" y="13432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95885</xdr:rowOff>
    </xdr:from>
    <xdr:to>
      <xdr:col>15</xdr:col>
      <xdr:colOff>101600</xdr:colOff>
      <xdr:row>78</xdr:row>
      <xdr:rowOff>26035</xdr:rowOff>
    </xdr:to>
    <xdr:sp macro="" textlink="">
      <xdr:nvSpPr>
        <xdr:cNvPr id="183" name="フローチャート: 判断 182"/>
        <xdr:cNvSpPr/>
      </xdr:nvSpPr>
      <xdr:spPr>
        <a:xfrm>
          <a:off x="2857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42545</xdr:rowOff>
    </xdr:from>
    <xdr:ext cx="467995" cy="257175"/>
    <xdr:sp macro="" textlink="">
      <xdr:nvSpPr>
        <xdr:cNvPr id="184" name="テキスト ボックス 183"/>
        <xdr:cNvSpPr txBox="1"/>
      </xdr:nvSpPr>
      <xdr:spPr>
        <a:xfrm>
          <a:off x="2673350" y="13072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60325</xdr:rowOff>
    </xdr:from>
    <xdr:to>
      <xdr:col>10</xdr:col>
      <xdr:colOff>114300</xdr:colOff>
      <xdr:row>78</xdr:row>
      <xdr:rowOff>63500</xdr:rowOff>
    </xdr:to>
    <xdr:cxnSp macro="">
      <xdr:nvCxnSpPr>
        <xdr:cNvPr id="185" name="直線コネクタ 184"/>
        <xdr:cNvCxnSpPr/>
      </xdr:nvCxnSpPr>
      <xdr:spPr>
        <a:xfrm flipV="1">
          <a:off x="1130300" y="134334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121920</xdr:rowOff>
    </xdr:from>
    <xdr:to>
      <xdr:col>10</xdr:col>
      <xdr:colOff>165100</xdr:colOff>
      <xdr:row>78</xdr:row>
      <xdr:rowOff>52070</xdr:rowOff>
    </xdr:to>
    <xdr:sp macro="" textlink="">
      <xdr:nvSpPr>
        <xdr:cNvPr id="186" name="フローチャート: 判断 185"/>
        <xdr:cNvSpPr/>
      </xdr:nvSpPr>
      <xdr:spPr>
        <a:xfrm>
          <a:off x="1968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68580</xdr:rowOff>
    </xdr:from>
    <xdr:ext cx="467995" cy="259080"/>
    <xdr:sp macro="" textlink="">
      <xdr:nvSpPr>
        <xdr:cNvPr id="187" name="テキスト ボックス 186"/>
        <xdr:cNvSpPr txBox="1"/>
      </xdr:nvSpPr>
      <xdr:spPr>
        <a:xfrm>
          <a:off x="1784350" y="13098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156210</xdr:rowOff>
    </xdr:from>
    <xdr:to>
      <xdr:col>6</xdr:col>
      <xdr:colOff>38100</xdr:colOff>
      <xdr:row>78</xdr:row>
      <xdr:rowOff>86360</xdr:rowOff>
    </xdr:to>
    <xdr:sp macro="" textlink="">
      <xdr:nvSpPr>
        <xdr:cNvPr id="188" name="フローチャート: 判断 187"/>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102870</xdr:rowOff>
    </xdr:from>
    <xdr:ext cx="467995" cy="259080"/>
    <xdr:sp macro="" textlink="">
      <xdr:nvSpPr>
        <xdr:cNvPr id="189" name="テキスト ボックス 188"/>
        <xdr:cNvSpPr txBox="1"/>
      </xdr:nvSpPr>
      <xdr:spPr>
        <a:xfrm>
          <a:off x="895350" y="13133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165100</xdr:rowOff>
    </xdr:from>
    <xdr:to>
      <xdr:col>24</xdr:col>
      <xdr:colOff>114300</xdr:colOff>
      <xdr:row>78</xdr:row>
      <xdr:rowOff>95250</xdr:rowOff>
    </xdr:to>
    <xdr:sp macro="" textlink="">
      <xdr:nvSpPr>
        <xdr:cNvPr id="195" name="楕円 194"/>
        <xdr:cNvSpPr/>
      </xdr:nvSpPr>
      <xdr:spPr>
        <a:xfrm>
          <a:off x="45847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80010</xdr:rowOff>
    </xdr:from>
    <xdr:ext cx="469900" cy="259080"/>
    <xdr:sp macro="" textlink="">
      <xdr:nvSpPr>
        <xdr:cNvPr id="196" name="維持補修費該当値テキスト"/>
        <xdr:cNvSpPr txBox="1"/>
      </xdr:nvSpPr>
      <xdr:spPr>
        <a:xfrm>
          <a:off x="4686300" y="13281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170180</xdr:rowOff>
    </xdr:from>
    <xdr:to>
      <xdr:col>20</xdr:col>
      <xdr:colOff>38100</xdr:colOff>
      <xdr:row>78</xdr:row>
      <xdr:rowOff>100330</xdr:rowOff>
    </xdr:to>
    <xdr:sp macro="" textlink="">
      <xdr:nvSpPr>
        <xdr:cNvPr id="197" name="楕円 196"/>
        <xdr:cNvSpPr/>
      </xdr:nvSpPr>
      <xdr:spPr>
        <a:xfrm>
          <a:off x="3746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91440</xdr:rowOff>
    </xdr:from>
    <xdr:ext cx="467995" cy="259080"/>
    <xdr:sp macro="" textlink="">
      <xdr:nvSpPr>
        <xdr:cNvPr id="198" name="テキスト ボックス 197"/>
        <xdr:cNvSpPr txBox="1"/>
      </xdr:nvSpPr>
      <xdr:spPr>
        <a:xfrm>
          <a:off x="3562350" y="13464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8890</xdr:rowOff>
    </xdr:from>
    <xdr:to>
      <xdr:col>15</xdr:col>
      <xdr:colOff>101600</xdr:colOff>
      <xdr:row>78</xdr:row>
      <xdr:rowOff>110490</xdr:rowOff>
    </xdr:to>
    <xdr:sp macro="" textlink="">
      <xdr:nvSpPr>
        <xdr:cNvPr id="199" name="楕円 198"/>
        <xdr:cNvSpPr/>
      </xdr:nvSpPr>
      <xdr:spPr>
        <a:xfrm>
          <a:off x="2857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101600</xdr:rowOff>
    </xdr:from>
    <xdr:ext cx="467995" cy="259080"/>
    <xdr:sp macro="" textlink="">
      <xdr:nvSpPr>
        <xdr:cNvPr id="200" name="テキスト ボックス 199"/>
        <xdr:cNvSpPr txBox="1"/>
      </xdr:nvSpPr>
      <xdr:spPr>
        <a:xfrm>
          <a:off x="2673350" y="13474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9525</xdr:rowOff>
    </xdr:from>
    <xdr:to>
      <xdr:col>10</xdr:col>
      <xdr:colOff>165100</xdr:colOff>
      <xdr:row>78</xdr:row>
      <xdr:rowOff>111125</xdr:rowOff>
    </xdr:to>
    <xdr:sp macro="" textlink="">
      <xdr:nvSpPr>
        <xdr:cNvPr id="201" name="楕円 200"/>
        <xdr:cNvSpPr/>
      </xdr:nvSpPr>
      <xdr:spPr>
        <a:xfrm>
          <a:off x="1968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102235</xdr:rowOff>
    </xdr:from>
    <xdr:ext cx="467995" cy="258445"/>
    <xdr:sp macro="" textlink="">
      <xdr:nvSpPr>
        <xdr:cNvPr id="202" name="テキスト ボックス 201"/>
        <xdr:cNvSpPr txBox="1"/>
      </xdr:nvSpPr>
      <xdr:spPr>
        <a:xfrm>
          <a:off x="1784350" y="134753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12700</xdr:rowOff>
    </xdr:from>
    <xdr:to>
      <xdr:col>6</xdr:col>
      <xdr:colOff>38100</xdr:colOff>
      <xdr:row>78</xdr:row>
      <xdr:rowOff>114300</xdr:rowOff>
    </xdr:to>
    <xdr:sp macro="" textlink="">
      <xdr:nvSpPr>
        <xdr:cNvPr id="203" name="楕円 202"/>
        <xdr:cNvSpPr/>
      </xdr:nvSpPr>
      <xdr:spPr>
        <a:xfrm>
          <a:off x="1079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105410</xdr:rowOff>
    </xdr:from>
    <xdr:ext cx="467995" cy="259080"/>
    <xdr:sp macro="" textlink="">
      <xdr:nvSpPr>
        <xdr:cNvPr id="204" name="テキスト ボックス 203"/>
        <xdr:cNvSpPr txBox="1"/>
      </xdr:nvSpPr>
      <xdr:spPr>
        <a:xfrm>
          <a:off x="895350" y="13478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99,673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3" name="テキスト ボックス 212"/>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175"/>
    <xdr:sp macro="" textlink="">
      <xdr:nvSpPr>
        <xdr:cNvPr id="215" name="テキスト ボックス 214"/>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21" name="テキスト ボックス 220"/>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3" name="テキスト ボックス 222"/>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5" name="テキスト ボックス 224"/>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7" name="テキスト ボックス 226"/>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81280</xdr:rowOff>
    </xdr:from>
    <xdr:to>
      <xdr:col>24</xdr:col>
      <xdr:colOff>62865</xdr:colOff>
      <xdr:row>99</xdr:row>
      <xdr:rowOff>121285</xdr:rowOff>
    </xdr:to>
    <xdr:cxnSp macro="">
      <xdr:nvCxnSpPr>
        <xdr:cNvPr id="229" name="直線コネクタ 228"/>
        <xdr:cNvCxnSpPr/>
      </xdr:nvCxnSpPr>
      <xdr:spPr>
        <a:xfrm flipV="1">
          <a:off x="4633595" y="1551178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125095</xdr:rowOff>
    </xdr:from>
    <xdr:ext cx="534670" cy="258445"/>
    <xdr:sp macro="" textlink="">
      <xdr:nvSpPr>
        <xdr:cNvPr id="230" name="扶助費最小値テキスト"/>
        <xdr:cNvSpPr txBox="1"/>
      </xdr:nvSpPr>
      <xdr:spPr>
        <a:xfrm>
          <a:off x="468630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121285</xdr:rowOff>
    </xdr:from>
    <xdr:to>
      <xdr:col>24</xdr:col>
      <xdr:colOff>152400</xdr:colOff>
      <xdr:row>99</xdr:row>
      <xdr:rowOff>121285</xdr:rowOff>
    </xdr:to>
    <xdr:cxnSp macro="">
      <xdr:nvCxnSpPr>
        <xdr:cNvPr id="231" name="直線コネクタ 230"/>
        <xdr:cNvCxnSpPr/>
      </xdr:nvCxnSpPr>
      <xdr:spPr>
        <a:xfrm>
          <a:off x="4546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27940</xdr:rowOff>
    </xdr:from>
    <xdr:ext cx="598805" cy="259080"/>
    <xdr:sp macro="" textlink="">
      <xdr:nvSpPr>
        <xdr:cNvPr id="232" name="扶助費最大値テキスト"/>
        <xdr:cNvSpPr txBox="1"/>
      </xdr:nvSpPr>
      <xdr:spPr>
        <a:xfrm>
          <a:off x="4686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178,588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81280</xdr:rowOff>
    </xdr:from>
    <xdr:to>
      <xdr:col>24</xdr:col>
      <xdr:colOff>152400</xdr:colOff>
      <xdr:row>90</xdr:row>
      <xdr:rowOff>81280</xdr:rowOff>
    </xdr:to>
    <xdr:cxnSp macro="">
      <xdr:nvCxnSpPr>
        <xdr:cNvPr id="233" name="直線コネクタ 232"/>
        <xdr:cNvCxnSpPr/>
      </xdr:nvCxnSpPr>
      <xdr:spPr>
        <a:xfrm>
          <a:off x="4546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116840</xdr:rowOff>
    </xdr:from>
    <xdr:to>
      <xdr:col>24</xdr:col>
      <xdr:colOff>63500</xdr:colOff>
      <xdr:row>94</xdr:row>
      <xdr:rowOff>118745</xdr:rowOff>
    </xdr:to>
    <xdr:cxnSp macro="">
      <xdr:nvCxnSpPr>
        <xdr:cNvPr id="234" name="直線コネクタ 233"/>
        <xdr:cNvCxnSpPr/>
      </xdr:nvCxnSpPr>
      <xdr:spPr>
        <a:xfrm>
          <a:off x="3797300" y="162331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170815</xdr:rowOff>
    </xdr:from>
    <xdr:ext cx="534670" cy="258445"/>
    <xdr:sp macro="" textlink="">
      <xdr:nvSpPr>
        <xdr:cNvPr id="235" name="扶助費平均値テキスト"/>
        <xdr:cNvSpPr txBox="1"/>
      </xdr:nvSpPr>
      <xdr:spPr>
        <a:xfrm>
          <a:off x="4686300" y="16458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20955</xdr:rowOff>
    </xdr:from>
    <xdr:to>
      <xdr:col>24</xdr:col>
      <xdr:colOff>114300</xdr:colOff>
      <xdr:row>96</xdr:row>
      <xdr:rowOff>122555</xdr:rowOff>
    </xdr:to>
    <xdr:sp macro="" textlink="">
      <xdr:nvSpPr>
        <xdr:cNvPr id="236" name="フローチャート: 判断 235"/>
        <xdr:cNvSpPr/>
      </xdr:nvSpPr>
      <xdr:spPr>
        <a:xfrm>
          <a:off x="45847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74930</xdr:rowOff>
    </xdr:from>
    <xdr:to>
      <xdr:col>19</xdr:col>
      <xdr:colOff>177800</xdr:colOff>
      <xdr:row>94</xdr:row>
      <xdr:rowOff>116840</xdr:rowOff>
    </xdr:to>
    <xdr:cxnSp macro="">
      <xdr:nvCxnSpPr>
        <xdr:cNvPr id="237" name="直線コネクタ 236"/>
        <xdr:cNvCxnSpPr/>
      </xdr:nvCxnSpPr>
      <xdr:spPr>
        <a:xfrm>
          <a:off x="2908300" y="16191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31115</xdr:rowOff>
    </xdr:from>
    <xdr:to>
      <xdr:col>20</xdr:col>
      <xdr:colOff>38100</xdr:colOff>
      <xdr:row>96</xdr:row>
      <xdr:rowOff>132715</xdr:rowOff>
    </xdr:to>
    <xdr:sp macro="" textlink="">
      <xdr:nvSpPr>
        <xdr:cNvPr id="238" name="フローチャート: 判断 237"/>
        <xdr:cNvSpPr/>
      </xdr:nvSpPr>
      <xdr:spPr>
        <a:xfrm>
          <a:off x="3746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123825</xdr:rowOff>
    </xdr:from>
    <xdr:ext cx="532765" cy="257175"/>
    <xdr:sp macro="" textlink="">
      <xdr:nvSpPr>
        <xdr:cNvPr id="239" name="テキスト ボックス 238"/>
        <xdr:cNvSpPr txBox="1"/>
      </xdr:nvSpPr>
      <xdr:spPr>
        <a:xfrm>
          <a:off x="3529965" y="165830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74930</xdr:rowOff>
    </xdr:from>
    <xdr:to>
      <xdr:col>15</xdr:col>
      <xdr:colOff>50800</xdr:colOff>
      <xdr:row>94</xdr:row>
      <xdr:rowOff>166370</xdr:rowOff>
    </xdr:to>
    <xdr:cxnSp macro="">
      <xdr:nvCxnSpPr>
        <xdr:cNvPr id="240" name="直線コネクタ 239"/>
        <xdr:cNvCxnSpPr/>
      </xdr:nvCxnSpPr>
      <xdr:spPr>
        <a:xfrm flipV="1">
          <a:off x="2019300" y="161912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31750</xdr:rowOff>
    </xdr:from>
    <xdr:to>
      <xdr:col>15</xdr:col>
      <xdr:colOff>101600</xdr:colOff>
      <xdr:row>96</xdr:row>
      <xdr:rowOff>133350</xdr:rowOff>
    </xdr:to>
    <xdr:sp macro="" textlink="">
      <xdr:nvSpPr>
        <xdr:cNvPr id="241" name="フローチャート: 判断 240"/>
        <xdr:cNvSpPr/>
      </xdr:nvSpPr>
      <xdr:spPr>
        <a:xfrm>
          <a:off x="2857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124460</xdr:rowOff>
    </xdr:from>
    <xdr:ext cx="532765" cy="259080"/>
    <xdr:sp macro="" textlink="">
      <xdr:nvSpPr>
        <xdr:cNvPr id="242" name="テキスト ボックス 241"/>
        <xdr:cNvSpPr txBox="1"/>
      </xdr:nvSpPr>
      <xdr:spPr>
        <a:xfrm>
          <a:off x="2640965" y="16583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166370</xdr:rowOff>
    </xdr:from>
    <xdr:to>
      <xdr:col>10</xdr:col>
      <xdr:colOff>114300</xdr:colOff>
      <xdr:row>94</xdr:row>
      <xdr:rowOff>168910</xdr:rowOff>
    </xdr:to>
    <xdr:cxnSp macro="">
      <xdr:nvCxnSpPr>
        <xdr:cNvPr id="243" name="直線コネクタ 242"/>
        <xdr:cNvCxnSpPr/>
      </xdr:nvCxnSpPr>
      <xdr:spPr>
        <a:xfrm flipV="1">
          <a:off x="1130300" y="162826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111760</xdr:rowOff>
    </xdr:from>
    <xdr:to>
      <xdr:col>10</xdr:col>
      <xdr:colOff>165100</xdr:colOff>
      <xdr:row>97</xdr:row>
      <xdr:rowOff>41910</xdr:rowOff>
    </xdr:to>
    <xdr:sp macro="" textlink="">
      <xdr:nvSpPr>
        <xdr:cNvPr id="244" name="フローチャート: 判断 243"/>
        <xdr:cNvSpPr/>
      </xdr:nvSpPr>
      <xdr:spPr>
        <a:xfrm>
          <a:off x="1968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33020</xdr:rowOff>
    </xdr:from>
    <xdr:ext cx="532765" cy="259080"/>
    <xdr:sp macro="" textlink="">
      <xdr:nvSpPr>
        <xdr:cNvPr id="245" name="テキスト ボックス 244"/>
        <xdr:cNvSpPr txBox="1"/>
      </xdr:nvSpPr>
      <xdr:spPr>
        <a:xfrm>
          <a:off x="1751965" y="16663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62230</xdr:rowOff>
    </xdr:from>
    <xdr:to>
      <xdr:col>6</xdr:col>
      <xdr:colOff>38100</xdr:colOff>
      <xdr:row>97</xdr:row>
      <xdr:rowOff>163830</xdr:rowOff>
    </xdr:to>
    <xdr:sp macro="" textlink="">
      <xdr:nvSpPr>
        <xdr:cNvPr id="246" name="フローチャート: 判断 245"/>
        <xdr:cNvSpPr/>
      </xdr:nvSpPr>
      <xdr:spPr>
        <a:xfrm>
          <a:off x="107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154940</xdr:rowOff>
    </xdr:from>
    <xdr:ext cx="532765" cy="257175"/>
    <xdr:sp macro="" textlink="">
      <xdr:nvSpPr>
        <xdr:cNvPr id="247" name="テキスト ボックス 246"/>
        <xdr:cNvSpPr txBox="1"/>
      </xdr:nvSpPr>
      <xdr:spPr>
        <a:xfrm>
          <a:off x="862965" y="16785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94</xdr:row>
      <xdr:rowOff>67945</xdr:rowOff>
    </xdr:from>
    <xdr:to>
      <xdr:col>24</xdr:col>
      <xdr:colOff>114300</xdr:colOff>
      <xdr:row>94</xdr:row>
      <xdr:rowOff>169545</xdr:rowOff>
    </xdr:to>
    <xdr:sp macro="" textlink="">
      <xdr:nvSpPr>
        <xdr:cNvPr id="253" name="楕円 252"/>
        <xdr:cNvSpPr/>
      </xdr:nvSpPr>
      <xdr:spPr>
        <a:xfrm>
          <a:off x="45847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90805</xdr:rowOff>
    </xdr:from>
    <xdr:ext cx="598805" cy="258445"/>
    <xdr:sp macro="" textlink="">
      <xdr:nvSpPr>
        <xdr:cNvPr id="254" name="扶助費該当値テキスト"/>
        <xdr:cNvSpPr txBox="1"/>
      </xdr:nvSpPr>
      <xdr:spPr>
        <a:xfrm>
          <a:off x="4686300" y="160356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66040</xdr:rowOff>
    </xdr:from>
    <xdr:to>
      <xdr:col>20</xdr:col>
      <xdr:colOff>38100</xdr:colOff>
      <xdr:row>94</xdr:row>
      <xdr:rowOff>167640</xdr:rowOff>
    </xdr:to>
    <xdr:sp macro="" textlink="">
      <xdr:nvSpPr>
        <xdr:cNvPr id="255" name="楕円 254"/>
        <xdr:cNvSpPr/>
      </xdr:nvSpPr>
      <xdr:spPr>
        <a:xfrm>
          <a:off x="37465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12700</xdr:rowOff>
    </xdr:from>
    <xdr:ext cx="596900" cy="259080"/>
    <xdr:sp macro="" textlink="">
      <xdr:nvSpPr>
        <xdr:cNvPr id="256" name="テキスト ボックス 255"/>
        <xdr:cNvSpPr txBox="1"/>
      </xdr:nvSpPr>
      <xdr:spPr>
        <a:xfrm>
          <a:off x="3497580" y="159575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23495</xdr:rowOff>
    </xdr:from>
    <xdr:to>
      <xdr:col>15</xdr:col>
      <xdr:colOff>101600</xdr:colOff>
      <xdr:row>94</xdr:row>
      <xdr:rowOff>125095</xdr:rowOff>
    </xdr:to>
    <xdr:sp macro="" textlink="">
      <xdr:nvSpPr>
        <xdr:cNvPr id="257" name="楕円 256"/>
        <xdr:cNvSpPr/>
      </xdr:nvSpPr>
      <xdr:spPr>
        <a:xfrm>
          <a:off x="2857500" y="1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141605</xdr:rowOff>
    </xdr:from>
    <xdr:ext cx="596900" cy="259080"/>
    <xdr:sp macro="" textlink="">
      <xdr:nvSpPr>
        <xdr:cNvPr id="258" name="テキスト ボックス 257"/>
        <xdr:cNvSpPr txBox="1"/>
      </xdr:nvSpPr>
      <xdr:spPr>
        <a:xfrm>
          <a:off x="2608580" y="159150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115570</xdr:rowOff>
    </xdr:from>
    <xdr:to>
      <xdr:col>10</xdr:col>
      <xdr:colOff>165100</xdr:colOff>
      <xdr:row>95</xdr:row>
      <xdr:rowOff>45720</xdr:rowOff>
    </xdr:to>
    <xdr:sp macro="" textlink="">
      <xdr:nvSpPr>
        <xdr:cNvPr id="259" name="楕円 258"/>
        <xdr:cNvSpPr/>
      </xdr:nvSpPr>
      <xdr:spPr>
        <a:xfrm>
          <a:off x="1968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62230</xdr:rowOff>
    </xdr:from>
    <xdr:ext cx="596900" cy="259080"/>
    <xdr:sp macro="" textlink="">
      <xdr:nvSpPr>
        <xdr:cNvPr id="260" name="テキスト ボックス 259"/>
        <xdr:cNvSpPr txBox="1"/>
      </xdr:nvSpPr>
      <xdr:spPr>
        <a:xfrm>
          <a:off x="1719580" y="160070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118110</xdr:rowOff>
    </xdr:from>
    <xdr:to>
      <xdr:col>6</xdr:col>
      <xdr:colOff>38100</xdr:colOff>
      <xdr:row>95</xdr:row>
      <xdr:rowOff>48260</xdr:rowOff>
    </xdr:to>
    <xdr:sp macro="" textlink="">
      <xdr:nvSpPr>
        <xdr:cNvPr id="261" name="楕円 260"/>
        <xdr:cNvSpPr/>
      </xdr:nvSpPr>
      <xdr:spPr>
        <a:xfrm>
          <a:off x="10795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64770</xdr:rowOff>
    </xdr:from>
    <xdr:ext cx="596900" cy="257175"/>
    <xdr:sp macro="" textlink="">
      <xdr:nvSpPr>
        <xdr:cNvPr id="262" name="テキスト ボックス 261"/>
        <xdr:cNvSpPr txBox="1"/>
      </xdr:nvSpPr>
      <xdr:spPr>
        <a:xfrm>
          <a:off x="830580" y="160096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1" name="テキスト ボックス 270"/>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015" cy="259080"/>
    <xdr:sp macro="" textlink="">
      <xdr:nvSpPr>
        <xdr:cNvPr id="274" name="テキスト ボックス 273"/>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725" cy="257175"/>
    <xdr:sp macro="" textlink="">
      <xdr:nvSpPr>
        <xdr:cNvPr id="278" name="テキスト ボックス 277"/>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725" cy="259080"/>
    <xdr:sp macro="" textlink="">
      <xdr:nvSpPr>
        <xdr:cNvPr id="280" name="テキスト ボックス 279"/>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725" cy="259080"/>
    <xdr:sp macro="" textlink="">
      <xdr:nvSpPr>
        <xdr:cNvPr id="282" name="テキスト ボックス 281"/>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4" name="テキスト ボックス 283"/>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46355</xdr:rowOff>
    </xdr:from>
    <xdr:to>
      <xdr:col>54</xdr:col>
      <xdr:colOff>189865</xdr:colOff>
      <xdr:row>38</xdr:row>
      <xdr:rowOff>109855</xdr:rowOff>
    </xdr:to>
    <xdr:cxnSp macro="">
      <xdr:nvCxnSpPr>
        <xdr:cNvPr id="286" name="直線コネクタ 285"/>
        <xdr:cNvCxnSpPr/>
      </xdr:nvCxnSpPr>
      <xdr:spPr>
        <a:xfrm flipV="1">
          <a:off x="10475595" y="53613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113665</xdr:rowOff>
    </xdr:from>
    <xdr:ext cx="534670" cy="258445"/>
    <xdr:sp macro="" textlink="">
      <xdr:nvSpPr>
        <xdr:cNvPr id="287" name="補助費等最小値テキスト"/>
        <xdr:cNvSpPr txBox="1"/>
      </xdr:nvSpPr>
      <xdr:spPr>
        <a:xfrm>
          <a:off x="10528300" y="6628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109855</xdr:rowOff>
    </xdr:from>
    <xdr:to>
      <xdr:col>55</xdr:col>
      <xdr:colOff>88900</xdr:colOff>
      <xdr:row>38</xdr:row>
      <xdr:rowOff>109855</xdr:rowOff>
    </xdr:to>
    <xdr:cxnSp macro="">
      <xdr:nvCxnSpPr>
        <xdr:cNvPr id="288" name="直線コネクタ 287"/>
        <xdr:cNvCxnSpPr/>
      </xdr:nvCxnSpPr>
      <xdr:spPr>
        <a:xfrm>
          <a:off x="10388600" y="662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164465</xdr:rowOff>
    </xdr:from>
    <xdr:ext cx="598805" cy="259080"/>
    <xdr:sp macro="" textlink="">
      <xdr:nvSpPr>
        <xdr:cNvPr id="289" name="補助費等最大値テキスト"/>
        <xdr:cNvSpPr txBox="1"/>
      </xdr:nvSpPr>
      <xdr:spPr>
        <a:xfrm>
          <a:off x="10528300" y="513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179,724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46355</xdr:rowOff>
    </xdr:from>
    <xdr:to>
      <xdr:col>55</xdr:col>
      <xdr:colOff>88900</xdr:colOff>
      <xdr:row>31</xdr:row>
      <xdr:rowOff>46355</xdr:rowOff>
    </xdr:to>
    <xdr:cxnSp macro="">
      <xdr:nvCxnSpPr>
        <xdr:cNvPr id="290" name="直線コネクタ 289"/>
        <xdr:cNvCxnSpPr/>
      </xdr:nvCxnSpPr>
      <xdr:spPr>
        <a:xfrm>
          <a:off x="10388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78105</xdr:rowOff>
    </xdr:from>
    <xdr:to>
      <xdr:col>55</xdr:col>
      <xdr:colOff>0</xdr:colOff>
      <xdr:row>36</xdr:row>
      <xdr:rowOff>92075</xdr:rowOff>
    </xdr:to>
    <xdr:cxnSp macro="">
      <xdr:nvCxnSpPr>
        <xdr:cNvPr id="291" name="直線コネクタ 290"/>
        <xdr:cNvCxnSpPr/>
      </xdr:nvCxnSpPr>
      <xdr:spPr>
        <a:xfrm>
          <a:off x="9639300" y="625030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169545</xdr:rowOff>
    </xdr:from>
    <xdr:ext cx="534670" cy="257175"/>
    <xdr:sp macro="" textlink="">
      <xdr:nvSpPr>
        <xdr:cNvPr id="292" name="補助費等平均値テキスト"/>
        <xdr:cNvSpPr txBox="1"/>
      </xdr:nvSpPr>
      <xdr:spPr>
        <a:xfrm>
          <a:off x="10528300" y="599884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146685</xdr:rowOff>
    </xdr:from>
    <xdr:to>
      <xdr:col>55</xdr:col>
      <xdr:colOff>50800</xdr:colOff>
      <xdr:row>36</xdr:row>
      <xdr:rowOff>76835</xdr:rowOff>
    </xdr:to>
    <xdr:sp macro="" textlink="">
      <xdr:nvSpPr>
        <xdr:cNvPr id="293" name="フローチャート: 判断 292"/>
        <xdr:cNvSpPr/>
      </xdr:nvSpPr>
      <xdr:spPr>
        <a:xfrm>
          <a:off x="104267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78105</xdr:rowOff>
    </xdr:from>
    <xdr:to>
      <xdr:col>50</xdr:col>
      <xdr:colOff>114300</xdr:colOff>
      <xdr:row>36</xdr:row>
      <xdr:rowOff>83820</xdr:rowOff>
    </xdr:to>
    <xdr:cxnSp macro="">
      <xdr:nvCxnSpPr>
        <xdr:cNvPr id="294" name="直線コネクタ 293"/>
        <xdr:cNvCxnSpPr/>
      </xdr:nvCxnSpPr>
      <xdr:spPr>
        <a:xfrm flipV="1">
          <a:off x="8750300" y="62503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155575</xdr:rowOff>
    </xdr:from>
    <xdr:to>
      <xdr:col>50</xdr:col>
      <xdr:colOff>165100</xdr:colOff>
      <xdr:row>36</xdr:row>
      <xdr:rowOff>86360</xdr:rowOff>
    </xdr:to>
    <xdr:sp macro="" textlink="">
      <xdr:nvSpPr>
        <xdr:cNvPr id="295" name="フローチャート: 判断 294"/>
        <xdr:cNvSpPr/>
      </xdr:nvSpPr>
      <xdr:spPr>
        <a:xfrm>
          <a:off x="9588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102235</xdr:rowOff>
    </xdr:from>
    <xdr:ext cx="532765" cy="258445"/>
    <xdr:sp macro="" textlink="">
      <xdr:nvSpPr>
        <xdr:cNvPr id="296" name="テキスト ボックス 295"/>
        <xdr:cNvSpPr txBox="1"/>
      </xdr:nvSpPr>
      <xdr:spPr>
        <a:xfrm>
          <a:off x="9371965" y="59315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83820</xdr:rowOff>
    </xdr:from>
    <xdr:to>
      <xdr:col>45</xdr:col>
      <xdr:colOff>177800</xdr:colOff>
      <xdr:row>36</xdr:row>
      <xdr:rowOff>113665</xdr:rowOff>
    </xdr:to>
    <xdr:cxnSp macro="">
      <xdr:nvCxnSpPr>
        <xdr:cNvPr id="297" name="直線コネクタ 296"/>
        <xdr:cNvCxnSpPr/>
      </xdr:nvCxnSpPr>
      <xdr:spPr>
        <a:xfrm flipV="1">
          <a:off x="7861300" y="62560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xdr:rowOff>
    </xdr:from>
    <xdr:to>
      <xdr:col>46</xdr:col>
      <xdr:colOff>38100</xdr:colOff>
      <xdr:row>36</xdr:row>
      <xdr:rowOff>118110</xdr:rowOff>
    </xdr:to>
    <xdr:sp macro="" textlink="">
      <xdr:nvSpPr>
        <xdr:cNvPr id="298" name="フローチャート: 判断 297"/>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134620</xdr:rowOff>
    </xdr:from>
    <xdr:ext cx="532765" cy="257175"/>
    <xdr:sp macro="" textlink="">
      <xdr:nvSpPr>
        <xdr:cNvPr id="299" name="テキスト ボックス 298"/>
        <xdr:cNvSpPr txBox="1"/>
      </xdr:nvSpPr>
      <xdr:spPr>
        <a:xfrm>
          <a:off x="8482965" y="59639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113665</xdr:rowOff>
    </xdr:from>
    <xdr:to>
      <xdr:col>41</xdr:col>
      <xdr:colOff>50800</xdr:colOff>
      <xdr:row>36</xdr:row>
      <xdr:rowOff>166370</xdr:rowOff>
    </xdr:to>
    <xdr:cxnSp macro="">
      <xdr:nvCxnSpPr>
        <xdr:cNvPr id="300" name="直線コネクタ 299"/>
        <xdr:cNvCxnSpPr/>
      </xdr:nvCxnSpPr>
      <xdr:spPr>
        <a:xfrm flipV="1">
          <a:off x="6972300" y="628586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21590</xdr:rowOff>
    </xdr:from>
    <xdr:to>
      <xdr:col>41</xdr:col>
      <xdr:colOff>101600</xdr:colOff>
      <xdr:row>36</xdr:row>
      <xdr:rowOff>123190</xdr:rowOff>
    </xdr:to>
    <xdr:sp macro="" textlink="">
      <xdr:nvSpPr>
        <xdr:cNvPr id="301" name="フローチャート: 判断 300"/>
        <xdr:cNvSpPr/>
      </xdr:nvSpPr>
      <xdr:spPr>
        <a:xfrm>
          <a:off x="7810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139700</xdr:rowOff>
    </xdr:from>
    <xdr:ext cx="532765" cy="259080"/>
    <xdr:sp macro="" textlink="">
      <xdr:nvSpPr>
        <xdr:cNvPr id="302" name="テキスト ボックス 301"/>
        <xdr:cNvSpPr txBox="1"/>
      </xdr:nvSpPr>
      <xdr:spPr>
        <a:xfrm>
          <a:off x="7593965" y="5969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35560</xdr:rowOff>
    </xdr:from>
    <xdr:to>
      <xdr:col>36</xdr:col>
      <xdr:colOff>165100</xdr:colOff>
      <xdr:row>37</xdr:row>
      <xdr:rowOff>137160</xdr:rowOff>
    </xdr:to>
    <xdr:sp macro="" textlink="">
      <xdr:nvSpPr>
        <xdr:cNvPr id="303" name="フローチャート: 判断 302"/>
        <xdr:cNvSpPr/>
      </xdr:nvSpPr>
      <xdr:spPr>
        <a:xfrm>
          <a:off x="6921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128270</xdr:rowOff>
    </xdr:from>
    <xdr:ext cx="532765" cy="259080"/>
    <xdr:sp macro="" textlink="">
      <xdr:nvSpPr>
        <xdr:cNvPr id="304" name="テキスト ボックス 303"/>
        <xdr:cNvSpPr txBox="1"/>
      </xdr:nvSpPr>
      <xdr:spPr>
        <a:xfrm>
          <a:off x="6704965" y="6471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41275</xdr:rowOff>
    </xdr:from>
    <xdr:to>
      <xdr:col>55</xdr:col>
      <xdr:colOff>50800</xdr:colOff>
      <xdr:row>36</xdr:row>
      <xdr:rowOff>143510</xdr:rowOff>
    </xdr:to>
    <xdr:sp macro="" textlink="">
      <xdr:nvSpPr>
        <xdr:cNvPr id="310" name="楕円 309"/>
        <xdr:cNvSpPr/>
      </xdr:nvSpPr>
      <xdr:spPr>
        <a:xfrm>
          <a:off x="104267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19685</xdr:rowOff>
    </xdr:from>
    <xdr:ext cx="534670" cy="257175"/>
    <xdr:sp macro="" textlink="">
      <xdr:nvSpPr>
        <xdr:cNvPr id="311" name="補助費等該当値テキスト"/>
        <xdr:cNvSpPr txBox="1"/>
      </xdr:nvSpPr>
      <xdr:spPr>
        <a:xfrm>
          <a:off x="10528300" y="61918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27305</xdr:rowOff>
    </xdr:from>
    <xdr:to>
      <xdr:col>50</xdr:col>
      <xdr:colOff>165100</xdr:colOff>
      <xdr:row>36</xdr:row>
      <xdr:rowOff>128905</xdr:rowOff>
    </xdr:to>
    <xdr:sp macro="" textlink="">
      <xdr:nvSpPr>
        <xdr:cNvPr id="312" name="楕円 311"/>
        <xdr:cNvSpPr/>
      </xdr:nvSpPr>
      <xdr:spPr>
        <a:xfrm>
          <a:off x="9588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120650</xdr:rowOff>
    </xdr:from>
    <xdr:ext cx="532765" cy="257175"/>
    <xdr:sp macro="" textlink="">
      <xdr:nvSpPr>
        <xdr:cNvPr id="313" name="テキスト ボックス 312"/>
        <xdr:cNvSpPr txBox="1"/>
      </xdr:nvSpPr>
      <xdr:spPr>
        <a:xfrm>
          <a:off x="9371965" y="6292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33020</xdr:rowOff>
    </xdr:from>
    <xdr:to>
      <xdr:col>46</xdr:col>
      <xdr:colOff>38100</xdr:colOff>
      <xdr:row>36</xdr:row>
      <xdr:rowOff>134620</xdr:rowOff>
    </xdr:to>
    <xdr:sp macro="" textlink="">
      <xdr:nvSpPr>
        <xdr:cNvPr id="314" name="楕円 313"/>
        <xdr:cNvSpPr/>
      </xdr:nvSpPr>
      <xdr:spPr>
        <a:xfrm>
          <a:off x="869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125730</xdr:rowOff>
    </xdr:from>
    <xdr:ext cx="532765" cy="259080"/>
    <xdr:sp macro="" textlink="">
      <xdr:nvSpPr>
        <xdr:cNvPr id="315" name="テキスト ボックス 314"/>
        <xdr:cNvSpPr txBox="1"/>
      </xdr:nvSpPr>
      <xdr:spPr>
        <a:xfrm>
          <a:off x="8482965" y="6297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63500</xdr:rowOff>
    </xdr:from>
    <xdr:to>
      <xdr:col>41</xdr:col>
      <xdr:colOff>101600</xdr:colOff>
      <xdr:row>36</xdr:row>
      <xdr:rowOff>164465</xdr:rowOff>
    </xdr:to>
    <xdr:sp macro="" textlink="">
      <xdr:nvSpPr>
        <xdr:cNvPr id="316" name="楕円 315"/>
        <xdr:cNvSpPr/>
      </xdr:nvSpPr>
      <xdr:spPr>
        <a:xfrm>
          <a:off x="78105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155575</xdr:rowOff>
    </xdr:from>
    <xdr:ext cx="532765" cy="257175"/>
    <xdr:sp macro="" textlink="">
      <xdr:nvSpPr>
        <xdr:cNvPr id="317" name="テキスト ボックス 316"/>
        <xdr:cNvSpPr txBox="1"/>
      </xdr:nvSpPr>
      <xdr:spPr>
        <a:xfrm>
          <a:off x="7593965" y="63277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114935</xdr:rowOff>
    </xdr:from>
    <xdr:to>
      <xdr:col>36</xdr:col>
      <xdr:colOff>165100</xdr:colOff>
      <xdr:row>37</xdr:row>
      <xdr:rowOff>45085</xdr:rowOff>
    </xdr:to>
    <xdr:sp macro="" textlink="">
      <xdr:nvSpPr>
        <xdr:cNvPr id="318" name="楕円 317"/>
        <xdr:cNvSpPr/>
      </xdr:nvSpPr>
      <xdr:spPr>
        <a:xfrm>
          <a:off x="692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61595</xdr:rowOff>
    </xdr:from>
    <xdr:ext cx="532765" cy="259080"/>
    <xdr:sp macro="" textlink="">
      <xdr:nvSpPr>
        <xdr:cNvPr id="319" name="テキスト ボックス 318"/>
        <xdr:cNvSpPr txBox="1"/>
      </xdr:nvSpPr>
      <xdr:spPr>
        <a:xfrm>
          <a:off x="6704965" y="60623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8" name="テキスト ボックス 327"/>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7175"/>
    <xdr:sp macro="" textlink="">
      <xdr:nvSpPr>
        <xdr:cNvPr id="331" name="テキスト ボックス 330"/>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725" cy="257175"/>
    <xdr:sp macro="" textlink="">
      <xdr:nvSpPr>
        <xdr:cNvPr id="333" name="テキスト ボックス 332"/>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725" cy="257175"/>
    <xdr:sp macro="" textlink="">
      <xdr:nvSpPr>
        <xdr:cNvPr id="335" name="テキスト ボックス 334"/>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725" cy="257175"/>
    <xdr:sp macro="" textlink="">
      <xdr:nvSpPr>
        <xdr:cNvPr id="337" name="テキスト ボックス 336"/>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9" name="テキスト ボックス 338"/>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153670</xdr:rowOff>
    </xdr:from>
    <xdr:to>
      <xdr:col>54</xdr:col>
      <xdr:colOff>189865</xdr:colOff>
      <xdr:row>58</xdr:row>
      <xdr:rowOff>72390</xdr:rowOff>
    </xdr:to>
    <xdr:cxnSp macro="">
      <xdr:nvCxnSpPr>
        <xdr:cNvPr id="341" name="直線コネクタ 340"/>
        <xdr:cNvCxnSpPr/>
      </xdr:nvCxnSpPr>
      <xdr:spPr>
        <a:xfrm flipV="1">
          <a:off x="10475595" y="889762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76200</xdr:rowOff>
    </xdr:from>
    <xdr:ext cx="534670" cy="257175"/>
    <xdr:sp macro="" textlink="">
      <xdr:nvSpPr>
        <xdr:cNvPr id="342" name="普通建設事業費最小値テキスト"/>
        <xdr:cNvSpPr txBox="1"/>
      </xdr:nvSpPr>
      <xdr:spPr>
        <a:xfrm>
          <a:off x="10528300" y="100203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72390</xdr:rowOff>
    </xdr:from>
    <xdr:to>
      <xdr:col>55</xdr:col>
      <xdr:colOff>88900</xdr:colOff>
      <xdr:row>58</xdr:row>
      <xdr:rowOff>72390</xdr:rowOff>
    </xdr:to>
    <xdr:cxnSp macro="">
      <xdr:nvCxnSpPr>
        <xdr:cNvPr id="343" name="直線コネクタ 342"/>
        <xdr:cNvCxnSpPr/>
      </xdr:nvCxnSpPr>
      <xdr:spPr>
        <a:xfrm>
          <a:off x="10388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100330</xdr:rowOff>
    </xdr:from>
    <xdr:ext cx="598805" cy="257175"/>
    <xdr:sp macro="" textlink="">
      <xdr:nvSpPr>
        <xdr:cNvPr id="344" name="普通建設事業費最大値テキスト"/>
        <xdr:cNvSpPr txBox="1"/>
      </xdr:nvSpPr>
      <xdr:spPr>
        <a:xfrm>
          <a:off x="10528300" y="86728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259,416</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153670</xdr:rowOff>
    </xdr:from>
    <xdr:to>
      <xdr:col>55</xdr:col>
      <xdr:colOff>88900</xdr:colOff>
      <xdr:row>51</xdr:row>
      <xdr:rowOff>153670</xdr:rowOff>
    </xdr:to>
    <xdr:cxnSp macro="">
      <xdr:nvCxnSpPr>
        <xdr:cNvPr id="345" name="直線コネクタ 344"/>
        <xdr:cNvCxnSpPr/>
      </xdr:nvCxnSpPr>
      <xdr:spPr>
        <a:xfrm>
          <a:off x="10388600" y="889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63500</xdr:rowOff>
    </xdr:from>
    <xdr:to>
      <xdr:col>55</xdr:col>
      <xdr:colOff>0</xdr:colOff>
      <xdr:row>57</xdr:row>
      <xdr:rowOff>86995</xdr:rowOff>
    </xdr:to>
    <xdr:cxnSp macro="">
      <xdr:nvCxnSpPr>
        <xdr:cNvPr id="346" name="直線コネクタ 345"/>
        <xdr:cNvCxnSpPr/>
      </xdr:nvCxnSpPr>
      <xdr:spPr>
        <a:xfrm flipV="1">
          <a:off x="9639300" y="983615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65405</xdr:rowOff>
    </xdr:from>
    <xdr:ext cx="534670" cy="257175"/>
    <xdr:sp macro="" textlink="">
      <xdr:nvSpPr>
        <xdr:cNvPr id="347" name="普通建設事業費平均値テキスト"/>
        <xdr:cNvSpPr txBox="1"/>
      </xdr:nvSpPr>
      <xdr:spPr>
        <a:xfrm>
          <a:off x="10528300" y="949515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42545</xdr:rowOff>
    </xdr:from>
    <xdr:to>
      <xdr:col>55</xdr:col>
      <xdr:colOff>50800</xdr:colOff>
      <xdr:row>56</xdr:row>
      <xdr:rowOff>144145</xdr:rowOff>
    </xdr:to>
    <xdr:sp macro="" textlink="">
      <xdr:nvSpPr>
        <xdr:cNvPr id="348" name="フローチャート: 判断 347"/>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41275</xdr:rowOff>
    </xdr:from>
    <xdr:to>
      <xdr:col>50</xdr:col>
      <xdr:colOff>114300</xdr:colOff>
      <xdr:row>57</xdr:row>
      <xdr:rowOff>86995</xdr:rowOff>
    </xdr:to>
    <xdr:cxnSp macro="">
      <xdr:nvCxnSpPr>
        <xdr:cNvPr id="349" name="直線コネクタ 348"/>
        <xdr:cNvCxnSpPr/>
      </xdr:nvCxnSpPr>
      <xdr:spPr>
        <a:xfrm>
          <a:off x="8750300" y="98139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24765</xdr:rowOff>
    </xdr:from>
    <xdr:to>
      <xdr:col>50</xdr:col>
      <xdr:colOff>165100</xdr:colOff>
      <xdr:row>56</xdr:row>
      <xdr:rowOff>126365</xdr:rowOff>
    </xdr:to>
    <xdr:sp macro="" textlink="">
      <xdr:nvSpPr>
        <xdr:cNvPr id="350" name="フローチャート: 判断 349"/>
        <xdr:cNvSpPr/>
      </xdr:nvSpPr>
      <xdr:spPr>
        <a:xfrm>
          <a:off x="9588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143510</xdr:rowOff>
    </xdr:from>
    <xdr:ext cx="532765" cy="257175"/>
    <xdr:sp macro="" textlink="">
      <xdr:nvSpPr>
        <xdr:cNvPr id="351" name="テキスト ボックス 350"/>
        <xdr:cNvSpPr txBox="1"/>
      </xdr:nvSpPr>
      <xdr:spPr>
        <a:xfrm>
          <a:off x="9371965" y="9401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111760</xdr:rowOff>
    </xdr:from>
    <xdr:to>
      <xdr:col>45</xdr:col>
      <xdr:colOff>177800</xdr:colOff>
      <xdr:row>57</xdr:row>
      <xdr:rowOff>41275</xdr:rowOff>
    </xdr:to>
    <xdr:cxnSp macro="">
      <xdr:nvCxnSpPr>
        <xdr:cNvPr id="352" name="直線コネクタ 351"/>
        <xdr:cNvCxnSpPr/>
      </xdr:nvCxnSpPr>
      <xdr:spPr>
        <a:xfrm>
          <a:off x="7861300" y="954151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50800</xdr:rowOff>
    </xdr:from>
    <xdr:to>
      <xdr:col>46</xdr:col>
      <xdr:colOff>38100</xdr:colOff>
      <xdr:row>56</xdr:row>
      <xdr:rowOff>152400</xdr:rowOff>
    </xdr:to>
    <xdr:sp macro="" textlink="">
      <xdr:nvSpPr>
        <xdr:cNvPr id="353" name="フローチャート: 判断 352"/>
        <xdr:cNvSpPr/>
      </xdr:nvSpPr>
      <xdr:spPr>
        <a:xfrm>
          <a:off x="8699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168910</xdr:rowOff>
    </xdr:from>
    <xdr:ext cx="532765" cy="257175"/>
    <xdr:sp macro="" textlink="">
      <xdr:nvSpPr>
        <xdr:cNvPr id="354" name="テキスト ボックス 353"/>
        <xdr:cNvSpPr txBox="1"/>
      </xdr:nvSpPr>
      <xdr:spPr>
        <a:xfrm>
          <a:off x="8482965" y="94272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111760</xdr:rowOff>
    </xdr:from>
    <xdr:to>
      <xdr:col>41</xdr:col>
      <xdr:colOff>50800</xdr:colOff>
      <xdr:row>56</xdr:row>
      <xdr:rowOff>26670</xdr:rowOff>
    </xdr:to>
    <xdr:cxnSp macro="">
      <xdr:nvCxnSpPr>
        <xdr:cNvPr id="355" name="直線コネクタ 354"/>
        <xdr:cNvCxnSpPr/>
      </xdr:nvCxnSpPr>
      <xdr:spPr>
        <a:xfrm flipV="1">
          <a:off x="6972300" y="95415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41275</xdr:rowOff>
    </xdr:from>
    <xdr:to>
      <xdr:col>41</xdr:col>
      <xdr:colOff>101600</xdr:colOff>
      <xdr:row>56</xdr:row>
      <xdr:rowOff>143510</xdr:rowOff>
    </xdr:to>
    <xdr:sp macro="" textlink="">
      <xdr:nvSpPr>
        <xdr:cNvPr id="356" name="フローチャート: 判断 355"/>
        <xdr:cNvSpPr/>
      </xdr:nvSpPr>
      <xdr:spPr>
        <a:xfrm>
          <a:off x="7810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133985</xdr:rowOff>
    </xdr:from>
    <xdr:ext cx="532765" cy="257175"/>
    <xdr:sp macro="" textlink="">
      <xdr:nvSpPr>
        <xdr:cNvPr id="357" name="テキスト ボックス 356"/>
        <xdr:cNvSpPr txBox="1"/>
      </xdr:nvSpPr>
      <xdr:spPr>
        <a:xfrm>
          <a:off x="7593965" y="9735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128905</xdr:rowOff>
    </xdr:from>
    <xdr:to>
      <xdr:col>36</xdr:col>
      <xdr:colOff>165100</xdr:colOff>
      <xdr:row>57</xdr:row>
      <xdr:rowOff>59055</xdr:rowOff>
    </xdr:to>
    <xdr:sp macro="" textlink="">
      <xdr:nvSpPr>
        <xdr:cNvPr id="358" name="フローチャート: 判断 357"/>
        <xdr:cNvSpPr/>
      </xdr:nvSpPr>
      <xdr:spPr>
        <a:xfrm>
          <a:off x="6921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50165</xdr:rowOff>
    </xdr:from>
    <xdr:ext cx="532765" cy="259080"/>
    <xdr:sp macro="" textlink="">
      <xdr:nvSpPr>
        <xdr:cNvPr id="359" name="テキスト ボックス 358"/>
        <xdr:cNvSpPr txBox="1"/>
      </xdr:nvSpPr>
      <xdr:spPr>
        <a:xfrm>
          <a:off x="6704965" y="9822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12700</xdr:rowOff>
    </xdr:from>
    <xdr:to>
      <xdr:col>55</xdr:col>
      <xdr:colOff>50800</xdr:colOff>
      <xdr:row>57</xdr:row>
      <xdr:rowOff>114300</xdr:rowOff>
    </xdr:to>
    <xdr:sp macro="" textlink="">
      <xdr:nvSpPr>
        <xdr:cNvPr id="365" name="楕円 364"/>
        <xdr:cNvSpPr/>
      </xdr:nvSpPr>
      <xdr:spPr>
        <a:xfrm>
          <a:off x="104267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162560</xdr:rowOff>
    </xdr:from>
    <xdr:ext cx="534670" cy="259080"/>
    <xdr:sp macro="" textlink="">
      <xdr:nvSpPr>
        <xdr:cNvPr id="366" name="普通建設事業費該当値テキスト"/>
        <xdr:cNvSpPr txBox="1"/>
      </xdr:nvSpPr>
      <xdr:spPr>
        <a:xfrm>
          <a:off x="10528300" y="9763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36195</xdr:rowOff>
    </xdr:from>
    <xdr:to>
      <xdr:col>50</xdr:col>
      <xdr:colOff>165100</xdr:colOff>
      <xdr:row>57</xdr:row>
      <xdr:rowOff>137795</xdr:rowOff>
    </xdr:to>
    <xdr:sp macro="" textlink="">
      <xdr:nvSpPr>
        <xdr:cNvPr id="367" name="楕円 366"/>
        <xdr:cNvSpPr/>
      </xdr:nvSpPr>
      <xdr:spPr>
        <a:xfrm>
          <a:off x="9588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128905</xdr:rowOff>
    </xdr:from>
    <xdr:ext cx="532765" cy="259080"/>
    <xdr:sp macro="" textlink="">
      <xdr:nvSpPr>
        <xdr:cNvPr id="368" name="テキスト ボックス 367"/>
        <xdr:cNvSpPr txBox="1"/>
      </xdr:nvSpPr>
      <xdr:spPr>
        <a:xfrm>
          <a:off x="9371965" y="9901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161925</xdr:rowOff>
    </xdr:from>
    <xdr:to>
      <xdr:col>46</xdr:col>
      <xdr:colOff>38100</xdr:colOff>
      <xdr:row>57</xdr:row>
      <xdr:rowOff>92075</xdr:rowOff>
    </xdr:to>
    <xdr:sp macro="" textlink="">
      <xdr:nvSpPr>
        <xdr:cNvPr id="369" name="楕円 368"/>
        <xdr:cNvSpPr/>
      </xdr:nvSpPr>
      <xdr:spPr>
        <a:xfrm>
          <a:off x="8699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83185</xdr:rowOff>
    </xdr:from>
    <xdr:ext cx="532765" cy="259080"/>
    <xdr:sp macro="" textlink="">
      <xdr:nvSpPr>
        <xdr:cNvPr id="370" name="テキスト ボックス 369"/>
        <xdr:cNvSpPr txBox="1"/>
      </xdr:nvSpPr>
      <xdr:spPr>
        <a:xfrm>
          <a:off x="8482965" y="9855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60960</xdr:rowOff>
    </xdr:from>
    <xdr:to>
      <xdr:col>41</xdr:col>
      <xdr:colOff>101600</xdr:colOff>
      <xdr:row>55</xdr:row>
      <xdr:rowOff>162560</xdr:rowOff>
    </xdr:to>
    <xdr:sp macro="" textlink="">
      <xdr:nvSpPr>
        <xdr:cNvPr id="371" name="楕円 370"/>
        <xdr:cNvSpPr/>
      </xdr:nvSpPr>
      <xdr:spPr>
        <a:xfrm>
          <a:off x="7810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7620</xdr:rowOff>
    </xdr:from>
    <xdr:ext cx="596900" cy="257175"/>
    <xdr:sp macro="" textlink="">
      <xdr:nvSpPr>
        <xdr:cNvPr id="372" name="テキスト ボックス 371"/>
        <xdr:cNvSpPr txBox="1"/>
      </xdr:nvSpPr>
      <xdr:spPr>
        <a:xfrm>
          <a:off x="7561580" y="92659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147320</xdr:rowOff>
    </xdr:from>
    <xdr:to>
      <xdr:col>36</xdr:col>
      <xdr:colOff>165100</xdr:colOff>
      <xdr:row>56</xdr:row>
      <xdr:rowOff>77470</xdr:rowOff>
    </xdr:to>
    <xdr:sp macro="" textlink="">
      <xdr:nvSpPr>
        <xdr:cNvPr id="373" name="楕円 372"/>
        <xdr:cNvSpPr/>
      </xdr:nvSpPr>
      <xdr:spPr>
        <a:xfrm>
          <a:off x="6921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93980</xdr:rowOff>
    </xdr:from>
    <xdr:ext cx="532765" cy="259080"/>
    <xdr:sp macro="" textlink="">
      <xdr:nvSpPr>
        <xdr:cNvPr id="374" name="テキスト ボックス 373"/>
        <xdr:cNvSpPr txBox="1"/>
      </xdr:nvSpPr>
      <xdr:spPr>
        <a:xfrm>
          <a:off x="6704965" y="9352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3" name="テキスト ボックス 382"/>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015" cy="257175"/>
    <xdr:sp macro="" textlink="">
      <xdr:nvSpPr>
        <xdr:cNvPr id="386" name="テキスト ボックス 385"/>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7175"/>
    <xdr:sp macro="" textlink="">
      <xdr:nvSpPr>
        <xdr:cNvPr id="388" name="テキスト ボックス 387"/>
        <xdr:cNvSpPr txBox="1"/>
      </xdr:nvSpPr>
      <xdr:spPr>
        <a:xfrm>
          <a:off x="6072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725" cy="257175"/>
    <xdr:sp macro="" textlink="">
      <xdr:nvSpPr>
        <xdr:cNvPr id="390" name="テキスト ボックス 389"/>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725" cy="257175"/>
    <xdr:sp macro="" textlink="">
      <xdr:nvSpPr>
        <xdr:cNvPr id="392" name="テキスト ボックス 391"/>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4" name="テキスト ボックス 393"/>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57785</xdr:rowOff>
    </xdr:from>
    <xdr:to>
      <xdr:col>54</xdr:col>
      <xdr:colOff>189865</xdr:colOff>
      <xdr:row>78</xdr:row>
      <xdr:rowOff>139700</xdr:rowOff>
    </xdr:to>
    <xdr:cxnSp macro="">
      <xdr:nvCxnSpPr>
        <xdr:cNvPr id="396" name="直線コネクタ 395"/>
        <xdr:cNvCxnSpPr/>
      </xdr:nvCxnSpPr>
      <xdr:spPr>
        <a:xfrm flipV="1">
          <a:off x="10475595" y="1205928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7175"/>
    <xdr:sp macro="" textlink="">
      <xdr:nvSpPr>
        <xdr:cNvPr id="397" name="普通建設事業費 （ うち新規整備　）最小値テキスト"/>
        <xdr:cNvSpPr txBox="1"/>
      </xdr:nvSpPr>
      <xdr:spPr>
        <a:xfrm>
          <a:off x="10528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4445</xdr:rowOff>
    </xdr:from>
    <xdr:ext cx="598805" cy="259080"/>
    <xdr:sp macro="" textlink="">
      <xdr:nvSpPr>
        <xdr:cNvPr id="399" name="普通建設事業費 （ うち新規整備　）最大値テキスト"/>
        <xdr:cNvSpPr txBox="1"/>
      </xdr:nvSpPr>
      <xdr:spPr>
        <a:xfrm>
          <a:off x="10528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158,938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57785</xdr:rowOff>
    </xdr:from>
    <xdr:to>
      <xdr:col>55</xdr:col>
      <xdr:colOff>88900</xdr:colOff>
      <xdr:row>70</xdr:row>
      <xdr:rowOff>57785</xdr:rowOff>
    </xdr:to>
    <xdr:cxnSp macro="">
      <xdr:nvCxnSpPr>
        <xdr:cNvPr id="400" name="直線コネクタ 399"/>
        <xdr:cNvCxnSpPr/>
      </xdr:nvCxnSpPr>
      <xdr:spPr>
        <a:xfrm>
          <a:off x="10388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168910</xdr:rowOff>
    </xdr:from>
    <xdr:to>
      <xdr:col>55</xdr:col>
      <xdr:colOff>0</xdr:colOff>
      <xdr:row>78</xdr:row>
      <xdr:rowOff>109220</xdr:rowOff>
    </xdr:to>
    <xdr:cxnSp macro="">
      <xdr:nvCxnSpPr>
        <xdr:cNvPr id="401" name="直線コネクタ 400"/>
        <xdr:cNvCxnSpPr/>
      </xdr:nvCxnSpPr>
      <xdr:spPr>
        <a:xfrm flipV="1">
          <a:off x="9639300" y="1337056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59055</xdr:rowOff>
    </xdr:from>
    <xdr:ext cx="534670" cy="259080"/>
    <xdr:sp macro="" textlink="">
      <xdr:nvSpPr>
        <xdr:cNvPr id="402" name="普通建設事業費 （ うち新規整備　）平均値テキスト"/>
        <xdr:cNvSpPr txBox="1"/>
      </xdr:nvSpPr>
      <xdr:spPr>
        <a:xfrm>
          <a:off x="10528300" y="13089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36195</xdr:rowOff>
    </xdr:from>
    <xdr:to>
      <xdr:col>55</xdr:col>
      <xdr:colOff>50800</xdr:colOff>
      <xdr:row>77</xdr:row>
      <xdr:rowOff>137795</xdr:rowOff>
    </xdr:to>
    <xdr:sp macro="" textlink="">
      <xdr:nvSpPr>
        <xdr:cNvPr id="403" name="フローチャート: 判断 402"/>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59690</xdr:rowOff>
    </xdr:from>
    <xdr:to>
      <xdr:col>50</xdr:col>
      <xdr:colOff>114300</xdr:colOff>
      <xdr:row>78</xdr:row>
      <xdr:rowOff>109220</xdr:rowOff>
    </xdr:to>
    <xdr:cxnSp macro="">
      <xdr:nvCxnSpPr>
        <xdr:cNvPr id="404" name="直線コネクタ 403"/>
        <xdr:cNvCxnSpPr/>
      </xdr:nvCxnSpPr>
      <xdr:spPr>
        <a:xfrm>
          <a:off x="8750300" y="134327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13335</xdr:rowOff>
    </xdr:from>
    <xdr:to>
      <xdr:col>50</xdr:col>
      <xdr:colOff>165100</xdr:colOff>
      <xdr:row>77</xdr:row>
      <xdr:rowOff>114935</xdr:rowOff>
    </xdr:to>
    <xdr:sp macro="" textlink="">
      <xdr:nvSpPr>
        <xdr:cNvPr id="405" name="フローチャート: 判断 404"/>
        <xdr:cNvSpPr/>
      </xdr:nvSpPr>
      <xdr:spPr>
        <a:xfrm>
          <a:off x="958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132080</xdr:rowOff>
    </xdr:from>
    <xdr:ext cx="532765" cy="257175"/>
    <xdr:sp macro="" textlink="">
      <xdr:nvSpPr>
        <xdr:cNvPr id="406" name="テキスト ボックス 405"/>
        <xdr:cNvSpPr txBox="1"/>
      </xdr:nvSpPr>
      <xdr:spPr>
        <a:xfrm>
          <a:off x="9371965" y="12990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81915</xdr:rowOff>
    </xdr:from>
    <xdr:to>
      <xdr:col>45</xdr:col>
      <xdr:colOff>177800</xdr:colOff>
      <xdr:row>78</xdr:row>
      <xdr:rowOff>59690</xdr:rowOff>
    </xdr:to>
    <xdr:cxnSp macro="">
      <xdr:nvCxnSpPr>
        <xdr:cNvPr id="407" name="直線コネクタ 406"/>
        <xdr:cNvCxnSpPr/>
      </xdr:nvCxnSpPr>
      <xdr:spPr>
        <a:xfrm>
          <a:off x="7861300" y="13112115"/>
          <a:ext cx="8890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160020</xdr:rowOff>
    </xdr:from>
    <xdr:to>
      <xdr:col>46</xdr:col>
      <xdr:colOff>38100</xdr:colOff>
      <xdr:row>77</xdr:row>
      <xdr:rowOff>90170</xdr:rowOff>
    </xdr:to>
    <xdr:sp macro="" textlink="">
      <xdr:nvSpPr>
        <xdr:cNvPr id="408" name="フローチャート: 判断 407"/>
        <xdr:cNvSpPr/>
      </xdr:nvSpPr>
      <xdr:spPr>
        <a:xfrm>
          <a:off x="8699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106680</xdr:rowOff>
    </xdr:from>
    <xdr:ext cx="532765" cy="259080"/>
    <xdr:sp macro="" textlink="">
      <xdr:nvSpPr>
        <xdr:cNvPr id="409" name="テキスト ボックス 408"/>
        <xdr:cNvSpPr txBox="1"/>
      </xdr:nvSpPr>
      <xdr:spPr>
        <a:xfrm>
          <a:off x="8482965" y="12965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81915</xdr:rowOff>
    </xdr:from>
    <xdr:to>
      <xdr:col>41</xdr:col>
      <xdr:colOff>50800</xdr:colOff>
      <xdr:row>76</xdr:row>
      <xdr:rowOff>136525</xdr:rowOff>
    </xdr:to>
    <xdr:cxnSp macro="">
      <xdr:nvCxnSpPr>
        <xdr:cNvPr id="410" name="直線コネクタ 409"/>
        <xdr:cNvCxnSpPr/>
      </xdr:nvCxnSpPr>
      <xdr:spPr>
        <a:xfrm flipV="1">
          <a:off x="6972300" y="1311211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62230</xdr:rowOff>
    </xdr:from>
    <xdr:to>
      <xdr:col>41</xdr:col>
      <xdr:colOff>101600</xdr:colOff>
      <xdr:row>76</xdr:row>
      <xdr:rowOff>163830</xdr:rowOff>
    </xdr:to>
    <xdr:sp macro="" textlink="">
      <xdr:nvSpPr>
        <xdr:cNvPr id="411" name="フローチャート: 判断 410"/>
        <xdr:cNvSpPr/>
      </xdr:nvSpPr>
      <xdr:spPr>
        <a:xfrm>
          <a:off x="7810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154940</xdr:rowOff>
    </xdr:from>
    <xdr:ext cx="532765" cy="257175"/>
    <xdr:sp macro="" textlink="">
      <xdr:nvSpPr>
        <xdr:cNvPr id="412" name="テキスト ボックス 411"/>
        <xdr:cNvSpPr txBox="1"/>
      </xdr:nvSpPr>
      <xdr:spPr>
        <a:xfrm>
          <a:off x="7593965" y="13185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3810</xdr:rowOff>
    </xdr:from>
    <xdr:to>
      <xdr:col>36</xdr:col>
      <xdr:colOff>165100</xdr:colOff>
      <xdr:row>77</xdr:row>
      <xdr:rowOff>105410</xdr:rowOff>
    </xdr:to>
    <xdr:sp macro="" textlink="">
      <xdr:nvSpPr>
        <xdr:cNvPr id="413" name="フローチャート: 判断 412"/>
        <xdr:cNvSpPr/>
      </xdr:nvSpPr>
      <xdr:spPr>
        <a:xfrm>
          <a:off x="6921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96520</xdr:rowOff>
    </xdr:from>
    <xdr:ext cx="532765" cy="259080"/>
    <xdr:sp macro="" textlink="">
      <xdr:nvSpPr>
        <xdr:cNvPr id="414" name="テキスト ボックス 413"/>
        <xdr:cNvSpPr txBox="1"/>
      </xdr:nvSpPr>
      <xdr:spPr>
        <a:xfrm>
          <a:off x="6704965" y="13298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118110</xdr:rowOff>
    </xdr:from>
    <xdr:to>
      <xdr:col>55</xdr:col>
      <xdr:colOff>50800</xdr:colOff>
      <xdr:row>78</xdr:row>
      <xdr:rowOff>48260</xdr:rowOff>
    </xdr:to>
    <xdr:sp macro="" textlink="">
      <xdr:nvSpPr>
        <xdr:cNvPr id="420" name="楕円 419"/>
        <xdr:cNvSpPr/>
      </xdr:nvSpPr>
      <xdr:spPr>
        <a:xfrm>
          <a:off x="104267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96520</xdr:rowOff>
    </xdr:from>
    <xdr:ext cx="534670" cy="259080"/>
    <xdr:sp macro="" textlink="">
      <xdr:nvSpPr>
        <xdr:cNvPr id="421" name="普通建設事業費 （ うち新規整備　）該当値テキスト"/>
        <xdr:cNvSpPr txBox="1"/>
      </xdr:nvSpPr>
      <xdr:spPr>
        <a:xfrm>
          <a:off x="10528300" y="13298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58420</xdr:rowOff>
    </xdr:from>
    <xdr:to>
      <xdr:col>50</xdr:col>
      <xdr:colOff>165100</xdr:colOff>
      <xdr:row>78</xdr:row>
      <xdr:rowOff>160020</xdr:rowOff>
    </xdr:to>
    <xdr:sp macro="" textlink="">
      <xdr:nvSpPr>
        <xdr:cNvPr id="422" name="楕円 421"/>
        <xdr:cNvSpPr/>
      </xdr:nvSpPr>
      <xdr:spPr>
        <a:xfrm>
          <a:off x="958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151130</xdr:rowOff>
    </xdr:from>
    <xdr:ext cx="467995" cy="259080"/>
    <xdr:sp macro="" textlink="">
      <xdr:nvSpPr>
        <xdr:cNvPr id="423" name="テキスト ボックス 422"/>
        <xdr:cNvSpPr txBox="1"/>
      </xdr:nvSpPr>
      <xdr:spPr>
        <a:xfrm>
          <a:off x="9404350" y="1352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8890</xdr:rowOff>
    </xdr:from>
    <xdr:to>
      <xdr:col>46</xdr:col>
      <xdr:colOff>38100</xdr:colOff>
      <xdr:row>78</xdr:row>
      <xdr:rowOff>110490</xdr:rowOff>
    </xdr:to>
    <xdr:sp macro="" textlink="">
      <xdr:nvSpPr>
        <xdr:cNvPr id="424" name="楕円 423"/>
        <xdr:cNvSpPr/>
      </xdr:nvSpPr>
      <xdr:spPr>
        <a:xfrm>
          <a:off x="8699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101600</xdr:rowOff>
    </xdr:from>
    <xdr:ext cx="467995" cy="259080"/>
    <xdr:sp macro="" textlink="">
      <xdr:nvSpPr>
        <xdr:cNvPr id="425" name="テキスト ボックス 424"/>
        <xdr:cNvSpPr txBox="1"/>
      </xdr:nvSpPr>
      <xdr:spPr>
        <a:xfrm>
          <a:off x="8515350" y="13474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31115</xdr:rowOff>
    </xdr:from>
    <xdr:to>
      <xdr:col>41</xdr:col>
      <xdr:colOff>101600</xdr:colOff>
      <xdr:row>76</xdr:row>
      <xdr:rowOff>132715</xdr:rowOff>
    </xdr:to>
    <xdr:sp macro="" textlink="">
      <xdr:nvSpPr>
        <xdr:cNvPr id="426" name="楕円 425"/>
        <xdr:cNvSpPr/>
      </xdr:nvSpPr>
      <xdr:spPr>
        <a:xfrm>
          <a:off x="7810500" y="13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149225</xdr:rowOff>
    </xdr:from>
    <xdr:ext cx="532765" cy="259080"/>
    <xdr:sp macro="" textlink="">
      <xdr:nvSpPr>
        <xdr:cNvPr id="427" name="テキスト ボックス 426"/>
        <xdr:cNvSpPr txBox="1"/>
      </xdr:nvSpPr>
      <xdr:spPr>
        <a:xfrm>
          <a:off x="7593965" y="128365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86360</xdr:rowOff>
    </xdr:from>
    <xdr:to>
      <xdr:col>36</xdr:col>
      <xdr:colOff>165100</xdr:colOff>
      <xdr:row>77</xdr:row>
      <xdr:rowOff>15875</xdr:rowOff>
    </xdr:to>
    <xdr:sp macro="" textlink="">
      <xdr:nvSpPr>
        <xdr:cNvPr id="428" name="楕円 427"/>
        <xdr:cNvSpPr/>
      </xdr:nvSpPr>
      <xdr:spPr>
        <a:xfrm>
          <a:off x="69215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32385</xdr:rowOff>
    </xdr:from>
    <xdr:ext cx="532765" cy="257175"/>
    <xdr:sp macro="" textlink="">
      <xdr:nvSpPr>
        <xdr:cNvPr id="429" name="テキスト ボックス 428"/>
        <xdr:cNvSpPr txBox="1"/>
      </xdr:nvSpPr>
      <xdr:spPr>
        <a:xfrm>
          <a:off x="6704965" y="128911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8" name="テキスト ボックス 437"/>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015" cy="259080"/>
    <xdr:sp macro="" textlink="">
      <xdr:nvSpPr>
        <xdr:cNvPr id="441" name="テキスト ボックス 440"/>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175"/>
    <xdr:sp macro="" textlink="">
      <xdr:nvSpPr>
        <xdr:cNvPr id="443" name="テキスト ボックス 442"/>
        <xdr:cNvSpPr txBox="1"/>
      </xdr:nvSpPr>
      <xdr:spPr>
        <a:xfrm>
          <a:off x="6072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5" name="テキスト ボックス 44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175"/>
    <xdr:sp macro="" textlink="">
      <xdr:nvSpPr>
        <xdr:cNvPr id="447" name="テキスト ボックス 446"/>
        <xdr:cNvSpPr txBox="1"/>
      </xdr:nvSpPr>
      <xdr:spPr>
        <a:xfrm>
          <a:off x="6072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725" cy="258445"/>
    <xdr:sp macro="" textlink="">
      <xdr:nvSpPr>
        <xdr:cNvPr id="449" name="テキスト ボックス 448"/>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725" cy="259080"/>
    <xdr:sp macro="" textlink="">
      <xdr:nvSpPr>
        <xdr:cNvPr id="451" name="テキスト ボックス 450"/>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3" name="テキスト ボックス 452"/>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143510</xdr:rowOff>
    </xdr:from>
    <xdr:to>
      <xdr:col>54</xdr:col>
      <xdr:colOff>189865</xdr:colOff>
      <xdr:row>99</xdr:row>
      <xdr:rowOff>92710</xdr:rowOff>
    </xdr:to>
    <xdr:cxnSp macro="">
      <xdr:nvCxnSpPr>
        <xdr:cNvPr id="455" name="直線コネクタ 454"/>
        <xdr:cNvCxnSpPr/>
      </xdr:nvCxnSpPr>
      <xdr:spPr>
        <a:xfrm flipV="1">
          <a:off x="10475595" y="1557401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96520</xdr:rowOff>
    </xdr:from>
    <xdr:ext cx="378460" cy="259080"/>
    <xdr:sp macro="" textlink="">
      <xdr:nvSpPr>
        <xdr:cNvPr id="456" name="普通建設事業費 （ うち更新整備　）最小値テキスト"/>
        <xdr:cNvSpPr txBox="1"/>
      </xdr:nvSpPr>
      <xdr:spPr>
        <a:xfrm>
          <a:off x="10528300" y="17070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92710</xdr:rowOff>
    </xdr:from>
    <xdr:to>
      <xdr:col>55</xdr:col>
      <xdr:colOff>88900</xdr:colOff>
      <xdr:row>99</xdr:row>
      <xdr:rowOff>92710</xdr:rowOff>
    </xdr:to>
    <xdr:cxnSp macro="">
      <xdr:nvCxnSpPr>
        <xdr:cNvPr id="457" name="直線コネクタ 456"/>
        <xdr:cNvCxnSpPr/>
      </xdr:nvCxnSpPr>
      <xdr:spPr>
        <a:xfrm>
          <a:off x="10388600" y="1706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89535</xdr:rowOff>
    </xdr:from>
    <xdr:ext cx="598805" cy="257175"/>
    <xdr:sp macro="" textlink="">
      <xdr:nvSpPr>
        <xdr:cNvPr id="458" name="普通建設事業費 （ うち更新整備　）最大値テキスト"/>
        <xdr:cNvSpPr txBox="1"/>
      </xdr:nvSpPr>
      <xdr:spPr>
        <a:xfrm>
          <a:off x="10528300" y="153485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137,720</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143510</xdr:rowOff>
    </xdr:from>
    <xdr:to>
      <xdr:col>55</xdr:col>
      <xdr:colOff>88900</xdr:colOff>
      <xdr:row>90</xdr:row>
      <xdr:rowOff>143510</xdr:rowOff>
    </xdr:to>
    <xdr:cxnSp macro="">
      <xdr:nvCxnSpPr>
        <xdr:cNvPr id="459" name="直線コネクタ 458"/>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95885</xdr:rowOff>
    </xdr:from>
    <xdr:to>
      <xdr:col>55</xdr:col>
      <xdr:colOff>0</xdr:colOff>
      <xdr:row>98</xdr:row>
      <xdr:rowOff>38735</xdr:rowOff>
    </xdr:to>
    <xdr:cxnSp macro="">
      <xdr:nvCxnSpPr>
        <xdr:cNvPr id="460" name="直線コネクタ 459"/>
        <xdr:cNvCxnSpPr/>
      </xdr:nvCxnSpPr>
      <xdr:spPr>
        <a:xfrm>
          <a:off x="9639300" y="1672653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101600</xdr:rowOff>
    </xdr:from>
    <xdr:ext cx="534670" cy="259080"/>
    <xdr:sp macro="" textlink="">
      <xdr:nvSpPr>
        <xdr:cNvPr id="461" name="普通建設事業費 （ うち更新整備　）平均値テキスト"/>
        <xdr:cNvSpPr txBox="1"/>
      </xdr:nvSpPr>
      <xdr:spPr>
        <a:xfrm>
          <a:off x="10528300" y="16389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78740</xdr:rowOff>
    </xdr:from>
    <xdr:to>
      <xdr:col>55</xdr:col>
      <xdr:colOff>50800</xdr:colOff>
      <xdr:row>97</xdr:row>
      <xdr:rowOff>8890</xdr:rowOff>
    </xdr:to>
    <xdr:sp macro="" textlink="">
      <xdr:nvSpPr>
        <xdr:cNvPr id="462" name="フローチャート: 判断 461"/>
        <xdr:cNvSpPr/>
      </xdr:nvSpPr>
      <xdr:spPr>
        <a:xfrm>
          <a:off x="104267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144145</xdr:rowOff>
    </xdr:from>
    <xdr:to>
      <xdr:col>50</xdr:col>
      <xdr:colOff>114300</xdr:colOff>
      <xdr:row>97</xdr:row>
      <xdr:rowOff>95885</xdr:rowOff>
    </xdr:to>
    <xdr:cxnSp macro="">
      <xdr:nvCxnSpPr>
        <xdr:cNvPr id="463" name="直線コネクタ 462"/>
        <xdr:cNvCxnSpPr/>
      </xdr:nvCxnSpPr>
      <xdr:spPr>
        <a:xfrm>
          <a:off x="8750300" y="1660334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66675</xdr:rowOff>
    </xdr:from>
    <xdr:to>
      <xdr:col>50</xdr:col>
      <xdr:colOff>165100</xdr:colOff>
      <xdr:row>96</xdr:row>
      <xdr:rowOff>168275</xdr:rowOff>
    </xdr:to>
    <xdr:sp macro="" textlink="">
      <xdr:nvSpPr>
        <xdr:cNvPr id="464" name="フローチャート: 判断 463"/>
        <xdr:cNvSpPr/>
      </xdr:nvSpPr>
      <xdr:spPr>
        <a:xfrm>
          <a:off x="9588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13335</xdr:rowOff>
    </xdr:from>
    <xdr:ext cx="532765" cy="259080"/>
    <xdr:sp macro="" textlink="">
      <xdr:nvSpPr>
        <xdr:cNvPr id="465" name="テキスト ボックス 464"/>
        <xdr:cNvSpPr txBox="1"/>
      </xdr:nvSpPr>
      <xdr:spPr>
        <a:xfrm>
          <a:off x="9371965" y="16301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74930</xdr:rowOff>
    </xdr:from>
    <xdr:to>
      <xdr:col>45</xdr:col>
      <xdr:colOff>177800</xdr:colOff>
      <xdr:row>96</xdr:row>
      <xdr:rowOff>144145</xdr:rowOff>
    </xdr:to>
    <xdr:cxnSp macro="">
      <xdr:nvCxnSpPr>
        <xdr:cNvPr id="466" name="直線コネクタ 465"/>
        <xdr:cNvCxnSpPr/>
      </xdr:nvCxnSpPr>
      <xdr:spPr>
        <a:xfrm>
          <a:off x="7861300" y="16362680"/>
          <a:ext cx="8890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137160</xdr:rowOff>
    </xdr:from>
    <xdr:to>
      <xdr:col>46</xdr:col>
      <xdr:colOff>38100</xdr:colOff>
      <xdr:row>97</xdr:row>
      <xdr:rowOff>67310</xdr:rowOff>
    </xdr:to>
    <xdr:sp macro="" textlink="">
      <xdr:nvSpPr>
        <xdr:cNvPr id="467" name="フローチャート: 判断 466"/>
        <xdr:cNvSpPr/>
      </xdr:nvSpPr>
      <xdr:spPr>
        <a:xfrm>
          <a:off x="8699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58420</xdr:rowOff>
    </xdr:from>
    <xdr:ext cx="532765" cy="259080"/>
    <xdr:sp macro="" textlink="">
      <xdr:nvSpPr>
        <xdr:cNvPr id="468" name="テキスト ボックス 467"/>
        <xdr:cNvSpPr txBox="1"/>
      </xdr:nvSpPr>
      <xdr:spPr>
        <a:xfrm>
          <a:off x="8482965" y="16689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74930</xdr:rowOff>
    </xdr:from>
    <xdr:to>
      <xdr:col>41</xdr:col>
      <xdr:colOff>50800</xdr:colOff>
      <xdr:row>96</xdr:row>
      <xdr:rowOff>116840</xdr:rowOff>
    </xdr:to>
    <xdr:cxnSp macro="">
      <xdr:nvCxnSpPr>
        <xdr:cNvPr id="469" name="直線コネクタ 468"/>
        <xdr:cNvCxnSpPr/>
      </xdr:nvCxnSpPr>
      <xdr:spPr>
        <a:xfrm flipV="1">
          <a:off x="6972300" y="1636268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46990</xdr:rowOff>
    </xdr:from>
    <xdr:to>
      <xdr:col>41</xdr:col>
      <xdr:colOff>101600</xdr:colOff>
      <xdr:row>97</xdr:row>
      <xdr:rowOff>148590</xdr:rowOff>
    </xdr:to>
    <xdr:sp macro="" textlink="">
      <xdr:nvSpPr>
        <xdr:cNvPr id="470" name="フローチャート: 判断 469"/>
        <xdr:cNvSpPr/>
      </xdr:nvSpPr>
      <xdr:spPr>
        <a:xfrm>
          <a:off x="7810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139700</xdr:rowOff>
    </xdr:from>
    <xdr:ext cx="532765" cy="259080"/>
    <xdr:sp macro="" textlink="">
      <xdr:nvSpPr>
        <xdr:cNvPr id="471" name="テキスト ボックス 470"/>
        <xdr:cNvSpPr txBox="1"/>
      </xdr:nvSpPr>
      <xdr:spPr>
        <a:xfrm>
          <a:off x="7593965" y="16770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110490</xdr:rowOff>
    </xdr:from>
    <xdr:to>
      <xdr:col>36</xdr:col>
      <xdr:colOff>165100</xdr:colOff>
      <xdr:row>98</xdr:row>
      <xdr:rowOff>40640</xdr:rowOff>
    </xdr:to>
    <xdr:sp macro="" textlink="">
      <xdr:nvSpPr>
        <xdr:cNvPr id="472" name="フローチャート: 判断 471"/>
        <xdr:cNvSpPr/>
      </xdr:nvSpPr>
      <xdr:spPr>
        <a:xfrm>
          <a:off x="69215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31750</xdr:rowOff>
    </xdr:from>
    <xdr:ext cx="532765" cy="257175"/>
    <xdr:sp macro="" textlink="">
      <xdr:nvSpPr>
        <xdr:cNvPr id="473" name="テキスト ボックス 472"/>
        <xdr:cNvSpPr txBox="1"/>
      </xdr:nvSpPr>
      <xdr:spPr>
        <a:xfrm>
          <a:off x="6704965" y="16833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159385</xdr:rowOff>
    </xdr:from>
    <xdr:to>
      <xdr:col>55</xdr:col>
      <xdr:colOff>50800</xdr:colOff>
      <xdr:row>98</xdr:row>
      <xdr:rowOff>89535</xdr:rowOff>
    </xdr:to>
    <xdr:sp macro="" textlink="">
      <xdr:nvSpPr>
        <xdr:cNvPr id="479" name="楕円 478"/>
        <xdr:cNvSpPr/>
      </xdr:nvSpPr>
      <xdr:spPr>
        <a:xfrm>
          <a:off x="104267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137795</xdr:rowOff>
    </xdr:from>
    <xdr:ext cx="534670" cy="259080"/>
    <xdr:sp macro="" textlink="">
      <xdr:nvSpPr>
        <xdr:cNvPr id="480" name="普通建設事業費 （ うち更新整備　）該当値テキスト"/>
        <xdr:cNvSpPr txBox="1"/>
      </xdr:nvSpPr>
      <xdr:spPr>
        <a:xfrm>
          <a:off x="10528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45085</xdr:rowOff>
    </xdr:from>
    <xdr:to>
      <xdr:col>50</xdr:col>
      <xdr:colOff>165100</xdr:colOff>
      <xdr:row>97</xdr:row>
      <xdr:rowOff>146685</xdr:rowOff>
    </xdr:to>
    <xdr:sp macro="" textlink="">
      <xdr:nvSpPr>
        <xdr:cNvPr id="481" name="楕円 480"/>
        <xdr:cNvSpPr/>
      </xdr:nvSpPr>
      <xdr:spPr>
        <a:xfrm>
          <a:off x="9588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137795</xdr:rowOff>
    </xdr:from>
    <xdr:ext cx="532765" cy="259080"/>
    <xdr:sp macro="" textlink="">
      <xdr:nvSpPr>
        <xdr:cNvPr id="482" name="テキスト ボックス 481"/>
        <xdr:cNvSpPr txBox="1"/>
      </xdr:nvSpPr>
      <xdr:spPr>
        <a:xfrm>
          <a:off x="9371965" y="16768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93345</xdr:rowOff>
    </xdr:from>
    <xdr:to>
      <xdr:col>46</xdr:col>
      <xdr:colOff>38100</xdr:colOff>
      <xdr:row>97</xdr:row>
      <xdr:rowOff>23495</xdr:rowOff>
    </xdr:to>
    <xdr:sp macro="" textlink="">
      <xdr:nvSpPr>
        <xdr:cNvPr id="483" name="楕円 482"/>
        <xdr:cNvSpPr/>
      </xdr:nvSpPr>
      <xdr:spPr>
        <a:xfrm>
          <a:off x="8699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40640</xdr:rowOff>
    </xdr:from>
    <xdr:ext cx="532765" cy="257175"/>
    <xdr:sp macro="" textlink="">
      <xdr:nvSpPr>
        <xdr:cNvPr id="484" name="テキスト ボックス 483"/>
        <xdr:cNvSpPr txBox="1"/>
      </xdr:nvSpPr>
      <xdr:spPr>
        <a:xfrm>
          <a:off x="8482965" y="16328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24130</xdr:rowOff>
    </xdr:from>
    <xdr:to>
      <xdr:col>41</xdr:col>
      <xdr:colOff>101600</xdr:colOff>
      <xdr:row>95</xdr:row>
      <xdr:rowOff>125730</xdr:rowOff>
    </xdr:to>
    <xdr:sp macro="" textlink="">
      <xdr:nvSpPr>
        <xdr:cNvPr id="485" name="楕円 484"/>
        <xdr:cNvSpPr/>
      </xdr:nvSpPr>
      <xdr:spPr>
        <a:xfrm>
          <a:off x="78105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142240</xdr:rowOff>
    </xdr:from>
    <xdr:ext cx="532765" cy="259080"/>
    <xdr:sp macro="" textlink="">
      <xdr:nvSpPr>
        <xdr:cNvPr id="486" name="テキスト ボックス 485"/>
        <xdr:cNvSpPr txBox="1"/>
      </xdr:nvSpPr>
      <xdr:spPr>
        <a:xfrm>
          <a:off x="7593965" y="16087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66040</xdr:rowOff>
    </xdr:from>
    <xdr:to>
      <xdr:col>36</xdr:col>
      <xdr:colOff>165100</xdr:colOff>
      <xdr:row>96</xdr:row>
      <xdr:rowOff>167640</xdr:rowOff>
    </xdr:to>
    <xdr:sp macro="" textlink="">
      <xdr:nvSpPr>
        <xdr:cNvPr id="487" name="楕円 486"/>
        <xdr:cNvSpPr/>
      </xdr:nvSpPr>
      <xdr:spPr>
        <a:xfrm>
          <a:off x="6921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12700</xdr:rowOff>
    </xdr:from>
    <xdr:ext cx="532765" cy="259080"/>
    <xdr:sp macro="" textlink="">
      <xdr:nvSpPr>
        <xdr:cNvPr id="488" name="テキスト ボックス 487"/>
        <xdr:cNvSpPr txBox="1"/>
      </xdr:nvSpPr>
      <xdr:spPr>
        <a:xfrm>
          <a:off x="6704965" y="16300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7" name="テキスト ボックス 496"/>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500" name="テキスト ボックス 499"/>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504" name="テキスト ボックス 503"/>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08" name="テキスト ボックス 507"/>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0" name="テキスト ボックス 509"/>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63500</xdr:rowOff>
    </xdr:from>
    <xdr:to>
      <xdr:col>85</xdr:col>
      <xdr:colOff>126365</xdr:colOff>
      <xdr:row>39</xdr:row>
      <xdr:rowOff>44450</xdr:rowOff>
    </xdr:to>
    <xdr:cxnSp macro="">
      <xdr:nvCxnSpPr>
        <xdr:cNvPr id="512" name="直線コネクタ 511"/>
        <xdr:cNvCxnSpPr/>
      </xdr:nvCxnSpPr>
      <xdr:spPr>
        <a:xfrm flipV="1">
          <a:off x="16317595" y="5378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xdr:rowOff>
    </xdr:from>
    <xdr:ext cx="598805" cy="257175"/>
    <xdr:sp macro="" textlink="">
      <xdr:nvSpPr>
        <xdr:cNvPr id="515" name="災害復旧事業費最大値テキスト"/>
        <xdr:cNvSpPr txBox="1"/>
      </xdr:nvSpPr>
      <xdr:spPr>
        <a:xfrm>
          <a:off x="16370300" y="5153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106,569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63500</xdr:rowOff>
    </xdr:from>
    <xdr:to>
      <xdr:col>86</xdr:col>
      <xdr:colOff>25400</xdr:colOff>
      <xdr:row>31</xdr:row>
      <xdr:rowOff>63500</xdr:rowOff>
    </xdr:to>
    <xdr:cxnSp macro="">
      <xdr:nvCxnSpPr>
        <xdr:cNvPr id="516" name="直線コネクタ 515"/>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19050</xdr:rowOff>
    </xdr:from>
    <xdr:to>
      <xdr:col>85</xdr:col>
      <xdr:colOff>127000</xdr:colOff>
      <xdr:row>38</xdr:row>
      <xdr:rowOff>89535</xdr:rowOff>
    </xdr:to>
    <xdr:cxnSp macro="">
      <xdr:nvCxnSpPr>
        <xdr:cNvPr id="517" name="直線コネクタ 516"/>
        <xdr:cNvCxnSpPr/>
      </xdr:nvCxnSpPr>
      <xdr:spPr>
        <a:xfrm>
          <a:off x="15481300" y="6362700"/>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27940</xdr:rowOff>
    </xdr:from>
    <xdr:ext cx="469900" cy="259080"/>
    <xdr:sp macro="" textlink="">
      <xdr:nvSpPr>
        <xdr:cNvPr id="518" name="災害復旧事業費平均値テキスト"/>
        <xdr:cNvSpPr txBox="1"/>
      </xdr:nvSpPr>
      <xdr:spPr>
        <a:xfrm>
          <a:off x="16370300" y="6543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49530</xdr:rowOff>
    </xdr:from>
    <xdr:to>
      <xdr:col>85</xdr:col>
      <xdr:colOff>177800</xdr:colOff>
      <xdr:row>38</xdr:row>
      <xdr:rowOff>151130</xdr:rowOff>
    </xdr:to>
    <xdr:sp macro="" textlink="">
      <xdr:nvSpPr>
        <xdr:cNvPr id="519" name="フローチャート: 判断 518"/>
        <xdr:cNvSpPr/>
      </xdr:nvSpPr>
      <xdr:spPr>
        <a:xfrm>
          <a:off x="162687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38</xdr:row>
      <xdr:rowOff>104775</xdr:rowOff>
    </xdr:to>
    <xdr:cxnSp macro="">
      <xdr:nvCxnSpPr>
        <xdr:cNvPr id="520" name="直線コネクタ 519"/>
        <xdr:cNvCxnSpPr/>
      </xdr:nvCxnSpPr>
      <xdr:spPr>
        <a:xfrm flipV="1">
          <a:off x="14592300" y="636270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97790</xdr:rowOff>
    </xdr:from>
    <xdr:to>
      <xdr:col>81</xdr:col>
      <xdr:colOff>101600</xdr:colOff>
      <xdr:row>39</xdr:row>
      <xdr:rowOff>27305</xdr:rowOff>
    </xdr:to>
    <xdr:sp macro="" textlink="">
      <xdr:nvSpPr>
        <xdr:cNvPr id="521" name="フローチャート: 判断 520"/>
        <xdr:cNvSpPr/>
      </xdr:nvSpPr>
      <xdr:spPr>
        <a:xfrm>
          <a:off x="15430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18415</xdr:rowOff>
    </xdr:from>
    <xdr:ext cx="467995" cy="257175"/>
    <xdr:sp macro="" textlink="">
      <xdr:nvSpPr>
        <xdr:cNvPr id="522" name="テキスト ボックス 521"/>
        <xdr:cNvSpPr txBox="1"/>
      </xdr:nvSpPr>
      <xdr:spPr>
        <a:xfrm>
          <a:off x="15246350" y="67049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104775</xdr:rowOff>
    </xdr:from>
    <xdr:to>
      <xdr:col>76</xdr:col>
      <xdr:colOff>114300</xdr:colOff>
      <xdr:row>39</xdr:row>
      <xdr:rowOff>42545</xdr:rowOff>
    </xdr:to>
    <xdr:cxnSp macro="">
      <xdr:nvCxnSpPr>
        <xdr:cNvPr id="523" name="直線コネクタ 522"/>
        <xdr:cNvCxnSpPr/>
      </xdr:nvCxnSpPr>
      <xdr:spPr>
        <a:xfrm flipV="1">
          <a:off x="13703300" y="661987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111760</xdr:rowOff>
    </xdr:from>
    <xdr:to>
      <xdr:col>76</xdr:col>
      <xdr:colOff>165100</xdr:colOff>
      <xdr:row>39</xdr:row>
      <xdr:rowOff>41910</xdr:rowOff>
    </xdr:to>
    <xdr:sp macro="" textlink="">
      <xdr:nvSpPr>
        <xdr:cNvPr id="524" name="フローチャート: 判断 523"/>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33020</xdr:rowOff>
    </xdr:from>
    <xdr:ext cx="467995" cy="259080"/>
    <xdr:sp macro="" textlink="">
      <xdr:nvSpPr>
        <xdr:cNvPr id="525" name="テキスト ボックス 524"/>
        <xdr:cNvSpPr txBox="1"/>
      </xdr:nvSpPr>
      <xdr:spPr>
        <a:xfrm>
          <a:off x="14357350" y="6719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26035</xdr:rowOff>
    </xdr:from>
    <xdr:to>
      <xdr:col>71</xdr:col>
      <xdr:colOff>177800</xdr:colOff>
      <xdr:row>39</xdr:row>
      <xdr:rowOff>42545</xdr:rowOff>
    </xdr:to>
    <xdr:cxnSp macro="">
      <xdr:nvCxnSpPr>
        <xdr:cNvPr id="526" name="直線コネクタ 525"/>
        <xdr:cNvCxnSpPr/>
      </xdr:nvCxnSpPr>
      <xdr:spPr>
        <a:xfrm>
          <a:off x="12814300" y="67125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102235</xdr:rowOff>
    </xdr:from>
    <xdr:to>
      <xdr:col>72</xdr:col>
      <xdr:colOff>38100</xdr:colOff>
      <xdr:row>39</xdr:row>
      <xdr:rowOff>32385</xdr:rowOff>
    </xdr:to>
    <xdr:sp macro="" textlink="">
      <xdr:nvSpPr>
        <xdr:cNvPr id="527" name="フローチャート: 判断 526"/>
        <xdr:cNvSpPr/>
      </xdr:nvSpPr>
      <xdr:spPr>
        <a:xfrm>
          <a:off x="13652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48895</xdr:rowOff>
    </xdr:from>
    <xdr:ext cx="467995" cy="259080"/>
    <xdr:sp macro="" textlink="">
      <xdr:nvSpPr>
        <xdr:cNvPr id="528" name="テキスト ボックス 527"/>
        <xdr:cNvSpPr txBox="1"/>
      </xdr:nvSpPr>
      <xdr:spPr>
        <a:xfrm>
          <a:off x="13468350" y="63925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115570</xdr:rowOff>
    </xdr:from>
    <xdr:to>
      <xdr:col>67</xdr:col>
      <xdr:colOff>101600</xdr:colOff>
      <xdr:row>39</xdr:row>
      <xdr:rowOff>45720</xdr:rowOff>
    </xdr:to>
    <xdr:sp macro="" textlink="">
      <xdr:nvSpPr>
        <xdr:cNvPr id="529" name="フローチャート: 判断 528"/>
        <xdr:cNvSpPr/>
      </xdr:nvSpPr>
      <xdr:spPr>
        <a:xfrm>
          <a:off x="1276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62230</xdr:rowOff>
    </xdr:from>
    <xdr:ext cx="467995" cy="259080"/>
    <xdr:sp macro="" textlink="">
      <xdr:nvSpPr>
        <xdr:cNvPr id="530" name="テキスト ボックス 529"/>
        <xdr:cNvSpPr txBox="1"/>
      </xdr:nvSpPr>
      <xdr:spPr>
        <a:xfrm>
          <a:off x="12579350" y="6405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536" name="楕円 535"/>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169545</xdr:rowOff>
    </xdr:from>
    <xdr:ext cx="469900" cy="257175"/>
    <xdr:sp macro="" textlink="">
      <xdr:nvSpPr>
        <xdr:cNvPr id="537" name="災害復旧事業費該当値テキスト"/>
        <xdr:cNvSpPr txBox="1"/>
      </xdr:nvSpPr>
      <xdr:spPr>
        <a:xfrm>
          <a:off x="16370300" y="63417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538" name="楕円 537"/>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86360</xdr:rowOff>
    </xdr:from>
    <xdr:ext cx="532765" cy="257175"/>
    <xdr:sp macro="" textlink="">
      <xdr:nvSpPr>
        <xdr:cNvPr id="539" name="テキスト ボックス 538"/>
        <xdr:cNvSpPr txBox="1"/>
      </xdr:nvSpPr>
      <xdr:spPr>
        <a:xfrm>
          <a:off x="15213965" y="60871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53975</xdr:rowOff>
    </xdr:from>
    <xdr:to>
      <xdr:col>76</xdr:col>
      <xdr:colOff>165100</xdr:colOff>
      <xdr:row>38</xdr:row>
      <xdr:rowOff>155575</xdr:rowOff>
    </xdr:to>
    <xdr:sp macro="" textlink="">
      <xdr:nvSpPr>
        <xdr:cNvPr id="540" name="楕円 539"/>
        <xdr:cNvSpPr/>
      </xdr:nvSpPr>
      <xdr:spPr>
        <a:xfrm>
          <a:off x="1454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635</xdr:rowOff>
    </xdr:from>
    <xdr:ext cx="467995" cy="259080"/>
    <xdr:sp macro="" textlink="">
      <xdr:nvSpPr>
        <xdr:cNvPr id="541" name="テキスト ボックス 540"/>
        <xdr:cNvSpPr txBox="1"/>
      </xdr:nvSpPr>
      <xdr:spPr>
        <a:xfrm>
          <a:off x="14357350" y="6344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163195</xdr:rowOff>
    </xdr:from>
    <xdr:to>
      <xdr:col>72</xdr:col>
      <xdr:colOff>38100</xdr:colOff>
      <xdr:row>39</xdr:row>
      <xdr:rowOff>93345</xdr:rowOff>
    </xdr:to>
    <xdr:sp macro="" textlink="">
      <xdr:nvSpPr>
        <xdr:cNvPr id="542" name="楕円 541"/>
        <xdr:cNvSpPr/>
      </xdr:nvSpPr>
      <xdr:spPr>
        <a:xfrm>
          <a:off x="1365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84455</xdr:rowOff>
    </xdr:from>
    <xdr:ext cx="378460" cy="259080"/>
    <xdr:sp macro="" textlink="">
      <xdr:nvSpPr>
        <xdr:cNvPr id="543" name="テキスト ボックス 542"/>
        <xdr:cNvSpPr txBox="1"/>
      </xdr:nvSpPr>
      <xdr:spPr>
        <a:xfrm>
          <a:off x="13514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146685</xdr:rowOff>
    </xdr:from>
    <xdr:to>
      <xdr:col>67</xdr:col>
      <xdr:colOff>101600</xdr:colOff>
      <xdr:row>39</xdr:row>
      <xdr:rowOff>76835</xdr:rowOff>
    </xdr:to>
    <xdr:sp macro="" textlink="">
      <xdr:nvSpPr>
        <xdr:cNvPr id="544" name="楕円 543"/>
        <xdr:cNvSpPr/>
      </xdr:nvSpPr>
      <xdr:spPr>
        <a:xfrm>
          <a:off x="12763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67945</xdr:rowOff>
    </xdr:from>
    <xdr:ext cx="467995" cy="258445"/>
    <xdr:sp macro="" textlink="">
      <xdr:nvSpPr>
        <xdr:cNvPr id="545" name="テキスト ボックス 544"/>
        <xdr:cNvSpPr txBox="1"/>
      </xdr:nvSpPr>
      <xdr:spPr>
        <a:xfrm>
          <a:off x="12579350" y="67544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4" name="テキスト ボックス 553"/>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015" cy="259080"/>
    <xdr:sp macro="" textlink="">
      <xdr:nvSpPr>
        <xdr:cNvPr id="557" name="テキスト ボックス 556"/>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56</xdr:row>
      <xdr:rowOff>35560</xdr:rowOff>
    </xdr:from>
    <xdr:ext cx="313055" cy="259080"/>
    <xdr:sp macro="" textlink="">
      <xdr:nvSpPr>
        <xdr:cNvPr id="559" name="テキスト ボックス 558"/>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7175"/>
    <xdr:sp macro="" textlink="">
      <xdr:nvSpPr>
        <xdr:cNvPr id="561" name="テキスト ボックス 560"/>
        <xdr:cNvSpPr txBox="1"/>
      </xdr:nvSpPr>
      <xdr:spPr>
        <a:xfrm>
          <a:off x="12132945" y="9255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130810</xdr:rowOff>
    </xdr:from>
    <xdr:ext cx="313055" cy="259080"/>
    <xdr:sp macro="" textlink="">
      <xdr:nvSpPr>
        <xdr:cNvPr id="563" name="テキスト ボックス 562"/>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49</xdr:row>
      <xdr:rowOff>92710</xdr:rowOff>
    </xdr:from>
    <xdr:ext cx="313055" cy="259080"/>
    <xdr:sp macro="" textlink="">
      <xdr:nvSpPr>
        <xdr:cNvPr id="565" name="テキスト ボックス 564"/>
        <xdr:cNvSpPr txBox="1"/>
      </xdr:nvSpPr>
      <xdr:spPr>
        <a:xfrm>
          <a:off x="12132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5285" cy="257175"/>
    <xdr:sp macro="" textlink="">
      <xdr:nvSpPr>
        <xdr:cNvPr id="567" name="テキスト ボックス 566"/>
        <xdr:cNvSpPr txBox="1"/>
      </xdr:nvSpPr>
      <xdr:spPr>
        <a:xfrm>
          <a:off x="12068810" y="81127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126365</xdr:colOff>
      <xdr:row>59</xdr:row>
      <xdr:rowOff>44450</xdr:rowOff>
    </xdr:to>
    <xdr:cxnSp macro="">
      <xdr:nvCxnSpPr>
        <xdr:cNvPr id="569" name="直線コネクタ 568"/>
        <xdr:cNvCxnSpPr/>
      </xdr:nvCxnSpPr>
      <xdr:spPr>
        <a:xfrm flipV="1">
          <a:off x="16317595" y="87884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80010</xdr:rowOff>
    </xdr:from>
    <xdr:ext cx="249555" cy="259080"/>
    <xdr:sp macro="" textlink="">
      <xdr:nvSpPr>
        <xdr:cNvPr id="570" name="失業対策事業費最小値テキスト"/>
        <xdr:cNvSpPr txBox="1"/>
      </xdr:nvSpPr>
      <xdr:spPr>
        <a:xfrm>
          <a:off x="16370300" y="1019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162560</xdr:rowOff>
    </xdr:from>
    <xdr:ext cx="313690" cy="259080"/>
    <xdr:sp macro="" textlink="">
      <xdr:nvSpPr>
        <xdr:cNvPr id="572" name="失業対策事業費最大値テキスト"/>
        <xdr:cNvSpPr txBox="1"/>
      </xdr:nvSpPr>
      <xdr:spPr>
        <a:xfrm>
          <a:off x="16370300" y="8563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168910</xdr:rowOff>
    </xdr:from>
    <xdr:ext cx="249555" cy="257175"/>
    <xdr:sp macro="" textlink="">
      <xdr:nvSpPr>
        <xdr:cNvPr id="575" name="失業対策事業費平均値テキスト"/>
        <xdr:cNvSpPr txBox="1"/>
      </xdr:nvSpPr>
      <xdr:spPr>
        <a:xfrm>
          <a:off x="16370300" y="994156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92710</xdr:rowOff>
    </xdr:from>
    <xdr:ext cx="247650" cy="259080"/>
    <xdr:sp macro="" textlink="">
      <xdr:nvSpPr>
        <xdr:cNvPr id="579" name="テキスト ボックス 578"/>
        <xdr:cNvSpPr txBox="1"/>
      </xdr:nvSpPr>
      <xdr:spPr>
        <a:xfrm>
          <a:off x="15356840" y="98653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92710</xdr:rowOff>
    </xdr:from>
    <xdr:ext cx="247650" cy="259080"/>
    <xdr:sp macro="" textlink="">
      <xdr:nvSpPr>
        <xdr:cNvPr id="582" name="テキスト ボックス 581"/>
        <xdr:cNvSpPr txBox="1"/>
      </xdr:nvSpPr>
      <xdr:spPr>
        <a:xfrm>
          <a:off x="14467840" y="98653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7650" cy="257175"/>
    <xdr:sp macro="" textlink="">
      <xdr:nvSpPr>
        <xdr:cNvPr id="585" name="テキスト ボックス 584"/>
        <xdr:cNvSpPr txBox="1"/>
      </xdr:nvSpPr>
      <xdr:spPr>
        <a:xfrm>
          <a:off x="1357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7650" cy="257175"/>
    <xdr:sp macro="" textlink="">
      <xdr:nvSpPr>
        <xdr:cNvPr id="587" name="テキスト ボックス 586"/>
        <xdr:cNvSpPr txBox="1"/>
      </xdr:nvSpPr>
      <xdr:spPr>
        <a:xfrm>
          <a:off x="1268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124460</xdr:rowOff>
    </xdr:from>
    <xdr:ext cx="249555" cy="259080"/>
    <xdr:sp macro="" textlink="">
      <xdr:nvSpPr>
        <xdr:cNvPr id="594" name="失業対策事業費該当値テキスト"/>
        <xdr:cNvSpPr txBox="1"/>
      </xdr:nvSpPr>
      <xdr:spPr>
        <a:xfrm>
          <a:off x="16370300" y="10068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7650" cy="257175"/>
    <xdr:sp macro="" textlink="">
      <xdr:nvSpPr>
        <xdr:cNvPr id="596" name="テキスト ボックス 595"/>
        <xdr:cNvSpPr txBox="1"/>
      </xdr:nvSpPr>
      <xdr:spPr>
        <a:xfrm>
          <a:off x="15356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7650" cy="257175"/>
    <xdr:sp macro="" textlink="">
      <xdr:nvSpPr>
        <xdr:cNvPr id="598" name="テキスト ボックス 597"/>
        <xdr:cNvSpPr txBox="1"/>
      </xdr:nvSpPr>
      <xdr:spPr>
        <a:xfrm>
          <a:off x="14467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7650" cy="257175"/>
    <xdr:sp macro="" textlink="">
      <xdr:nvSpPr>
        <xdr:cNvPr id="600" name="テキスト ボックス 599"/>
        <xdr:cNvSpPr txBox="1"/>
      </xdr:nvSpPr>
      <xdr:spPr>
        <a:xfrm>
          <a:off x="13578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7650" cy="257175"/>
    <xdr:sp macro="" textlink="">
      <xdr:nvSpPr>
        <xdr:cNvPr id="602" name="テキスト ボックス 601"/>
        <xdr:cNvSpPr txBox="1"/>
      </xdr:nvSpPr>
      <xdr:spPr>
        <a:xfrm>
          <a:off x="12689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11" name="テキスト ボックス 610"/>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14" name="テキスト ボックス 613"/>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3725" cy="259080"/>
    <xdr:sp macro="" textlink="">
      <xdr:nvSpPr>
        <xdr:cNvPr id="616" name="テキスト ボックス 615"/>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18" name="テキスト ボックス 617"/>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20" name="テキスト ボックス 619"/>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22" name="テキスト ボックス 621"/>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24" name="テキスト ボックス 623"/>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163195</xdr:rowOff>
    </xdr:from>
    <xdr:to>
      <xdr:col>85</xdr:col>
      <xdr:colOff>126365</xdr:colOff>
      <xdr:row>78</xdr:row>
      <xdr:rowOff>119380</xdr:rowOff>
    </xdr:to>
    <xdr:cxnSp macro="">
      <xdr:nvCxnSpPr>
        <xdr:cNvPr id="626" name="直線コネクタ 625"/>
        <xdr:cNvCxnSpPr/>
      </xdr:nvCxnSpPr>
      <xdr:spPr>
        <a:xfrm flipV="1">
          <a:off x="16317595" y="11993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123190</xdr:rowOff>
    </xdr:from>
    <xdr:ext cx="534670" cy="257175"/>
    <xdr:sp macro="" textlink="">
      <xdr:nvSpPr>
        <xdr:cNvPr id="627" name="公債費最小値テキスト"/>
        <xdr:cNvSpPr txBox="1"/>
      </xdr:nvSpPr>
      <xdr:spPr>
        <a:xfrm>
          <a:off x="16370300" y="134962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119380</xdr:rowOff>
    </xdr:from>
    <xdr:to>
      <xdr:col>86</xdr:col>
      <xdr:colOff>25400</xdr:colOff>
      <xdr:row>78</xdr:row>
      <xdr:rowOff>119380</xdr:rowOff>
    </xdr:to>
    <xdr:cxnSp macro="">
      <xdr:nvCxnSpPr>
        <xdr:cNvPr id="628" name="直線コネクタ 627"/>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109855</xdr:rowOff>
    </xdr:from>
    <xdr:ext cx="598805" cy="257175"/>
    <xdr:sp macro="" textlink="">
      <xdr:nvSpPr>
        <xdr:cNvPr id="629" name="公債費最大値テキスト"/>
        <xdr:cNvSpPr txBox="1"/>
      </xdr:nvSpPr>
      <xdr:spPr>
        <a:xfrm>
          <a:off x="16370300" y="117684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418,894</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163195</xdr:rowOff>
    </xdr:from>
    <xdr:to>
      <xdr:col>86</xdr:col>
      <xdr:colOff>25400</xdr:colOff>
      <xdr:row>69</xdr:row>
      <xdr:rowOff>163195</xdr:rowOff>
    </xdr:to>
    <xdr:cxnSp macro="">
      <xdr:nvCxnSpPr>
        <xdr:cNvPr id="630" name="直線コネクタ 629"/>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164465</xdr:rowOff>
    </xdr:from>
    <xdr:to>
      <xdr:col>85</xdr:col>
      <xdr:colOff>127000</xdr:colOff>
      <xdr:row>77</xdr:row>
      <xdr:rowOff>166370</xdr:rowOff>
    </xdr:to>
    <xdr:cxnSp macro="">
      <xdr:nvCxnSpPr>
        <xdr:cNvPr id="631" name="直線コネクタ 630"/>
        <xdr:cNvCxnSpPr/>
      </xdr:nvCxnSpPr>
      <xdr:spPr>
        <a:xfrm flipV="1">
          <a:off x="15481300" y="133661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93345</xdr:rowOff>
    </xdr:from>
    <xdr:ext cx="534670" cy="259080"/>
    <xdr:sp macro="" textlink="">
      <xdr:nvSpPr>
        <xdr:cNvPr id="632" name="公債費平均値テキスト"/>
        <xdr:cNvSpPr txBox="1"/>
      </xdr:nvSpPr>
      <xdr:spPr>
        <a:xfrm>
          <a:off x="16370300" y="13123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70485</xdr:rowOff>
    </xdr:from>
    <xdr:to>
      <xdr:col>85</xdr:col>
      <xdr:colOff>177800</xdr:colOff>
      <xdr:row>78</xdr:row>
      <xdr:rowOff>635</xdr:rowOff>
    </xdr:to>
    <xdr:sp macro="" textlink="">
      <xdr:nvSpPr>
        <xdr:cNvPr id="633" name="フローチャート: 判断 632"/>
        <xdr:cNvSpPr/>
      </xdr:nvSpPr>
      <xdr:spPr>
        <a:xfrm>
          <a:off x="16268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166370</xdr:rowOff>
    </xdr:from>
    <xdr:to>
      <xdr:col>81</xdr:col>
      <xdr:colOff>50800</xdr:colOff>
      <xdr:row>77</xdr:row>
      <xdr:rowOff>168910</xdr:rowOff>
    </xdr:to>
    <xdr:cxnSp macro="">
      <xdr:nvCxnSpPr>
        <xdr:cNvPr id="634" name="直線コネクタ 633"/>
        <xdr:cNvCxnSpPr/>
      </xdr:nvCxnSpPr>
      <xdr:spPr>
        <a:xfrm flipV="1">
          <a:off x="14592300" y="13368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69850</xdr:rowOff>
    </xdr:from>
    <xdr:to>
      <xdr:col>81</xdr:col>
      <xdr:colOff>101600</xdr:colOff>
      <xdr:row>77</xdr:row>
      <xdr:rowOff>171450</xdr:rowOff>
    </xdr:to>
    <xdr:sp macro="" textlink="">
      <xdr:nvSpPr>
        <xdr:cNvPr id="635" name="フローチャート: 判断 634"/>
        <xdr:cNvSpPr/>
      </xdr:nvSpPr>
      <xdr:spPr>
        <a:xfrm>
          <a:off x="15430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16510</xdr:rowOff>
    </xdr:from>
    <xdr:ext cx="532765" cy="259080"/>
    <xdr:sp macro="" textlink="">
      <xdr:nvSpPr>
        <xdr:cNvPr id="636" name="テキスト ボックス 635"/>
        <xdr:cNvSpPr txBox="1"/>
      </xdr:nvSpPr>
      <xdr:spPr>
        <a:xfrm>
          <a:off x="15213965" y="13046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168910</xdr:rowOff>
    </xdr:from>
    <xdr:to>
      <xdr:col>76</xdr:col>
      <xdr:colOff>114300</xdr:colOff>
      <xdr:row>77</xdr:row>
      <xdr:rowOff>169545</xdr:rowOff>
    </xdr:to>
    <xdr:cxnSp macro="">
      <xdr:nvCxnSpPr>
        <xdr:cNvPr id="637" name="直線コネクタ 636"/>
        <xdr:cNvCxnSpPr/>
      </xdr:nvCxnSpPr>
      <xdr:spPr>
        <a:xfrm flipV="1">
          <a:off x="13703300" y="13370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66675</xdr:rowOff>
    </xdr:from>
    <xdr:to>
      <xdr:col>76</xdr:col>
      <xdr:colOff>165100</xdr:colOff>
      <xdr:row>77</xdr:row>
      <xdr:rowOff>168275</xdr:rowOff>
    </xdr:to>
    <xdr:sp macro="" textlink="">
      <xdr:nvSpPr>
        <xdr:cNvPr id="638" name="フローチャート: 判断 637"/>
        <xdr:cNvSpPr/>
      </xdr:nvSpPr>
      <xdr:spPr>
        <a:xfrm>
          <a:off x="1454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13335</xdr:rowOff>
    </xdr:from>
    <xdr:ext cx="532765" cy="259080"/>
    <xdr:sp macro="" textlink="">
      <xdr:nvSpPr>
        <xdr:cNvPr id="639" name="テキスト ボックス 638"/>
        <xdr:cNvSpPr txBox="1"/>
      </xdr:nvSpPr>
      <xdr:spPr>
        <a:xfrm>
          <a:off x="14324965" y="13043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169545</xdr:rowOff>
    </xdr:from>
    <xdr:to>
      <xdr:col>71</xdr:col>
      <xdr:colOff>177800</xdr:colOff>
      <xdr:row>78</xdr:row>
      <xdr:rowOff>1905</xdr:rowOff>
    </xdr:to>
    <xdr:cxnSp macro="">
      <xdr:nvCxnSpPr>
        <xdr:cNvPr id="640" name="直線コネクタ 639"/>
        <xdr:cNvCxnSpPr/>
      </xdr:nvCxnSpPr>
      <xdr:spPr>
        <a:xfrm flipV="1">
          <a:off x="12814300" y="133711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67310</xdr:rowOff>
    </xdr:from>
    <xdr:to>
      <xdr:col>72</xdr:col>
      <xdr:colOff>38100</xdr:colOff>
      <xdr:row>77</xdr:row>
      <xdr:rowOff>168910</xdr:rowOff>
    </xdr:to>
    <xdr:sp macro="" textlink="">
      <xdr:nvSpPr>
        <xdr:cNvPr id="641" name="フローチャート: 判断 640"/>
        <xdr:cNvSpPr/>
      </xdr:nvSpPr>
      <xdr:spPr>
        <a:xfrm>
          <a:off x="13652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13970</xdr:rowOff>
    </xdr:from>
    <xdr:ext cx="532765" cy="259080"/>
    <xdr:sp macro="" textlink="">
      <xdr:nvSpPr>
        <xdr:cNvPr id="642" name="テキスト ボックス 641"/>
        <xdr:cNvSpPr txBox="1"/>
      </xdr:nvSpPr>
      <xdr:spPr>
        <a:xfrm>
          <a:off x="13435965" y="13044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165100</xdr:rowOff>
    </xdr:from>
    <xdr:to>
      <xdr:col>67</xdr:col>
      <xdr:colOff>101600</xdr:colOff>
      <xdr:row>78</xdr:row>
      <xdr:rowOff>95250</xdr:rowOff>
    </xdr:to>
    <xdr:sp macro="" textlink="">
      <xdr:nvSpPr>
        <xdr:cNvPr id="643" name="フローチャート: 判断 642"/>
        <xdr:cNvSpPr/>
      </xdr:nvSpPr>
      <xdr:spPr>
        <a:xfrm>
          <a:off x="12763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86360</xdr:rowOff>
    </xdr:from>
    <xdr:ext cx="532765" cy="257175"/>
    <xdr:sp macro="" textlink="">
      <xdr:nvSpPr>
        <xdr:cNvPr id="644" name="テキスト ボックス 643"/>
        <xdr:cNvSpPr txBox="1"/>
      </xdr:nvSpPr>
      <xdr:spPr>
        <a:xfrm>
          <a:off x="12546965" y="13459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113665</xdr:rowOff>
    </xdr:from>
    <xdr:to>
      <xdr:col>85</xdr:col>
      <xdr:colOff>177800</xdr:colOff>
      <xdr:row>78</xdr:row>
      <xdr:rowOff>43815</xdr:rowOff>
    </xdr:to>
    <xdr:sp macro="" textlink="">
      <xdr:nvSpPr>
        <xdr:cNvPr id="650" name="楕円 649"/>
        <xdr:cNvSpPr/>
      </xdr:nvSpPr>
      <xdr:spPr>
        <a:xfrm>
          <a:off x="162687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48895</xdr:rowOff>
    </xdr:from>
    <xdr:ext cx="534670" cy="259080"/>
    <xdr:sp macro="" textlink="">
      <xdr:nvSpPr>
        <xdr:cNvPr id="651" name="公債費該当値テキスト"/>
        <xdr:cNvSpPr txBox="1"/>
      </xdr:nvSpPr>
      <xdr:spPr>
        <a:xfrm>
          <a:off x="16370300" y="13250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115570</xdr:rowOff>
    </xdr:from>
    <xdr:to>
      <xdr:col>81</xdr:col>
      <xdr:colOff>101600</xdr:colOff>
      <xdr:row>78</xdr:row>
      <xdr:rowOff>45720</xdr:rowOff>
    </xdr:to>
    <xdr:sp macro="" textlink="">
      <xdr:nvSpPr>
        <xdr:cNvPr id="652" name="楕円 651"/>
        <xdr:cNvSpPr/>
      </xdr:nvSpPr>
      <xdr:spPr>
        <a:xfrm>
          <a:off x="15430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36830</xdr:rowOff>
    </xdr:from>
    <xdr:ext cx="532765" cy="259080"/>
    <xdr:sp macro="" textlink="">
      <xdr:nvSpPr>
        <xdr:cNvPr id="653" name="テキスト ボックス 652"/>
        <xdr:cNvSpPr txBox="1"/>
      </xdr:nvSpPr>
      <xdr:spPr>
        <a:xfrm>
          <a:off x="15213965" y="13409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118110</xdr:rowOff>
    </xdr:from>
    <xdr:to>
      <xdr:col>76</xdr:col>
      <xdr:colOff>165100</xdr:colOff>
      <xdr:row>78</xdr:row>
      <xdr:rowOff>48260</xdr:rowOff>
    </xdr:to>
    <xdr:sp macro="" textlink="">
      <xdr:nvSpPr>
        <xdr:cNvPr id="654" name="楕円 653"/>
        <xdr:cNvSpPr/>
      </xdr:nvSpPr>
      <xdr:spPr>
        <a:xfrm>
          <a:off x="14541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39370</xdr:rowOff>
    </xdr:from>
    <xdr:ext cx="532765" cy="259080"/>
    <xdr:sp macro="" textlink="">
      <xdr:nvSpPr>
        <xdr:cNvPr id="655" name="テキスト ボックス 654"/>
        <xdr:cNvSpPr txBox="1"/>
      </xdr:nvSpPr>
      <xdr:spPr>
        <a:xfrm>
          <a:off x="14324965" y="13412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118745</xdr:rowOff>
    </xdr:from>
    <xdr:to>
      <xdr:col>72</xdr:col>
      <xdr:colOff>38100</xdr:colOff>
      <xdr:row>78</xdr:row>
      <xdr:rowOff>48895</xdr:rowOff>
    </xdr:to>
    <xdr:sp macro="" textlink="">
      <xdr:nvSpPr>
        <xdr:cNvPr id="656" name="楕円 655"/>
        <xdr:cNvSpPr/>
      </xdr:nvSpPr>
      <xdr:spPr>
        <a:xfrm>
          <a:off x="13652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40640</xdr:rowOff>
    </xdr:from>
    <xdr:ext cx="532765" cy="257175"/>
    <xdr:sp macro="" textlink="">
      <xdr:nvSpPr>
        <xdr:cNvPr id="657" name="テキスト ボックス 656"/>
        <xdr:cNvSpPr txBox="1"/>
      </xdr:nvSpPr>
      <xdr:spPr>
        <a:xfrm>
          <a:off x="13435965" y="13413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122555</xdr:rowOff>
    </xdr:from>
    <xdr:to>
      <xdr:col>67</xdr:col>
      <xdr:colOff>101600</xdr:colOff>
      <xdr:row>78</xdr:row>
      <xdr:rowOff>52705</xdr:rowOff>
    </xdr:to>
    <xdr:sp macro="" textlink="">
      <xdr:nvSpPr>
        <xdr:cNvPr id="658" name="楕円 657"/>
        <xdr:cNvSpPr/>
      </xdr:nvSpPr>
      <xdr:spPr>
        <a:xfrm>
          <a:off x="12763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69215</xdr:rowOff>
    </xdr:from>
    <xdr:ext cx="532765" cy="259080"/>
    <xdr:sp macro="" textlink="">
      <xdr:nvSpPr>
        <xdr:cNvPr id="659" name="テキスト ボックス 658"/>
        <xdr:cNvSpPr txBox="1"/>
      </xdr:nvSpPr>
      <xdr:spPr>
        <a:xfrm>
          <a:off x="12546965" y="13099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8" name="テキスト ボックス 667"/>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7015" cy="257175"/>
    <xdr:sp macro="" textlink="">
      <xdr:nvSpPr>
        <xdr:cNvPr id="671" name="テキスト ボックス 670"/>
        <xdr:cNvSpPr txBox="1"/>
      </xdr:nvSpPr>
      <xdr:spPr>
        <a:xfrm>
          <a:off x="12197080" y="16685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73" name="テキスト ボックス 672"/>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3725" cy="257175"/>
    <xdr:sp macro="" textlink="">
      <xdr:nvSpPr>
        <xdr:cNvPr id="675" name="テキスト ボックス 674"/>
        <xdr:cNvSpPr txBox="1"/>
      </xdr:nvSpPr>
      <xdr:spPr>
        <a:xfrm>
          <a:off x="11850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77" name="テキスト ボックス 676"/>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37465</xdr:rowOff>
    </xdr:from>
    <xdr:to>
      <xdr:col>85</xdr:col>
      <xdr:colOff>126365</xdr:colOff>
      <xdr:row>98</xdr:row>
      <xdr:rowOff>25400</xdr:rowOff>
    </xdr:to>
    <xdr:cxnSp macro="">
      <xdr:nvCxnSpPr>
        <xdr:cNvPr id="679" name="直線コネクタ 678"/>
        <xdr:cNvCxnSpPr/>
      </xdr:nvCxnSpPr>
      <xdr:spPr>
        <a:xfrm flipV="1">
          <a:off x="16317595" y="15639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249555" cy="257175"/>
    <xdr:sp macro="" textlink="">
      <xdr:nvSpPr>
        <xdr:cNvPr id="680" name="積立金最小値テキスト"/>
        <xdr:cNvSpPr txBox="1"/>
      </xdr:nvSpPr>
      <xdr:spPr>
        <a:xfrm>
          <a:off x="16370300" y="16831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81" name="直線コネクタ 680"/>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155575</xdr:rowOff>
    </xdr:from>
    <xdr:ext cx="598805" cy="257175"/>
    <xdr:sp macro="" textlink="">
      <xdr:nvSpPr>
        <xdr:cNvPr id="682" name="積立金最大値テキスト"/>
        <xdr:cNvSpPr txBox="1"/>
      </xdr:nvSpPr>
      <xdr:spPr>
        <a:xfrm>
          <a:off x="16370300" y="154146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207,906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37465</xdr:rowOff>
    </xdr:from>
    <xdr:to>
      <xdr:col>86</xdr:col>
      <xdr:colOff>25400</xdr:colOff>
      <xdr:row>91</xdr:row>
      <xdr:rowOff>37465</xdr:rowOff>
    </xdr:to>
    <xdr:cxnSp macro="">
      <xdr:nvCxnSpPr>
        <xdr:cNvPr id="683" name="直線コネクタ 682"/>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61595</xdr:rowOff>
    </xdr:from>
    <xdr:to>
      <xdr:col>85</xdr:col>
      <xdr:colOff>127000</xdr:colOff>
      <xdr:row>97</xdr:row>
      <xdr:rowOff>81280</xdr:rowOff>
    </xdr:to>
    <xdr:cxnSp macro="">
      <xdr:nvCxnSpPr>
        <xdr:cNvPr id="684" name="直線コネクタ 683"/>
        <xdr:cNvCxnSpPr/>
      </xdr:nvCxnSpPr>
      <xdr:spPr>
        <a:xfrm>
          <a:off x="15481300" y="166922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45720</xdr:rowOff>
    </xdr:from>
    <xdr:ext cx="534670" cy="259080"/>
    <xdr:sp macro="" textlink="">
      <xdr:nvSpPr>
        <xdr:cNvPr id="685" name="積立金平均値テキスト"/>
        <xdr:cNvSpPr txBox="1"/>
      </xdr:nvSpPr>
      <xdr:spPr>
        <a:xfrm>
          <a:off x="16370300" y="16504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22860</xdr:rowOff>
    </xdr:from>
    <xdr:to>
      <xdr:col>85</xdr:col>
      <xdr:colOff>177800</xdr:colOff>
      <xdr:row>97</xdr:row>
      <xdr:rowOff>124460</xdr:rowOff>
    </xdr:to>
    <xdr:sp macro="" textlink="">
      <xdr:nvSpPr>
        <xdr:cNvPr id="686" name="フローチャート: 判断 685"/>
        <xdr:cNvSpPr/>
      </xdr:nvSpPr>
      <xdr:spPr>
        <a:xfrm>
          <a:off x="16268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61595</xdr:rowOff>
    </xdr:from>
    <xdr:to>
      <xdr:col>81</xdr:col>
      <xdr:colOff>50800</xdr:colOff>
      <xdr:row>97</xdr:row>
      <xdr:rowOff>81280</xdr:rowOff>
    </xdr:to>
    <xdr:cxnSp macro="">
      <xdr:nvCxnSpPr>
        <xdr:cNvPr id="687" name="直線コネクタ 686"/>
        <xdr:cNvCxnSpPr/>
      </xdr:nvCxnSpPr>
      <xdr:spPr>
        <a:xfrm flipV="1">
          <a:off x="14592300" y="166922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30480</xdr:rowOff>
    </xdr:from>
    <xdr:to>
      <xdr:col>81</xdr:col>
      <xdr:colOff>101600</xdr:colOff>
      <xdr:row>97</xdr:row>
      <xdr:rowOff>132080</xdr:rowOff>
    </xdr:to>
    <xdr:sp macro="" textlink="">
      <xdr:nvSpPr>
        <xdr:cNvPr id="688" name="フローチャート: 判断 687"/>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123190</xdr:rowOff>
    </xdr:from>
    <xdr:ext cx="532765" cy="257175"/>
    <xdr:sp macro="" textlink="">
      <xdr:nvSpPr>
        <xdr:cNvPr id="689" name="テキスト ボックス 688"/>
        <xdr:cNvSpPr txBox="1"/>
      </xdr:nvSpPr>
      <xdr:spPr>
        <a:xfrm>
          <a:off x="15213965" y="16753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81280</xdr:rowOff>
    </xdr:from>
    <xdr:to>
      <xdr:col>76</xdr:col>
      <xdr:colOff>114300</xdr:colOff>
      <xdr:row>97</xdr:row>
      <xdr:rowOff>87630</xdr:rowOff>
    </xdr:to>
    <xdr:cxnSp macro="">
      <xdr:nvCxnSpPr>
        <xdr:cNvPr id="690" name="直線コネクタ 689"/>
        <xdr:cNvCxnSpPr/>
      </xdr:nvCxnSpPr>
      <xdr:spPr>
        <a:xfrm flipV="1">
          <a:off x="13703300" y="167119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25400</xdr:rowOff>
    </xdr:from>
    <xdr:to>
      <xdr:col>76</xdr:col>
      <xdr:colOff>165100</xdr:colOff>
      <xdr:row>97</xdr:row>
      <xdr:rowOff>127000</xdr:rowOff>
    </xdr:to>
    <xdr:sp macro="" textlink="">
      <xdr:nvSpPr>
        <xdr:cNvPr id="691" name="フローチャート: 判断 690"/>
        <xdr:cNvSpPr/>
      </xdr:nvSpPr>
      <xdr:spPr>
        <a:xfrm>
          <a:off x="14541500" y="166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143510</xdr:rowOff>
    </xdr:from>
    <xdr:ext cx="532765" cy="257175"/>
    <xdr:sp macro="" textlink="">
      <xdr:nvSpPr>
        <xdr:cNvPr id="692" name="テキスト ボックス 691"/>
        <xdr:cNvSpPr txBox="1"/>
      </xdr:nvSpPr>
      <xdr:spPr>
        <a:xfrm>
          <a:off x="14324965" y="16431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87630</xdr:rowOff>
    </xdr:from>
    <xdr:to>
      <xdr:col>71</xdr:col>
      <xdr:colOff>177800</xdr:colOff>
      <xdr:row>97</xdr:row>
      <xdr:rowOff>128905</xdr:rowOff>
    </xdr:to>
    <xdr:cxnSp macro="">
      <xdr:nvCxnSpPr>
        <xdr:cNvPr id="693" name="直線コネクタ 692"/>
        <xdr:cNvCxnSpPr/>
      </xdr:nvCxnSpPr>
      <xdr:spPr>
        <a:xfrm flipV="1">
          <a:off x="12814300" y="167182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30480</xdr:rowOff>
    </xdr:from>
    <xdr:to>
      <xdr:col>72</xdr:col>
      <xdr:colOff>38100</xdr:colOff>
      <xdr:row>97</xdr:row>
      <xdr:rowOff>132080</xdr:rowOff>
    </xdr:to>
    <xdr:sp macro="" textlink="">
      <xdr:nvSpPr>
        <xdr:cNvPr id="694" name="フローチャート: 判断 693"/>
        <xdr:cNvSpPr/>
      </xdr:nvSpPr>
      <xdr:spPr>
        <a:xfrm>
          <a:off x="13652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149225</xdr:rowOff>
    </xdr:from>
    <xdr:ext cx="532765" cy="259080"/>
    <xdr:sp macro="" textlink="">
      <xdr:nvSpPr>
        <xdr:cNvPr id="695" name="テキスト ボックス 694"/>
        <xdr:cNvSpPr txBox="1"/>
      </xdr:nvSpPr>
      <xdr:spPr>
        <a:xfrm>
          <a:off x="13435965" y="164369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46990</xdr:rowOff>
    </xdr:from>
    <xdr:to>
      <xdr:col>67</xdr:col>
      <xdr:colOff>101600</xdr:colOff>
      <xdr:row>97</xdr:row>
      <xdr:rowOff>148590</xdr:rowOff>
    </xdr:to>
    <xdr:sp macro="" textlink="">
      <xdr:nvSpPr>
        <xdr:cNvPr id="696" name="フローチャート: 判断 695"/>
        <xdr:cNvSpPr/>
      </xdr:nvSpPr>
      <xdr:spPr>
        <a:xfrm>
          <a:off x="12763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166370</xdr:rowOff>
    </xdr:from>
    <xdr:ext cx="532765" cy="257175"/>
    <xdr:sp macro="" textlink="">
      <xdr:nvSpPr>
        <xdr:cNvPr id="697" name="テキスト ボックス 696"/>
        <xdr:cNvSpPr txBox="1"/>
      </xdr:nvSpPr>
      <xdr:spPr>
        <a:xfrm>
          <a:off x="12546965" y="164541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30480</xdr:rowOff>
    </xdr:from>
    <xdr:to>
      <xdr:col>85</xdr:col>
      <xdr:colOff>177800</xdr:colOff>
      <xdr:row>97</xdr:row>
      <xdr:rowOff>132080</xdr:rowOff>
    </xdr:to>
    <xdr:sp macro="" textlink="">
      <xdr:nvSpPr>
        <xdr:cNvPr id="703" name="楕円 702"/>
        <xdr:cNvSpPr/>
      </xdr:nvSpPr>
      <xdr:spPr>
        <a:xfrm>
          <a:off x="162687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1270</xdr:rowOff>
    </xdr:from>
    <xdr:ext cx="534670" cy="259080"/>
    <xdr:sp macro="" textlink="">
      <xdr:nvSpPr>
        <xdr:cNvPr id="704" name="積立金該当値テキスト"/>
        <xdr:cNvSpPr txBox="1"/>
      </xdr:nvSpPr>
      <xdr:spPr>
        <a:xfrm>
          <a:off x="16370300" y="16631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10795</xdr:rowOff>
    </xdr:from>
    <xdr:to>
      <xdr:col>81</xdr:col>
      <xdr:colOff>101600</xdr:colOff>
      <xdr:row>97</xdr:row>
      <xdr:rowOff>112395</xdr:rowOff>
    </xdr:to>
    <xdr:sp macro="" textlink="">
      <xdr:nvSpPr>
        <xdr:cNvPr id="705" name="楕円 704"/>
        <xdr:cNvSpPr/>
      </xdr:nvSpPr>
      <xdr:spPr>
        <a:xfrm>
          <a:off x="15430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128905</xdr:rowOff>
    </xdr:from>
    <xdr:ext cx="532765" cy="259080"/>
    <xdr:sp macro="" textlink="">
      <xdr:nvSpPr>
        <xdr:cNvPr id="706" name="テキスト ボックス 705"/>
        <xdr:cNvSpPr txBox="1"/>
      </xdr:nvSpPr>
      <xdr:spPr>
        <a:xfrm>
          <a:off x="15213965" y="16416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30480</xdr:rowOff>
    </xdr:from>
    <xdr:to>
      <xdr:col>76</xdr:col>
      <xdr:colOff>165100</xdr:colOff>
      <xdr:row>97</xdr:row>
      <xdr:rowOff>132080</xdr:rowOff>
    </xdr:to>
    <xdr:sp macro="" textlink="">
      <xdr:nvSpPr>
        <xdr:cNvPr id="707" name="楕円 706"/>
        <xdr:cNvSpPr/>
      </xdr:nvSpPr>
      <xdr:spPr>
        <a:xfrm>
          <a:off x="14541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123190</xdr:rowOff>
    </xdr:from>
    <xdr:ext cx="532765" cy="257175"/>
    <xdr:sp macro="" textlink="">
      <xdr:nvSpPr>
        <xdr:cNvPr id="708" name="テキスト ボックス 707"/>
        <xdr:cNvSpPr txBox="1"/>
      </xdr:nvSpPr>
      <xdr:spPr>
        <a:xfrm>
          <a:off x="14324965" y="16753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36830</xdr:rowOff>
    </xdr:from>
    <xdr:to>
      <xdr:col>72</xdr:col>
      <xdr:colOff>38100</xdr:colOff>
      <xdr:row>97</xdr:row>
      <xdr:rowOff>138430</xdr:rowOff>
    </xdr:to>
    <xdr:sp macro="" textlink="">
      <xdr:nvSpPr>
        <xdr:cNvPr id="709" name="楕円 708"/>
        <xdr:cNvSpPr/>
      </xdr:nvSpPr>
      <xdr:spPr>
        <a:xfrm>
          <a:off x="13652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129540</xdr:rowOff>
    </xdr:from>
    <xdr:ext cx="532765" cy="259080"/>
    <xdr:sp macro="" textlink="">
      <xdr:nvSpPr>
        <xdr:cNvPr id="710" name="テキスト ボックス 709"/>
        <xdr:cNvSpPr txBox="1"/>
      </xdr:nvSpPr>
      <xdr:spPr>
        <a:xfrm>
          <a:off x="13435965" y="16760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78105</xdr:rowOff>
    </xdr:from>
    <xdr:to>
      <xdr:col>67</xdr:col>
      <xdr:colOff>101600</xdr:colOff>
      <xdr:row>98</xdr:row>
      <xdr:rowOff>8255</xdr:rowOff>
    </xdr:to>
    <xdr:sp macro="" textlink="">
      <xdr:nvSpPr>
        <xdr:cNvPr id="711" name="楕円 710"/>
        <xdr:cNvSpPr/>
      </xdr:nvSpPr>
      <xdr:spPr>
        <a:xfrm>
          <a:off x="12763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170815</xdr:rowOff>
    </xdr:from>
    <xdr:ext cx="532765" cy="258445"/>
    <xdr:sp macro="" textlink="">
      <xdr:nvSpPr>
        <xdr:cNvPr id="712" name="テキスト ボックス 711"/>
        <xdr:cNvSpPr txBox="1"/>
      </xdr:nvSpPr>
      <xdr:spPr>
        <a:xfrm>
          <a:off x="12546965" y="168014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21" name="テキスト ボックス 720"/>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24" name="テキスト ボックス 723"/>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6" name="テキスト ボックス 72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175"/>
    <xdr:sp macro="" textlink="">
      <xdr:nvSpPr>
        <xdr:cNvPr id="728" name="テキスト ボックス 727"/>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34" name="テキスト ボックス 733"/>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132080</xdr:rowOff>
    </xdr:from>
    <xdr:to>
      <xdr:col>116</xdr:col>
      <xdr:colOff>62865</xdr:colOff>
      <xdr:row>39</xdr:row>
      <xdr:rowOff>44450</xdr:rowOff>
    </xdr:to>
    <xdr:cxnSp macro="">
      <xdr:nvCxnSpPr>
        <xdr:cNvPr id="736" name="直線コネクタ 735"/>
        <xdr:cNvCxnSpPr/>
      </xdr:nvCxnSpPr>
      <xdr:spPr>
        <a:xfrm flipV="1">
          <a:off x="22159595" y="54470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78105</xdr:rowOff>
    </xdr:from>
    <xdr:ext cx="534670" cy="257175"/>
    <xdr:sp macro="" textlink="">
      <xdr:nvSpPr>
        <xdr:cNvPr id="739" name="投資及び出資金最大値テキスト"/>
        <xdr:cNvSpPr txBox="1"/>
      </xdr:nvSpPr>
      <xdr:spPr>
        <a:xfrm>
          <a:off x="22212300" y="52216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33,722</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132080</xdr:rowOff>
    </xdr:from>
    <xdr:to>
      <xdr:col>116</xdr:col>
      <xdr:colOff>152400</xdr:colOff>
      <xdr:row>31</xdr:row>
      <xdr:rowOff>132080</xdr:rowOff>
    </xdr:to>
    <xdr:cxnSp macro="">
      <xdr:nvCxnSpPr>
        <xdr:cNvPr id="740" name="直線コネクタ 739"/>
        <xdr:cNvCxnSpPr/>
      </xdr:nvCxnSpPr>
      <xdr:spPr>
        <a:xfrm>
          <a:off x="22072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469900" cy="257175"/>
    <xdr:sp macro="" textlink="">
      <xdr:nvSpPr>
        <xdr:cNvPr id="742" name="投資及び出資金平均値テキスト"/>
        <xdr:cNvSpPr txBox="1"/>
      </xdr:nvSpPr>
      <xdr:spPr>
        <a:xfrm>
          <a:off x="22212300" y="64414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743" name="フローチャート: 判断 742"/>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82550</xdr:rowOff>
    </xdr:from>
    <xdr:to>
      <xdr:col>112</xdr:col>
      <xdr:colOff>38100</xdr:colOff>
      <xdr:row>39</xdr:row>
      <xdr:rowOff>12700</xdr:rowOff>
    </xdr:to>
    <xdr:sp macro="" textlink="">
      <xdr:nvSpPr>
        <xdr:cNvPr id="745" name="フローチャート: 判断 744"/>
        <xdr:cNvSpPr/>
      </xdr:nvSpPr>
      <xdr:spPr>
        <a:xfrm>
          <a:off x="2127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29210</xdr:rowOff>
    </xdr:from>
    <xdr:ext cx="467995" cy="257175"/>
    <xdr:sp macro="" textlink="">
      <xdr:nvSpPr>
        <xdr:cNvPr id="746" name="テキスト ボックス 745"/>
        <xdr:cNvSpPr txBox="1"/>
      </xdr:nvSpPr>
      <xdr:spPr>
        <a:xfrm>
          <a:off x="21088350" y="6372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90805</xdr:rowOff>
    </xdr:from>
    <xdr:to>
      <xdr:col>107</xdr:col>
      <xdr:colOff>101600</xdr:colOff>
      <xdr:row>39</xdr:row>
      <xdr:rowOff>20955</xdr:rowOff>
    </xdr:to>
    <xdr:sp macro="" textlink="">
      <xdr:nvSpPr>
        <xdr:cNvPr id="748" name="フローチャート: 判断 747"/>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37465</xdr:rowOff>
    </xdr:from>
    <xdr:ext cx="467995" cy="259080"/>
    <xdr:sp macro="" textlink="">
      <xdr:nvSpPr>
        <xdr:cNvPr id="749" name="テキスト ボックス 748"/>
        <xdr:cNvSpPr txBox="1"/>
      </xdr:nvSpPr>
      <xdr:spPr>
        <a:xfrm>
          <a:off x="20199350" y="63811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100330</xdr:rowOff>
    </xdr:from>
    <xdr:to>
      <xdr:col>102</xdr:col>
      <xdr:colOff>165100</xdr:colOff>
      <xdr:row>39</xdr:row>
      <xdr:rowOff>30480</xdr:rowOff>
    </xdr:to>
    <xdr:sp macro="" textlink="">
      <xdr:nvSpPr>
        <xdr:cNvPr id="751" name="フローチャート: 判断 750"/>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46990</xdr:rowOff>
    </xdr:from>
    <xdr:ext cx="467995" cy="259080"/>
    <xdr:sp macro="" textlink="">
      <xdr:nvSpPr>
        <xdr:cNvPr id="752" name="テキスト ボックス 751"/>
        <xdr:cNvSpPr txBox="1"/>
      </xdr:nvSpPr>
      <xdr:spPr>
        <a:xfrm>
          <a:off x="19310350" y="6390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117475</xdr:rowOff>
    </xdr:from>
    <xdr:to>
      <xdr:col>98</xdr:col>
      <xdr:colOff>38100</xdr:colOff>
      <xdr:row>39</xdr:row>
      <xdr:rowOff>47625</xdr:rowOff>
    </xdr:to>
    <xdr:sp macro="" textlink="">
      <xdr:nvSpPr>
        <xdr:cNvPr id="753" name="フローチャート: 判断 752"/>
        <xdr:cNvSpPr/>
      </xdr:nvSpPr>
      <xdr:spPr>
        <a:xfrm>
          <a:off x="18605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64135</xdr:rowOff>
    </xdr:from>
    <xdr:ext cx="467995" cy="257175"/>
    <xdr:sp macro="" textlink="">
      <xdr:nvSpPr>
        <xdr:cNvPr id="754" name="テキスト ボックス 753"/>
        <xdr:cNvSpPr txBox="1"/>
      </xdr:nvSpPr>
      <xdr:spPr>
        <a:xfrm>
          <a:off x="18421350" y="6407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1"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7175"/>
    <xdr:sp macro="" textlink="">
      <xdr:nvSpPr>
        <xdr:cNvPr id="763" name="テキスト ボックス 762"/>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650" cy="257175"/>
    <xdr:sp macro="" textlink="">
      <xdr:nvSpPr>
        <xdr:cNvPr id="765" name="テキスト ボックス 764"/>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650" cy="257175"/>
    <xdr:sp macro="" textlink="">
      <xdr:nvSpPr>
        <xdr:cNvPr id="767" name="テキスト ボックス 766"/>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7175"/>
    <xdr:sp macro="" textlink="">
      <xdr:nvSpPr>
        <xdr:cNvPr id="769" name="テキスト ボックス 768"/>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8" name="テキスト ボックス 777"/>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015" cy="257175"/>
    <xdr:sp macro="" textlink="">
      <xdr:nvSpPr>
        <xdr:cNvPr id="781" name="テキスト ボックス 780"/>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175"/>
    <xdr:sp macro="" textlink="">
      <xdr:nvSpPr>
        <xdr:cNvPr id="783" name="テキスト ボックス 782"/>
        <xdr:cNvSpPr txBox="1"/>
      </xdr:nvSpPr>
      <xdr:spPr>
        <a:xfrm>
          <a:off x="17756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175"/>
    <xdr:sp macro="" textlink="">
      <xdr:nvSpPr>
        <xdr:cNvPr id="785" name="テキスト ボックス 784"/>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175"/>
    <xdr:sp macro="" textlink="">
      <xdr:nvSpPr>
        <xdr:cNvPr id="787" name="テキスト ボックス 786"/>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89" name="テキスト ボックス 788"/>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109220</xdr:rowOff>
    </xdr:from>
    <xdr:to>
      <xdr:col>116</xdr:col>
      <xdr:colOff>62865</xdr:colOff>
      <xdr:row>58</xdr:row>
      <xdr:rowOff>139700</xdr:rowOff>
    </xdr:to>
    <xdr:cxnSp macro="">
      <xdr:nvCxnSpPr>
        <xdr:cNvPr id="791" name="直線コネクタ 790"/>
        <xdr:cNvCxnSpPr/>
      </xdr:nvCxnSpPr>
      <xdr:spPr>
        <a:xfrm flipV="1">
          <a:off x="22159595" y="885317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175"/>
    <xdr:sp macro="" textlink="">
      <xdr:nvSpPr>
        <xdr:cNvPr id="792" name="貸付金最小値テキスト"/>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55245</xdr:rowOff>
    </xdr:from>
    <xdr:ext cx="534670" cy="257175"/>
    <xdr:sp macro="" textlink="">
      <xdr:nvSpPr>
        <xdr:cNvPr id="794" name="貸付金最大値テキスト"/>
        <xdr:cNvSpPr txBox="1"/>
      </xdr:nvSpPr>
      <xdr:spPr>
        <a:xfrm>
          <a:off x="22212300" y="86277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53,856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109220</xdr:rowOff>
    </xdr:from>
    <xdr:to>
      <xdr:col>116</xdr:col>
      <xdr:colOff>152400</xdr:colOff>
      <xdr:row>51</xdr:row>
      <xdr:rowOff>109220</xdr:rowOff>
    </xdr:to>
    <xdr:cxnSp macro="">
      <xdr:nvCxnSpPr>
        <xdr:cNvPr id="795" name="直線コネクタ 794"/>
        <xdr:cNvCxnSpPr/>
      </xdr:nvCxnSpPr>
      <xdr:spPr>
        <a:xfrm>
          <a:off x="22072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109220</xdr:rowOff>
    </xdr:from>
    <xdr:to>
      <xdr:col>116</xdr:col>
      <xdr:colOff>63500</xdr:colOff>
      <xdr:row>51</xdr:row>
      <xdr:rowOff>120650</xdr:rowOff>
    </xdr:to>
    <xdr:cxnSp macro="">
      <xdr:nvCxnSpPr>
        <xdr:cNvPr id="796" name="直線コネクタ 795"/>
        <xdr:cNvCxnSpPr/>
      </xdr:nvCxnSpPr>
      <xdr:spPr>
        <a:xfrm flipV="1">
          <a:off x="21323300" y="88531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111125</xdr:rowOff>
    </xdr:from>
    <xdr:ext cx="469900" cy="257175"/>
    <xdr:sp macro="" textlink="">
      <xdr:nvSpPr>
        <xdr:cNvPr id="797" name="貸付金平均値テキスト"/>
        <xdr:cNvSpPr txBox="1"/>
      </xdr:nvSpPr>
      <xdr:spPr>
        <a:xfrm>
          <a:off x="22212300" y="98837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132715</xdr:rowOff>
    </xdr:from>
    <xdr:to>
      <xdr:col>116</xdr:col>
      <xdr:colOff>114300</xdr:colOff>
      <xdr:row>58</xdr:row>
      <xdr:rowOff>63500</xdr:rowOff>
    </xdr:to>
    <xdr:sp macro="" textlink="">
      <xdr:nvSpPr>
        <xdr:cNvPr id="798" name="フローチャート: 判断 797"/>
        <xdr:cNvSpPr/>
      </xdr:nvSpPr>
      <xdr:spPr>
        <a:xfrm>
          <a:off x="22110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120650</xdr:rowOff>
    </xdr:from>
    <xdr:to>
      <xdr:col>111</xdr:col>
      <xdr:colOff>177800</xdr:colOff>
      <xdr:row>52</xdr:row>
      <xdr:rowOff>107315</xdr:rowOff>
    </xdr:to>
    <xdr:cxnSp macro="">
      <xdr:nvCxnSpPr>
        <xdr:cNvPr id="799" name="直線コネクタ 798"/>
        <xdr:cNvCxnSpPr/>
      </xdr:nvCxnSpPr>
      <xdr:spPr>
        <a:xfrm flipV="1">
          <a:off x="20434300" y="886460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137160</xdr:rowOff>
    </xdr:from>
    <xdr:to>
      <xdr:col>112</xdr:col>
      <xdr:colOff>38100</xdr:colOff>
      <xdr:row>58</xdr:row>
      <xdr:rowOff>67310</xdr:rowOff>
    </xdr:to>
    <xdr:sp macro="" textlink="">
      <xdr:nvSpPr>
        <xdr:cNvPr id="800" name="フローチャート: 判断 799"/>
        <xdr:cNvSpPr/>
      </xdr:nvSpPr>
      <xdr:spPr>
        <a:xfrm>
          <a:off x="21272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58420</xdr:rowOff>
    </xdr:from>
    <xdr:ext cx="467995" cy="259080"/>
    <xdr:sp macro="" textlink="">
      <xdr:nvSpPr>
        <xdr:cNvPr id="801" name="テキスト ボックス 800"/>
        <xdr:cNvSpPr txBox="1"/>
      </xdr:nvSpPr>
      <xdr:spPr>
        <a:xfrm>
          <a:off x="21088350" y="10002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52</xdr:row>
      <xdr:rowOff>107315</xdr:rowOff>
    </xdr:from>
    <xdr:to>
      <xdr:col>107</xdr:col>
      <xdr:colOff>50800</xdr:colOff>
      <xdr:row>54</xdr:row>
      <xdr:rowOff>45720</xdr:rowOff>
    </xdr:to>
    <xdr:cxnSp macro="">
      <xdr:nvCxnSpPr>
        <xdr:cNvPr id="802" name="直線コネクタ 801"/>
        <xdr:cNvCxnSpPr/>
      </xdr:nvCxnSpPr>
      <xdr:spPr>
        <a:xfrm flipV="1">
          <a:off x="19545300" y="902271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128270</xdr:rowOff>
    </xdr:from>
    <xdr:to>
      <xdr:col>107</xdr:col>
      <xdr:colOff>101600</xdr:colOff>
      <xdr:row>58</xdr:row>
      <xdr:rowOff>58420</xdr:rowOff>
    </xdr:to>
    <xdr:sp macro="" textlink="">
      <xdr:nvSpPr>
        <xdr:cNvPr id="803" name="フローチャート: 判断 802"/>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49530</xdr:rowOff>
    </xdr:from>
    <xdr:ext cx="467995" cy="259080"/>
    <xdr:sp macro="" textlink="">
      <xdr:nvSpPr>
        <xdr:cNvPr id="804" name="テキスト ボックス 803"/>
        <xdr:cNvSpPr txBox="1"/>
      </xdr:nvSpPr>
      <xdr:spPr>
        <a:xfrm>
          <a:off x="20199350" y="9993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53</xdr:row>
      <xdr:rowOff>141605</xdr:rowOff>
    </xdr:from>
    <xdr:to>
      <xdr:col>102</xdr:col>
      <xdr:colOff>114300</xdr:colOff>
      <xdr:row>54</xdr:row>
      <xdr:rowOff>45720</xdr:rowOff>
    </xdr:to>
    <xdr:cxnSp macro="">
      <xdr:nvCxnSpPr>
        <xdr:cNvPr id="805" name="直線コネクタ 804"/>
        <xdr:cNvCxnSpPr/>
      </xdr:nvCxnSpPr>
      <xdr:spPr>
        <a:xfrm>
          <a:off x="18656300" y="922845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109855</xdr:rowOff>
    </xdr:from>
    <xdr:to>
      <xdr:col>102</xdr:col>
      <xdr:colOff>165100</xdr:colOff>
      <xdr:row>58</xdr:row>
      <xdr:rowOff>40640</xdr:rowOff>
    </xdr:to>
    <xdr:sp macro="" textlink="">
      <xdr:nvSpPr>
        <xdr:cNvPr id="806" name="フローチャート: 判断 805"/>
        <xdr:cNvSpPr/>
      </xdr:nvSpPr>
      <xdr:spPr>
        <a:xfrm>
          <a:off x="19494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31115</xdr:rowOff>
    </xdr:from>
    <xdr:ext cx="467995" cy="257175"/>
    <xdr:sp macro="" textlink="">
      <xdr:nvSpPr>
        <xdr:cNvPr id="807" name="テキスト ボックス 806"/>
        <xdr:cNvSpPr txBox="1"/>
      </xdr:nvSpPr>
      <xdr:spPr>
        <a:xfrm>
          <a:off x="19310350" y="99752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155575</xdr:rowOff>
    </xdr:from>
    <xdr:to>
      <xdr:col>98</xdr:col>
      <xdr:colOff>38100</xdr:colOff>
      <xdr:row>58</xdr:row>
      <xdr:rowOff>86360</xdr:rowOff>
    </xdr:to>
    <xdr:sp macro="" textlink="">
      <xdr:nvSpPr>
        <xdr:cNvPr id="808" name="フローチャート: 判断 807"/>
        <xdr:cNvSpPr/>
      </xdr:nvSpPr>
      <xdr:spPr>
        <a:xfrm>
          <a:off x="18605500" y="9928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76835</xdr:rowOff>
    </xdr:from>
    <xdr:ext cx="467995" cy="257175"/>
    <xdr:sp macro="" textlink="">
      <xdr:nvSpPr>
        <xdr:cNvPr id="809" name="テキスト ボックス 808"/>
        <xdr:cNvSpPr txBox="1"/>
      </xdr:nvSpPr>
      <xdr:spPr>
        <a:xfrm>
          <a:off x="18421350" y="100209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51</xdr:row>
      <xdr:rowOff>57785</xdr:rowOff>
    </xdr:from>
    <xdr:to>
      <xdr:col>116</xdr:col>
      <xdr:colOff>114300</xdr:colOff>
      <xdr:row>51</xdr:row>
      <xdr:rowOff>159385</xdr:rowOff>
    </xdr:to>
    <xdr:sp macro="" textlink="">
      <xdr:nvSpPr>
        <xdr:cNvPr id="815" name="楕円 814"/>
        <xdr:cNvSpPr/>
      </xdr:nvSpPr>
      <xdr:spPr>
        <a:xfrm>
          <a:off x="22110700" y="88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10795</xdr:rowOff>
    </xdr:from>
    <xdr:ext cx="534670" cy="258445"/>
    <xdr:sp macro="" textlink="">
      <xdr:nvSpPr>
        <xdr:cNvPr id="816" name="貸付金該当値テキスト"/>
        <xdr:cNvSpPr txBox="1"/>
      </xdr:nvSpPr>
      <xdr:spPr>
        <a:xfrm>
          <a:off x="22212300" y="8754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51</xdr:row>
      <xdr:rowOff>69850</xdr:rowOff>
    </xdr:from>
    <xdr:to>
      <xdr:col>112</xdr:col>
      <xdr:colOff>38100</xdr:colOff>
      <xdr:row>52</xdr:row>
      <xdr:rowOff>0</xdr:rowOff>
    </xdr:to>
    <xdr:sp macro="" textlink="">
      <xdr:nvSpPr>
        <xdr:cNvPr id="817" name="楕円 816"/>
        <xdr:cNvSpPr/>
      </xdr:nvSpPr>
      <xdr:spPr>
        <a:xfrm>
          <a:off x="21272500" y="88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50</xdr:row>
      <xdr:rowOff>17780</xdr:rowOff>
    </xdr:from>
    <xdr:ext cx="532765" cy="257175"/>
    <xdr:sp macro="" textlink="">
      <xdr:nvSpPr>
        <xdr:cNvPr id="818" name="テキスト ボックス 817"/>
        <xdr:cNvSpPr txBox="1"/>
      </xdr:nvSpPr>
      <xdr:spPr>
        <a:xfrm>
          <a:off x="21055965" y="85902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52</xdr:row>
      <xdr:rowOff>56515</xdr:rowOff>
    </xdr:from>
    <xdr:to>
      <xdr:col>107</xdr:col>
      <xdr:colOff>101600</xdr:colOff>
      <xdr:row>52</xdr:row>
      <xdr:rowOff>158115</xdr:rowOff>
    </xdr:to>
    <xdr:sp macro="" textlink="">
      <xdr:nvSpPr>
        <xdr:cNvPr id="819" name="楕円 818"/>
        <xdr:cNvSpPr/>
      </xdr:nvSpPr>
      <xdr:spPr>
        <a:xfrm>
          <a:off x="20383500" y="89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51</xdr:row>
      <xdr:rowOff>3175</xdr:rowOff>
    </xdr:from>
    <xdr:ext cx="532765" cy="259080"/>
    <xdr:sp macro="" textlink="">
      <xdr:nvSpPr>
        <xdr:cNvPr id="820" name="テキスト ボックス 819"/>
        <xdr:cNvSpPr txBox="1"/>
      </xdr:nvSpPr>
      <xdr:spPr>
        <a:xfrm>
          <a:off x="20166965" y="8747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53</xdr:row>
      <xdr:rowOff>166370</xdr:rowOff>
    </xdr:from>
    <xdr:to>
      <xdr:col>102</xdr:col>
      <xdr:colOff>165100</xdr:colOff>
      <xdr:row>54</xdr:row>
      <xdr:rowOff>96520</xdr:rowOff>
    </xdr:to>
    <xdr:sp macro="" textlink="">
      <xdr:nvSpPr>
        <xdr:cNvPr id="821" name="楕円 820"/>
        <xdr:cNvSpPr/>
      </xdr:nvSpPr>
      <xdr:spPr>
        <a:xfrm>
          <a:off x="19494500" y="92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52</xdr:row>
      <xdr:rowOff>113030</xdr:rowOff>
    </xdr:from>
    <xdr:ext cx="532765" cy="259080"/>
    <xdr:sp macro="" textlink="">
      <xdr:nvSpPr>
        <xdr:cNvPr id="822" name="テキスト ボックス 821"/>
        <xdr:cNvSpPr txBox="1"/>
      </xdr:nvSpPr>
      <xdr:spPr>
        <a:xfrm>
          <a:off x="19277965" y="9028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53</xdr:row>
      <xdr:rowOff>90805</xdr:rowOff>
    </xdr:from>
    <xdr:to>
      <xdr:col>98</xdr:col>
      <xdr:colOff>38100</xdr:colOff>
      <xdr:row>54</xdr:row>
      <xdr:rowOff>20955</xdr:rowOff>
    </xdr:to>
    <xdr:sp macro="" textlink="">
      <xdr:nvSpPr>
        <xdr:cNvPr id="823" name="楕円 822"/>
        <xdr:cNvSpPr/>
      </xdr:nvSpPr>
      <xdr:spPr>
        <a:xfrm>
          <a:off x="18605500" y="91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52</xdr:row>
      <xdr:rowOff>37465</xdr:rowOff>
    </xdr:from>
    <xdr:ext cx="532765" cy="259080"/>
    <xdr:sp macro="" textlink="">
      <xdr:nvSpPr>
        <xdr:cNvPr id="824" name="テキスト ボックス 823"/>
        <xdr:cNvSpPr txBox="1"/>
      </xdr:nvSpPr>
      <xdr:spPr>
        <a:xfrm>
          <a:off x="18388965" y="8952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33" name="テキスト ボックス 832"/>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35" name="テキスト ボックス 834"/>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6" name="直線コネクタ 83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7" name="テキスト ボックス 83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8" name="直線コネクタ 83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39" name="テキスト ボックス 838"/>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0" name="直線コネクタ 83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1" name="テキスト ボックス 84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2" name="直線コネクタ 84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175"/>
    <xdr:sp macro="" textlink="">
      <xdr:nvSpPr>
        <xdr:cNvPr id="843" name="テキスト ボックス 842"/>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4" name="直線コネクタ 84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45" name="テキスト ボックス 844"/>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6" name="直線コネクタ 84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47" name="テキスト ボックス 846"/>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49" name="テキスト ボックス 848"/>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10160</xdr:rowOff>
    </xdr:from>
    <xdr:to>
      <xdr:col>116</xdr:col>
      <xdr:colOff>62865</xdr:colOff>
      <xdr:row>78</xdr:row>
      <xdr:rowOff>82550</xdr:rowOff>
    </xdr:to>
    <xdr:cxnSp macro="">
      <xdr:nvCxnSpPr>
        <xdr:cNvPr id="851" name="直線コネクタ 850"/>
        <xdr:cNvCxnSpPr/>
      </xdr:nvCxnSpPr>
      <xdr:spPr>
        <a:xfrm flipV="1">
          <a:off x="22159595" y="120116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86360</xdr:rowOff>
    </xdr:from>
    <xdr:ext cx="534670" cy="257175"/>
    <xdr:sp macro="" textlink="">
      <xdr:nvSpPr>
        <xdr:cNvPr id="852" name="繰出金最小値テキスト"/>
        <xdr:cNvSpPr txBox="1"/>
      </xdr:nvSpPr>
      <xdr:spPr>
        <a:xfrm>
          <a:off x="22212300" y="134594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853" name="直線コネクタ 852"/>
        <xdr:cNvCxnSpPr/>
      </xdr:nvCxnSpPr>
      <xdr:spPr>
        <a:xfrm>
          <a:off x="22072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128905</xdr:rowOff>
    </xdr:from>
    <xdr:ext cx="598805" cy="259080"/>
    <xdr:sp macro="" textlink="">
      <xdr:nvSpPr>
        <xdr:cNvPr id="854" name="繰出金最大値テキスト"/>
        <xdr:cNvSpPr txBox="1"/>
      </xdr:nvSpPr>
      <xdr:spPr>
        <a:xfrm>
          <a:off x="22212300" y="1178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119,914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10160</xdr:rowOff>
    </xdr:from>
    <xdr:to>
      <xdr:col>116</xdr:col>
      <xdr:colOff>152400</xdr:colOff>
      <xdr:row>70</xdr:row>
      <xdr:rowOff>10160</xdr:rowOff>
    </xdr:to>
    <xdr:cxnSp macro="">
      <xdr:nvCxnSpPr>
        <xdr:cNvPr id="855" name="直線コネクタ 854"/>
        <xdr:cNvCxnSpPr/>
      </xdr:nvCxnSpPr>
      <xdr:spPr>
        <a:xfrm>
          <a:off x="22072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67945</xdr:rowOff>
    </xdr:from>
    <xdr:to>
      <xdr:col>116</xdr:col>
      <xdr:colOff>63500</xdr:colOff>
      <xdr:row>74</xdr:row>
      <xdr:rowOff>80010</xdr:rowOff>
    </xdr:to>
    <xdr:cxnSp macro="">
      <xdr:nvCxnSpPr>
        <xdr:cNvPr id="856" name="直線コネクタ 855"/>
        <xdr:cNvCxnSpPr/>
      </xdr:nvCxnSpPr>
      <xdr:spPr>
        <a:xfrm>
          <a:off x="21323300" y="127552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22860</xdr:rowOff>
    </xdr:from>
    <xdr:ext cx="534670" cy="259080"/>
    <xdr:sp macro="" textlink="">
      <xdr:nvSpPr>
        <xdr:cNvPr id="857" name="繰出金平均値テキスト"/>
        <xdr:cNvSpPr txBox="1"/>
      </xdr:nvSpPr>
      <xdr:spPr>
        <a:xfrm>
          <a:off x="22212300" y="12881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44450</xdr:rowOff>
    </xdr:from>
    <xdr:to>
      <xdr:col>116</xdr:col>
      <xdr:colOff>114300</xdr:colOff>
      <xdr:row>75</xdr:row>
      <xdr:rowOff>146050</xdr:rowOff>
    </xdr:to>
    <xdr:sp macro="" textlink="">
      <xdr:nvSpPr>
        <xdr:cNvPr id="858" name="フローチャート: 判断 857"/>
        <xdr:cNvSpPr/>
      </xdr:nvSpPr>
      <xdr:spPr>
        <a:xfrm>
          <a:off x="221107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67945</xdr:rowOff>
    </xdr:from>
    <xdr:to>
      <xdr:col>111</xdr:col>
      <xdr:colOff>177800</xdr:colOff>
      <xdr:row>74</xdr:row>
      <xdr:rowOff>137160</xdr:rowOff>
    </xdr:to>
    <xdr:cxnSp macro="">
      <xdr:nvCxnSpPr>
        <xdr:cNvPr id="859" name="直線コネクタ 858"/>
        <xdr:cNvCxnSpPr/>
      </xdr:nvCxnSpPr>
      <xdr:spPr>
        <a:xfrm flipV="1">
          <a:off x="20434300" y="1275524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29210</xdr:rowOff>
    </xdr:from>
    <xdr:to>
      <xdr:col>112</xdr:col>
      <xdr:colOff>38100</xdr:colOff>
      <xdr:row>75</xdr:row>
      <xdr:rowOff>130810</xdr:rowOff>
    </xdr:to>
    <xdr:sp macro="" textlink="">
      <xdr:nvSpPr>
        <xdr:cNvPr id="860" name="フローチャート: 判断 859"/>
        <xdr:cNvSpPr/>
      </xdr:nvSpPr>
      <xdr:spPr>
        <a:xfrm>
          <a:off x="21272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121920</xdr:rowOff>
    </xdr:from>
    <xdr:ext cx="532765" cy="257175"/>
    <xdr:sp macro="" textlink="">
      <xdr:nvSpPr>
        <xdr:cNvPr id="861" name="テキスト ボックス 860"/>
        <xdr:cNvSpPr txBox="1"/>
      </xdr:nvSpPr>
      <xdr:spPr>
        <a:xfrm>
          <a:off x="21055965" y="12980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137160</xdr:rowOff>
    </xdr:from>
    <xdr:to>
      <xdr:col>107</xdr:col>
      <xdr:colOff>50800</xdr:colOff>
      <xdr:row>74</xdr:row>
      <xdr:rowOff>154940</xdr:rowOff>
    </xdr:to>
    <xdr:cxnSp macro="">
      <xdr:nvCxnSpPr>
        <xdr:cNvPr id="862" name="直線コネクタ 861"/>
        <xdr:cNvCxnSpPr/>
      </xdr:nvCxnSpPr>
      <xdr:spPr>
        <a:xfrm flipV="1">
          <a:off x="19545300" y="128244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13970</xdr:rowOff>
    </xdr:from>
    <xdr:to>
      <xdr:col>107</xdr:col>
      <xdr:colOff>101600</xdr:colOff>
      <xdr:row>75</xdr:row>
      <xdr:rowOff>115570</xdr:rowOff>
    </xdr:to>
    <xdr:sp macro="" textlink="">
      <xdr:nvSpPr>
        <xdr:cNvPr id="863" name="フローチャート: 判断 862"/>
        <xdr:cNvSpPr/>
      </xdr:nvSpPr>
      <xdr:spPr>
        <a:xfrm>
          <a:off x="20383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106680</xdr:rowOff>
    </xdr:from>
    <xdr:ext cx="532765" cy="259080"/>
    <xdr:sp macro="" textlink="">
      <xdr:nvSpPr>
        <xdr:cNvPr id="864" name="テキスト ボックス 863"/>
        <xdr:cNvSpPr txBox="1"/>
      </xdr:nvSpPr>
      <xdr:spPr>
        <a:xfrm>
          <a:off x="20166965" y="12965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154940</xdr:rowOff>
    </xdr:from>
    <xdr:to>
      <xdr:col>102</xdr:col>
      <xdr:colOff>114300</xdr:colOff>
      <xdr:row>74</xdr:row>
      <xdr:rowOff>163195</xdr:rowOff>
    </xdr:to>
    <xdr:cxnSp macro="">
      <xdr:nvCxnSpPr>
        <xdr:cNvPr id="865" name="直線コネクタ 864"/>
        <xdr:cNvCxnSpPr/>
      </xdr:nvCxnSpPr>
      <xdr:spPr>
        <a:xfrm flipV="1">
          <a:off x="18656300" y="128422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35560</xdr:rowOff>
    </xdr:from>
    <xdr:to>
      <xdr:col>102</xdr:col>
      <xdr:colOff>165100</xdr:colOff>
      <xdr:row>75</xdr:row>
      <xdr:rowOff>137160</xdr:rowOff>
    </xdr:to>
    <xdr:sp macro="" textlink="">
      <xdr:nvSpPr>
        <xdr:cNvPr id="866" name="フローチャート: 判断 865"/>
        <xdr:cNvSpPr/>
      </xdr:nvSpPr>
      <xdr:spPr>
        <a:xfrm>
          <a:off x="19494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128270</xdr:rowOff>
    </xdr:from>
    <xdr:ext cx="532765" cy="259080"/>
    <xdr:sp macro="" textlink="">
      <xdr:nvSpPr>
        <xdr:cNvPr id="867" name="テキスト ボックス 866"/>
        <xdr:cNvSpPr txBox="1"/>
      </xdr:nvSpPr>
      <xdr:spPr>
        <a:xfrm>
          <a:off x="19277965" y="12987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19685</xdr:rowOff>
    </xdr:from>
    <xdr:to>
      <xdr:col>98</xdr:col>
      <xdr:colOff>38100</xdr:colOff>
      <xdr:row>77</xdr:row>
      <xdr:rowOff>121285</xdr:rowOff>
    </xdr:to>
    <xdr:sp macro="" textlink="">
      <xdr:nvSpPr>
        <xdr:cNvPr id="868" name="フローチャート: 判断 867"/>
        <xdr:cNvSpPr/>
      </xdr:nvSpPr>
      <xdr:spPr>
        <a:xfrm>
          <a:off x="18605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112395</xdr:rowOff>
    </xdr:from>
    <xdr:ext cx="532765" cy="257175"/>
    <xdr:sp macro="" textlink="">
      <xdr:nvSpPr>
        <xdr:cNvPr id="869" name="テキスト ボックス 868"/>
        <xdr:cNvSpPr txBox="1"/>
      </xdr:nvSpPr>
      <xdr:spPr>
        <a:xfrm>
          <a:off x="18388965" y="133140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29210</xdr:rowOff>
    </xdr:from>
    <xdr:to>
      <xdr:col>116</xdr:col>
      <xdr:colOff>114300</xdr:colOff>
      <xdr:row>74</xdr:row>
      <xdr:rowOff>130810</xdr:rowOff>
    </xdr:to>
    <xdr:sp macro="" textlink="">
      <xdr:nvSpPr>
        <xdr:cNvPr id="875" name="楕円 874"/>
        <xdr:cNvSpPr/>
      </xdr:nvSpPr>
      <xdr:spPr>
        <a:xfrm>
          <a:off x="22110700" y="127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52070</xdr:rowOff>
    </xdr:from>
    <xdr:ext cx="534670" cy="257175"/>
    <xdr:sp macro="" textlink="">
      <xdr:nvSpPr>
        <xdr:cNvPr id="876" name="繰出金該当値テキスト"/>
        <xdr:cNvSpPr txBox="1"/>
      </xdr:nvSpPr>
      <xdr:spPr>
        <a:xfrm>
          <a:off x="22212300" y="125679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17780</xdr:rowOff>
    </xdr:from>
    <xdr:to>
      <xdr:col>112</xdr:col>
      <xdr:colOff>38100</xdr:colOff>
      <xdr:row>74</xdr:row>
      <xdr:rowOff>118745</xdr:rowOff>
    </xdr:to>
    <xdr:sp macro="" textlink="">
      <xdr:nvSpPr>
        <xdr:cNvPr id="877" name="楕円 876"/>
        <xdr:cNvSpPr/>
      </xdr:nvSpPr>
      <xdr:spPr>
        <a:xfrm>
          <a:off x="21272500" y="12705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135255</xdr:rowOff>
    </xdr:from>
    <xdr:ext cx="532765" cy="257175"/>
    <xdr:sp macro="" textlink="">
      <xdr:nvSpPr>
        <xdr:cNvPr id="878" name="テキスト ボックス 877"/>
        <xdr:cNvSpPr txBox="1"/>
      </xdr:nvSpPr>
      <xdr:spPr>
        <a:xfrm>
          <a:off x="21055965" y="124796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86360</xdr:rowOff>
    </xdr:from>
    <xdr:to>
      <xdr:col>107</xdr:col>
      <xdr:colOff>101600</xdr:colOff>
      <xdr:row>75</xdr:row>
      <xdr:rowOff>16510</xdr:rowOff>
    </xdr:to>
    <xdr:sp macro="" textlink="">
      <xdr:nvSpPr>
        <xdr:cNvPr id="879" name="楕円 878"/>
        <xdr:cNvSpPr/>
      </xdr:nvSpPr>
      <xdr:spPr>
        <a:xfrm>
          <a:off x="20383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33020</xdr:rowOff>
    </xdr:from>
    <xdr:ext cx="532765" cy="259080"/>
    <xdr:sp macro="" textlink="">
      <xdr:nvSpPr>
        <xdr:cNvPr id="880" name="テキスト ボックス 879"/>
        <xdr:cNvSpPr txBox="1"/>
      </xdr:nvSpPr>
      <xdr:spPr>
        <a:xfrm>
          <a:off x="20166965" y="12548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104140</xdr:rowOff>
    </xdr:from>
    <xdr:to>
      <xdr:col>102</xdr:col>
      <xdr:colOff>165100</xdr:colOff>
      <xdr:row>75</xdr:row>
      <xdr:rowOff>34290</xdr:rowOff>
    </xdr:to>
    <xdr:sp macro="" textlink="">
      <xdr:nvSpPr>
        <xdr:cNvPr id="881" name="楕円 880"/>
        <xdr:cNvSpPr/>
      </xdr:nvSpPr>
      <xdr:spPr>
        <a:xfrm>
          <a:off x="19494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50800</xdr:rowOff>
    </xdr:from>
    <xdr:ext cx="532765" cy="259080"/>
    <xdr:sp macro="" textlink="">
      <xdr:nvSpPr>
        <xdr:cNvPr id="882" name="テキスト ボックス 881"/>
        <xdr:cNvSpPr txBox="1"/>
      </xdr:nvSpPr>
      <xdr:spPr>
        <a:xfrm>
          <a:off x="19277965" y="12566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112395</xdr:rowOff>
    </xdr:from>
    <xdr:to>
      <xdr:col>98</xdr:col>
      <xdr:colOff>38100</xdr:colOff>
      <xdr:row>75</xdr:row>
      <xdr:rowOff>42545</xdr:rowOff>
    </xdr:to>
    <xdr:sp macro="" textlink="">
      <xdr:nvSpPr>
        <xdr:cNvPr id="883" name="楕円 882"/>
        <xdr:cNvSpPr/>
      </xdr:nvSpPr>
      <xdr:spPr>
        <a:xfrm>
          <a:off x="186055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59055</xdr:rowOff>
    </xdr:from>
    <xdr:ext cx="532765" cy="259080"/>
    <xdr:sp macro="" textlink="">
      <xdr:nvSpPr>
        <xdr:cNvPr id="884" name="テキスト ボックス 883"/>
        <xdr:cNvSpPr txBox="1"/>
      </xdr:nvSpPr>
      <xdr:spPr>
        <a:xfrm>
          <a:off x="18388965" y="125749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93" name="テキスト ボックス 892"/>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7015" cy="259080"/>
    <xdr:sp macro="" textlink="">
      <xdr:nvSpPr>
        <xdr:cNvPr id="896" name="テキスト ボックス 895"/>
        <xdr:cNvSpPr txBox="1"/>
      </xdr:nvSpPr>
      <xdr:spPr>
        <a:xfrm>
          <a:off x="18039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5455" cy="259080"/>
    <xdr:sp macro="" textlink="">
      <xdr:nvSpPr>
        <xdr:cNvPr id="898" name="テキスト ボックス 897"/>
        <xdr:cNvSpPr txBox="1"/>
      </xdr:nvSpPr>
      <xdr:spPr>
        <a:xfrm>
          <a:off x="17820640" y="1649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5455" cy="257175"/>
    <xdr:sp macro="" textlink="">
      <xdr:nvSpPr>
        <xdr:cNvPr id="900" name="テキスト ボックス 899"/>
        <xdr:cNvSpPr txBox="1"/>
      </xdr:nvSpPr>
      <xdr:spPr>
        <a:xfrm>
          <a:off x="17820640" y="1611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5455" cy="259080"/>
    <xdr:sp macro="" textlink="">
      <xdr:nvSpPr>
        <xdr:cNvPr id="902" name="テキスト ボックス 901"/>
        <xdr:cNvSpPr txBox="1"/>
      </xdr:nvSpPr>
      <xdr:spPr>
        <a:xfrm>
          <a:off x="17820640" y="1573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4" name="テキスト ボックス 903"/>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7175"/>
    <xdr:sp macro="" textlink="">
      <xdr:nvSpPr>
        <xdr:cNvPr id="906" name="テキスト ボックス 905"/>
        <xdr:cNvSpPr txBox="1"/>
      </xdr:nvSpPr>
      <xdr:spPr>
        <a:xfrm>
          <a:off x="17756505" y="14970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31115</xdr:rowOff>
    </xdr:from>
    <xdr:to>
      <xdr:col>116</xdr:col>
      <xdr:colOff>62865</xdr:colOff>
      <xdr:row>99</xdr:row>
      <xdr:rowOff>44450</xdr:rowOff>
    </xdr:to>
    <xdr:cxnSp macro="">
      <xdr:nvCxnSpPr>
        <xdr:cNvPr id="908" name="直線コネクタ 907"/>
        <xdr:cNvCxnSpPr/>
      </xdr:nvCxnSpPr>
      <xdr:spPr>
        <a:xfrm flipV="1">
          <a:off x="22159595" y="15461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90805</xdr:rowOff>
    </xdr:from>
    <xdr:ext cx="249555" cy="258445"/>
    <xdr:sp macro="" textlink="">
      <xdr:nvSpPr>
        <xdr:cNvPr id="909"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149225</xdr:rowOff>
    </xdr:from>
    <xdr:ext cx="534670" cy="259080"/>
    <xdr:sp macro="" textlink="">
      <xdr:nvSpPr>
        <xdr:cNvPr id="911" name="前年度繰上充用金最大値テキスト"/>
        <xdr:cNvSpPr txBox="1"/>
      </xdr:nvSpPr>
      <xdr:spPr>
        <a:xfrm>
          <a:off x="22212300" y="1523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12,256</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31115</xdr:rowOff>
    </xdr:from>
    <xdr:to>
      <xdr:col>116</xdr:col>
      <xdr:colOff>152400</xdr:colOff>
      <xdr:row>90</xdr:row>
      <xdr:rowOff>31115</xdr:rowOff>
    </xdr:to>
    <xdr:cxnSp macro="">
      <xdr:nvCxnSpPr>
        <xdr:cNvPr id="912" name="直線コネクタ 911"/>
        <xdr:cNvCxnSpPr/>
      </xdr:nvCxnSpPr>
      <xdr:spPr>
        <a:xfrm>
          <a:off x="22072600" y="1546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8255</xdr:rowOff>
    </xdr:from>
    <xdr:ext cx="313690" cy="257175"/>
    <xdr:sp macro="" textlink="">
      <xdr:nvSpPr>
        <xdr:cNvPr id="914" name="前年度繰上充用金平均値テキスト"/>
        <xdr:cNvSpPr txBox="1"/>
      </xdr:nvSpPr>
      <xdr:spPr>
        <a:xfrm>
          <a:off x="22212300" y="16810355"/>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156845</xdr:rowOff>
    </xdr:from>
    <xdr:to>
      <xdr:col>116</xdr:col>
      <xdr:colOff>114300</xdr:colOff>
      <xdr:row>99</xdr:row>
      <xdr:rowOff>86995</xdr:rowOff>
    </xdr:to>
    <xdr:sp macro="" textlink="">
      <xdr:nvSpPr>
        <xdr:cNvPr id="915" name="フローチャート: 判断 914"/>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157480</xdr:rowOff>
    </xdr:from>
    <xdr:to>
      <xdr:col>112</xdr:col>
      <xdr:colOff>38100</xdr:colOff>
      <xdr:row>99</xdr:row>
      <xdr:rowOff>87630</xdr:rowOff>
    </xdr:to>
    <xdr:sp macro="" textlink="">
      <xdr:nvSpPr>
        <xdr:cNvPr id="917" name="フローチャート: 判断 916"/>
        <xdr:cNvSpPr/>
      </xdr:nvSpPr>
      <xdr:spPr>
        <a:xfrm>
          <a:off x="21272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104140</xdr:rowOff>
    </xdr:from>
    <xdr:ext cx="313690" cy="259080"/>
    <xdr:sp macro="" textlink="">
      <xdr:nvSpPr>
        <xdr:cNvPr id="918" name="テキスト ボックス 917"/>
        <xdr:cNvSpPr txBox="1"/>
      </xdr:nvSpPr>
      <xdr:spPr>
        <a:xfrm>
          <a:off x="21166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158115</xdr:rowOff>
    </xdr:from>
    <xdr:to>
      <xdr:col>107</xdr:col>
      <xdr:colOff>101600</xdr:colOff>
      <xdr:row>99</xdr:row>
      <xdr:rowOff>88265</xdr:rowOff>
    </xdr:to>
    <xdr:sp macro="" textlink="">
      <xdr:nvSpPr>
        <xdr:cNvPr id="920" name="フローチャート: 判断 919"/>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104775</xdr:rowOff>
    </xdr:from>
    <xdr:ext cx="313690" cy="259080"/>
    <xdr:sp macro="" textlink="">
      <xdr:nvSpPr>
        <xdr:cNvPr id="921" name="テキスト ボックス 920"/>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158115</xdr:rowOff>
    </xdr:from>
    <xdr:to>
      <xdr:col>102</xdr:col>
      <xdr:colOff>165100</xdr:colOff>
      <xdr:row>99</xdr:row>
      <xdr:rowOff>88265</xdr:rowOff>
    </xdr:to>
    <xdr:sp macro="" textlink="">
      <xdr:nvSpPr>
        <xdr:cNvPr id="923" name="フローチャート: 判断 922"/>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104775</xdr:rowOff>
    </xdr:from>
    <xdr:ext cx="313690" cy="259080"/>
    <xdr:sp macro="" textlink="">
      <xdr:nvSpPr>
        <xdr:cNvPr id="924" name="テキスト ボックス 923"/>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7650" cy="257175"/>
    <xdr:sp macro="" textlink="">
      <xdr:nvSpPr>
        <xdr:cNvPr id="926" name="テキスト ボックス 925"/>
        <xdr:cNvSpPr txBox="1"/>
      </xdr:nvSpPr>
      <xdr:spPr>
        <a:xfrm>
          <a:off x="18531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135255</xdr:rowOff>
    </xdr:from>
    <xdr:ext cx="249555" cy="257175"/>
    <xdr:sp macro="" textlink="">
      <xdr:nvSpPr>
        <xdr:cNvPr id="933" name="前年度繰上充用金該当値テキスト"/>
        <xdr:cNvSpPr txBox="1"/>
      </xdr:nvSpPr>
      <xdr:spPr>
        <a:xfrm>
          <a:off x="22212300" y="1693735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7650" cy="257175"/>
    <xdr:sp macro="" textlink="">
      <xdr:nvSpPr>
        <xdr:cNvPr id="935" name="テキスト ボックス 934"/>
        <xdr:cNvSpPr txBox="1"/>
      </xdr:nvSpPr>
      <xdr:spPr>
        <a:xfrm>
          <a:off x="21198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7650" cy="257175"/>
    <xdr:sp macro="" textlink="">
      <xdr:nvSpPr>
        <xdr:cNvPr id="937" name="テキスト ボックス 936"/>
        <xdr:cNvSpPr txBox="1"/>
      </xdr:nvSpPr>
      <xdr:spPr>
        <a:xfrm>
          <a:off x="20309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7650" cy="257175"/>
    <xdr:sp macro="" textlink="">
      <xdr:nvSpPr>
        <xdr:cNvPr id="939" name="テキスト ボックス 938"/>
        <xdr:cNvSpPr txBox="1"/>
      </xdr:nvSpPr>
      <xdr:spPr>
        <a:xfrm>
          <a:off x="19420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7650" cy="257175"/>
    <xdr:sp macro="" textlink="">
      <xdr:nvSpPr>
        <xdr:cNvPr id="941" name="テキスト ボックス 940"/>
        <xdr:cNvSpPr txBox="1"/>
      </xdr:nvSpPr>
      <xdr:spPr>
        <a:xfrm>
          <a:off x="18531840" y="16742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歳出決算総額は、住民一人当たり</a:t>
          </a:r>
          <a:r>
            <a:rPr kumimoji="1" lang="en-US" altLang="ja-JP" sz="1100">
              <a:solidFill>
                <a:sysClr val="windowText" lastClr="000000"/>
              </a:solidFill>
              <a:effectLst/>
              <a:latin typeface="+mn-lt"/>
              <a:ea typeface="+mn-ea"/>
              <a:cs typeface="+mn-cs"/>
            </a:rPr>
            <a:t>596,895</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人件費は、住民一人当たり</a:t>
          </a:r>
          <a:r>
            <a:rPr kumimoji="1" lang="en-US" altLang="ja-JP" sz="1100">
              <a:solidFill>
                <a:sysClr val="windowText" lastClr="000000"/>
              </a:solidFill>
              <a:effectLst/>
              <a:latin typeface="+mn-lt"/>
              <a:ea typeface="+mn-ea"/>
              <a:cs typeface="+mn-cs"/>
            </a:rPr>
            <a:t>72,623</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年度までは</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を下回って</a:t>
          </a:r>
          <a:r>
            <a:rPr kumimoji="1" lang="ja-JP" altLang="ja-JP" sz="1100">
              <a:solidFill>
                <a:sysClr val="windowText" lastClr="000000"/>
              </a:solidFill>
              <a:effectLst/>
              <a:latin typeface="+mn-lt"/>
              <a:ea typeface="+mn-ea"/>
              <a:cs typeface="+mn-cs"/>
            </a:rPr>
            <a:t>推移してきていたが</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年度には</a:t>
          </a:r>
          <a:r>
            <a:rPr kumimoji="1" lang="ja-JP" altLang="ja-JP" sz="1100">
              <a:solidFill>
                <a:sysClr val="windowText" lastClr="000000"/>
              </a:solidFill>
              <a:effectLst/>
              <a:latin typeface="+mn-lt"/>
              <a:ea typeface="+mn-ea"/>
              <a:cs typeface="+mn-cs"/>
            </a:rPr>
            <a:t>退職手当の増等の影響を受</a:t>
          </a:r>
          <a:r>
            <a:rPr kumimoji="1" lang="ja-JP" altLang="en-US" sz="1100">
              <a:solidFill>
                <a:sysClr val="windowText" lastClr="000000"/>
              </a:solidFill>
              <a:effectLst/>
              <a:latin typeface="+mn-lt"/>
              <a:ea typeface="+mn-ea"/>
              <a:cs typeface="+mn-cs"/>
            </a:rPr>
            <a:t>けて７</a:t>
          </a:r>
          <a:r>
            <a:rPr kumimoji="1" lang="ja-JP" altLang="ja-JP" sz="1100">
              <a:solidFill>
                <a:sysClr val="windowText" lastClr="000000"/>
              </a:solidFill>
              <a:effectLst/>
              <a:latin typeface="+mn-lt"/>
              <a:ea typeface="+mn-ea"/>
              <a:cs typeface="+mn-cs"/>
            </a:rPr>
            <a:t>万円を超え</a:t>
          </a:r>
          <a:r>
            <a:rPr kumimoji="1" lang="ja-JP" altLang="en-US" sz="1100">
              <a:solidFill>
                <a:sysClr val="windowText" lastClr="000000"/>
              </a:solidFill>
              <a:effectLst/>
              <a:latin typeface="+mn-lt"/>
              <a:ea typeface="+mn-ea"/>
              <a:cs typeface="+mn-cs"/>
            </a:rPr>
            <a:t>、現在もその傾向が続いている。</a:t>
          </a:r>
          <a:r>
            <a:rPr kumimoji="1" lang="ja-JP" altLang="ja-JP" sz="1100">
              <a:solidFill>
                <a:sysClr val="windowText" lastClr="000000"/>
              </a:solidFill>
              <a:effectLst/>
              <a:latin typeface="+mn-lt"/>
              <a:ea typeface="+mn-ea"/>
              <a:cs typeface="+mn-cs"/>
            </a:rPr>
            <a:t>ただし、類似団体平均と比べ</a:t>
          </a:r>
          <a:r>
            <a:rPr kumimoji="1" lang="ja-JP" altLang="en-US" sz="1100">
              <a:solidFill>
                <a:sysClr val="windowText" lastClr="000000"/>
              </a:solidFill>
              <a:effectLst/>
              <a:latin typeface="+mn-lt"/>
              <a:ea typeface="+mn-ea"/>
              <a:cs typeface="+mn-cs"/>
            </a:rPr>
            <a:t>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扶助費は、住民一人当たり</a:t>
          </a:r>
          <a:r>
            <a:rPr kumimoji="1" lang="en-US" altLang="ja-JP" sz="1100">
              <a:solidFill>
                <a:sysClr val="windowText" lastClr="000000"/>
              </a:solidFill>
              <a:effectLst/>
              <a:latin typeface="+mn-lt"/>
              <a:ea typeface="+mn-ea"/>
              <a:cs typeface="+mn-cs"/>
            </a:rPr>
            <a:t>121,643</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年度までは</a:t>
          </a:r>
          <a:r>
            <a:rPr kumimoji="1" lang="ja-JP" altLang="en-US" sz="1100">
              <a:solidFill>
                <a:sysClr val="windowText" lastClr="000000"/>
              </a:solidFill>
              <a:effectLst/>
              <a:latin typeface="+mn-lt"/>
              <a:ea typeface="+mn-ea"/>
              <a:cs typeface="+mn-cs"/>
            </a:rPr>
            <a:t>年々</a:t>
          </a:r>
          <a:r>
            <a:rPr kumimoji="1" lang="ja-JP" altLang="ja-JP" sz="1100">
              <a:solidFill>
                <a:sysClr val="windowText" lastClr="000000"/>
              </a:solidFill>
              <a:effectLst/>
              <a:latin typeface="+mn-lt"/>
              <a:ea typeface="+mn-ea"/>
              <a:cs typeface="+mn-cs"/>
            </a:rPr>
            <a:t>増加傾向にあったが、平成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は児童手当や生活扶助費の減の影響を受け減少傾向に転じ</a:t>
          </a:r>
          <a:r>
            <a:rPr kumimoji="1" lang="ja-JP" altLang="en-US" sz="1100">
              <a:solidFill>
                <a:sysClr val="windowText" lastClr="000000"/>
              </a:solidFill>
              <a:effectLst/>
              <a:latin typeface="+mn-lt"/>
              <a:ea typeface="+mn-ea"/>
              <a:cs typeface="+mn-cs"/>
            </a:rPr>
            <a:t>、現在もその傾向が続いている</a:t>
          </a:r>
          <a:r>
            <a:rPr kumimoji="1" lang="ja-JP" altLang="ja-JP" sz="1100">
              <a:solidFill>
                <a:sysClr val="windowText" lastClr="000000"/>
              </a:solidFill>
              <a:effectLst/>
              <a:latin typeface="+mn-lt"/>
              <a:ea typeface="+mn-ea"/>
              <a:cs typeface="+mn-cs"/>
            </a:rPr>
            <a:t>。ただし、類似団体平均と比べ</a:t>
          </a:r>
          <a:r>
            <a:rPr kumimoji="1" lang="ja-JP" altLang="en-US" sz="1100">
              <a:solidFill>
                <a:sysClr val="windowText" lastClr="000000"/>
              </a:solidFill>
              <a:effectLst/>
              <a:latin typeface="+mn-lt"/>
              <a:ea typeface="+mn-ea"/>
              <a:cs typeface="+mn-cs"/>
            </a:rPr>
            <a:t>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高い水準</a:t>
          </a:r>
          <a:r>
            <a:rPr kumimoji="1" lang="ja-JP" altLang="en-US" sz="1100">
              <a:solidFill>
                <a:sysClr val="windowText" lastClr="000000"/>
              </a:solidFill>
              <a:effectLst/>
              <a:latin typeface="+mn-lt"/>
              <a:ea typeface="+mn-ea"/>
              <a:cs typeface="+mn-cs"/>
            </a:rPr>
            <a:t>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普通建設事業費は、住民一人当たり</a:t>
          </a:r>
          <a:r>
            <a:rPr kumimoji="1" lang="en-US" altLang="ja-JP" sz="1100">
              <a:solidFill>
                <a:sysClr val="windowText" lastClr="000000"/>
              </a:solidFill>
              <a:effectLst/>
              <a:latin typeface="+mn-lt"/>
              <a:ea typeface="+mn-ea"/>
              <a:cs typeface="+mn-cs"/>
            </a:rPr>
            <a:t>54,196</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年度以降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例年大きな割合を占めていた医療機器関連企業誘致事業や小中学校耐震補強事業の事業完了により減少傾向</a:t>
          </a:r>
          <a:r>
            <a:rPr kumimoji="1" lang="ja-JP" altLang="en-US" sz="1100">
              <a:solidFill>
                <a:sysClr val="windowText" lastClr="000000"/>
              </a:solidFill>
              <a:effectLst/>
              <a:latin typeface="+mn-lt"/>
              <a:ea typeface="+mn-ea"/>
              <a:cs typeface="+mn-cs"/>
            </a:rPr>
            <a:t>が続いていたが、平成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年度は第２庁舎整備等の影響を受けた結果、増加傾向に転じた。</a:t>
          </a:r>
          <a:r>
            <a:rPr kumimoji="1" lang="ja-JP" altLang="ja-JP" sz="1100">
              <a:solidFill>
                <a:sysClr val="windowText" lastClr="000000"/>
              </a:solidFill>
              <a:effectLst/>
              <a:latin typeface="+mn-lt"/>
              <a:ea typeface="+mn-ea"/>
              <a:cs typeface="+mn-cs"/>
            </a:rPr>
            <a:t>ただし、類似団体平均と比べると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　災害復旧事業費は、大雨台風に伴う災害復旧事業により、住民一人当たり</a:t>
          </a:r>
          <a:r>
            <a:rPr kumimoji="1" lang="en-US" altLang="ja-JP" sz="1100">
              <a:solidFill>
                <a:sysClr val="windowText" lastClr="000000"/>
              </a:solidFill>
              <a:effectLst/>
              <a:latin typeface="+mn-lt"/>
              <a:ea typeface="+mn-ea"/>
              <a:cs typeface="+mn-cs"/>
            </a:rPr>
            <a:t>9,972</a:t>
          </a:r>
          <a:r>
            <a:rPr kumimoji="1" lang="ja-JP" altLang="ja-JP" sz="1100">
              <a:solidFill>
                <a:sysClr val="windowText" lastClr="000000"/>
              </a:solidFill>
              <a:effectLst/>
              <a:latin typeface="+mn-lt"/>
              <a:ea typeface="+mn-ea"/>
              <a:cs typeface="+mn-cs"/>
            </a:rPr>
            <a:t>円となっ</a:t>
          </a:r>
          <a:r>
            <a:rPr kumimoji="1" lang="ja-JP" altLang="en-US" sz="1100">
              <a:solidFill>
                <a:sysClr val="windowText" lastClr="000000"/>
              </a:solidFill>
              <a:effectLst/>
              <a:latin typeface="+mn-lt"/>
              <a:ea typeface="+mn-ea"/>
              <a:cs typeface="+mn-cs"/>
            </a:rPr>
            <a:t>ている。平成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年度に集中していた平成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年鳥取県中部地震に伴う災害復旧事業がほぼ完了したことから、前年度と比べて金額は大幅に減少した。</a:t>
          </a:r>
          <a:r>
            <a:rPr kumimoji="1" lang="ja-JP" altLang="ja-JP" sz="1100">
              <a:solidFill>
                <a:sysClr val="windowText" lastClr="000000"/>
              </a:solidFill>
              <a:effectLst/>
              <a:latin typeface="+mn-lt"/>
              <a:ea typeface="+mn-ea"/>
              <a:cs typeface="+mn-cs"/>
            </a:rPr>
            <a:t>ただし、類似団体平均と比べると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高い水準</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ある。</a:t>
          </a:r>
          <a:endParaRPr lang="ja-JP" altLang="ja-JP" sz="1400">
            <a:solidFill>
              <a:sysClr val="windowText" lastClr="000000"/>
            </a:solidFill>
            <a:effectLst/>
          </a:endParaRPr>
        </a:p>
        <a:p>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015" cy="257175"/>
    <xdr:sp macro="" textlink="">
      <xdr:nvSpPr>
        <xdr:cNvPr id="42" name="テキスト ボックス 41"/>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5455" cy="259080"/>
    <xdr:sp macro="" textlink="">
      <xdr:nvSpPr>
        <xdr:cNvPr id="50" name="テキスト ボックス 49"/>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160020</xdr:rowOff>
    </xdr:to>
    <xdr:cxnSp macro="">
      <xdr:nvCxnSpPr>
        <xdr:cNvPr id="56" name="直線コネクタ 55"/>
        <xdr:cNvCxnSpPr/>
      </xdr:nvCxnSpPr>
      <xdr:spPr>
        <a:xfrm flipV="1">
          <a:off x="4633595" y="520319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163830</xdr:rowOff>
    </xdr:from>
    <xdr:ext cx="469900" cy="259080"/>
    <xdr:sp macro="" textlink="">
      <xdr:nvSpPr>
        <xdr:cNvPr id="57" name="議会費最小値テキスト"/>
        <xdr:cNvSpPr txBox="1"/>
      </xdr:nvSpPr>
      <xdr:spPr>
        <a:xfrm>
          <a:off x="468630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160020</xdr:rowOff>
    </xdr:from>
    <xdr:to>
      <xdr:col>24</xdr:col>
      <xdr:colOff>152400</xdr:colOff>
      <xdr:row>37</xdr:row>
      <xdr:rowOff>160020</xdr:rowOff>
    </xdr:to>
    <xdr:cxnSp macro="">
      <xdr:nvCxnSpPr>
        <xdr:cNvPr id="58" name="直線コネクタ 57"/>
        <xdr:cNvCxnSpPr/>
      </xdr:nvCxnSpPr>
      <xdr:spPr>
        <a:xfrm>
          <a:off x="4546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xdr:rowOff>
    </xdr:from>
    <xdr:ext cx="534670" cy="257175"/>
    <xdr:sp macro="" textlink="">
      <xdr:nvSpPr>
        <xdr:cNvPr id="59" name="議会費最大値テキスト"/>
        <xdr:cNvSpPr txBox="1"/>
      </xdr:nvSpPr>
      <xdr:spPr>
        <a:xfrm>
          <a:off x="4686300" y="49784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10,019</a:t>
          </a:r>
          <a:endParaRPr kumimoji="1" lang="ja-JP" altLang="en-US" sz="1000" b="1">
            <a:latin typeface="ＭＳ Ｐゴシック"/>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60" name="直線コネクタ 59"/>
        <xdr:cNvCxnSpPr/>
      </xdr:nvCxnSpPr>
      <xdr:spPr>
        <a:xfrm>
          <a:off x="4546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133985</xdr:rowOff>
    </xdr:from>
    <xdr:to>
      <xdr:col>24</xdr:col>
      <xdr:colOff>63500</xdr:colOff>
      <xdr:row>36</xdr:row>
      <xdr:rowOff>168275</xdr:rowOff>
    </xdr:to>
    <xdr:cxnSp macro="">
      <xdr:nvCxnSpPr>
        <xdr:cNvPr id="61" name="直線コネクタ 60"/>
        <xdr:cNvCxnSpPr/>
      </xdr:nvCxnSpPr>
      <xdr:spPr>
        <a:xfrm flipV="1">
          <a:off x="3797300" y="63061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104140</xdr:rowOff>
    </xdr:from>
    <xdr:ext cx="469900" cy="259080"/>
    <xdr:sp macro="" textlink="">
      <xdr:nvSpPr>
        <xdr:cNvPr id="62" name="議会費平均値テキスト"/>
        <xdr:cNvSpPr txBox="1"/>
      </xdr:nvSpPr>
      <xdr:spPr>
        <a:xfrm>
          <a:off x="4686300" y="5933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168275</xdr:rowOff>
    </xdr:from>
    <xdr:to>
      <xdr:col>19</xdr:col>
      <xdr:colOff>177800</xdr:colOff>
      <xdr:row>37</xdr:row>
      <xdr:rowOff>10795</xdr:rowOff>
    </xdr:to>
    <xdr:cxnSp macro="">
      <xdr:nvCxnSpPr>
        <xdr:cNvPr id="64" name="直線コネクタ 63"/>
        <xdr:cNvCxnSpPr/>
      </xdr:nvCxnSpPr>
      <xdr:spPr>
        <a:xfrm flipV="1">
          <a:off x="2908300" y="63404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33020</xdr:rowOff>
    </xdr:from>
    <xdr:ext cx="467995" cy="259080"/>
    <xdr:sp macro="" textlink="">
      <xdr:nvSpPr>
        <xdr:cNvPr id="66" name="テキスト ボックス 65"/>
        <xdr:cNvSpPr txBox="1"/>
      </xdr:nvSpPr>
      <xdr:spPr>
        <a:xfrm>
          <a:off x="3562350" y="5862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132080</xdr:rowOff>
    </xdr:from>
    <xdr:to>
      <xdr:col>15</xdr:col>
      <xdr:colOff>50800</xdr:colOff>
      <xdr:row>37</xdr:row>
      <xdr:rowOff>10795</xdr:rowOff>
    </xdr:to>
    <xdr:cxnSp macro="">
      <xdr:nvCxnSpPr>
        <xdr:cNvPr id="67" name="直線コネクタ 66"/>
        <xdr:cNvCxnSpPr/>
      </xdr:nvCxnSpPr>
      <xdr:spPr>
        <a:xfrm>
          <a:off x="2019300" y="63042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92710</xdr:rowOff>
    </xdr:from>
    <xdr:to>
      <xdr:col>15</xdr:col>
      <xdr:colOff>101600</xdr:colOff>
      <xdr:row>36</xdr:row>
      <xdr:rowOff>22860</xdr:rowOff>
    </xdr:to>
    <xdr:sp macro="" textlink="">
      <xdr:nvSpPr>
        <xdr:cNvPr id="68" name="フローチャート: 判断 67"/>
        <xdr:cNvSpPr/>
      </xdr:nvSpPr>
      <xdr:spPr>
        <a:xfrm>
          <a:off x="2857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39370</xdr:rowOff>
    </xdr:from>
    <xdr:ext cx="467995" cy="259080"/>
    <xdr:sp macro="" textlink="">
      <xdr:nvSpPr>
        <xdr:cNvPr id="69" name="テキスト ボックス 68"/>
        <xdr:cNvSpPr txBox="1"/>
      </xdr:nvSpPr>
      <xdr:spPr>
        <a:xfrm>
          <a:off x="2673350" y="5868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116840</xdr:rowOff>
    </xdr:from>
    <xdr:to>
      <xdr:col>10</xdr:col>
      <xdr:colOff>114300</xdr:colOff>
      <xdr:row>36</xdr:row>
      <xdr:rowOff>132080</xdr:rowOff>
    </xdr:to>
    <xdr:cxnSp macro="">
      <xdr:nvCxnSpPr>
        <xdr:cNvPr id="70" name="直線コネクタ 69"/>
        <xdr:cNvCxnSpPr/>
      </xdr:nvCxnSpPr>
      <xdr:spPr>
        <a:xfrm>
          <a:off x="1130300" y="62890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109220</xdr:rowOff>
    </xdr:to>
    <xdr:sp macro="" textlink="">
      <xdr:nvSpPr>
        <xdr:cNvPr id="71" name="フローチャート: 判断 70"/>
        <xdr:cNvSpPr/>
      </xdr:nvSpPr>
      <xdr:spPr>
        <a:xfrm>
          <a:off x="1968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125095</xdr:rowOff>
    </xdr:from>
    <xdr:ext cx="467995" cy="258445"/>
    <xdr:sp macro="" textlink="">
      <xdr:nvSpPr>
        <xdr:cNvPr id="72" name="テキスト ボックス 71"/>
        <xdr:cNvSpPr txBox="1"/>
      </xdr:nvSpPr>
      <xdr:spPr>
        <a:xfrm>
          <a:off x="1784350" y="57829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23495</xdr:rowOff>
    </xdr:from>
    <xdr:to>
      <xdr:col>6</xdr:col>
      <xdr:colOff>38100</xdr:colOff>
      <xdr:row>37</xdr:row>
      <xdr:rowOff>125095</xdr:rowOff>
    </xdr:to>
    <xdr:sp macro="" textlink="">
      <xdr:nvSpPr>
        <xdr:cNvPr id="73" name="フローチャート: 判断 72"/>
        <xdr:cNvSpPr/>
      </xdr:nvSpPr>
      <xdr:spPr>
        <a:xfrm>
          <a:off x="1079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116205</xdr:rowOff>
    </xdr:from>
    <xdr:ext cx="467995" cy="259080"/>
    <xdr:sp macro="" textlink="">
      <xdr:nvSpPr>
        <xdr:cNvPr id="74" name="テキスト ボックス 73"/>
        <xdr:cNvSpPr txBox="1"/>
      </xdr:nvSpPr>
      <xdr:spPr>
        <a:xfrm>
          <a:off x="895350" y="6459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83185</xdr:rowOff>
    </xdr:from>
    <xdr:to>
      <xdr:col>24</xdr:col>
      <xdr:colOff>114300</xdr:colOff>
      <xdr:row>37</xdr:row>
      <xdr:rowOff>13335</xdr:rowOff>
    </xdr:to>
    <xdr:sp macro="" textlink="">
      <xdr:nvSpPr>
        <xdr:cNvPr id="80" name="楕円 79"/>
        <xdr:cNvSpPr/>
      </xdr:nvSpPr>
      <xdr:spPr>
        <a:xfrm>
          <a:off x="4584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61595</xdr:rowOff>
    </xdr:from>
    <xdr:ext cx="469900" cy="259080"/>
    <xdr:sp macro="" textlink="">
      <xdr:nvSpPr>
        <xdr:cNvPr id="81" name="議会費該当値テキスト"/>
        <xdr:cNvSpPr txBox="1"/>
      </xdr:nvSpPr>
      <xdr:spPr>
        <a:xfrm>
          <a:off x="4686300" y="6233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117475</xdr:rowOff>
    </xdr:from>
    <xdr:to>
      <xdr:col>20</xdr:col>
      <xdr:colOff>38100</xdr:colOff>
      <xdr:row>37</xdr:row>
      <xdr:rowOff>47625</xdr:rowOff>
    </xdr:to>
    <xdr:sp macro="" textlink="">
      <xdr:nvSpPr>
        <xdr:cNvPr id="82" name="楕円 81"/>
        <xdr:cNvSpPr/>
      </xdr:nvSpPr>
      <xdr:spPr>
        <a:xfrm>
          <a:off x="3746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38735</xdr:rowOff>
    </xdr:from>
    <xdr:ext cx="467995" cy="259080"/>
    <xdr:sp macro="" textlink="">
      <xdr:nvSpPr>
        <xdr:cNvPr id="83" name="テキスト ボックス 82"/>
        <xdr:cNvSpPr txBox="1"/>
      </xdr:nvSpPr>
      <xdr:spPr>
        <a:xfrm>
          <a:off x="3562350" y="6382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132080</xdr:rowOff>
    </xdr:from>
    <xdr:to>
      <xdr:col>15</xdr:col>
      <xdr:colOff>101600</xdr:colOff>
      <xdr:row>37</xdr:row>
      <xdr:rowOff>61595</xdr:rowOff>
    </xdr:to>
    <xdr:sp macro="" textlink="">
      <xdr:nvSpPr>
        <xdr:cNvPr id="84" name="楕円 83"/>
        <xdr:cNvSpPr/>
      </xdr:nvSpPr>
      <xdr:spPr>
        <a:xfrm>
          <a:off x="2857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52705</xdr:rowOff>
    </xdr:from>
    <xdr:ext cx="467995" cy="257175"/>
    <xdr:sp macro="" textlink="">
      <xdr:nvSpPr>
        <xdr:cNvPr id="85" name="テキスト ボックス 84"/>
        <xdr:cNvSpPr txBox="1"/>
      </xdr:nvSpPr>
      <xdr:spPr>
        <a:xfrm>
          <a:off x="2673350" y="63963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81280</xdr:rowOff>
    </xdr:from>
    <xdr:to>
      <xdr:col>10</xdr:col>
      <xdr:colOff>165100</xdr:colOff>
      <xdr:row>37</xdr:row>
      <xdr:rowOff>11430</xdr:rowOff>
    </xdr:to>
    <xdr:sp macro="" textlink="">
      <xdr:nvSpPr>
        <xdr:cNvPr id="86" name="楕円 85"/>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2540</xdr:rowOff>
    </xdr:from>
    <xdr:ext cx="467995" cy="259080"/>
    <xdr:sp macro="" textlink="">
      <xdr:nvSpPr>
        <xdr:cNvPr id="87" name="テキスト ボックス 86"/>
        <xdr:cNvSpPr txBox="1"/>
      </xdr:nvSpPr>
      <xdr:spPr>
        <a:xfrm>
          <a:off x="1784350" y="6346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88" name="楕円 87"/>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12700</xdr:rowOff>
    </xdr:from>
    <xdr:ext cx="467995" cy="259080"/>
    <xdr:sp macro="" textlink="">
      <xdr:nvSpPr>
        <xdr:cNvPr id="89" name="テキスト ボックス 88"/>
        <xdr:cNvSpPr txBox="1"/>
      </xdr:nvSpPr>
      <xdr:spPr>
        <a:xfrm>
          <a:off x="895350" y="6013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1" name="テキスト ボックス 100"/>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3" name="テキスト ボックス 102"/>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5" name="テキスト ボックス 104"/>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7" name="テキスト ボックス 106"/>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725" cy="259080"/>
    <xdr:sp macro="" textlink="">
      <xdr:nvSpPr>
        <xdr:cNvPr id="109" name="テキスト ボックス 108"/>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1" name="テキスト ボックス 110"/>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81915</xdr:rowOff>
    </xdr:from>
    <xdr:to>
      <xdr:col>24</xdr:col>
      <xdr:colOff>62865</xdr:colOff>
      <xdr:row>58</xdr:row>
      <xdr:rowOff>111125</xdr:rowOff>
    </xdr:to>
    <xdr:cxnSp macro="">
      <xdr:nvCxnSpPr>
        <xdr:cNvPr id="113" name="直線コネクタ 112"/>
        <xdr:cNvCxnSpPr/>
      </xdr:nvCxnSpPr>
      <xdr:spPr>
        <a:xfrm flipV="1">
          <a:off x="4633595" y="882586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114935</xdr:rowOff>
    </xdr:from>
    <xdr:ext cx="534670" cy="259080"/>
    <xdr:sp macro="" textlink="">
      <xdr:nvSpPr>
        <xdr:cNvPr id="114" name="総務費最小値テキスト"/>
        <xdr:cNvSpPr txBox="1"/>
      </xdr:nvSpPr>
      <xdr:spPr>
        <a:xfrm>
          <a:off x="4686300"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27,425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111125</xdr:rowOff>
    </xdr:from>
    <xdr:to>
      <xdr:col>24</xdr:col>
      <xdr:colOff>152400</xdr:colOff>
      <xdr:row>58</xdr:row>
      <xdr:rowOff>111125</xdr:rowOff>
    </xdr:to>
    <xdr:cxnSp macro="">
      <xdr:nvCxnSpPr>
        <xdr:cNvPr id="115" name="直線コネクタ 114"/>
        <xdr:cNvCxnSpPr/>
      </xdr:nvCxnSpPr>
      <xdr:spPr>
        <a:xfrm>
          <a:off x="4546600" y="1005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29210</xdr:rowOff>
    </xdr:from>
    <xdr:ext cx="598805" cy="257175"/>
    <xdr:sp macro="" textlink="">
      <xdr:nvSpPr>
        <xdr:cNvPr id="116" name="総務費最大値テキスト"/>
        <xdr:cNvSpPr txBox="1"/>
      </xdr:nvSpPr>
      <xdr:spPr>
        <a:xfrm>
          <a:off x="4686300" y="86017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350,213</a:t>
          </a:r>
          <a:endParaRPr kumimoji="1" lang="ja-JP" altLang="en-US" sz="1000" b="1">
            <a:latin typeface="ＭＳ Ｐゴシック"/>
          </a:endParaRPr>
        </a:p>
      </xdr:txBody>
    </xdr:sp>
    <xdr:clientData/>
  </xdr:oneCellAnchor>
  <xdr:twoCellAnchor>
    <xdr:from>
      <xdr:col>23</xdr:col>
      <xdr:colOff>165100</xdr:colOff>
      <xdr:row>51</xdr:row>
      <xdr:rowOff>81915</xdr:rowOff>
    </xdr:from>
    <xdr:to>
      <xdr:col>24</xdr:col>
      <xdr:colOff>152400</xdr:colOff>
      <xdr:row>51</xdr:row>
      <xdr:rowOff>81915</xdr:rowOff>
    </xdr:to>
    <xdr:cxnSp macro="">
      <xdr:nvCxnSpPr>
        <xdr:cNvPr id="117" name="直線コネクタ 116"/>
        <xdr:cNvCxnSpPr/>
      </xdr:nvCxnSpPr>
      <xdr:spPr>
        <a:xfrm>
          <a:off x="4546600" y="882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47625</xdr:rowOff>
    </xdr:from>
    <xdr:to>
      <xdr:col>24</xdr:col>
      <xdr:colOff>63500</xdr:colOff>
      <xdr:row>57</xdr:row>
      <xdr:rowOff>101600</xdr:rowOff>
    </xdr:to>
    <xdr:cxnSp macro="">
      <xdr:nvCxnSpPr>
        <xdr:cNvPr id="118" name="直線コネクタ 117"/>
        <xdr:cNvCxnSpPr/>
      </xdr:nvCxnSpPr>
      <xdr:spPr>
        <a:xfrm flipV="1">
          <a:off x="3797300" y="982027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19050</xdr:rowOff>
    </xdr:from>
    <xdr:ext cx="534670" cy="257175"/>
    <xdr:sp macro="" textlink="">
      <xdr:nvSpPr>
        <xdr:cNvPr id="119" name="総務費平均値テキスト"/>
        <xdr:cNvSpPr txBox="1"/>
      </xdr:nvSpPr>
      <xdr:spPr>
        <a:xfrm>
          <a:off x="4686300" y="96202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167640</xdr:rowOff>
    </xdr:from>
    <xdr:to>
      <xdr:col>24</xdr:col>
      <xdr:colOff>114300</xdr:colOff>
      <xdr:row>57</xdr:row>
      <xdr:rowOff>97790</xdr:rowOff>
    </xdr:to>
    <xdr:sp macro="" textlink="">
      <xdr:nvSpPr>
        <xdr:cNvPr id="120" name="フローチャート: 判断 119"/>
        <xdr:cNvSpPr/>
      </xdr:nvSpPr>
      <xdr:spPr>
        <a:xfrm>
          <a:off x="45847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101600</xdr:rowOff>
    </xdr:from>
    <xdr:to>
      <xdr:col>19</xdr:col>
      <xdr:colOff>177800</xdr:colOff>
      <xdr:row>57</xdr:row>
      <xdr:rowOff>127635</xdr:rowOff>
    </xdr:to>
    <xdr:cxnSp macro="">
      <xdr:nvCxnSpPr>
        <xdr:cNvPr id="121" name="直線コネクタ 120"/>
        <xdr:cNvCxnSpPr/>
      </xdr:nvCxnSpPr>
      <xdr:spPr>
        <a:xfrm flipV="1">
          <a:off x="2908300" y="98742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170180</xdr:rowOff>
    </xdr:from>
    <xdr:to>
      <xdr:col>20</xdr:col>
      <xdr:colOff>38100</xdr:colOff>
      <xdr:row>57</xdr:row>
      <xdr:rowOff>100330</xdr:rowOff>
    </xdr:to>
    <xdr:sp macro="" textlink="">
      <xdr:nvSpPr>
        <xdr:cNvPr id="122" name="フローチャート: 判断 121"/>
        <xdr:cNvSpPr/>
      </xdr:nvSpPr>
      <xdr:spPr>
        <a:xfrm>
          <a:off x="3746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116840</xdr:rowOff>
    </xdr:from>
    <xdr:ext cx="532765" cy="259080"/>
    <xdr:sp macro="" textlink="">
      <xdr:nvSpPr>
        <xdr:cNvPr id="123" name="テキスト ボックス 122"/>
        <xdr:cNvSpPr txBox="1"/>
      </xdr:nvSpPr>
      <xdr:spPr>
        <a:xfrm>
          <a:off x="3529965" y="95465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127635</xdr:rowOff>
    </xdr:from>
    <xdr:to>
      <xdr:col>15</xdr:col>
      <xdr:colOff>50800</xdr:colOff>
      <xdr:row>57</xdr:row>
      <xdr:rowOff>132080</xdr:rowOff>
    </xdr:to>
    <xdr:cxnSp macro="">
      <xdr:nvCxnSpPr>
        <xdr:cNvPr id="124" name="直線コネクタ 123"/>
        <xdr:cNvCxnSpPr/>
      </xdr:nvCxnSpPr>
      <xdr:spPr>
        <a:xfrm flipV="1">
          <a:off x="2019300" y="9900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10795</xdr:rowOff>
    </xdr:from>
    <xdr:to>
      <xdr:col>15</xdr:col>
      <xdr:colOff>101600</xdr:colOff>
      <xdr:row>57</xdr:row>
      <xdr:rowOff>112395</xdr:rowOff>
    </xdr:to>
    <xdr:sp macro="" textlink="">
      <xdr:nvSpPr>
        <xdr:cNvPr id="125" name="フローチャート: 判断 124"/>
        <xdr:cNvSpPr/>
      </xdr:nvSpPr>
      <xdr:spPr>
        <a:xfrm>
          <a:off x="2857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128905</xdr:rowOff>
    </xdr:from>
    <xdr:ext cx="532765" cy="259080"/>
    <xdr:sp macro="" textlink="">
      <xdr:nvSpPr>
        <xdr:cNvPr id="126" name="テキスト ボックス 125"/>
        <xdr:cNvSpPr txBox="1"/>
      </xdr:nvSpPr>
      <xdr:spPr>
        <a:xfrm>
          <a:off x="2640965" y="9558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132080</xdr:rowOff>
    </xdr:from>
    <xdr:to>
      <xdr:col>10</xdr:col>
      <xdr:colOff>114300</xdr:colOff>
      <xdr:row>57</xdr:row>
      <xdr:rowOff>156210</xdr:rowOff>
    </xdr:to>
    <xdr:cxnSp macro="">
      <xdr:nvCxnSpPr>
        <xdr:cNvPr id="127" name="直線コネクタ 126"/>
        <xdr:cNvCxnSpPr/>
      </xdr:nvCxnSpPr>
      <xdr:spPr>
        <a:xfrm flipV="1">
          <a:off x="1130300" y="99047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22225</xdr:rowOff>
    </xdr:from>
    <xdr:to>
      <xdr:col>10</xdr:col>
      <xdr:colOff>165100</xdr:colOff>
      <xdr:row>57</xdr:row>
      <xdr:rowOff>123825</xdr:rowOff>
    </xdr:to>
    <xdr:sp macro="" textlink="">
      <xdr:nvSpPr>
        <xdr:cNvPr id="128" name="フローチャート: 判断 127"/>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140335</xdr:rowOff>
    </xdr:from>
    <xdr:ext cx="532765" cy="259080"/>
    <xdr:sp macro="" textlink="">
      <xdr:nvSpPr>
        <xdr:cNvPr id="129" name="テキスト ボックス 128"/>
        <xdr:cNvSpPr txBox="1"/>
      </xdr:nvSpPr>
      <xdr:spPr>
        <a:xfrm>
          <a:off x="1751965" y="9570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109220</xdr:rowOff>
    </xdr:from>
    <xdr:to>
      <xdr:col>6</xdr:col>
      <xdr:colOff>38100</xdr:colOff>
      <xdr:row>58</xdr:row>
      <xdr:rowOff>39370</xdr:rowOff>
    </xdr:to>
    <xdr:sp macro="" textlink="">
      <xdr:nvSpPr>
        <xdr:cNvPr id="130" name="フローチャート: 判断 129"/>
        <xdr:cNvSpPr/>
      </xdr:nvSpPr>
      <xdr:spPr>
        <a:xfrm>
          <a:off x="10795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30480</xdr:rowOff>
    </xdr:from>
    <xdr:ext cx="532765" cy="257175"/>
    <xdr:sp macro="" textlink="">
      <xdr:nvSpPr>
        <xdr:cNvPr id="131" name="テキスト ボックス 130"/>
        <xdr:cNvSpPr txBox="1"/>
      </xdr:nvSpPr>
      <xdr:spPr>
        <a:xfrm>
          <a:off x="862965" y="99745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168275</xdr:rowOff>
    </xdr:from>
    <xdr:to>
      <xdr:col>24</xdr:col>
      <xdr:colOff>114300</xdr:colOff>
      <xdr:row>57</xdr:row>
      <xdr:rowOff>98425</xdr:rowOff>
    </xdr:to>
    <xdr:sp macro="" textlink="">
      <xdr:nvSpPr>
        <xdr:cNvPr id="137" name="楕円 136"/>
        <xdr:cNvSpPr/>
      </xdr:nvSpPr>
      <xdr:spPr>
        <a:xfrm>
          <a:off x="4584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146685</xdr:rowOff>
    </xdr:from>
    <xdr:ext cx="534670" cy="257175"/>
    <xdr:sp macro="" textlink="">
      <xdr:nvSpPr>
        <xdr:cNvPr id="138" name="総務費該当値テキスト"/>
        <xdr:cNvSpPr txBox="1"/>
      </xdr:nvSpPr>
      <xdr:spPr>
        <a:xfrm>
          <a:off x="4686300" y="97478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50800</xdr:rowOff>
    </xdr:from>
    <xdr:to>
      <xdr:col>20</xdr:col>
      <xdr:colOff>38100</xdr:colOff>
      <xdr:row>57</xdr:row>
      <xdr:rowOff>152400</xdr:rowOff>
    </xdr:to>
    <xdr:sp macro="" textlink="">
      <xdr:nvSpPr>
        <xdr:cNvPr id="139" name="楕円 138"/>
        <xdr:cNvSpPr/>
      </xdr:nvSpPr>
      <xdr:spPr>
        <a:xfrm>
          <a:off x="3746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143510</xdr:rowOff>
    </xdr:from>
    <xdr:ext cx="532765" cy="257175"/>
    <xdr:sp macro="" textlink="">
      <xdr:nvSpPr>
        <xdr:cNvPr id="140" name="テキスト ボックス 139"/>
        <xdr:cNvSpPr txBox="1"/>
      </xdr:nvSpPr>
      <xdr:spPr>
        <a:xfrm>
          <a:off x="3529965" y="9916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76835</xdr:rowOff>
    </xdr:from>
    <xdr:to>
      <xdr:col>15</xdr:col>
      <xdr:colOff>101600</xdr:colOff>
      <xdr:row>58</xdr:row>
      <xdr:rowOff>6985</xdr:rowOff>
    </xdr:to>
    <xdr:sp macro="" textlink="">
      <xdr:nvSpPr>
        <xdr:cNvPr id="141" name="楕円 140"/>
        <xdr:cNvSpPr/>
      </xdr:nvSpPr>
      <xdr:spPr>
        <a:xfrm>
          <a:off x="2857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169545</xdr:rowOff>
    </xdr:from>
    <xdr:ext cx="532765" cy="257175"/>
    <xdr:sp macro="" textlink="">
      <xdr:nvSpPr>
        <xdr:cNvPr id="142" name="テキスト ボックス 141"/>
        <xdr:cNvSpPr txBox="1"/>
      </xdr:nvSpPr>
      <xdr:spPr>
        <a:xfrm>
          <a:off x="2640965" y="9942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81280</xdr:rowOff>
    </xdr:from>
    <xdr:to>
      <xdr:col>10</xdr:col>
      <xdr:colOff>165100</xdr:colOff>
      <xdr:row>58</xdr:row>
      <xdr:rowOff>11430</xdr:rowOff>
    </xdr:to>
    <xdr:sp macro="" textlink="">
      <xdr:nvSpPr>
        <xdr:cNvPr id="143" name="楕円 142"/>
        <xdr:cNvSpPr/>
      </xdr:nvSpPr>
      <xdr:spPr>
        <a:xfrm>
          <a:off x="1968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2540</xdr:rowOff>
    </xdr:from>
    <xdr:ext cx="532765" cy="259080"/>
    <xdr:sp macro="" textlink="">
      <xdr:nvSpPr>
        <xdr:cNvPr id="144" name="テキスト ボックス 143"/>
        <xdr:cNvSpPr txBox="1"/>
      </xdr:nvSpPr>
      <xdr:spPr>
        <a:xfrm>
          <a:off x="1751965" y="9946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105410</xdr:rowOff>
    </xdr:from>
    <xdr:to>
      <xdr:col>6</xdr:col>
      <xdr:colOff>38100</xdr:colOff>
      <xdr:row>58</xdr:row>
      <xdr:rowOff>35560</xdr:rowOff>
    </xdr:to>
    <xdr:sp macro="" textlink="">
      <xdr:nvSpPr>
        <xdr:cNvPr id="145" name="楕円 144"/>
        <xdr:cNvSpPr/>
      </xdr:nvSpPr>
      <xdr:spPr>
        <a:xfrm>
          <a:off x="1079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52070</xdr:rowOff>
    </xdr:from>
    <xdr:ext cx="532765" cy="257175"/>
    <xdr:sp macro="" textlink="">
      <xdr:nvSpPr>
        <xdr:cNvPr id="146" name="テキスト ボックス 145"/>
        <xdr:cNvSpPr txBox="1"/>
      </xdr:nvSpPr>
      <xdr:spPr>
        <a:xfrm>
          <a:off x="862965" y="96532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179,285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175"/>
    <xdr:sp macro="" textlink="">
      <xdr:nvSpPr>
        <xdr:cNvPr id="157" name="テキスト ボックス 156"/>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725" cy="259080"/>
    <xdr:sp macro="" textlink="">
      <xdr:nvSpPr>
        <xdr:cNvPr id="159" name="テキスト ボックス 158"/>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725" cy="259080"/>
    <xdr:sp macro="" textlink="">
      <xdr:nvSpPr>
        <xdr:cNvPr id="161" name="テキスト ボックス 160"/>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725" cy="257175"/>
    <xdr:sp macro="" textlink="">
      <xdr:nvSpPr>
        <xdr:cNvPr id="163" name="テキスト ボックス 162"/>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725" cy="259080"/>
    <xdr:sp macro="" textlink="">
      <xdr:nvSpPr>
        <xdr:cNvPr id="165" name="テキスト ボックス 164"/>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725" cy="259080"/>
    <xdr:sp macro="" textlink="">
      <xdr:nvSpPr>
        <xdr:cNvPr id="167" name="テキスト ボックス 166"/>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9" name="テキスト ボックス 168"/>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140970</xdr:rowOff>
    </xdr:from>
    <xdr:to>
      <xdr:col>24</xdr:col>
      <xdr:colOff>62865</xdr:colOff>
      <xdr:row>78</xdr:row>
      <xdr:rowOff>106045</xdr:rowOff>
    </xdr:to>
    <xdr:cxnSp macro="">
      <xdr:nvCxnSpPr>
        <xdr:cNvPr id="171" name="直線コネクタ 170"/>
        <xdr:cNvCxnSpPr/>
      </xdr:nvCxnSpPr>
      <xdr:spPr>
        <a:xfrm flipV="1">
          <a:off x="4633595" y="11971020"/>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109855</xdr:rowOff>
    </xdr:from>
    <xdr:ext cx="598805" cy="257175"/>
    <xdr:sp macro="" textlink="">
      <xdr:nvSpPr>
        <xdr:cNvPr id="172" name="民生費最小値テキスト"/>
        <xdr:cNvSpPr txBox="1"/>
      </xdr:nvSpPr>
      <xdr:spPr>
        <a:xfrm>
          <a:off x="4686300" y="134829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114,406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106045</xdr:rowOff>
    </xdr:from>
    <xdr:to>
      <xdr:col>24</xdr:col>
      <xdr:colOff>152400</xdr:colOff>
      <xdr:row>78</xdr:row>
      <xdr:rowOff>106045</xdr:rowOff>
    </xdr:to>
    <xdr:cxnSp macro="">
      <xdr:nvCxnSpPr>
        <xdr:cNvPr id="173" name="直線コネクタ 172"/>
        <xdr:cNvCxnSpPr/>
      </xdr:nvCxnSpPr>
      <xdr:spPr>
        <a:xfrm>
          <a:off x="4546600" y="1347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87630</xdr:rowOff>
    </xdr:from>
    <xdr:ext cx="598805" cy="257175"/>
    <xdr:sp macro="" textlink="">
      <xdr:nvSpPr>
        <xdr:cNvPr id="174" name="民生費最大値テキスト"/>
        <xdr:cNvSpPr txBox="1"/>
      </xdr:nvSpPr>
      <xdr:spPr>
        <a:xfrm>
          <a:off x="4686300" y="117462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312,340</a:t>
          </a:r>
          <a:endParaRPr kumimoji="1" lang="ja-JP" altLang="en-US" sz="1000" b="1">
            <a:latin typeface="ＭＳ Ｐゴシック"/>
          </a:endParaRPr>
        </a:p>
      </xdr:txBody>
    </xdr:sp>
    <xdr:clientData/>
  </xdr:oneCellAnchor>
  <xdr:twoCellAnchor>
    <xdr:from>
      <xdr:col>23</xdr:col>
      <xdr:colOff>165100</xdr:colOff>
      <xdr:row>69</xdr:row>
      <xdr:rowOff>140970</xdr:rowOff>
    </xdr:from>
    <xdr:to>
      <xdr:col>24</xdr:col>
      <xdr:colOff>152400</xdr:colOff>
      <xdr:row>69</xdr:row>
      <xdr:rowOff>140970</xdr:rowOff>
    </xdr:to>
    <xdr:cxnSp macro="">
      <xdr:nvCxnSpPr>
        <xdr:cNvPr id="175" name="直線コネクタ 174"/>
        <xdr:cNvCxnSpPr/>
      </xdr:nvCxnSpPr>
      <xdr:spPr>
        <a:xfrm>
          <a:off x="4546600" y="1197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128905</xdr:rowOff>
    </xdr:from>
    <xdr:to>
      <xdr:col>24</xdr:col>
      <xdr:colOff>63500</xdr:colOff>
      <xdr:row>74</xdr:row>
      <xdr:rowOff>157480</xdr:rowOff>
    </xdr:to>
    <xdr:cxnSp macro="">
      <xdr:nvCxnSpPr>
        <xdr:cNvPr id="176" name="直線コネクタ 175"/>
        <xdr:cNvCxnSpPr/>
      </xdr:nvCxnSpPr>
      <xdr:spPr>
        <a:xfrm flipV="1">
          <a:off x="3797300" y="128162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45085</xdr:rowOff>
    </xdr:from>
    <xdr:ext cx="598805" cy="258445"/>
    <xdr:sp macro="" textlink="">
      <xdr:nvSpPr>
        <xdr:cNvPr id="177" name="民生費平均値テキスト"/>
        <xdr:cNvSpPr txBox="1"/>
      </xdr:nvSpPr>
      <xdr:spPr>
        <a:xfrm>
          <a:off x="4686300" y="12903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66675</xdr:rowOff>
    </xdr:from>
    <xdr:to>
      <xdr:col>24</xdr:col>
      <xdr:colOff>114300</xdr:colOff>
      <xdr:row>75</xdr:row>
      <xdr:rowOff>168275</xdr:rowOff>
    </xdr:to>
    <xdr:sp macro="" textlink="">
      <xdr:nvSpPr>
        <xdr:cNvPr id="178" name="フローチャート: 判断 177"/>
        <xdr:cNvSpPr/>
      </xdr:nvSpPr>
      <xdr:spPr>
        <a:xfrm>
          <a:off x="4584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139700</xdr:rowOff>
    </xdr:from>
    <xdr:to>
      <xdr:col>19</xdr:col>
      <xdr:colOff>177800</xdr:colOff>
      <xdr:row>74</xdr:row>
      <xdr:rowOff>157480</xdr:rowOff>
    </xdr:to>
    <xdr:cxnSp macro="">
      <xdr:nvCxnSpPr>
        <xdr:cNvPr id="179" name="直線コネクタ 178"/>
        <xdr:cNvCxnSpPr/>
      </xdr:nvCxnSpPr>
      <xdr:spPr>
        <a:xfrm>
          <a:off x="2908300" y="128270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82550</xdr:rowOff>
    </xdr:from>
    <xdr:to>
      <xdr:col>20</xdr:col>
      <xdr:colOff>38100</xdr:colOff>
      <xdr:row>76</xdr:row>
      <xdr:rowOff>12700</xdr:rowOff>
    </xdr:to>
    <xdr:sp macro="" textlink="">
      <xdr:nvSpPr>
        <xdr:cNvPr id="180" name="フローチャート: 判断 179"/>
        <xdr:cNvSpPr/>
      </xdr:nvSpPr>
      <xdr:spPr>
        <a:xfrm>
          <a:off x="3746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3810</xdr:rowOff>
    </xdr:from>
    <xdr:ext cx="596900" cy="259080"/>
    <xdr:sp macro="" textlink="">
      <xdr:nvSpPr>
        <xdr:cNvPr id="181" name="テキスト ボックス 180"/>
        <xdr:cNvSpPr txBox="1"/>
      </xdr:nvSpPr>
      <xdr:spPr>
        <a:xfrm>
          <a:off x="3497580" y="13034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139700</xdr:rowOff>
    </xdr:from>
    <xdr:to>
      <xdr:col>15</xdr:col>
      <xdr:colOff>50800</xdr:colOff>
      <xdr:row>75</xdr:row>
      <xdr:rowOff>55880</xdr:rowOff>
    </xdr:to>
    <xdr:cxnSp macro="">
      <xdr:nvCxnSpPr>
        <xdr:cNvPr id="182" name="直線コネクタ 181"/>
        <xdr:cNvCxnSpPr/>
      </xdr:nvCxnSpPr>
      <xdr:spPr>
        <a:xfrm flipV="1">
          <a:off x="2019300" y="1282700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93345</xdr:rowOff>
    </xdr:from>
    <xdr:to>
      <xdr:col>15</xdr:col>
      <xdr:colOff>101600</xdr:colOff>
      <xdr:row>76</xdr:row>
      <xdr:rowOff>23495</xdr:rowOff>
    </xdr:to>
    <xdr:sp macro="" textlink="">
      <xdr:nvSpPr>
        <xdr:cNvPr id="183" name="フローチャート: 判断 182"/>
        <xdr:cNvSpPr/>
      </xdr:nvSpPr>
      <xdr:spPr>
        <a:xfrm>
          <a:off x="2857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14605</xdr:rowOff>
    </xdr:from>
    <xdr:ext cx="596900" cy="259080"/>
    <xdr:sp macro="" textlink="">
      <xdr:nvSpPr>
        <xdr:cNvPr id="184" name="テキスト ボックス 183"/>
        <xdr:cNvSpPr txBox="1"/>
      </xdr:nvSpPr>
      <xdr:spPr>
        <a:xfrm>
          <a:off x="2608580" y="13044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30480</xdr:rowOff>
    </xdr:from>
    <xdr:to>
      <xdr:col>10</xdr:col>
      <xdr:colOff>114300</xdr:colOff>
      <xdr:row>75</xdr:row>
      <xdr:rowOff>55880</xdr:rowOff>
    </xdr:to>
    <xdr:cxnSp macro="">
      <xdr:nvCxnSpPr>
        <xdr:cNvPr id="185" name="直線コネクタ 184"/>
        <xdr:cNvCxnSpPr/>
      </xdr:nvCxnSpPr>
      <xdr:spPr>
        <a:xfrm>
          <a:off x="1130300" y="128892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158115</xdr:rowOff>
    </xdr:from>
    <xdr:to>
      <xdr:col>10</xdr:col>
      <xdr:colOff>165100</xdr:colOff>
      <xdr:row>76</xdr:row>
      <xdr:rowOff>88265</xdr:rowOff>
    </xdr:to>
    <xdr:sp macro="" textlink="">
      <xdr:nvSpPr>
        <xdr:cNvPr id="186" name="フローチャート: 判断 185"/>
        <xdr:cNvSpPr/>
      </xdr:nvSpPr>
      <xdr:spPr>
        <a:xfrm>
          <a:off x="1968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79375</xdr:rowOff>
    </xdr:from>
    <xdr:ext cx="596900" cy="258445"/>
    <xdr:sp macro="" textlink="">
      <xdr:nvSpPr>
        <xdr:cNvPr id="187" name="テキスト ボックス 186"/>
        <xdr:cNvSpPr txBox="1"/>
      </xdr:nvSpPr>
      <xdr:spPr>
        <a:xfrm>
          <a:off x="1719580" y="131095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170815</xdr:rowOff>
    </xdr:from>
    <xdr:to>
      <xdr:col>6</xdr:col>
      <xdr:colOff>38100</xdr:colOff>
      <xdr:row>77</xdr:row>
      <xdr:rowOff>100965</xdr:rowOff>
    </xdr:to>
    <xdr:sp macro="" textlink="">
      <xdr:nvSpPr>
        <xdr:cNvPr id="188" name="フローチャート: 判断 187"/>
        <xdr:cNvSpPr/>
      </xdr:nvSpPr>
      <xdr:spPr>
        <a:xfrm>
          <a:off x="1079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92075</xdr:rowOff>
    </xdr:from>
    <xdr:ext cx="596900" cy="259080"/>
    <xdr:sp macro="" textlink="">
      <xdr:nvSpPr>
        <xdr:cNvPr id="189" name="テキスト ボックス 188"/>
        <xdr:cNvSpPr txBox="1"/>
      </xdr:nvSpPr>
      <xdr:spPr>
        <a:xfrm>
          <a:off x="830580" y="132937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78105</xdr:rowOff>
    </xdr:from>
    <xdr:to>
      <xdr:col>24</xdr:col>
      <xdr:colOff>114300</xdr:colOff>
      <xdr:row>75</xdr:row>
      <xdr:rowOff>8255</xdr:rowOff>
    </xdr:to>
    <xdr:sp macro="" textlink="">
      <xdr:nvSpPr>
        <xdr:cNvPr id="195" name="楕円 194"/>
        <xdr:cNvSpPr/>
      </xdr:nvSpPr>
      <xdr:spPr>
        <a:xfrm>
          <a:off x="45847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100965</xdr:rowOff>
    </xdr:from>
    <xdr:ext cx="598805" cy="257175"/>
    <xdr:sp macro="" textlink="">
      <xdr:nvSpPr>
        <xdr:cNvPr id="196" name="民生費該当値テキスト"/>
        <xdr:cNvSpPr txBox="1"/>
      </xdr:nvSpPr>
      <xdr:spPr>
        <a:xfrm>
          <a:off x="4686300" y="126168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201,379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106680</xdr:rowOff>
    </xdr:from>
    <xdr:to>
      <xdr:col>20</xdr:col>
      <xdr:colOff>38100</xdr:colOff>
      <xdr:row>75</xdr:row>
      <xdr:rowOff>36830</xdr:rowOff>
    </xdr:to>
    <xdr:sp macro="" textlink="">
      <xdr:nvSpPr>
        <xdr:cNvPr id="197" name="楕円 196"/>
        <xdr:cNvSpPr/>
      </xdr:nvSpPr>
      <xdr:spPr>
        <a:xfrm>
          <a:off x="37465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53340</xdr:rowOff>
    </xdr:from>
    <xdr:ext cx="596900" cy="257175"/>
    <xdr:sp macro="" textlink="">
      <xdr:nvSpPr>
        <xdr:cNvPr id="198" name="テキスト ボックス 197"/>
        <xdr:cNvSpPr txBox="1"/>
      </xdr:nvSpPr>
      <xdr:spPr>
        <a:xfrm>
          <a:off x="3497580" y="125691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88900</xdr:rowOff>
    </xdr:from>
    <xdr:to>
      <xdr:col>15</xdr:col>
      <xdr:colOff>101600</xdr:colOff>
      <xdr:row>75</xdr:row>
      <xdr:rowOff>19050</xdr:rowOff>
    </xdr:to>
    <xdr:sp macro="" textlink="">
      <xdr:nvSpPr>
        <xdr:cNvPr id="199" name="楕円 198"/>
        <xdr:cNvSpPr/>
      </xdr:nvSpPr>
      <xdr:spPr>
        <a:xfrm>
          <a:off x="28575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35560</xdr:rowOff>
    </xdr:from>
    <xdr:ext cx="596900" cy="259080"/>
    <xdr:sp macro="" textlink="">
      <xdr:nvSpPr>
        <xdr:cNvPr id="200" name="テキスト ボックス 199"/>
        <xdr:cNvSpPr txBox="1"/>
      </xdr:nvSpPr>
      <xdr:spPr>
        <a:xfrm>
          <a:off x="2608580" y="125514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5080</xdr:rowOff>
    </xdr:from>
    <xdr:to>
      <xdr:col>10</xdr:col>
      <xdr:colOff>165100</xdr:colOff>
      <xdr:row>75</xdr:row>
      <xdr:rowOff>106680</xdr:rowOff>
    </xdr:to>
    <xdr:sp macro="" textlink="">
      <xdr:nvSpPr>
        <xdr:cNvPr id="201" name="楕円 200"/>
        <xdr:cNvSpPr/>
      </xdr:nvSpPr>
      <xdr:spPr>
        <a:xfrm>
          <a:off x="1968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123190</xdr:rowOff>
    </xdr:from>
    <xdr:ext cx="596900" cy="257175"/>
    <xdr:sp macro="" textlink="">
      <xdr:nvSpPr>
        <xdr:cNvPr id="202" name="テキスト ボックス 201"/>
        <xdr:cNvSpPr txBox="1"/>
      </xdr:nvSpPr>
      <xdr:spPr>
        <a:xfrm>
          <a:off x="1719580" y="126390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151130</xdr:rowOff>
    </xdr:from>
    <xdr:to>
      <xdr:col>6</xdr:col>
      <xdr:colOff>38100</xdr:colOff>
      <xdr:row>75</xdr:row>
      <xdr:rowOff>81280</xdr:rowOff>
    </xdr:to>
    <xdr:sp macro="" textlink="">
      <xdr:nvSpPr>
        <xdr:cNvPr id="203" name="楕円 202"/>
        <xdr:cNvSpPr/>
      </xdr:nvSpPr>
      <xdr:spPr>
        <a:xfrm>
          <a:off x="1079500" y="12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97790</xdr:rowOff>
    </xdr:from>
    <xdr:ext cx="596900" cy="257175"/>
    <xdr:sp macro="" textlink="">
      <xdr:nvSpPr>
        <xdr:cNvPr id="204" name="テキスト ボックス 203"/>
        <xdr:cNvSpPr txBox="1"/>
      </xdr:nvSpPr>
      <xdr:spPr>
        <a:xfrm>
          <a:off x="830580" y="126136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3" name="テキスト ボックス 212"/>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7015" cy="259080"/>
    <xdr:sp macro="" textlink="">
      <xdr:nvSpPr>
        <xdr:cNvPr id="216" name="テキスト ボックス 215"/>
        <xdr:cNvSpPr txBox="1"/>
      </xdr:nvSpPr>
      <xdr:spPr>
        <a:xfrm>
          <a:off x="513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175"/>
    <xdr:sp macro="" textlink="">
      <xdr:nvSpPr>
        <xdr:cNvPr id="218" name="テキスト ボックス 217"/>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7175"/>
    <xdr:sp macro="" textlink="">
      <xdr:nvSpPr>
        <xdr:cNvPr id="222" name="テキスト ボックス 221"/>
        <xdr:cNvSpPr txBox="1"/>
      </xdr:nvSpPr>
      <xdr:spPr>
        <a:xfrm>
          <a:off x="230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24" name="テキスト ボックス 223"/>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725" cy="259080"/>
    <xdr:sp macro="" textlink="">
      <xdr:nvSpPr>
        <xdr:cNvPr id="226" name="テキスト ボックス 225"/>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8" name="テキスト ボックス 227"/>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67945</xdr:rowOff>
    </xdr:from>
    <xdr:to>
      <xdr:col>24</xdr:col>
      <xdr:colOff>62865</xdr:colOff>
      <xdr:row>98</xdr:row>
      <xdr:rowOff>63500</xdr:rowOff>
    </xdr:to>
    <xdr:cxnSp macro="">
      <xdr:nvCxnSpPr>
        <xdr:cNvPr id="230" name="直線コネクタ 229"/>
        <xdr:cNvCxnSpPr/>
      </xdr:nvCxnSpPr>
      <xdr:spPr>
        <a:xfrm flipV="1">
          <a:off x="4633595" y="1549844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67310</xdr:rowOff>
    </xdr:from>
    <xdr:ext cx="534670" cy="259080"/>
    <xdr:sp macro="" textlink="">
      <xdr:nvSpPr>
        <xdr:cNvPr id="231" name="衛生費最小値テキスト"/>
        <xdr:cNvSpPr txBox="1"/>
      </xdr:nvSpPr>
      <xdr:spPr>
        <a:xfrm>
          <a:off x="4686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63500</xdr:rowOff>
    </xdr:from>
    <xdr:to>
      <xdr:col>24</xdr:col>
      <xdr:colOff>152400</xdr:colOff>
      <xdr:row>98</xdr:row>
      <xdr:rowOff>63500</xdr:rowOff>
    </xdr:to>
    <xdr:cxnSp macro="">
      <xdr:nvCxnSpPr>
        <xdr:cNvPr id="232" name="直線コネクタ 231"/>
        <xdr:cNvCxnSpPr/>
      </xdr:nvCxnSpPr>
      <xdr:spPr>
        <a:xfrm>
          <a:off x="4546600" y="1686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14605</xdr:rowOff>
    </xdr:from>
    <xdr:ext cx="598805" cy="259080"/>
    <xdr:sp macro="" textlink="">
      <xdr:nvSpPr>
        <xdr:cNvPr id="233" name="衛生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144,584</a:t>
          </a:r>
          <a:endParaRPr kumimoji="1" lang="ja-JP" altLang="en-US" sz="1000" b="1">
            <a:latin typeface="ＭＳ Ｐゴシック"/>
          </a:endParaRPr>
        </a:p>
      </xdr:txBody>
    </xdr:sp>
    <xdr:clientData/>
  </xdr:oneCellAnchor>
  <xdr:twoCellAnchor>
    <xdr:from>
      <xdr:col>23</xdr:col>
      <xdr:colOff>165100</xdr:colOff>
      <xdr:row>90</xdr:row>
      <xdr:rowOff>67945</xdr:rowOff>
    </xdr:from>
    <xdr:to>
      <xdr:col>24</xdr:col>
      <xdr:colOff>152400</xdr:colOff>
      <xdr:row>90</xdr:row>
      <xdr:rowOff>67945</xdr:rowOff>
    </xdr:to>
    <xdr:cxnSp macro="">
      <xdr:nvCxnSpPr>
        <xdr:cNvPr id="234" name="直線コネクタ 233"/>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19050</xdr:rowOff>
    </xdr:from>
    <xdr:to>
      <xdr:col>24</xdr:col>
      <xdr:colOff>63500</xdr:colOff>
      <xdr:row>98</xdr:row>
      <xdr:rowOff>24765</xdr:rowOff>
    </xdr:to>
    <xdr:cxnSp macro="">
      <xdr:nvCxnSpPr>
        <xdr:cNvPr id="235" name="直線コネクタ 234"/>
        <xdr:cNvCxnSpPr/>
      </xdr:nvCxnSpPr>
      <xdr:spPr>
        <a:xfrm>
          <a:off x="3797300" y="168211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6350</xdr:rowOff>
    </xdr:from>
    <xdr:ext cx="534670" cy="257175"/>
    <xdr:sp macro="" textlink="">
      <xdr:nvSpPr>
        <xdr:cNvPr id="236" name="衛生費平均値テキスト"/>
        <xdr:cNvSpPr txBox="1"/>
      </xdr:nvSpPr>
      <xdr:spPr>
        <a:xfrm>
          <a:off x="4686300" y="162941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154940</xdr:rowOff>
    </xdr:from>
    <xdr:to>
      <xdr:col>24</xdr:col>
      <xdr:colOff>114300</xdr:colOff>
      <xdr:row>96</xdr:row>
      <xdr:rowOff>84455</xdr:rowOff>
    </xdr:to>
    <xdr:sp macro="" textlink="">
      <xdr:nvSpPr>
        <xdr:cNvPr id="237" name="フローチャート: 判断 236"/>
        <xdr:cNvSpPr/>
      </xdr:nvSpPr>
      <xdr:spPr>
        <a:xfrm>
          <a:off x="4584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9525</xdr:rowOff>
    </xdr:from>
    <xdr:to>
      <xdr:col>19</xdr:col>
      <xdr:colOff>177800</xdr:colOff>
      <xdr:row>98</xdr:row>
      <xdr:rowOff>19050</xdr:rowOff>
    </xdr:to>
    <xdr:cxnSp macro="">
      <xdr:nvCxnSpPr>
        <xdr:cNvPr id="238" name="直線コネクタ 237"/>
        <xdr:cNvCxnSpPr/>
      </xdr:nvCxnSpPr>
      <xdr:spPr>
        <a:xfrm>
          <a:off x="2908300" y="168116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153035</xdr:rowOff>
    </xdr:from>
    <xdr:to>
      <xdr:col>20</xdr:col>
      <xdr:colOff>38100</xdr:colOff>
      <xdr:row>96</xdr:row>
      <xdr:rowOff>83185</xdr:rowOff>
    </xdr:to>
    <xdr:sp macro="" textlink="">
      <xdr:nvSpPr>
        <xdr:cNvPr id="239" name="フローチャート: 判断 238"/>
        <xdr:cNvSpPr/>
      </xdr:nvSpPr>
      <xdr:spPr>
        <a:xfrm>
          <a:off x="3746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99695</xdr:rowOff>
    </xdr:from>
    <xdr:ext cx="532765" cy="257175"/>
    <xdr:sp macro="" textlink="">
      <xdr:nvSpPr>
        <xdr:cNvPr id="240" name="テキスト ボックス 239"/>
        <xdr:cNvSpPr txBox="1"/>
      </xdr:nvSpPr>
      <xdr:spPr>
        <a:xfrm>
          <a:off x="3529965" y="162159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9525</xdr:rowOff>
    </xdr:from>
    <xdr:to>
      <xdr:col>15</xdr:col>
      <xdr:colOff>50800</xdr:colOff>
      <xdr:row>98</xdr:row>
      <xdr:rowOff>18415</xdr:rowOff>
    </xdr:to>
    <xdr:cxnSp macro="">
      <xdr:nvCxnSpPr>
        <xdr:cNvPr id="241" name="直線コネクタ 240"/>
        <xdr:cNvCxnSpPr/>
      </xdr:nvCxnSpPr>
      <xdr:spPr>
        <a:xfrm flipV="1">
          <a:off x="2019300" y="168116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150495</xdr:rowOff>
    </xdr:from>
    <xdr:to>
      <xdr:col>15</xdr:col>
      <xdr:colOff>101600</xdr:colOff>
      <xdr:row>96</xdr:row>
      <xdr:rowOff>80645</xdr:rowOff>
    </xdr:to>
    <xdr:sp macro="" textlink="">
      <xdr:nvSpPr>
        <xdr:cNvPr id="242" name="フローチャート: 判断 241"/>
        <xdr:cNvSpPr/>
      </xdr:nvSpPr>
      <xdr:spPr>
        <a:xfrm>
          <a:off x="2857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97790</xdr:rowOff>
    </xdr:from>
    <xdr:ext cx="532765" cy="257175"/>
    <xdr:sp macro="" textlink="">
      <xdr:nvSpPr>
        <xdr:cNvPr id="243" name="テキスト ボックス 242"/>
        <xdr:cNvSpPr txBox="1"/>
      </xdr:nvSpPr>
      <xdr:spPr>
        <a:xfrm>
          <a:off x="2640965" y="16214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9525</xdr:rowOff>
    </xdr:from>
    <xdr:to>
      <xdr:col>10</xdr:col>
      <xdr:colOff>114300</xdr:colOff>
      <xdr:row>98</xdr:row>
      <xdr:rowOff>18415</xdr:rowOff>
    </xdr:to>
    <xdr:cxnSp macro="">
      <xdr:nvCxnSpPr>
        <xdr:cNvPr id="244" name="直線コネクタ 243"/>
        <xdr:cNvCxnSpPr/>
      </xdr:nvCxnSpPr>
      <xdr:spPr>
        <a:xfrm>
          <a:off x="1130300" y="168116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4445</xdr:rowOff>
    </xdr:from>
    <xdr:to>
      <xdr:col>10</xdr:col>
      <xdr:colOff>165100</xdr:colOff>
      <xdr:row>96</xdr:row>
      <xdr:rowOff>106045</xdr:rowOff>
    </xdr:to>
    <xdr:sp macro="" textlink="">
      <xdr:nvSpPr>
        <xdr:cNvPr id="245" name="フローチャート: 判断 244"/>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122555</xdr:rowOff>
    </xdr:from>
    <xdr:ext cx="532765" cy="257175"/>
    <xdr:sp macro="" textlink="">
      <xdr:nvSpPr>
        <xdr:cNvPr id="246" name="テキスト ボックス 245"/>
        <xdr:cNvSpPr txBox="1"/>
      </xdr:nvSpPr>
      <xdr:spPr>
        <a:xfrm>
          <a:off x="1751965" y="16238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162560</xdr:rowOff>
    </xdr:from>
    <xdr:to>
      <xdr:col>6</xdr:col>
      <xdr:colOff>38100</xdr:colOff>
      <xdr:row>97</xdr:row>
      <xdr:rowOff>92710</xdr:rowOff>
    </xdr:to>
    <xdr:sp macro="" textlink="">
      <xdr:nvSpPr>
        <xdr:cNvPr id="247" name="フローチャート: 判断 246"/>
        <xdr:cNvSpPr/>
      </xdr:nvSpPr>
      <xdr:spPr>
        <a:xfrm>
          <a:off x="1079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109220</xdr:rowOff>
    </xdr:from>
    <xdr:ext cx="532765" cy="257175"/>
    <xdr:sp macro="" textlink="">
      <xdr:nvSpPr>
        <xdr:cNvPr id="248" name="テキスト ボックス 247"/>
        <xdr:cNvSpPr txBox="1"/>
      </xdr:nvSpPr>
      <xdr:spPr>
        <a:xfrm>
          <a:off x="862965" y="16396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145415</xdr:rowOff>
    </xdr:from>
    <xdr:to>
      <xdr:col>24</xdr:col>
      <xdr:colOff>114300</xdr:colOff>
      <xdr:row>98</xdr:row>
      <xdr:rowOff>75565</xdr:rowOff>
    </xdr:to>
    <xdr:sp macro="" textlink="">
      <xdr:nvSpPr>
        <xdr:cNvPr id="254" name="楕円 253"/>
        <xdr:cNvSpPr/>
      </xdr:nvSpPr>
      <xdr:spPr>
        <a:xfrm>
          <a:off x="458470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60325</xdr:rowOff>
    </xdr:from>
    <xdr:ext cx="534670" cy="259080"/>
    <xdr:sp macro="" textlink="">
      <xdr:nvSpPr>
        <xdr:cNvPr id="255" name="衛生費該当値テキスト"/>
        <xdr:cNvSpPr txBox="1"/>
      </xdr:nvSpPr>
      <xdr:spPr>
        <a:xfrm>
          <a:off x="4686300" y="1669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139700</xdr:rowOff>
    </xdr:from>
    <xdr:to>
      <xdr:col>20</xdr:col>
      <xdr:colOff>38100</xdr:colOff>
      <xdr:row>98</xdr:row>
      <xdr:rowOff>69850</xdr:rowOff>
    </xdr:to>
    <xdr:sp macro="" textlink="">
      <xdr:nvSpPr>
        <xdr:cNvPr id="256" name="楕円 255"/>
        <xdr:cNvSpPr/>
      </xdr:nvSpPr>
      <xdr:spPr>
        <a:xfrm>
          <a:off x="3746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60960</xdr:rowOff>
    </xdr:from>
    <xdr:ext cx="532765" cy="259080"/>
    <xdr:sp macro="" textlink="">
      <xdr:nvSpPr>
        <xdr:cNvPr id="257" name="テキスト ボックス 256"/>
        <xdr:cNvSpPr txBox="1"/>
      </xdr:nvSpPr>
      <xdr:spPr>
        <a:xfrm>
          <a:off x="3529965" y="16863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130175</xdr:rowOff>
    </xdr:from>
    <xdr:to>
      <xdr:col>15</xdr:col>
      <xdr:colOff>101600</xdr:colOff>
      <xdr:row>98</xdr:row>
      <xdr:rowOff>60325</xdr:rowOff>
    </xdr:to>
    <xdr:sp macro="" textlink="">
      <xdr:nvSpPr>
        <xdr:cNvPr id="258" name="楕円 257"/>
        <xdr:cNvSpPr/>
      </xdr:nvSpPr>
      <xdr:spPr>
        <a:xfrm>
          <a:off x="2857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52070</xdr:rowOff>
    </xdr:from>
    <xdr:ext cx="532765" cy="257175"/>
    <xdr:sp macro="" textlink="">
      <xdr:nvSpPr>
        <xdr:cNvPr id="259" name="テキスト ボックス 258"/>
        <xdr:cNvSpPr txBox="1"/>
      </xdr:nvSpPr>
      <xdr:spPr>
        <a:xfrm>
          <a:off x="2640965" y="16854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139065</xdr:rowOff>
    </xdr:from>
    <xdr:to>
      <xdr:col>10</xdr:col>
      <xdr:colOff>165100</xdr:colOff>
      <xdr:row>98</xdr:row>
      <xdr:rowOff>69215</xdr:rowOff>
    </xdr:to>
    <xdr:sp macro="" textlink="">
      <xdr:nvSpPr>
        <xdr:cNvPr id="260" name="楕円 259"/>
        <xdr:cNvSpPr/>
      </xdr:nvSpPr>
      <xdr:spPr>
        <a:xfrm>
          <a:off x="1968500"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60325</xdr:rowOff>
    </xdr:from>
    <xdr:ext cx="532765" cy="259080"/>
    <xdr:sp macro="" textlink="">
      <xdr:nvSpPr>
        <xdr:cNvPr id="261" name="テキスト ボックス 260"/>
        <xdr:cNvSpPr txBox="1"/>
      </xdr:nvSpPr>
      <xdr:spPr>
        <a:xfrm>
          <a:off x="1751965" y="168624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130175</xdr:rowOff>
    </xdr:from>
    <xdr:to>
      <xdr:col>6</xdr:col>
      <xdr:colOff>38100</xdr:colOff>
      <xdr:row>98</xdr:row>
      <xdr:rowOff>60325</xdr:rowOff>
    </xdr:to>
    <xdr:sp macro="" textlink="">
      <xdr:nvSpPr>
        <xdr:cNvPr id="262" name="楕円 261"/>
        <xdr:cNvSpPr/>
      </xdr:nvSpPr>
      <xdr:spPr>
        <a:xfrm>
          <a:off x="1079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52070</xdr:rowOff>
    </xdr:from>
    <xdr:ext cx="532765" cy="257175"/>
    <xdr:sp macro="" textlink="">
      <xdr:nvSpPr>
        <xdr:cNvPr id="263" name="テキスト ボックス 262"/>
        <xdr:cNvSpPr txBox="1"/>
      </xdr:nvSpPr>
      <xdr:spPr>
        <a:xfrm>
          <a:off x="862965" y="16854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2" name="テキスト ボックス 271"/>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015" cy="259080"/>
    <xdr:sp macro="" textlink="">
      <xdr:nvSpPr>
        <xdr:cNvPr id="275" name="テキスト ボックス 274"/>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5455" cy="257175"/>
    <xdr:sp macro="" textlink="">
      <xdr:nvSpPr>
        <xdr:cNvPr id="277" name="テキスト ボックス 276"/>
        <xdr:cNvSpPr txBox="1"/>
      </xdr:nvSpPr>
      <xdr:spPr>
        <a:xfrm>
          <a:off x="6136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5455" cy="259080"/>
    <xdr:sp macro="" textlink="">
      <xdr:nvSpPr>
        <xdr:cNvPr id="279" name="テキスト ボックス 278"/>
        <xdr:cNvSpPr txBox="1"/>
      </xdr:nvSpPr>
      <xdr:spPr>
        <a:xfrm>
          <a:off x="6136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5455" cy="257175"/>
    <xdr:sp macro="" textlink="">
      <xdr:nvSpPr>
        <xdr:cNvPr id="281" name="テキスト ボックス 280"/>
        <xdr:cNvSpPr txBox="1"/>
      </xdr:nvSpPr>
      <xdr:spPr>
        <a:xfrm>
          <a:off x="6136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5455" cy="258445"/>
    <xdr:sp macro="" textlink="">
      <xdr:nvSpPr>
        <xdr:cNvPr id="283" name="テキスト ボックス 282"/>
        <xdr:cNvSpPr txBox="1"/>
      </xdr:nvSpPr>
      <xdr:spPr>
        <a:xfrm>
          <a:off x="6136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5455" cy="259080"/>
    <xdr:sp macro="" textlink="">
      <xdr:nvSpPr>
        <xdr:cNvPr id="285" name="テキスト ボックス 284"/>
        <xdr:cNvSpPr txBox="1"/>
      </xdr:nvSpPr>
      <xdr:spPr>
        <a:xfrm>
          <a:off x="6136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87" name="テキスト ボックス 286"/>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32385</xdr:rowOff>
    </xdr:from>
    <xdr:to>
      <xdr:col>54</xdr:col>
      <xdr:colOff>189865</xdr:colOff>
      <xdr:row>39</xdr:row>
      <xdr:rowOff>99060</xdr:rowOff>
    </xdr:to>
    <xdr:cxnSp macro="">
      <xdr:nvCxnSpPr>
        <xdr:cNvPr id="289" name="直線コネクタ 288"/>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150495</xdr:rowOff>
    </xdr:from>
    <xdr:ext cx="469900" cy="259080"/>
    <xdr:sp macro="" textlink="">
      <xdr:nvSpPr>
        <xdr:cNvPr id="292"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dr:col>54</xdr:col>
      <xdr:colOff>101600</xdr:colOff>
      <xdr:row>30</xdr:row>
      <xdr:rowOff>32385</xdr:rowOff>
    </xdr:from>
    <xdr:to>
      <xdr:col>55</xdr:col>
      <xdr:colOff>88900</xdr:colOff>
      <xdr:row>30</xdr:row>
      <xdr:rowOff>32385</xdr:rowOff>
    </xdr:to>
    <xdr:cxnSp macro="">
      <xdr:nvCxnSpPr>
        <xdr:cNvPr id="293" name="直線コネクタ 292"/>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88900</xdr:rowOff>
    </xdr:from>
    <xdr:to>
      <xdr:col>55</xdr:col>
      <xdr:colOff>0</xdr:colOff>
      <xdr:row>39</xdr:row>
      <xdr:rowOff>97790</xdr:rowOff>
    </xdr:to>
    <xdr:cxnSp macro="">
      <xdr:nvCxnSpPr>
        <xdr:cNvPr id="294" name="直線コネクタ 293"/>
        <xdr:cNvCxnSpPr/>
      </xdr:nvCxnSpPr>
      <xdr:spPr>
        <a:xfrm flipV="1">
          <a:off x="9639300" y="67754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7620</xdr:rowOff>
    </xdr:from>
    <xdr:ext cx="378460" cy="257175"/>
    <xdr:sp macro="" textlink="">
      <xdr:nvSpPr>
        <xdr:cNvPr id="295" name="労働費平均値テキスト"/>
        <xdr:cNvSpPr txBox="1"/>
      </xdr:nvSpPr>
      <xdr:spPr>
        <a:xfrm>
          <a:off x="10528300" y="635127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156210</xdr:rowOff>
    </xdr:from>
    <xdr:to>
      <xdr:col>55</xdr:col>
      <xdr:colOff>50800</xdr:colOff>
      <xdr:row>38</xdr:row>
      <xdr:rowOff>86360</xdr:rowOff>
    </xdr:to>
    <xdr:sp macro="" textlink="">
      <xdr:nvSpPr>
        <xdr:cNvPr id="296" name="フローチャート: 判断 295"/>
        <xdr:cNvSpPr/>
      </xdr:nvSpPr>
      <xdr:spPr>
        <a:xfrm>
          <a:off x="10426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93345</xdr:rowOff>
    </xdr:from>
    <xdr:to>
      <xdr:col>50</xdr:col>
      <xdr:colOff>114300</xdr:colOff>
      <xdr:row>39</xdr:row>
      <xdr:rowOff>97790</xdr:rowOff>
    </xdr:to>
    <xdr:cxnSp macro="">
      <xdr:nvCxnSpPr>
        <xdr:cNvPr id="297" name="直線コネクタ 296"/>
        <xdr:cNvCxnSpPr/>
      </xdr:nvCxnSpPr>
      <xdr:spPr>
        <a:xfrm>
          <a:off x="8750300" y="6779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142240</xdr:rowOff>
    </xdr:from>
    <xdr:to>
      <xdr:col>50</xdr:col>
      <xdr:colOff>165100</xdr:colOff>
      <xdr:row>38</xdr:row>
      <xdr:rowOff>72390</xdr:rowOff>
    </xdr:to>
    <xdr:sp macro="" textlink="">
      <xdr:nvSpPr>
        <xdr:cNvPr id="298" name="フローチャート: 判断 297"/>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88900</xdr:rowOff>
    </xdr:from>
    <xdr:ext cx="378460" cy="257175"/>
    <xdr:sp macro="" textlink="">
      <xdr:nvSpPr>
        <xdr:cNvPr id="299" name="テキスト ボックス 298"/>
        <xdr:cNvSpPr txBox="1"/>
      </xdr:nvSpPr>
      <xdr:spPr>
        <a:xfrm>
          <a:off x="9450070" y="62611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60960</xdr:rowOff>
    </xdr:from>
    <xdr:to>
      <xdr:col>45</xdr:col>
      <xdr:colOff>177800</xdr:colOff>
      <xdr:row>39</xdr:row>
      <xdr:rowOff>93345</xdr:rowOff>
    </xdr:to>
    <xdr:cxnSp macro="">
      <xdr:nvCxnSpPr>
        <xdr:cNvPr id="300" name="直線コネクタ 299"/>
        <xdr:cNvCxnSpPr/>
      </xdr:nvCxnSpPr>
      <xdr:spPr>
        <a:xfrm>
          <a:off x="7861300" y="6747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142240</xdr:rowOff>
    </xdr:from>
    <xdr:to>
      <xdr:col>46</xdr:col>
      <xdr:colOff>38100</xdr:colOff>
      <xdr:row>38</xdr:row>
      <xdr:rowOff>72390</xdr:rowOff>
    </xdr:to>
    <xdr:sp macro="" textlink="">
      <xdr:nvSpPr>
        <xdr:cNvPr id="301" name="フローチャート: 判断 300"/>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88900</xdr:rowOff>
    </xdr:from>
    <xdr:ext cx="378460" cy="257175"/>
    <xdr:sp macro="" textlink="">
      <xdr:nvSpPr>
        <xdr:cNvPr id="302" name="テキスト ボックス 301"/>
        <xdr:cNvSpPr txBox="1"/>
      </xdr:nvSpPr>
      <xdr:spPr>
        <a:xfrm>
          <a:off x="8561070" y="62611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144780</xdr:rowOff>
    </xdr:from>
    <xdr:to>
      <xdr:col>41</xdr:col>
      <xdr:colOff>50800</xdr:colOff>
      <xdr:row>39</xdr:row>
      <xdr:rowOff>60960</xdr:rowOff>
    </xdr:to>
    <xdr:cxnSp macro="">
      <xdr:nvCxnSpPr>
        <xdr:cNvPr id="303" name="直線コネクタ 302"/>
        <xdr:cNvCxnSpPr/>
      </xdr:nvCxnSpPr>
      <xdr:spPr>
        <a:xfrm>
          <a:off x="6972300" y="66598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107315</xdr:rowOff>
    </xdr:from>
    <xdr:to>
      <xdr:col>41</xdr:col>
      <xdr:colOff>101600</xdr:colOff>
      <xdr:row>38</xdr:row>
      <xdr:rowOff>37465</xdr:rowOff>
    </xdr:to>
    <xdr:sp macro="" textlink="">
      <xdr:nvSpPr>
        <xdr:cNvPr id="304" name="フローチャート: 判断 303"/>
        <xdr:cNvSpPr/>
      </xdr:nvSpPr>
      <xdr:spPr>
        <a:xfrm>
          <a:off x="781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53975</xdr:rowOff>
    </xdr:from>
    <xdr:ext cx="378460" cy="257175"/>
    <xdr:sp macro="" textlink="">
      <xdr:nvSpPr>
        <xdr:cNvPr id="305" name="テキスト ボックス 304"/>
        <xdr:cNvSpPr txBox="1"/>
      </xdr:nvSpPr>
      <xdr:spPr>
        <a:xfrm>
          <a:off x="7672070" y="62261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158115</xdr:rowOff>
    </xdr:from>
    <xdr:to>
      <xdr:col>36</xdr:col>
      <xdr:colOff>165100</xdr:colOff>
      <xdr:row>37</xdr:row>
      <xdr:rowOff>88265</xdr:rowOff>
    </xdr:to>
    <xdr:sp macro="" textlink="">
      <xdr:nvSpPr>
        <xdr:cNvPr id="306" name="フローチャート: 判断 305"/>
        <xdr:cNvSpPr/>
      </xdr:nvSpPr>
      <xdr:spPr>
        <a:xfrm>
          <a:off x="6921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104775</xdr:rowOff>
    </xdr:from>
    <xdr:ext cx="467995" cy="259080"/>
    <xdr:sp macro="" textlink="">
      <xdr:nvSpPr>
        <xdr:cNvPr id="307" name="テキスト ボックス 306"/>
        <xdr:cNvSpPr txBox="1"/>
      </xdr:nvSpPr>
      <xdr:spPr>
        <a:xfrm>
          <a:off x="6737350" y="61055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38100</xdr:rowOff>
    </xdr:from>
    <xdr:to>
      <xdr:col>55</xdr:col>
      <xdr:colOff>50800</xdr:colOff>
      <xdr:row>39</xdr:row>
      <xdr:rowOff>139700</xdr:rowOff>
    </xdr:to>
    <xdr:sp macro="" textlink="">
      <xdr:nvSpPr>
        <xdr:cNvPr id="313" name="楕円 312"/>
        <xdr:cNvSpPr/>
      </xdr:nvSpPr>
      <xdr:spPr>
        <a:xfrm>
          <a:off x="104267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124460</xdr:rowOff>
    </xdr:from>
    <xdr:ext cx="313690" cy="259080"/>
    <xdr:sp macro="" textlink="">
      <xdr:nvSpPr>
        <xdr:cNvPr id="314" name="労働費該当値テキスト"/>
        <xdr:cNvSpPr txBox="1"/>
      </xdr:nvSpPr>
      <xdr:spPr>
        <a:xfrm>
          <a:off x="10528300" y="66395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46990</xdr:rowOff>
    </xdr:from>
    <xdr:to>
      <xdr:col>50</xdr:col>
      <xdr:colOff>165100</xdr:colOff>
      <xdr:row>39</xdr:row>
      <xdr:rowOff>148590</xdr:rowOff>
    </xdr:to>
    <xdr:sp macro="" textlink="">
      <xdr:nvSpPr>
        <xdr:cNvPr id="315" name="楕円 314"/>
        <xdr:cNvSpPr/>
      </xdr:nvSpPr>
      <xdr:spPr>
        <a:xfrm>
          <a:off x="9588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139700</xdr:rowOff>
    </xdr:from>
    <xdr:ext cx="247650" cy="259080"/>
    <xdr:sp macro="" textlink="">
      <xdr:nvSpPr>
        <xdr:cNvPr id="316" name="テキスト ボックス 315"/>
        <xdr:cNvSpPr txBox="1"/>
      </xdr:nvSpPr>
      <xdr:spPr>
        <a:xfrm>
          <a:off x="9514840" y="682625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42545</xdr:rowOff>
    </xdr:from>
    <xdr:to>
      <xdr:col>46</xdr:col>
      <xdr:colOff>38100</xdr:colOff>
      <xdr:row>39</xdr:row>
      <xdr:rowOff>144145</xdr:rowOff>
    </xdr:to>
    <xdr:sp macro="" textlink="">
      <xdr:nvSpPr>
        <xdr:cNvPr id="317" name="楕円 316"/>
        <xdr:cNvSpPr/>
      </xdr:nvSpPr>
      <xdr:spPr>
        <a:xfrm>
          <a:off x="8699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135890</xdr:rowOff>
    </xdr:from>
    <xdr:ext cx="313690" cy="259080"/>
    <xdr:sp macro="" textlink="">
      <xdr:nvSpPr>
        <xdr:cNvPr id="318" name="テキスト ボックス 317"/>
        <xdr:cNvSpPr txBox="1"/>
      </xdr:nvSpPr>
      <xdr:spPr>
        <a:xfrm>
          <a:off x="8593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10160</xdr:rowOff>
    </xdr:from>
    <xdr:to>
      <xdr:col>41</xdr:col>
      <xdr:colOff>101600</xdr:colOff>
      <xdr:row>39</xdr:row>
      <xdr:rowOff>111760</xdr:rowOff>
    </xdr:to>
    <xdr:sp macro="" textlink="">
      <xdr:nvSpPr>
        <xdr:cNvPr id="319" name="楕円 318"/>
        <xdr:cNvSpPr/>
      </xdr:nvSpPr>
      <xdr:spPr>
        <a:xfrm>
          <a:off x="781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102870</xdr:rowOff>
    </xdr:from>
    <xdr:ext cx="378460" cy="259080"/>
    <xdr:sp macro="" textlink="">
      <xdr:nvSpPr>
        <xdr:cNvPr id="320" name="テキスト ボックス 319"/>
        <xdr:cNvSpPr txBox="1"/>
      </xdr:nvSpPr>
      <xdr:spPr>
        <a:xfrm>
          <a:off x="7672070" y="6789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93980</xdr:rowOff>
    </xdr:from>
    <xdr:to>
      <xdr:col>36</xdr:col>
      <xdr:colOff>165100</xdr:colOff>
      <xdr:row>39</xdr:row>
      <xdr:rowOff>24130</xdr:rowOff>
    </xdr:to>
    <xdr:sp macro="" textlink="">
      <xdr:nvSpPr>
        <xdr:cNvPr id="321" name="楕円 320"/>
        <xdr:cNvSpPr/>
      </xdr:nvSpPr>
      <xdr:spPr>
        <a:xfrm>
          <a:off x="692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15240</xdr:rowOff>
    </xdr:from>
    <xdr:ext cx="378460" cy="259080"/>
    <xdr:sp macro="" textlink="">
      <xdr:nvSpPr>
        <xdr:cNvPr id="322" name="テキスト ボックス 321"/>
        <xdr:cNvSpPr txBox="1"/>
      </xdr:nvSpPr>
      <xdr:spPr>
        <a:xfrm>
          <a:off x="6783070" y="6701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31" name="テキスト ボックス 330"/>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34" name="テキスト ボックス 333"/>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175"/>
    <xdr:sp macro="" textlink="">
      <xdr:nvSpPr>
        <xdr:cNvPr id="338" name="テキスト ボックス 337"/>
        <xdr:cNvSpPr txBox="1"/>
      </xdr:nvSpPr>
      <xdr:spPr>
        <a:xfrm>
          <a:off x="6072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42" name="テキスト ボックス 341"/>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44" name="テキスト ボックス 343"/>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169545</xdr:rowOff>
    </xdr:from>
    <xdr:to>
      <xdr:col>54</xdr:col>
      <xdr:colOff>189865</xdr:colOff>
      <xdr:row>58</xdr:row>
      <xdr:rowOff>152400</xdr:rowOff>
    </xdr:to>
    <xdr:cxnSp macro="">
      <xdr:nvCxnSpPr>
        <xdr:cNvPr id="346" name="直線コネクタ 345"/>
        <xdr:cNvCxnSpPr/>
      </xdr:nvCxnSpPr>
      <xdr:spPr>
        <a:xfrm flipV="1">
          <a:off x="10475595" y="85705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156210</xdr:rowOff>
    </xdr:from>
    <xdr:ext cx="469900" cy="257175"/>
    <xdr:sp macro="" textlink="">
      <xdr:nvSpPr>
        <xdr:cNvPr id="347" name="農林水産業費最小値テキスト"/>
        <xdr:cNvSpPr txBox="1"/>
      </xdr:nvSpPr>
      <xdr:spPr>
        <a:xfrm>
          <a:off x="10528300" y="10100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152400</xdr:rowOff>
    </xdr:from>
    <xdr:to>
      <xdr:col>55</xdr:col>
      <xdr:colOff>88900</xdr:colOff>
      <xdr:row>58</xdr:row>
      <xdr:rowOff>152400</xdr:rowOff>
    </xdr:to>
    <xdr:cxnSp macro="">
      <xdr:nvCxnSpPr>
        <xdr:cNvPr id="348" name="直線コネクタ 347"/>
        <xdr:cNvCxnSpPr/>
      </xdr:nvCxnSpPr>
      <xdr:spPr>
        <a:xfrm>
          <a:off x="10388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116205</xdr:rowOff>
    </xdr:from>
    <xdr:ext cx="598805" cy="259080"/>
    <xdr:sp macro="" textlink="">
      <xdr:nvSpPr>
        <xdr:cNvPr id="349" name="農林水産業費最大値テキスト"/>
        <xdr:cNvSpPr txBox="1"/>
      </xdr:nvSpPr>
      <xdr:spPr>
        <a:xfrm>
          <a:off x="10528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125,147</a:t>
          </a:r>
          <a:endParaRPr kumimoji="1" lang="ja-JP" altLang="en-US" sz="1000" b="1">
            <a:latin typeface="ＭＳ Ｐゴシック"/>
          </a:endParaRPr>
        </a:p>
      </xdr:txBody>
    </xdr:sp>
    <xdr:clientData/>
  </xdr:oneCellAnchor>
  <xdr:twoCellAnchor>
    <xdr:from>
      <xdr:col>54</xdr:col>
      <xdr:colOff>101600</xdr:colOff>
      <xdr:row>49</xdr:row>
      <xdr:rowOff>169545</xdr:rowOff>
    </xdr:from>
    <xdr:to>
      <xdr:col>55</xdr:col>
      <xdr:colOff>88900</xdr:colOff>
      <xdr:row>49</xdr:row>
      <xdr:rowOff>169545</xdr:rowOff>
    </xdr:to>
    <xdr:cxnSp macro="">
      <xdr:nvCxnSpPr>
        <xdr:cNvPr id="350" name="直線コネクタ 349"/>
        <xdr:cNvCxnSpPr/>
      </xdr:nvCxnSpPr>
      <xdr:spPr>
        <a:xfrm>
          <a:off x="10388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4445</xdr:rowOff>
    </xdr:from>
    <xdr:to>
      <xdr:col>55</xdr:col>
      <xdr:colOff>0</xdr:colOff>
      <xdr:row>57</xdr:row>
      <xdr:rowOff>20320</xdr:rowOff>
    </xdr:to>
    <xdr:cxnSp macro="">
      <xdr:nvCxnSpPr>
        <xdr:cNvPr id="351" name="直線コネクタ 350"/>
        <xdr:cNvCxnSpPr/>
      </xdr:nvCxnSpPr>
      <xdr:spPr>
        <a:xfrm>
          <a:off x="9639300" y="977709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72390</xdr:rowOff>
    </xdr:from>
    <xdr:ext cx="534670" cy="259080"/>
    <xdr:sp macro="" textlink="">
      <xdr:nvSpPr>
        <xdr:cNvPr id="352" name="農林水産業費平均値テキスト"/>
        <xdr:cNvSpPr txBox="1"/>
      </xdr:nvSpPr>
      <xdr:spPr>
        <a:xfrm>
          <a:off x="10528300" y="9502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49530</xdr:rowOff>
    </xdr:from>
    <xdr:to>
      <xdr:col>55</xdr:col>
      <xdr:colOff>50800</xdr:colOff>
      <xdr:row>56</xdr:row>
      <xdr:rowOff>151130</xdr:rowOff>
    </xdr:to>
    <xdr:sp macro="" textlink="">
      <xdr:nvSpPr>
        <xdr:cNvPr id="353" name="フローチャート: 判断 352"/>
        <xdr:cNvSpPr/>
      </xdr:nvSpPr>
      <xdr:spPr>
        <a:xfrm>
          <a:off x="10426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4445</xdr:rowOff>
    </xdr:from>
    <xdr:to>
      <xdr:col>50</xdr:col>
      <xdr:colOff>114300</xdr:colOff>
      <xdr:row>57</xdr:row>
      <xdr:rowOff>41275</xdr:rowOff>
    </xdr:to>
    <xdr:cxnSp macro="">
      <xdr:nvCxnSpPr>
        <xdr:cNvPr id="354" name="直線コネクタ 353"/>
        <xdr:cNvCxnSpPr/>
      </xdr:nvCxnSpPr>
      <xdr:spPr>
        <a:xfrm flipV="1">
          <a:off x="8750300" y="977709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59690</xdr:rowOff>
    </xdr:from>
    <xdr:to>
      <xdr:col>50</xdr:col>
      <xdr:colOff>165100</xdr:colOff>
      <xdr:row>56</xdr:row>
      <xdr:rowOff>161290</xdr:rowOff>
    </xdr:to>
    <xdr:sp macro="" textlink="">
      <xdr:nvSpPr>
        <xdr:cNvPr id="355" name="フローチャート: 判断 354"/>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6350</xdr:rowOff>
    </xdr:from>
    <xdr:ext cx="532765" cy="257175"/>
    <xdr:sp macro="" textlink="">
      <xdr:nvSpPr>
        <xdr:cNvPr id="356" name="テキスト ボックス 355"/>
        <xdr:cNvSpPr txBox="1"/>
      </xdr:nvSpPr>
      <xdr:spPr>
        <a:xfrm>
          <a:off x="9371965" y="94361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15875</xdr:rowOff>
    </xdr:from>
    <xdr:to>
      <xdr:col>45</xdr:col>
      <xdr:colOff>177800</xdr:colOff>
      <xdr:row>57</xdr:row>
      <xdr:rowOff>41275</xdr:rowOff>
    </xdr:to>
    <xdr:cxnSp macro="">
      <xdr:nvCxnSpPr>
        <xdr:cNvPr id="357" name="直線コネクタ 356"/>
        <xdr:cNvCxnSpPr/>
      </xdr:nvCxnSpPr>
      <xdr:spPr>
        <a:xfrm>
          <a:off x="7861300" y="97885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88900</xdr:rowOff>
    </xdr:from>
    <xdr:to>
      <xdr:col>46</xdr:col>
      <xdr:colOff>38100</xdr:colOff>
      <xdr:row>57</xdr:row>
      <xdr:rowOff>19050</xdr:rowOff>
    </xdr:to>
    <xdr:sp macro="" textlink="">
      <xdr:nvSpPr>
        <xdr:cNvPr id="358" name="フローチャート: 判断 357"/>
        <xdr:cNvSpPr/>
      </xdr:nvSpPr>
      <xdr:spPr>
        <a:xfrm>
          <a:off x="8699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35560</xdr:rowOff>
    </xdr:from>
    <xdr:ext cx="532765" cy="259080"/>
    <xdr:sp macro="" textlink="">
      <xdr:nvSpPr>
        <xdr:cNvPr id="359" name="テキスト ボックス 358"/>
        <xdr:cNvSpPr txBox="1"/>
      </xdr:nvSpPr>
      <xdr:spPr>
        <a:xfrm>
          <a:off x="8482965" y="9465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15875</xdr:rowOff>
    </xdr:from>
    <xdr:to>
      <xdr:col>41</xdr:col>
      <xdr:colOff>50800</xdr:colOff>
      <xdr:row>57</xdr:row>
      <xdr:rowOff>93980</xdr:rowOff>
    </xdr:to>
    <xdr:cxnSp macro="">
      <xdr:nvCxnSpPr>
        <xdr:cNvPr id="360" name="直線コネクタ 359"/>
        <xdr:cNvCxnSpPr/>
      </xdr:nvCxnSpPr>
      <xdr:spPr>
        <a:xfrm flipV="1">
          <a:off x="6972300" y="978852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97790</xdr:rowOff>
    </xdr:from>
    <xdr:to>
      <xdr:col>41</xdr:col>
      <xdr:colOff>101600</xdr:colOff>
      <xdr:row>57</xdr:row>
      <xdr:rowOff>27940</xdr:rowOff>
    </xdr:to>
    <xdr:sp macro="" textlink="">
      <xdr:nvSpPr>
        <xdr:cNvPr id="361" name="フローチャート: 判断 360"/>
        <xdr:cNvSpPr/>
      </xdr:nvSpPr>
      <xdr:spPr>
        <a:xfrm>
          <a:off x="7810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44450</xdr:rowOff>
    </xdr:from>
    <xdr:ext cx="532765" cy="259080"/>
    <xdr:sp macro="" textlink="">
      <xdr:nvSpPr>
        <xdr:cNvPr id="362" name="テキスト ボックス 361"/>
        <xdr:cNvSpPr txBox="1"/>
      </xdr:nvSpPr>
      <xdr:spPr>
        <a:xfrm>
          <a:off x="7593965" y="9474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154940</xdr:rowOff>
    </xdr:from>
    <xdr:to>
      <xdr:col>36</xdr:col>
      <xdr:colOff>165100</xdr:colOff>
      <xdr:row>58</xdr:row>
      <xdr:rowOff>85090</xdr:rowOff>
    </xdr:to>
    <xdr:sp macro="" textlink="">
      <xdr:nvSpPr>
        <xdr:cNvPr id="363" name="フローチャート: 判断 362"/>
        <xdr:cNvSpPr/>
      </xdr:nvSpPr>
      <xdr:spPr>
        <a:xfrm>
          <a:off x="6921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76200</xdr:rowOff>
    </xdr:from>
    <xdr:ext cx="532765" cy="257175"/>
    <xdr:sp macro="" textlink="">
      <xdr:nvSpPr>
        <xdr:cNvPr id="364" name="テキスト ボックス 363"/>
        <xdr:cNvSpPr txBox="1"/>
      </xdr:nvSpPr>
      <xdr:spPr>
        <a:xfrm>
          <a:off x="6704965" y="10020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140970</xdr:rowOff>
    </xdr:from>
    <xdr:to>
      <xdr:col>55</xdr:col>
      <xdr:colOff>50800</xdr:colOff>
      <xdr:row>57</xdr:row>
      <xdr:rowOff>71120</xdr:rowOff>
    </xdr:to>
    <xdr:sp macro="" textlink="">
      <xdr:nvSpPr>
        <xdr:cNvPr id="370" name="楕円 369"/>
        <xdr:cNvSpPr/>
      </xdr:nvSpPr>
      <xdr:spPr>
        <a:xfrm>
          <a:off x="104267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119380</xdr:rowOff>
    </xdr:from>
    <xdr:ext cx="534670" cy="259080"/>
    <xdr:sp macro="" textlink="">
      <xdr:nvSpPr>
        <xdr:cNvPr id="371" name="農林水産業費該当値テキスト"/>
        <xdr:cNvSpPr txBox="1"/>
      </xdr:nvSpPr>
      <xdr:spPr>
        <a:xfrm>
          <a:off x="10528300" y="9720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125095</xdr:rowOff>
    </xdr:from>
    <xdr:to>
      <xdr:col>50</xdr:col>
      <xdr:colOff>165100</xdr:colOff>
      <xdr:row>57</xdr:row>
      <xdr:rowOff>55245</xdr:rowOff>
    </xdr:to>
    <xdr:sp macro="" textlink="">
      <xdr:nvSpPr>
        <xdr:cNvPr id="372" name="楕円 371"/>
        <xdr:cNvSpPr/>
      </xdr:nvSpPr>
      <xdr:spPr>
        <a:xfrm>
          <a:off x="9588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46355</xdr:rowOff>
    </xdr:from>
    <xdr:ext cx="532765" cy="259080"/>
    <xdr:sp macro="" textlink="">
      <xdr:nvSpPr>
        <xdr:cNvPr id="373" name="テキスト ボックス 372"/>
        <xdr:cNvSpPr txBox="1"/>
      </xdr:nvSpPr>
      <xdr:spPr>
        <a:xfrm>
          <a:off x="9371965" y="9819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161925</xdr:rowOff>
    </xdr:from>
    <xdr:to>
      <xdr:col>46</xdr:col>
      <xdr:colOff>38100</xdr:colOff>
      <xdr:row>57</xdr:row>
      <xdr:rowOff>92075</xdr:rowOff>
    </xdr:to>
    <xdr:sp macro="" textlink="">
      <xdr:nvSpPr>
        <xdr:cNvPr id="374" name="楕円 373"/>
        <xdr:cNvSpPr/>
      </xdr:nvSpPr>
      <xdr:spPr>
        <a:xfrm>
          <a:off x="8699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83185</xdr:rowOff>
    </xdr:from>
    <xdr:ext cx="532765" cy="259080"/>
    <xdr:sp macro="" textlink="">
      <xdr:nvSpPr>
        <xdr:cNvPr id="375" name="テキスト ボックス 374"/>
        <xdr:cNvSpPr txBox="1"/>
      </xdr:nvSpPr>
      <xdr:spPr>
        <a:xfrm>
          <a:off x="8482965" y="9855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136525</xdr:rowOff>
    </xdr:from>
    <xdr:to>
      <xdr:col>41</xdr:col>
      <xdr:colOff>101600</xdr:colOff>
      <xdr:row>57</xdr:row>
      <xdr:rowOff>66675</xdr:rowOff>
    </xdr:to>
    <xdr:sp macro="" textlink="">
      <xdr:nvSpPr>
        <xdr:cNvPr id="376" name="楕円 375"/>
        <xdr:cNvSpPr/>
      </xdr:nvSpPr>
      <xdr:spPr>
        <a:xfrm>
          <a:off x="7810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57785</xdr:rowOff>
    </xdr:from>
    <xdr:ext cx="532765" cy="259080"/>
    <xdr:sp macro="" textlink="">
      <xdr:nvSpPr>
        <xdr:cNvPr id="377" name="テキスト ボックス 376"/>
        <xdr:cNvSpPr txBox="1"/>
      </xdr:nvSpPr>
      <xdr:spPr>
        <a:xfrm>
          <a:off x="7593965" y="9830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43180</xdr:rowOff>
    </xdr:from>
    <xdr:to>
      <xdr:col>36</xdr:col>
      <xdr:colOff>165100</xdr:colOff>
      <xdr:row>57</xdr:row>
      <xdr:rowOff>144780</xdr:rowOff>
    </xdr:to>
    <xdr:sp macro="" textlink="">
      <xdr:nvSpPr>
        <xdr:cNvPr id="378" name="楕円 377"/>
        <xdr:cNvSpPr/>
      </xdr:nvSpPr>
      <xdr:spPr>
        <a:xfrm>
          <a:off x="6921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161290</xdr:rowOff>
    </xdr:from>
    <xdr:ext cx="532765" cy="259080"/>
    <xdr:sp macro="" textlink="">
      <xdr:nvSpPr>
        <xdr:cNvPr id="379" name="テキスト ボックス 378"/>
        <xdr:cNvSpPr txBox="1"/>
      </xdr:nvSpPr>
      <xdr:spPr>
        <a:xfrm>
          <a:off x="6704965" y="9591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8" name="テキスト ボックス 387"/>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91" name="テキスト ボックス 390"/>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95" name="テキスト ボックス 394"/>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725" cy="259080"/>
    <xdr:sp macro="" textlink="">
      <xdr:nvSpPr>
        <xdr:cNvPr id="397" name="テキスト ボックス 396"/>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399" name="テキスト ボックス 398"/>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401" name="テキスト ボックス 400"/>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84455</xdr:rowOff>
    </xdr:from>
    <xdr:to>
      <xdr:col>54</xdr:col>
      <xdr:colOff>189865</xdr:colOff>
      <xdr:row>79</xdr:row>
      <xdr:rowOff>22860</xdr:rowOff>
    </xdr:to>
    <xdr:cxnSp macro="">
      <xdr:nvCxnSpPr>
        <xdr:cNvPr id="403" name="直線コネクタ 402"/>
        <xdr:cNvCxnSpPr/>
      </xdr:nvCxnSpPr>
      <xdr:spPr>
        <a:xfrm flipV="1">
          <a:off x="10475595" y="1225740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26670</xdr:rowOff>
    </xdr:from>
    <xdr:ext cx="469900" cy="259080"/>
    <xdr:sp macro="" textlink="">
      <xdr:nvSpPr>
        <xdr:cNvPr id="404"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22860</xdr:rowOff>
    </xdr:from>
    <xdr:to>
      <xdr:col>55</xdr:col>
      <xdr:colOff>88900</xdr:colOff>
      <xdr:row>79</xdr:row>
      <xdr:rowOff>22860</xdr:rowOff>
    </xdr:to>
    <xdr:cxnSp macro="">
      <xdr:nvCxnSpPr>
        <xdr:cNvPr id="405" name="直線コネクタ 404"/>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31115</xdr:rowOff>
    </xdr:from>
    <xdr:ext cx="598805" cy="257175"/>
    <xdr:sp macro="" textlink="">
      <xdr:nvSpPr>
        <xdr:cNvPr id="406" name="商工費最大値テキスト"/>
        <xdr:cNvSpPr txBox="1"/>
      </xdr:nvSpPr>
      <xdr:spPr>
        <a:xfrm>
          <a:off x="10528300" y="120326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174,774</a:t>
          </a:r>
          <a:endParaRPr kumimoji="1" lang="ja-JP" altLang="en-US" sz="1000" b="1">
            <a:latin typeface="ＭＳ Ｐゴシック"/>
          </a:endParaRPr>
        </a:p>
      </xdr:txBody>
    </xdr:sp>
    <xdr:clientData/>
  </xdr:oneCellAnchor>
  <xdr:twoCellAnchor>
    <xdr:from>
      <xdr:col>54</xdr:col>
      <xdr:colOff>101600</xdr:colOff>
      <xdr:row>71</xdr:row>
      <xdr:rowOff>84455</xdr:rowOff>
    </xdr:from>
    <xdr:to>
      <xdr:col>55</xdr:col>
      <xdr:colOff>88900</xdr:colOff>
      <xdr:row>71</xdr:row>
      <xdr:rowOff>84455</xdr:rowOff>
    </xdr:to>
    <xdr:cxnSp macro="">
      <xdr:nvCxnSpPr>
        <xdr:cNvPr id="407" name="直線コネクタ 406"/>
        <xdr:cNvCxnSpPr/>
      </xdr:nvCxnSpPr>
      <xdr:spPr>
        <a:xfrm>
          <a:off x="10388600" y="1225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15240</xdr:rowOff>
    </xdr:from>
    <xdr:to>
      <xdr:col>55</xdr:col>
      <xdr:colOff>0</xdr:colOff>
      <xdr:row>76</xdr:row>
      <xdr:rowOff>80645</xdr:rowOff>
    </xdr:to>
    <xdr:cxnSp macro="">
      <xdr:nvCxnSpPr>
        <xdr:cNvPr id="408" name="直線コネクタ 407"/>
        <xdr:cNvCxnSpPr/>
      </xdr:nvCxnSpPr>
      <xdr:spPr>
        <a:xfrm flipV="1">
          <a:off x="9639300" y="1304544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168910</xdr:rowOff>
    </xdr:from>
    <xdr:ext cx="534670" cy="257175"/>
    <xdr:sp macro="" textlink="">
      <xdr:nvSpPr>
        <xdr:cNvPr id="409" name="商工費平均値テキスト"/>
        <xdr:cNvSpPr txBox="1"/>
      </xdr:nvSpPr>
      <xdr:spPr>
        <a:xfrm>
          <a:off x="10528300" y="1337056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19050</xdr:rowOff>
    </xdr:from>
    <xdr:to>
      <xdr:col>55</xdr:col>
      <xdr:colOff>50800</xdr:colOff>
      <xdr:row>78</xdr:row>
      <xdr:rowOff>120650</xdr:rowOff>
    </xdr:to>
    <xdr:sp macro="" textlink="">
      <xdr:nvSpPr>
        <xdr:cNvPr id="410" name="フローチャート: 判断 409"/>
        <xdr:cNvSpPr/>
      </xdr:nvSpPr>
      <xdr:spPr>
        <a:xfrm>
          <a:off x="104267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77470</xdr:rowOff>
    </xdr:from>
    <xdr:to>
      <xdr:col>50</xdr:col>
      <xdr:colOff>114300</xdr:colOff>
      <xdr:row>76</xdr:row>
      <xdr:rowOff>80645</xdr:rowOff>
    </xdr:to>
    <xdr:cxnSp macro="">
      <xdr:nvCxnSpPr>
        <xdr:cNvPr id="411" name="直線コネクタ 410"/>
        <xdr:cNvCxnSpPr/>
      </xdr:nvCxnSpPr>
      <xdr:spPr>
        <a:xfrm>
          <a:off x="8750300" y="131076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21590</xdr:rowOff>
    </xdr:from>
    <xdr:to>
      <xdr:col>50</xdr:col>
      <xdr:colOff>165100</xdr:colOff>
      <xdr:row>78</xdr:row>
      <xdr:rowOff>123190</xdr:rowOff>
    </xdr:to>
    <xdr:sp macro="" textlink="">
      <xdr:nvSpPr>
        <xdr:cNvPr id="412" name="フローチャート: 判断 411"/>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114300</xdr:rowOff>
    </xdr:from>
    <xdr:ext cx="532765" cy="259080"/>
    <xdr:sp macro="" textlink="">
      <xdr:nvSpPr>
        <xdr:cNvPr id="413" name="テキスト ボックス 412"/>
        <xdr:cNvSpPr txBox="1"/>
      </xdr:nvSpPr>
      <xdr:spPr>
        <a:xfrm>
          <a:off x="9371965" y="134874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41910</xdr:rowOff>
    </xdr:from>
    <xdr:to>
      <xdr:col>45</xdr:col>
      <xdr:colOff>177800</xdr:colOff>
      <xdr:row>76</xdr:row>
      <xdr:rowOff>77470</xdr:rowOff>
    </xdr:to>
    <xdr:cxnSp macro="">
      <xdr:nvCxnSpPr>
        <xdr:cNvPr id="414" name="直線コネクタ 413"/>
        <xdr:cNvCxnSpPr/>
      </xdr:nvCxnSpPr>
      <xdr:spPr>
        <a:xfrm>
          <a:off x="7861300" y="1290066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33020</xdr:rowOff>
    </xdr:from>
    <xdr:to>
      <xdr:col>46</xdr:col>
      <xdr:colOff>38100</xdr:colOff>
      <xdr:row>78</xdr:row>
      <xdr:rowOff>134620</xdr:rowOff>
    </xdr:to>
    <xdr:sp macro="" textlink="">
      <xdr:nvSpPr>
        <xdr:cNvPr id="415" name="フローチャート: 判断 414"/>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125730</xdr:rowOff>
    </xdr:from>
    <xdr:ext cx="532765" cy="259080"/>
    <xdr:sp macro="" textlink="">
      <xdr:nvSpPr>
        <xdr:cNvPr id="416" name="テキスト ボックス 415"/>
        <xdr:cNvSpPr txBox="1"/>
      </xdr:nvSpPr>
      <xdr:spPr>
        <a:xfrm>
          <a:off x="8482965" y="13498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41910</xdr:rowOff>
    </xdr:from>
    <xdr:to>
      <xdr:col>41</xdr:col>
      <xdr:colOff>50800</xdr:colOff>
      <xdr:row>75</xdr:row>
      <xdr:rowOff>90805</xdr:rowOff>
    </xdr:to>
    <xdr:cxnSp macro="">
      <xdr:nvCxnSpPr>
        <xdr:cNvPr id="417" name="直線コネクタ 416"/>
        <xdr:cNvCxnSpPr/>
      </xdr:nvCxnSpPr>
      <xdr:spPr>
        <a:xfrm flipV="1">
          <a:off x="6972300" y="129006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24765</xdr:rowOff>
    </xdr:from>
    <xdr:to>
      <xdr:col>41</xdr:col>
      <xdr:colOff>101600</xdr:colOff>
      <xdr:row>78</xdr:row>
      <xdr:rowOff>126365</xdr:rowOff>
    </xdr:to>
    <xdr:sp macro="" textlink="">
      <xdr:nvSpPr>
        <xdr:cNvPr id="418" name="フローチャート: 判断 417"/>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117475</xdr:rowOff>
    </xdr:from>
    <xdr:ext cx="532765" cy="259080"/>
    <xdr:sp macro="" textlink="">
      <xdr:nvSpPr>
        <xdr:cNvPr id="419" name="テキスト ボックス 418"/>
        <xdr:cNvSpPr txBox="1"/>
      </xdr:nvSpPr>
      <xdr:spPr>
        <a:xfrm>
          <a:off x="7593965" y="13490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96520</xdr:rowOff>
    </xdr:from>
    <xdr:to>
      <xdr:col>36</xdr:col>
      <xdr:colOff>165100</xdr:colOff>
      <xdr:row>79</xdr:row>
      <xdr:rowOff>26670</xdr:rowOff>
    </xdr:to>
    <xdr:sp macro="" textlink="">
      <xdr:nvSpPr>
        <xdr:cNvPr id="420" name="フローチャート: 判断 419"/>
        <xdr:cNvSpPr/>
      </xdr:nvSpPr>
      <xdr:spPr>
        <a:xfrm>
          <a:off x="6921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17780</xdr:rowOff>
    </xdr:from>
    <xdr:ext cx="467995" cy="257175"/>
    <xdr:sp macro="" textlink="">
      <xdr:nvSpPr>
        <xdr:cNvPr id="421" name="テキスト ボックス 420"/>
        <xdr:cNvSpPr txBox="1"/>
      </xdr:nvSpPr>
      <xdr:spPr>
        <a:xfrm>
          <a:off x="6737350" y="135623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135890</xdr:rowOff>
    </xdr:from>
    <xdr:to>
      <xdr:col>55</xdr:col>
      <xdr:colOff>50800</xdr:colOff>
      <xdr:row>76</xdr:row>
      <xdr:rowOff>66040</xdr:rowOff>
    </xdr:to>
    <xdr:sp macro="" textlink="">
      <xdr:nvSpPr>
        <xdr:cNvPr id="427" name="楕円 426"/>
        <xdr:cNvSpPr/>
      </xdr:nvSpPr>
      <xdr:spPr>
        <a:xfrm>
          <a:off x="104267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158750</xdr:rowOff>
    </xdr:from>
    <xdr:ext cx="534670" cy="259080"/>
    <xdr:sp macro="" textlink="">
      <xdr:nvSpPr>
        <xdr:cNvPr id="428" name="商工費該当値テキスト"/>
        <xdr:cNvSpPr txBox="1"/>
      </xdr:nvSpPr>
      <xdr:spPr>
        <a:xfrm>
          <a:off x="10528300" y="1284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29845</xdr:rowOff>
    </xdr:from>
    <xdr:to>
      <xdr:col>50</xdr:col>
      <xdr:colOff>165100</xdr:colOff>
      <xdr:row>76</xdr:row>
      <xdr:rowOff>132080</xdr:rowOff>
    </xdr:to>
    <xdr:sp macro="" textlink="">
      <xdr:nvSpPr>
        <xdr:cNvPr id="429" name="楕円 428"/>
        <xdr:cNvSpPr/>
      </xdr:nvSpPr>
      <xdr:spPr>
        <a:xfrm>
          <a:off x="9588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147955</xdr:rowOff>
    </xdr:from>
    <xdr:ext cx="532765" cy="258445"/>
    <xdr:sp macro="" textlink="">
      <xdr:nvSpPr>
        <xdr:cNvPr id="430" name="テキスト ボックス 429"/>
        <xdr:cNvSpPr txBox="1"/>
      </xdr:nvSpPr>
      <xdr:spPr>
        <a:xfrm>
          <a:off x="9371965" y="128352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26670</xdr:rowOff>
    </xdr:from>
    <xdr:to>
      <xdr:col>46</xdr:col>
      <xdr:colOff>38100</xdr:colOff>
      <xdr:row>76</xdr:row>
      <xdr:rowOff>128270</xdr:rowOff>
    </xdr:to>
    <xdr:sp macro="" textlink="">
      <xdr:nvSpPr>
        <xdr:cNvPr id="431" name="楕円 430"/>
        <xdr:cNvSpPr/>
      </xdr:nvSpPr>
      <xdr:spPr>
        <a:xfrm>
          <a:off x="8699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144780</xdr:rowOff>
    </xdr:from>
    <xdr:ext cx="532765" cy="257175"/>
    <xdr:sp macro="" textlink="">
      <xdr:nvSpPr>
        <xdr:cNvPr id="432" name="テキスト ボックス 431"/>
        <xdr:cNvSpPr txBox="1"/>
      </xdr:nvSpPr>
      <xdr:spPr>
        <a:xfrm>
          <a:off x="8482965" y="128320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162560</xdr:rowOff>
    </xdr:from>
    <xdr:to>
      <xdr:col>41</xdr:col>
      <xdr:colOff>101600</xdr:colOff>
      <xdr:row>75</xdr:row>
      <xdr:rowOff>92710</xdr:rowOff>
    </xdr:to>
    <xdr:sp macro="" textlink="">
      <xdr:nvSpPr>
        <xdr:cNvPr id="433" name="楕円 432"/>
        <xdr:cNvSpPr/>
      </xdr:nvSpPr>
      <xdr:spPr>
        <a:xfrm>
          <a:off x="78105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109220</xdr:rowOff>
    </xdr:from>
    <xdr:ext cx="532765" cy="257175"/>
    <xdr:sp macro="" textlink="">
      <xdr:nvSpPr>
        <xdr:cNvPr id="434" name="テキスト ボックス 433"/>
        <xdr:cNvSpPr txBox="1"/>
      </xdr:nvSpPr>
      <xdr:spPr>
        <a:xfrm>
          <a:off x="7593965" y="126250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40640</xdr:rowOff>
    </xdr:from>
    <xdr:to>
      <xdr:col>36</xdr:col>
      <xdr:colOff>165100</xdr:colOff>
      <xdr:row>75</xdr:row>
      <xdr:rowOff>141605</xdr:rowOff>
    </xdr:to>
    <xdr:sp macro="" textlink="">
      <xdr:nvSpPr>
        <xdr:cNvPr id="435" name="楕円 434"/>
        <xdr:cNvSpPr/>
      </xdr:nvSpPr>
      <xdr:spPr>
        <a:xfrm>
          <a:off x="6921500" y="12899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158115</xdr:rowOff>
    </xdr:from>
    <xdr:ext cx="532765" cy="257175"/>
    <xdr:sp macro="" textlink="">
      <xdr:nvSpPr>
        <xdr:cNvPr id="436" name="テキスト ボックス 435"/>
        <xdr:cNvSpPr txBox="1"/>
      </xdr:nvSpPr>
      <xdr:spPr>
        <a:xfrm>
          <a:off x="6704965" y="126739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5" name="テキスト ボックス 444"/>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015" cy="259080"/>
    <xdr:sp macro="" textlink="">
      <xdr:nvSpPr>
        <xdr:cNvPr id="448" name="テキスト ボックス 447"/>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725" cy="257175"/>
    <xdr:sp macro="" textlink="">
      <xdr:nvSpPr>
        <xdr:cNvPr id="452" name="テキスト ボックス 451"/>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725" cy="259080"/>
    <xdr:sp macro="" textlink="">
      <xdr:nvSpPr>
        <xdr:cNvPr id="454" name="テキスト ボックス 453"/>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725" cy="259080"/>
    <xdr:sp macro="" textlink="">
      <xdr:nvSpPr>
        <xdr:cNvPr id="456" name="テキスト ボックス 455"/>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8" name="テキスト ボックス 457"/>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93345</xdr:rowOff>
    </xdr:from>
    <xdr:to>
      <xdr:col>54</xdr:col>
      <xdr:colOff>189865</xdr:colOff>
      <xdr:row>98</xdr:row>
      <xdr:rowOff>100965</xdr:rowOff>
    </xdr:to>
    <xdr:cxnSp macro="">
      <xdr:nvCxnSpPr>
        <xdr:cNvPr id="460" name="直線コネクタ 459"/>
        <xdr:cNvCxnSpPr/>
      </xdr:nvCxnSpPr>
      <xdr:spPr>
        <a:xfrm flipV="1">
          <a:off x="10475595" y="15695295"/>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104775</xdr:rowOff>
    </xdr:from>
    <xdr:ext cx="534670" cy="259080"/>
    <xdr:sp macro="" textlink="">
      <xdr:nvSpPr>
        <xdr:cNvPr id="461" name="土木費最小値テキスト"/>
        <xdr:cNvSpPr txBox="1"/>
      </xdr:nvSpPr>
      <xdr:spPr>
        <a:xfrm>
          <a:off x="10528300"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100965</xdr:rowOff>
    </xdr:from>
    <xdr:to>
      <xdr:col>55</xdr:col>
      <xdr:colOff>88900</xdr:colOff>
      <xdr:row>98</xdr:row>
      <xdr:rowOff>100965</xdr:rowOff>
    </xdr:to>
    <xdr:cxnSp macro="">
      <xdr:nvCxnSpPr>
        <xdr:cNvPr id="462" name="直線コネクタ 461"/>
        <xdr:cNvCxnSpPr/>
      </xdr:nvCxnSpPr>
      <xdr:spPr>
        <a:xfrm>
          <a:off x="10388600" y="1690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40640</xdr:rowOff>
    </xdr:from>
    <xdr:ext cx="598805" cy="257175"/>
    <xdr:sp macro="" textlink="">
      <xdr:nvSpPr>
        <xdr:cNvPr id="463" name="土木費最大値テキスト"/>
        <xdr:cNvSpPr txBox="1"/>
      </xdr:nvSpPr>
      <xdr:spPr>
        <a:xfrm>
          <a:off x="10528300" y="154711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173,567</a:t>
          </a:r>
          <a:endParaRPr kumimoji="1" lang="ja-JP" altLang="en-US" sz="1000" b="1">
            <a:latin typeface="ＭＳ Ｐゴシック"/>
          </a:endParaRPr>
        </a:p>
      </xdr:txBody>
    </xdr:sp>
    <xdr:clientData/>
  </xdr:oneCellAnchor>
  <xdr:twoCellAnchor>
    <xdr:from>
      <xdr:col>54</xdr:col>
      <xdr:colOff>101600</xdr:colOff>
      <xdr:row>91</xdr:row>
      <xdr:rowOff>93345</xdr:rowOff>
    </xdr:from>
    <xdr:to>
      <xdr:col>55</xdr:col>
      <xdr:colOff>88900</xdr:colOff>
      <xdr:row>91</xdr:row>
      <xdr:rowOff>93345</xdr:rowOff>
    </xdr:to>
    <xdr:cxnSp macro="">
      <xdr:nvCxnSpPr>
        <xdr:cNvPr id="464" name="直線コネクタ 463"/>
        <xdr:cNvCxnSpPr/>
      </xdr:nvCxnSpPr>
      <xdr:spPr>
        <a:xfrm>
          <a:off x="10388600" y="1569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45720</xdr:rowOff>
    </xdr:from>
    <xdr:to>
      <xdr:col>55</xdr:col>
      <xdr:colOff>0</xdr:colOff>
      <xdr:row>97</xdr:row>
      <xdr:rowOff>635</xdr:rowOff>
    </xdr:to>
    <xdr:cxnSp macro="">
      <xdr:nvCxnSpPr>
        <xdr:cNvPr id="465" name="直線コネクタ 464"/>
        <xdr:cNvCxnSpPr/>
      </xdr:nvCxnSpPr>
      <xdr:spPr>
        <a:xfrm>
          <a:off x="9639300" y="1650492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109220</xdr:rowOff>
    </xdr:from>
    <xdr:ext cx="534670" cy="257175"/>
    <xdr:sp macro="" textlink="">
      <xdr:nvSpPr>
        <xdr:cNvPr id="466" name="土木費平均値テキスト"/>
        <xdr:cNvSpPr txBox="1"/>
      </xdr:nvSpPr>
      <xdr:spPr>
        <a:xfrm>
          <a:off x="10528300" y="163969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86360</xdr:rowOff>
    </xdr:from>
    <xdr:to>
      <xdr:col>55</xdr:col>
      <xdr:colOff>50800</xdr:colOff>
      <xdr:row>97</xdr:row>
      <xdr:rowOff>15875</xdr:rowOff>
    </xdr:to>
    <xdr:sp macro="" textlink="">
      <xdr:nvSpPr>
        <xdr:cNvPr id="467" name="フローチャート: 判断 466"/>
        <xdr:cNvSpPr/>
      </xdr:nvSpPr>
      <xdr:spPr>
        <a:xfrm>
          <a:off x="104267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45720</xdr:rowOff>
    </xdr:from>
    <xdr:to>
      <xdr:col>50</xdr:col>
      <xdr:colOff>114300</xdr:colOff>
      <xdr:row>96</xdr:row>
      <xdr:rowOff>132080</xdr:rowOff>
    </xdr:to>
    <xdr:cxnSp macro="">
      <xdr:nvCxnSpPr>
        <xdr:cNvPr id="468" name="直線コネクタ 467"/>
        <xdr:cNvCxnSpPr/>
      </xdr:nvCxnSpPr>
      <xdr:spPr>
        <a:xfrm flipV="1">
          <a:off x="8750300" y="165049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82550</xdr:rowOff>
    </xdr:from>
    <xdr:to>
      <xdr:col>50</xdr:col>
      <xdr:colOff>165100</xdr:colOff>
      <xdr:row>97</xdr:row>
      <xdr:rowOff>12700</xdr:rowOff>
    </xdr:to>
    <xdr:sp macro="" textlink="">
      <xdr:nvSpPr>
        <xdr:cNvPr id="469" name="フローチャート: 判断 468"/>
        <xdr:cNvSpPr/>
      </xdr:nvSpPr>
      <xdr:spPr>
        <a:xfrm>
          <a:off x="9588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3810</xdr:rowOff>
    </xdr:from>
    <xdr:ext cx="532765" cy="259080"/>
    <xdr:sp macro="" textlink="">
      <xdr:nvSpPr>
        <xdr:cNvPr id="470" name="テキスト ボックス 469"/>
        <xdr:cNvSpPr txBox="1"/>
      </xdr:nvSpPr>
      <xdr:spPr>
        <a:xfrm>
          <a:off x="9371965" y="16634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132080</xdr:rowOff>
    </xdr:from>
    <xdr:to>
      <xdr:col>45</xdr:col>
      <xdr:colOff>177800</xdr:colOff>
      <xdr:row>96</xdr:row>
      <xdr:rowOff>134620</xdr:rowOff>
    </xdr:to>
    <xdr:cxnSp macro="">
      <xdr:nvCxnSpPr>
        <xdr:cNvPr id="471" name="直線コネクタ 470"/>
        <xdr:cNvCxnSpPr/>
      </xdr:nvCxnSpPr>
      <xdr:spPr>
        <a:xfrm flipV="1">
          <a:off x="7861300" y="16591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99695</xdr:rowOff>
    </xdr:from>
    <xdr:to>
      <xdr:col>46</xdr:col>
      <xdr:colOff>38100</xdr:colOff>
      <xdr:row>97</xdr:row>
      <xdr:rowOff>29845</xdr:rowOff>
    </xdr:to>
    <xdr:sp macro="" textlink="">
      <xdr:nvSpPr>
        <xdr:cNvPr id="472" name="フローチャート: 判断 471"/>
        <xdr:cNvSpPr/>
      </xdr:nvSpPr>
      <xdr:spPr>
        <a:xfrm>
          <a:off x="869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20955</xdr:rowOff>
    </xdr:from>
    <xdr:ext cx="532765" cy="257175"/>
    <xdr:sp macro="" textlink="">
      <xdr:nvSpPr>
        <xdr:cNvPr id="473" name="テキスト ボックス 472"/>
        <xdr:cNvSpPr txBox="1"/>
      </xdr:nvSpPr>
      <xdr:spPr>
        <a:xfrm>
          <a:off x="8482965" y="166516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134620</xdr:rowOff>
    </xdr:from>
    <xdr:to>
      <xdr:col>41</xdr:col>
      <xdr:colOff>50800</xdr:colOff>
      <xdr:row>97</xdr:row>
      <xdr:rowOff>10795</xdr:rowOff>
    </xdr:to>
    <xdr:cxnSp macro="">
      <xdr:nvCxnSpPr>
        <xdr:cNvPr id="474" name="直線コネクタ 473"/>
        <xdr:cNvCxnSpPr/>
      </xdr:nvCxnSpPr>
      <xdr:spPr>
        <a:xfrm flipV="1">
          <a:off x="6972300" y="165938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112395</xdr:rowOff>
    </xdr:from>
    <xdr:to>
      <xdr:col>41</xdr:col>
      <xdr:colOff>101600</xdr:colOff>
      <xdr:row>97</xdr:row>
      <xdr:rowOff>42545</xdr:rowOff>
    </xdr:to>
    <xdr:sp macro="" textlink="">
      <xdr:nvSpPr>
        <xdr:cNvPr id="475" name="フローチャート: 判断 474"/>
        <xdr:cNvSpPr/>
      </xdr:nvSpPr>
      <xdr:spPr>
        <a:xfrm>
          <a:off x="7810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33655</xdr:rowOff>
    </xdr:from>
    <xdr:ext cx="532765" cy="258445"/>
    <xdr:sp macro="" textlink="">
      <xdr:nvSpPr>
        <xdr:cNvPr id="476" name="テキスト ボックス 475"/>
        <xdr:cNvSpPr txBox="1"/>
      </xdr:nvSpPr>
      <xdr:spPr>
        <a:xfrm>
          <a:off x="7593965" y="166643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149860</xdr:rowOff>
    </xdr:from>
    <xdr:to>
      <xdr:col>36</xdr:col>
      <xdr:colOff>165100</xdr:colOff>
      <xdr:row>97</xdr:row>
      <xdr:rowOff>80010</xdr:rowOff>
    </xdr:to>
    <xdr:sp macro="" textlink="">
      <xdr:nvSpPr>
        <xdr:cNvPr id="477" name="フローチャート: 判断 476"/>
        <xdr:cNvSpPr/>
      </xdr:nvSpPr>
      <xdr:spPr>
        <a:xfrm>
          <a:off x="6921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71120</xdr:rowOff>
    </xdr:from>
    <xdr:ext cx="532765" cy="259080"/>
    <xdr:sp macro="" textlink="">
      <xdr:nvSpPr>
        <xdr:cNvPr id="478" name="テキスト ボックス 477"/>
        <xdr:cNvSpPr txBox="1"/>
      </xdr:nvSpPr>
      <xdr:spPr>
        <a:xfrm>
          <a:off x="6704965" y="16701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121285</xdr:rowOff>
    </xdr:from>
    <xdr:to>
      <xdr:col>55</xdr:col>
      <xdr:colOff>50800</xdr:colOff>
      <xdr:row>97</xdr:row>
      <xdr:rowOff>52070</xdr:rowOff>
    </xdr:to>
    <xdr:sp macro="" textlink="">
      <xdr:nvSpPr>
        <xdr:cNvPr id="484" name="楕円 483"/>
        <xdr:cNvSpPr/>
      </xdr:nvSpPr>
      <xdr:spPr>
        <a:xfrm>
          <a:off x="10426700" y="16580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99695</xdr:rowOff>
    </xdr:from>
    <xdr:ext cx="534670" cy="257175"/>
    <xdr:sp macro="" textlink="">
      <xdr:nvSpPr>
        <xdr:cNvPr id="485" name="土木費該当値テキスト"/>
        <xdr:cNvSpPr txBox="1"/>
      </xdr:nvSpPr>
      <xdr:spPr>
        <a:xfrm>
          <a:off x="10528300" y="165588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166370</xdr:rowOff>
    </xdr:from>
    <xdr:to>
      <xdr:col>50</xdr:col>
      <xdr:colOff>165100</xdr:colOff>
      <xdr:row>96</xdr:row>
      <xdr:rowOff>96520</xdr:rowOff>
    </xdr:to>
    <xdr:sp macro="" textlink="">
      <xdr:nvSpPr>
        <xdr:cNvPr id="486" name="楕円 485"/>
        <xdr:cNvSpPr/>
      </xdr:nvSpPr>
      <xdr:spPr>
        <a:xfrm>
          <a:off x="95885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113030</xdr:rowOff>
    </xdr:from>
    <xdr:ext cx="532765" cy="259080"/>
    <xdr:sp macro="" textlink="">
      <xdr:nvSpPr>
        <xdr:cNvPr id="487" name="テキスト ボックス 486"/>
        <xdr:cNvSpPr txBox="1"/>
      </xdr:nvSpPr>
      <xdr:spPr>
        <a:xfrm>
          <a:off x="9371965" y="16229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80645</xdr:rowOff>
    </xdr:from>
    <xdr:to>
      <xdr:col>46</xdr:col>
      <xdr:colOff>38100</xdr:colOff>
      <xdr:row>97</xdr:row>
      <xdr:rowOff>10795</xdr:rowOff>
    </xdr:to>
    <xdr:sp macro="" textlink="">
      <xdr:nvSpPr>
        <xdr:cNvPr id="488" name="楕円 487"/>
        <xdr:cNvSpPr/>
      </xdr:nvSpPr>
      <xdr:spPr>
        <a:xfrm>
          <a:off x="8699500" y="165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27305</xdr:rowOff>
    </xdr:from>
    <xdr:ext cx="532765" cy="259080"/>
    <xdr:sp macro="" textlink="">
      <xdr:nvSpPr>
        <xdr:cNvPr id="489" name="テキスト ボックス 488"/>
        <xdr:cNvSpPr txBox="1"/>
      </xdr:nvSpPr>
      <xdr:spPr>
        <a:xfrm>
          <a:off x="8482965" y="163150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83820</xdr:rowOff>
    </xdr:from>
    <xdr:to>
      <xdr:col>41</xdr:col>
      <xdr:colOff>101600</xdr:colOff>
      <xdr:row>97</xdr:row>
      <xdr:rowOff>13970</xdr:rowOff>
    </xdr:to>
    <xdr:sp macro="" textlink="">
      <xdr:nvSpPr>
        <xdr:cNvPr id="490" name="楕円 489"/>
        <xdr:cNvSpPr/>
      </xdr:nvSpPr>
      <xdr:spPr>
        <a:xfrm>
          <a:off x="7810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30480</xdr:rowOff>
    </xdr:from>
    <xdr:ext cx="532765" cy="257175"/>
    <xdr:sp macro="" textlink="">
      <xdr:nvSpPr>
        <xdr:cNvPr id="491" name="テキスト ボックス 490"/>
        <xdr:cNvSpPr txBox="1"/>
      </xdr:nvSpPr>
      <xdr:spPr>
        <a:xfrm>
          <a:off x="7593965" y="16318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132080</xdr:rowOff>
    </xdr:from>
    <xdr:to>
      <xdr:col>36</xdr:col>
      <xdr:colOff>165100</xdr:colOff>
      <xdr:row>97</xdr:row>
      <xdr:rowOff>61595</xdr:rowOff>
    </xdr:to>
    <xdr:sp macro="" textlink="">
      <xdr:nvSpPr>
        <xdr:cNvPr id="492" name="楕円 491"/>
        <xdr:cNvSpPr/>
      </xdr:nvSpPr>
      <xdr:spPr>
        <a:xfrm>
          <a:off x="6921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78105</xdr:rowOff>
    </xdr:from>
    <xdr:ext cx="532765" cy="257175"/>
    <xdr:sp macro="" textlink="">
      <xdr:nvSpPr>
        <xdr:cNvPr id="493" name="テキスト ボックス 492"/>
        <xdr:cNvSpPr txBox="1"/>
      </xdr:nvSpPr>
      <xdr:spPr>
        <a:xfrm>
          <a:off x="6704965" y="16365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502" name="テキスト ボックス 501"/>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505" name="テキスト ボックス 504"/>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509" name="テキスト ボックス 508"/>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5" name="テキスト ボックス 514"/>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142240</xdr:rowOff>
    </xdr:from>
    <xdr:to>
      <xdr:col>85</xdr:col>
      <xdr:colOff>126365</xdr:colOff>
      <xdr:row>37</xdr:row>
      <xdr:rowOff>168275</xdr:rowOff>
    </xdr:to>
    <xdr:cxnSp macro="">
      <xdr:nvCxnSpPr>
        <xdr:cNvPr id="517" name="直線コネクタ 516"/>
        <xdr:cNvCxnSpPr/>
      </xdr:nvCxnSpPr>
      <xdr:spPr>
        <a:xfrm flipV="1">
          <a:off x="16317595" y="52857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xdr:rowOff>
    </xdr:from>
    <xdr:ext cx="534670" cy="259080"/>
    <xdr:sp macro="" textlink="">
      <xdr:nvSpPr>
        <xdr:cNvPr id="518" name="消防費最小値テキスト"/>
        <xdr:cNvSpPr txBox="1"/>
      </xdr:nvSpPr>
      <xdr:spPr>
        <a:xfrm>
          <a:off x="16370300" y="6515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11,498</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168275</xdr:rowOff>
    </xdr:from>
    <xdr:to>
      <xdr:col>86</xdr:col>
      <xdr:colOff>25400</xdr:colOff>
      <xdr:row>37</xdr:row>
      <xdr:rowOff>168275</xdr:rowOff>
    </xdr:to>
    <xdr:cxnSp macro="">
      <xdr:nvCxnSpPr>
        <xdr:cNvPr id="519" name="直線コネクタ 518"/>
        <xdr:cNvCxnSpPr/>
      </xdr:nvCxnSpPr>
      <xdr:spPr>
        <a:xfrm>
          <a:off x="162306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88900</xdr:rowOff>
    </xdr:from>
    <xdr:ext cx="534670" cy="257175"/>
    <xdr:sp macro="" textlink="">
      <xdr:nvSpPr>
        <xdr:cNvPr id="520" name="消防費最大値テキスト"/>
        <xdr:cNvSpPr txBox="1"/>
      </xdr:nvSpPr>
      <xdr:spPr>
        <a:xfrm>
          <a:off x="16370300" y="50609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75,860</a:t>
          </a:r>
          <a:endParaRPr kumimoji="1" lang="ja-JP" altLang="en-US" sz="1000" b="1">
            <a:latin typeface="ＭＳ Ｐゴシック"/>
          </a:endParaRPr>
        </a:p>
      </xdr:txBody>
    </xdr:sp>
    <xdr:clientData/>
  </xdr:oneCellAnchor>
  <xdr:twoCellAnchor>
    <xdr:from>
      <xdr:col>85</xdr:col>
      <xdr:colOff>38100</xdr:colOff>
      <xdr:row>30</xdr:row>
      <xdr:rowOff>142240</xdr:rowOff>
    </xdr:from>
    <xdr:to>
      <xdr:col>86</xdr:col>
      <xdr:colOff>25400</xdr:colOff>
      <xdr:row>30</xdr:row>
      <xdr:rowOff>142240</xdr:rowOff>
    </xdr:to>
    <xdr:cxnSp macro="">
      <xdr:nvCxnSpPr>
        <xdr:cNvPr id="521" name="直線コネクタ 520"/>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60960</xdr:rowOff>
    </xdr:from>
    <xdr:to>
      <xdr:col>85</xdr:col>
      <xdr:colOff>127000</xdr:colOff>
      <xdr:row>37</xdr:row>
      <xdr:rowOff>87630</xdr:rowOff>
    </xdr:to>
    <xdr:cxnSp macro="">
      <xdr:nvCxnSpPr>
        <xdr:cNvPr id="522" name="直線コネクタ 521"/>
        <xdr:cNvCxnSpPr/>
      </xdr:nvCxnSpPr>
      <xdr:spPr>
        <a:xfrm flipV="1">
          <a:off x="15481300" y="640461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60325</xdr:rowOff>
    </xdr:from>
    <xdr:ext cx="534670" cy="259080"/>
    <xdr:sp macro="" textlink="">
      <xdr:nvSpPr>
        <xdr:cNvPr id="523" name="消防費平均値テキスト"/>
        <xdr:cNvSpPr txBox="1"/>
      </xdr:nvSpPr>
      <xdr:spPr>
        <a:xfrm>
          <a:off x="16370300" y="6061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37465</xdr:rowOff>
    </xdr:from>
    <xdr:to>
      <xdr:col>85</xdr:col>
      <xdr:colOff>177800</xdr:colOff>
      <xdr:row>36</xdr:row>
      <xdr:rowOff>139065</xdr:rowOff>
    </xdr:to>
    <xdr:sp macro="" textlink="">
      <xdr:nvSpPr>
        <xdr:cNvPr id="524" name="フローチャート: 判断 523"/>
        <xdr:cNvSpPr/>
      </xdr:nvSpPr>
      <xdr:spPr>
        <a:xfrm>
          <a:off x="16268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87630</xdr:rowOff>
    </xdr:to>
    <xdr:cxnSp macro="">
      <xdr:nvCxnSpPr>
        <xdr:cNvPr id="525" name="直線コネクタ 524"/>
        <xdr:cNvCxnSpPr/>
      </xdr:nvCxnSpPr>
      <xdr:spPr>
        <a:xfrm>
          <a:off x="14592300" y="6410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53340</xdr:rowOff>
    </xdr:from>
    <xdr:to>
      <xdr:col>81</xdr:col>
      <xdr:colOff>101600</xdr:colOff>
      <xdr:row>36</xdr:row>
      <xdr:rowOff>154940</xdr:rowOff>
    </xdr:to>
    <xdr:sp macro="" textlink="">
      <xdr:nvSpPr>
        <xdr:cNvPr id="526" name="フローチャート: 判断 525"/>
        <xdr:cNvSpPr/>
      </xdr:nvSpPr>
      <xdr:spPr>
        <a:xfrm>
          <a:off x="15430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171450</xdr:rowOff>
    </xdr:from>
    <xdr:ext cx="532765" cy="259080"/>
    <xdr:sp macro="" textlink="">
      <xdr:nvSpPr>
        <xdr:cNvPr id="527" name="テキスト ボックス 526"/>
        <xdr:cNvSpPr txBox="1"/>
      </xdr:nvSpPr>
      <xdr:spPr>
        <a:xfrm>
          <a:off x="15213965" y="6000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66675</xdr:rowOff>
    </xdr:from>
    <xdr:to>
      <xdr:col>76</xdr:col>
      <xdr:colOff>114300</xdr:colOff>
      <xdr:row>37</xdr:row>
      <xdr:rowOff>78105</xdr:rowOff>
    </xdr:to>
    <xdr:cxnSp macro="">
      <xdr:nvCxnSpPr>
        <xdr:cNvPr id="528" name="直線コネクタ 527"/>
        <xdr:cNvCxnSpPr/>
      </xdr:nvCxnSpPr>
      <xdr:spPr>
        <a:xfrm flipV="1">
          <a:off x="13703300" y="64103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529" name="フローチャート: 判断 528"/>
        <xdr:cNvSpPr/>
      </xdr:nvSpPr>
      <xdr:spPr>
        <a:xfrm>
          <a:off x="14541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168275</xdr:rowOff>
    </xdr:from>
    <xdr:ext cx="532765" cy="257175"/>
    <xdr:sp macro="" textlink="">
      <xdr:nvSpPr>
        <xdr:cNvPr id="530" name="テキスト ボックス 529"/>
        <xdr:cNvSpPr txBox="1"/>
      </xdr:nvSpPr>
      <xdr:spPr>
        <a:xfrm>
          <a:off x="14324965" y="59975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78105</xdr:rowOff>
    </xdr:from>
    <xdr:to>
      <xdr:col>71</xdr:col>
      <xdr:colOff>177800</xdr:colOff>
      <xdr:row>37</xdr:row>
      <xdr:rowOff>99060</xdr:rowOff>
    </xdr:to>
    <xdr:cxnSp macro="">
      <xdr:nvCxnSpPr>
        <xdr:cNvPr id="531" name="直線コネクタ 530"/>
        <xdr:cNvCxnSpPr/>
      </xdr:nvCxnSpPr>
      <xdr:spPr>
        <a:xfrm flipV="1">
          <a:off x="12814300" y="64217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141605</xdr:rowOff>
    </xdr:to>
    <xdr:sp macro="" textlink="">
      <xdr:nvSpPr>
        <xdr:cNvPr id="532" name="フローチャート: 判断 531"/>
        <xdr:cNvSpPr/>
      </xdr:nvSpPr>
      <xdr:spPr>
        <a:xfrm>
          <a:off x="13652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158115</xdr:rowOff>
    </xdr:from>
    <xdr:ext cx="532765" cy="257175"/>
    <xdr:sp macro="" textlink="">
      <xdr:nvSpPr>
        <xdr:cNvPr id="533" name="テキスト ボックス 532"/>
        <xdr:cNvSpPr txBox="1"/>
      </xdr:nvSpPr>
      <xdr:spPr>
        <a:xfrm>
          <a:off x="13435965" y="59874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7620</xdr:rowOff>
    </xdr:from>
    <xdr:to>
      <xdr:col>67</xdr:col>
      <xdr:colOff>101600</xdr:colOff>
      <xdr:row>37</xdr:row>
      <xdr:rowOff>109220</xdr:rowOff>
    </xdr:to>
    <xdr:sp macro="" textlink="">
      <xdr:nvSpPr>
        <xdr:cNvPr id="534" name="フローチャート: 判断 533"/>
        <xdr:cNvSpPr/>
      </xdr:nvSpPr>
      <xdr:spPr>
        <a:xfrm>
          <a:off x="12763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125730</xdr:rowOff>
    </xdr:from>
    <xdr:ext cx="532765" cy="259080"/>
    <xdr:sp macro="" textlink="">
      <xdr:nvSpPr>
        <xdr:cNvPr id="535" name="テキスト ボックス 534"/>
        <xdr:cNvSpPr txBox="1"/>
      </xdr:nvSpPr>
      <xdr:spPr>
        <a:xfrm>
          <a:off x="12546965" y="6126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541" name="楕円 540"/>
        <xdr:cNvSpPr/>
      </xdr:nvSpPr>
      <xdr:spPr>
        <a:xfrm>
          <a:off x="16268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96520</xdr:rowOff>
    </xdr:from>
    <xdr:ext cx="534670" cy="259080"/>
    <xdr:sp macro="" textlink="">
      <xdr:nvSpPr>
        <xdr:cNvPr id="542" name="消防費該当値テキスト"/>
        <xdr:cNvSpPr txBox="1"/>
      </xdr:nvSpPr>
      <xdr:spPr>
        <a:xfrm>
          <a:off x="16370300" y="626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543" name="楕円 542"/>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129540</xdr:rowOff>
    </xdr:from>
    <xdr:ext cx="532765" cy="259080"/>
    <xdr:sp macro="" textlink="">
      <xdr:nvSpPr>
        <xdr:cNvPr id="544" name="テキスト ボックス 543"/>
        <xdr:cNvSpPr txBox="1"/>
      </xdr:nvSpPr>
      <xdr:spPr>
        <a:xfrm>
          <a:off x="15213965" y="6473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15875</xdr:rowOff>
    </xdr:from>
    <xdr:to>
      <xdr:col>76</xdr:col>
      <xdr:colOff>165100</xdr:colOff>
      <xdr:row>37</xdr:row>
      <xdr:rowOff>117475</xdr:rowOff>
    </xdr:to>
    <xdr:sp macro="" textlink="">
      <xdr:nvSpPr>
        <xdr:cNvPr id="545" name="楕円 544"/>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109220</xdr:rowOff>
    </xdr:from>
    <xdr:ext cx="532765" cy="257175"/>
    <xdr:sp macro="" textlink="">
      <xdr:nvSpPr>
        <xdr:cNvPr id="546" name="テキスト ボックス 545"/>
        <xdr:cNvSpPr txBox="1"/>
      </xdr:nvSpPr>
      <xdr:spPr>
        <a:xfrm>
          <a:off x="14324965" y="6452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27305</xdr:rowOff>
    </xdr:from>
    <xdr:to>
      <xdr:col>72</xdr:col>
      <xdr:colOff>38100</xdr:colOff>
      <xdr:row>37</xdr:row>
      <xdr:rowOff>128905</xdr:rowOff>
    </xdr:to>
    <xdr:sp macro="" textlink="">
      <xdr:nvSpPr>
        <xdr:cNvPr id="547" name="楕円 546"/>
        <xdr:cNvSpPr/>
      </xdr:nvSpPr>
      <xdr:spPr>
        <a:xfrm>
          <a:off x="13652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120650</xdr:rowOff>
    </xdr:from>
    <xdr:ext cx="532765" cy="257175"/>
    <xdr:sp macro="" textlink="">
      <xdr:nvSpPr>
        <xdr:cNvPr id="548" name="テキスト ボックス 547"/>
        <xdr:cNvSpPr txBox="1"/>
      </xdr:nvSpPr>
      <xdr:spPr>
        <a:xfrm>
          <a:off x="13435965" y="6464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48260</xdr:rowOff>
    </xdr:from>
    <xdr:to>
      <xdr:col>67</xdr:col>
      <xdr:colOff>101600</xdr:colOff>
      <xdr:row>37</xdr:row>
      <xdr:rowOff>149860</xdr:rowOff>
    </xdr:to>
    <xdr:sp macro="" textlink="">
      <xdr:nvSpPr>
        <xdr:cNvPr id="549" name="楕円 548"/>
        <xdr:cNvSpPr/>
      </xdr:nvSpPr>
      <xdr:spPr>
        <a:xfrm>
          <a:off x="1276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140970</xdr:rowOff>
    </xdr:from>
    <xdr:ext cx="532765" cy="259080"/>
    <xdr:sp macro="" textlink="">
      <xdr:nvSpPr>
        <xdr:cNvPr id="550" name="テキスト ボックス 549"/>
        <xdr:cNvSpPr txBox="1"/>
      </xdr:nvSpPr>
      <xdr:spPr>
        <a:xfrm>
          <a:off x="12546965" y="6484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9" name="テキスト ボックス 558"/>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015" cy="259080"/>
    <xdr:sp macro="" textlink="">
      <xdr:nvSpPr>
        <xdr:cNvPr id="562" name="テキスト ボックス 561"/>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3725" cy="257175"/>
    <xdr:sp macro="" textlink="">
      <xdr:nvSpPr>
        <xdr:cNvPr id="566" name="テキスト ボックス 565"/>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725" cy="259080"/>
    <xdr:sp macro="" textlink="">
      <xdr:nvSpPr>
        <xdr:cNvPr id="568" name="テキスト ボックス 567"/>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725" cy="259080"/>
    <xdr:sp macro="" textlink="">
      <xdr:nvSpPr>
        <xdr:cNvPr id="570" name="テキスト ボックス 569"/>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72" name="テキスト ボックス 571"/>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70485</xdr:rowOff>
    </xdr:from>
    <xdr:to>
      <xdr:col>85</xdr:col>
      <xdr:colOff>126365</xdr:colOff>
      <xdr:row>58</xdr:row>
      <xdr:rowOff>67310</xdr:rowOff>
    </xdr:to>
    <xdr:cxnSp macro="">
      <xdr:nvCxnSpPr>
        <xdr:cNvPr id="574" name="直線コネクタ 573"/>
        <xdr:cNvCxnSpPr/>
      </xdr:nvCxnSpPr>
      <xdr:spPr>
        <a:xfrm flipV="1">
          <a:off x="16317595" y="881443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67310</xdr:rowOff>
    </xdr:from>
    <xdr:to>
      <xdr:col>86</xdr:col>
      <xdr:colOff>25400</xdr:colOff>
      <xdr:row>58</xdr:row>
      <xdr:rowOff>67310</xdr:rowOff>
    </xdr:to>
    <xdr:cxnSp macro="">
      <xdr:nvCxnSpPr>
        <xdr:cNvPr id="576" name="直線コネクタ 575"/>
        <xdr:cNvCxnSpPr/>
      </xdr:nvCxnSpPr>
      <xdr:spPr>
        <a:xfrm>
          <a:off x="16230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17780</xdr:rowOff>
    </xdr:from>
    <xdr:ext cx="598805" cy="257175"/>
    <xdr:sp macro="" textlink="">
      <xdr:nvSpPr>
        <xdr:cNvPr id="577" name="教育費最大値テキスト"/>
        <xdr:cNvSpPr txBox="1"/>
      </xdr:nvSpPr>
      <xdr:spPr>
        <a:xfrm>
          <a:off x="16370300" y="859028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176,580</a:t>
          </a:r>
          <a:endParaRPr kumimoji="1" lang="ja-JP" altLang="en-US" sz="1000" b="1">
            <a:latin typeface="ＭＳ Ｐゴシック"/>
          </a:endParaRPr>
        </a:p>
      </xdr:txBody>
    </xdr:sp>
    <xdr:clientData/>
  </xdr:oneCellAnchor>
  <xdr:twoCellAnchor>
    <xdr:from>
      <xdr:col>85</xdr:col>
      <xdr:colOff>38100</xdr:colOff>
      <xdr:row>51</xdr:row>
      <xdr:rowOff>70485</xdr:rowOff>
    </xdr:from>
    <xdr:to>
      <xdr:col>86</xdr:col>
      <xdr:colOff>25400</xdr:colOff>
      <xdr:row>51</xdr:row>
      <xdr:rowOff>70485</xdr:rowOff>
    </xdr:to>
    <xdr:cxnSp macro="">
      <xdr:nvCxnSpPr>
        <xdr:cNvPr id="578" name="直線コネクタ 577"/>
        <xdr:cNvCxnSpPr/>
      </xdr:nvCxnSpPr>
      <xdr:spPr>
        <a:xfrm>
          <a:off x="16230600" y="881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151765</xdr:rowOff>
    </xdr:from>
    <xdr:to>
      <xdr:col>85</xdr:col>
      <xdr:colOff>127000</xdr:colOff>
      <xdr:row>57</xdr:row>
      <xdr:rowOff>60325</xdr:rowOff>
    </xdr:to>
    <xdr:cxnSp macro="">
      <xdr:nvCxnSpPr>
        <xdr:cNvPr id="579" name="直線コネクタ 578"/>
        <xdr:cNvCxnSpPr/>
      </xdr:nvCxnSpPr>
      <xdr:spPr>
        <a:xfrm>
          <a:off x="15481300" y="975296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74930</xdr:rowOff>
    </xdr:from>
    <xdr:ext cx="534670" cy="257175"/>
    <xdr:sp macro="" textlink="">
      <xdr:nvSpPr>
        <xdr:cNvPr id="580" name="教育費平均値テキスト"/>
        <xdr:cNvSpPr txBox="1"/>
      </xdr:nvSpPr>
      <xdr:spPr>
        <a:xfrm>
          <a:off x="16370300" y="9504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52070</xdr:rowOff>
    </xdr:from>
    <xdr:to>
      <xdr:col>85</xdr:col>
      <xdr:colOff>177800</xdr:colOff>
      <xdr:row>56</xdr:row>
      <xdr:rowOff>153670</xdr:rowOff>
    </xdr:to>
    <xdr:sp macro="" textlink="">
      <xdr:nvSpPr>
        <xdr:cNvPr id="581" name="フローチャート: 判断 580"/>
        <xdr:cNvSpPr/>
      </xdr:nvSpPr>
      <xdr:spPr>
        <a:xfrm>
          <a:off x="162687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72390</xdr:rowOff>
    </xdr:from>
    <xdr:to>
      <xdr:col>81</xdr:col>
      <xdr:colOff>50800</xdr:colOff>
      <xdr:row>56</xdr:row>
      <xdr:rowOff>151765</xdr:rowOff>
    </xdr:to>
    <xdr:cxnSp macro="">
      <xdr:nvCxnSpPr>
        <xdr:cNvPr id="582" name="直線コネクタ 581"/>
        <xdr:cNvCxnSpPr/>
      </xdr:nvCxnSpPr>
      <xdr:spPr>
        <a:xfrm>
          <a:off x="14592300" y="967359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47625</xdr:rowOff>
    </xdr:from>
    <xdr:to>
      <xdr:col>81</xdr:col>
      <xdr:colOff>101600</xdr:colOff>
      <xdr:row>56</xdr:row>
      <xdr:rowOff>149225</xdr:rowOff>
    </xdr:to>
    <xdr:sp macro="" textlink="">
      <xdr:nvSpPr>
        <xdr:cNvPr id="583" name="フローチャート: 判断 582"/>
        <xdr:cNvSpPr/>
      </xdr:nvSpPr>
      <xdr:spPr>
        <a:xfrm>
          <a:off x="15430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166370</xdr:rowOff>
    </xdr:from>
    <xdr:ext cx="532765" cy="257175"/>
    <xdr:sp macro="" textlink="">
      <xdr:nvSpPr>
        <xdr:cNvPr id="584" name="テキスト ボックス 583"/>
        <xdr:cNvSpPr txBox="1"/>
      </xdr:nvSpPr>
      <xdr:spPr>
        <a:xfrm>
          <a:off x="15213965" y="9424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125730</xdr:rowOff>
    </xdr:from>
    <xdr:to>
      <xdr:col>76</xdr:col>
      <xdr:colOff>114300</xdr:colOff>
      <xdr:row>56</xdr:row>
      <xdr:rowOff>72390</xdr:rowOff>
    </xdr:to>
    <xdr:cxnSp macro="">
      <xdr:nvCxnSpPr>
        <xdr:cNvPr id="585" name="直線コネクタ 584"/>
        <xdr:cNvCxnSpPr/>
      </xdr:nvCxnSpPr>
      <xdr:spPr>
        <a:xfrm>
          <a:off x="13703300" y="95554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50800</xdr:rowOff>
    </xdr:from>
    <xdr:to>
      <xdr:col>76</xdr:col>
      <xdr:colOff>165100</xdr:colOff>
      <xdr:row>56</xdr:row>
      <xdr:rowOff>152400</xdr:rowOff>
    </xdr:to>
    <xdr:sp macro="" textlink="">
      <xdr:nvSpPr>
        <xdr:cNvPr id="586" name="フローチャート: 判断 585"/>
        <xdr:cNvSpPr/>
      </xdr:nvSpPr>
      <xdr:spPr>
        <a:xfrm>
          <a:off x="1454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143510</xdr:rowOff>
    </xdr:from>
    <xdr:ext cx="532765" cy="257175"/>
    <xdr:sp macro="" textlink="">
      <xdr:nvSpPr>
        <xdr:cNvPr id="587" name="テキスト ボックス 586"/>
        <xdr:cNvSpPr txBox="1"/>
      </xdr:nvSpPr>
      <xdr:spPr>
        <a:xfrm>
          <a:off x="14324965" y="97447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125730</xdr:rowOff>
    </xdr:from>
    <xdr:to>
      <xdr:col>71</xdr:col>
      <xdr:colOff>177800</xdr:colOff>
      <xdr:row>56</xdr:row>
      <xdr:rowOff>48895</xdr:rowOff>
    </xdr:to>
    <xdr:cxnSp macro="">
      <xdr:nvCxnSpPr>
        <xdr:cNvPr id="588" name="直線コネクタ 587"/>
        <xdr:cNvCxnSpPr/>
      </xdr:nvCxnSpPr>
      <xdr:spPr>
        <a:xfrm flipV="1">
          <a:off x="12814300" y="955548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49530</xdr:rowOff>
    </xdr:from>
    <xdr:to>
      <xdr:col>72</xdr:col>
      <xdr:colOff>38100</xdr:colOff>
      <xdr:row>56</xdr:row>
      <xdr:rowOff>151130</xdr:rowOff>
    </xdr:to>
    <xdr:sp macro="" textlink="">
      <xdr:nvSpPr>
        <xdr:cNvPr id="589" name="フローチャート: 判断 588"/>
        <xdr:cNvSpPr/>
      </xdr:nvSpPr>
      <xdr:spPr>
        <a:xfrm>
          <a:off x="13652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142240</xdr:rowOff>
    </xdr:from>
    <xdr:ext cx="532765" cy="259080"/>
    <xdr:sp macro="" textlink="">
      <xdr:nvSpPr>
        <xdr:cNvPr id="590" name="テキスト ボックス 589"/>
        <xdr:cNvSpPr txBox="1"/>
      </xdr:nvSpPr>
      <xdr:spPr>
        <a:xfrm>
          <a:off x="13435965" y="9743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153670</xdr:rowOff>
    </xdr:from>
    <xdr:to>
      <xdr:col>67</xdr:col>
      <xdr:colOff>101600</xdr:colOff>
      <xdr:row>57</xdr:row>
      <xdr:rowOff>83820</xdr:rowOff>
    </xdr:to>
    <xdr:sp macro="" textlink="">
      <xdr:nvSpPr>
        <xdr:cNvPr id="591" name="フローチャート: 判断 590"/>
        <xdr:cNvSpPr/>
      </xdr:nvSpPr>
      <xdr:spPr>
        <a:xfrm>
          <a:off x="12763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74930</xdr:rowOff>
    </xdr:from>
    <xdr:ext cx="532765" cy="257175"/>
    <xdr:sp macro="" textlink="">
      <xdr:nvSpPr>
        <xdr:cNvPr id="592" name="テキスト ボックス 591"/>
        <xdr:cNvSpPr txBox="1"/>
      </xdr:nvSpPr>
      <xdr:spPr>
        <a:xfrm>
          <a:off x="12546965" y="98475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9525</xdr:rowOff>
    </xdr:from>
    <xdr:to>
      <xdr:col>85</xdr:col>
      <xdr:colOff>177800</xdr:colOff>
      <xdr:row>57</xdr:row>
      <xdr:rowOff>111125</xdr:rowOff>
    </xdr:to>
    <xdr:sp macro="" textlink="">
      <xdr:nvSpPr>
        <xdr:cNvPr id="598" name="楕円 597"/>
        <xdr:cNvSpPr/>
      </xdr:nvSpPr>
      <xdr:spPr>
        <a:xfrm>
          <a:off x="162687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159385</xdr:rowOff>
    </xdr:from>
    <xdr:ext cx="534670" cy="258445"/>
    <xdr:sp macro="" textlink="">
      <xdr:nvSpPr>
        <xdr:cNvPr id="599" name="教育費該当値テキスト"/>
        <xdr:cNvSpPr txBox="1"/>
      </xdr:nvSpPr>
      <xdr:spPr>
        <a:xfrm>
          <a:off x="16370300" y="9760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100965</xdr:rowOff>
    </xdr:from>
    <xdr:to>
      <xdr:col>81</xdr:col>
      <xdr:colOff>101600</xdr:colOff>
      <xdr:row>57</xdr:row>
      <xdr:rowOff>31115</xdr:rowOff>
    </xdr:to>
    <xdr:sp macro="" textlink="">
      <xdr:nvSpPr>
        <xdr:cNvPr id="600" name="楕円 599"/>
        <xdr:cNvSpPr/>
      </xdr:nvSpPr>
      <xdr:spPr>
        <a:xfrm>
          <a:off x="15430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22225</xdr:rowOff>
    </xdr:from>
    <xdr:ext cx="532765" cy="258445"/>
    <xdr:sp macro="" textlink="">
      <xdr:nvSpPr>
        <xdr:cNvPr id="601" name="テキスト ボックス 600"/>
        <xdr:cNvSpPr txBox="1"/>
      </xdr:nvSpPr>
      <xdr:spPr>
        <a:xfrm>
          <a:off x="15213965" y="97948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21590</xdr:rowOff>
    </xdr:from>
    <xdr:to>
      <xdr:col>76</xdr:col>
      <xdr:colOff>165100</xdr:colOff>
      <xdr:row>56</xdr:row>
      <xdr:rowOff>123190</xdr:rowOff>
    </xdr:to>
    <xdr:sp macro="" textlink="">
      <xdr:nvSpPr>
        <xdr:cNvPr id="602" name="楕円 601"/>
        <xdr:cNvSpPr/>
      </xdr:nvSpPr>
      <xdr:spPr>
        <a:xfrm>
          <a:off x="14541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139700</xdr:rowOff>
    </xdr:from>
    <xdr:ext cx="532765" cy="259080"/>
    <xdr:sp macro="" textlink="">
      <xdr:nvSpPr>
        <xdr:cNvPr id="603" name="テキスト ボックス 602"/>
        <xdr:cNvSpPr txBox="1"/>
      </xdr:nvSpPr>
      <xdr:spPr>
        <a:xfrm>
          <a:off x="14324965" y="9398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74930</xdr:rowOff>
    </xdr:from>
    <xdr:to>
      <xdr:col>72</xdr:col>
      <xdr:colOff>38100</xdr:colOff>
      <xdr:row>56</xdr:row>
      <xdr:rowOff>5080</xdr:rowOff>
    </xdr:to>
    <xdr:sp macro="" textlink="">
      <xdr:nvSpPr>
        <xdr:cNvPr id="604" name="楕円 603"/>
        <xdr:cNvSpPr/>
      </xdr:nvSpPr>
      <xdr:spPr>
        <a:xfrm>
          <a:off x="13652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21590</xdr:rowOff>
    </xdr:from>
    <xdr:ext cx="532765" cy="259080"/>
    <xdr:sp macro="" textlink="">
      <xdr:nvSpPr>
        <xdr:cNvPr id="605" name="テキスト ボックス 604"/>
        <xdr:cNvSpPr txBox="1"/>
      </xdr:nvSpPr>
      <xdr:spPr>
        <a:xfrm>
          <a:off x="13435965" y="9279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169545</xdr:rowOff>
    </xdr:from>
    <xdr:to>
      <xdr:col>67</xdr:col>
      <xdr:colOff>101600</xdr:colOff>
      <xdr:row>56</xdr:row>
      <xdr:rowOff>99695</xdr:rowOff>
    </xdr:to>
    <xdr:sp macro="" textlink="">
      <xdr:nvSpPr>
        <xdr:cNvPr id="606" name="楕円 605"/>
        <xdr:cNvSpPr/>
      </xdr:nvSpPr>
      <xdr:spPr>
        <a:xfrm>
          <a:off x="127635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116205</xdr:rowOff>
    </xdr:from>
    <xdr:ext cx="532765" cy="259080"/>
    <xdr:sp macro="" textlink="">
      <xdr:nvSpPr>
        <xdr:cNvPr id="607" name="テキスト ボックス 606"/>
        <xdr:cNvSpPr txBox="1"/>
      </xdr:nvSpPr>
      <xdr:spPr>
        <a:xfrm>
          <a:off x="12546965" y="9374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16" name="テキスト ボックス 615"/>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19" name="テキスト ボックス 618"/>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175"/>
    <xdr:sp macro="" textlink="">
      <xdr:nvSpPr>
        <xdr:cNvPr id="623" name="テキスト ボックス 622"/>
        <xdr:cNvSpPr txBox="1"/>
      </xdr:nvSpPr>
      <xdr:spPr>
        <a:xfrm>
          <a:off x="11914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27" name="テキスト ボックス 626"/>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29" name="テキスト ボックス 628"/>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63500</xdr:rowOff>
    </xdr:from>
    <xdr:to>
      <xdr:col>85</xdr:col>
      <xdr:colOff>126365</xdr:colOff>
      <xdr:row>79</xdr:row>
      <xdr:rowOff>44450</xdr:rowOff>
    </xdr:to>
    <xdr:cxnSp macro="">
      <xdr:nvCxnSpPr>
        <xdr:cNvPr id="631" name="直線コネクタ 630"/>
        <xdr:cNvCxnSpPr/>
      </xdr:nvCxnSpPr>
      <xdr:spPr>
        <a:xfrm flipV="1">
          <a:off x="16317595" y="12236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xdr:rowOff>
    </xdr:from>
    <xdr:ext cx="598805" cy="257175"/>
    <xdr:sp macro="" textlink="">
      <xdr:nvSpPr>
        <xdr:cNvPr id="634" name="災害復旧費最大値テキスト"/>
        <xdr:cNvSpPr txBox="1"/>
      </xdr:nvSpPr>
      <xdr:spPr>
        <a:xfrm>
          <a:off x="16370300" y="12011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106,569</a:t>
          </a:r>
          <a:endParaRPr kumimoji="1" lang="ja-JP" altLang="en-US" sz="1000" b="1">
            <a:latin typeface="ＭＳ Ｐゴシック"/>
          </a:endParaRPr>
        </a:p>
      </xdr:txBody>
    </xdr:sp>
    <xdr:clientData/>
  </xdr:oneCellAnchor>
  <xdr:twoCellAnchor>
    <xdr:from>
      <xdr:col>85</xdr:col>
      <xdr:colOff>38100</xdr:colOff>
      <xdr:row>71</xdr:row>
      <xdr:rowOff>63500</xdr:rowOff>
    </xdr:from>
    <xdr:to>
      <xdr:col>86</xdr:col>
      <xdr:colOff>25400</xdr:colOff>
      <xdr:row>71</xdr:row>
      <xdr:rowOff>63500</xdr:rowOff>
    </xdr:to>
    <xdr:cxnSp macro="">
      <xdr:nvCxnSpPr>
        <xdr:cNvPr id="635" name="直線コネクタ 634"/>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19050</xdr:rowOff>
    </xdr:from>
    <xdr:to>
      <xdr:col>85</xdr:col>
      <xdr:colOff>127000</xdr:colOff>
      <xdr:row>78</xdr:row>
      <xdr:rowOff>89535</xdr:rowOff>
    </xdr:to>
    <xdr:cxnSp macro="">
      <xdr:nvCxnSpPr>
        <xdr:cNvPr id="636" name="直線コネクタ 635"/>
        <xdr:cNvCxnSpPr/>
      </xdr:nvCxnSpPr>
      <xdr:spPr>
        <a:xfrm>
          <a:off x="15481300" y="13220700"/>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27940</xdr:rowOff>
    </xdr:from>
    <xdr:ext cx="469900" cy="259080"/>
    <xdr:sp macro="" textlink="">
      <xdr:nvSpPr>
        <xdr:cNvPr id="637" name="災害復旧費平均値テキスト"/>
        <xdr:cNvSpPr txBox="1"/>
      </xdr:nvSpPr>
      <xdr:spPr>
        <a:xfrm>
          <a:off x="16370300" y="13401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49530</xdr:rowOff>
    </xdr:from>
    <xdr:to>
      <xdr:col>85</xdr:col>
      <xdr:colOff>177800</xdr:colOff>
      <xdr:row>78</xdr:row>
      <xdr:rowOff>151130</xdr:rowOff>
    </xdr:to>
    <xdr:sp macro="" textlink="">
      <xdr:nvSpPr>
        <xdr:cNvPr id="638" name="フローチャート: 判断 637"/>
        <xdr:cNvSpPr/>
      </xdr:nvSpPr>
      <xdr:spPr>
        <a:xfrm>
          <a:off x="162687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19050</xdr:rowOff>
    </xdr:from>
    <xdr:to>
      <xdr:col>81</xdr:col>
      <xdr:colOff>50800</xdr:colOff>
      <xdr:row>78</xdr:row>
      <xdr:rowOff>104775</xdr:rowOff>
    </xdr:to>
    <xdr:cxnSp macro="">
      <xdr:nvCxnSpPr>
        <xdr:cNvPr id="639" name="直線コネクタ 638"/>
        <xdr:cNvCxnSpPr/>
      </xdr:nvCxnSpPr>
      <xdr:spPr>
        <a:xfrm flipV="1">
          <a:off x="14592300" y="1322070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97790</xdr:rowOff>
    </xdr:from>
    <xdr:to>
      <xdr:col>81</xdr:col>
      <xdr:colOff>101600</xdr:colOff>
      <xdr:row>79</xdr:row>
      <xdr:rowOff>27305</xdr:rowOff>
    </xdr:to>
    <xdr:sp macro="" textlink="">
      <xdr:nvSpPr>
        <xdr:cNvPr id="640" name="フローチャート: 判断 639"/>
        <xdr:cNvSpPr/>
      </xdr:nvSpPr>
      <xdr:spPr>
        <a:xfrm>
          <a:off x="15430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18415</xdr:rowOff>
    </xdr:from>
    <xdr:ext cx="467995" cy="257175"/>
    <xdr:sp macro="" textlink="">
      <xdr:nvSpPr>
        <xdr:cNvPr id="641" name="テキスト ボックス 640"/>
        <xdr:cNvSpPr txBox="1"/>
      </xdr:nvSpPr>
      <xdr:spPr>
        <a:xfrm>
          <a:off x="15246350" y="135629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104775</xdr:rowOff>
    </xdr:from>
    <xdr:to>
      <xdr:col>76</xdr:col>
      <xdr:colOff>114300</xdr:colOff>
      <xdr:row>79</xdr:row>
      <xdr:rowOff>42545</xdr:rowOff>
    </xdr:to>
    <xdr:cxnSp macro="">
      <xdr:nvCxnSpPr>
        <xdr:cNvPr id="642" name="直線コネクタ 641"/>
        <xdr:cNvCxnSpPr/>
      </xdr:nvCxnSpPr>
      <xdr:spPr>
        <a:xfrm flipV="1">
          <a:off x="13703300" y="1347787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111760</xdr:rowOff>
    </xdr:from>
    <xdr:to>
      <xdr:col>76</xdr:col>
      <xdr:colOff>165100</xdr:colOff>
      <xdr:row>79</xdr:row>
      <xdr:rowOff>41910</xdr:rowOff>
    </xdr:to>
    <xdr:sp macro="" textlink="">
      <xdr:nvSpPr>
        <xdr:cNvPr id="643" name="フローチャート: 判断 642"/>
        <xdr:cNvSpPr/>
      </xdr:nvSpPr>
      <xdr:spPr>
        <a:xfrm>
          <a:off x="14541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33020</xdr:rowOff>
    </xdr:from>
    <xdr:ext cx="467995" cy="259080"/>
    <xdr:sp macro="" textlink="">
      <xdr:nvSpPr>
        <xdr:cNvPr id="644" name="テキスト ボックス 643"/>
        <xdr:cNvSpPr txBox="1"/>
      </xdr:nvSpPr>
      <xdr:spPr>
        <a:xfrm>
          <a:off x="14357350" y="13577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26035</xdr:rowOff>
    </xdr:from>
    <xdr:to>
      <xdr:col>71</xdr:col>
      <xdr:colOff>177800</xdr:colOff>
      <xdr:row>79</xdr:row>
      <xdr:rowOff>42545</xdr:rowOff>
    </xdr:to>
    <xdr:cxnSp macro="">
      <xdr:nvCxnSpPr>
        <xdr:cNvPr id="645" name="直線コネクタ 644"/>
        <xdr:cNvCxnSpPr/>
      </xdr:nvCxnSpPr>
      <xdr:spPr>
        <a:xfrm>
          <a:off x="12814300" y="135705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102235</xdr:rowOff>
    </xdr:from>
    <xdr:to>
      <xdr:col>72</xdr:col>
      <xdr:colOff>38100</xdr:colOff>
      <xdr:row>79</xdr:row>
      <xdr:rowOff>32385</xdr:rowOff>
    </xdr:to>
    <xdr:sp macro="" textlink="">
      <xdr:nvSpPr>
        <xdr:cNvPr id="646" name="フローチャート: 判断 645"/>
        <xdr:cNvSpPr/>
      </xdr:nvSpPr>
      <xdr:spPr>
        <a:xfrm>
          <a:off x="13652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48895</xdr:rowOff>
    </xdr:from>
    <xdr:ext cx="467995" cy="259080"/>
    <xdr:sp macro="" textlink="">
      <xdr:nvSpPr>
        <xdr:cNvPr id="647" name="テキスト ボックス 646"/>
        <xdr:cNvSpPr txBox="1"/>
      </xdr:nvSpPr>
      <xdr:spPr>
        <a:xfrm>
          <a:off x="13468350" y="132505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115570</xdr:rowOff>
    </xdr:from>
    <xdr:to>
      <xdr:col>67</xdr:col>
      <xdr:colOff>101600</xdr:colOff>
      <xdr:row>79</xdr:row>
      <xdr:rowOff>45720</xdr:rowOff>
    </xdr:to>
    <xdr:sp macro="" textlink="">
      <xdr:nvSpPr>
        <xdr:cNvPr id="648" name="フローチャート: 判断 647"/>
        <xdr:cNvSpPr/>
      </xdr:nvSpPr>
      <xdr:spPr>
        <a:xfrm>
          <a:off x="12763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62230</xdr:rowOff>
    </xdr:from>
    <xdr:ext cx="467995" cy="259080"/>
    <xdr:sp macro="" textlink="">
      <xdr:nvSpPr>
        <xdr:cNvPr id="649" name="テキスト ボックス 648"/>
        <xdr:cNvSpPr txBox="1"/>
      </xdr:nvSpPr>
      <xdr:spPr>
        <a:xfrm>
          <a:off x="12579350" y="13263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38735</xdr:rowOff>
    </xdr:from>
    <xdr:to>
      <xdr:col>85</xdr:col>
      <xdr:colOff>177800</xdr:colOff>
      <xdr:row>78</xdr:row>
      <xdr:rowOff>140335</xdr:rowOff>
    </xdr:to>
    <xdr:sp macro="" textlink="">
      <xdr:nvSpPr>
        <xdr:cNvPr id="655" name="楕円 654"/>
        <xdr:cNvSpPr/>
      </xdr:nvSpPr>
      <xdr:spPr>
        <a:xfrm>
          <a:off x="162687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169545</xdr:rowOff>
    </xdr:from>
    <xdr:ext cx="469900" cy="257175"/>
    <xdr:sp macro="" textlink="">
      <xdr:nvSpPr>
        <xdr:cNvPr id="656" name="災害復旧費該当値テキスト"/>
        <xdr:cNvSpPr txBox="1"/>
      </xdr:nvSpPr>
      <xdr:spPr>
        <a:xfrm>
          <a:off x="16370300" y="131997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139700</xdr:rowOff>
    </xdr:from>
    <xdr:to>
      <xdr:col>81</xdr:col>
      <xdr:colOff>101600</xdr:colOff>
      <xdr:row>77</xdr:row>
      <xdr:rowOff>69850</xdr:rowOff>
    </xdr:to>
    <xdr:sp macro="" textlink="">
      <xdr:nvSpPr>
        <xdr:cNvPr id="657" name="楕円 656"/>
        <xdr:cNvSpPr/>
      </xdr:nvSpPr>
      <xdr:spPr>
        <a:xfrm>
          <a:off x="15430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86360</xdr:rowOff>
    </xdr:from>
    <xdr:ext cx="532765" cy="257175"/>
    <xdr:sp macro="" textlink="">
      <xdr:nvSpPr>
        <xdr:cNvPr id="658" name="テキスト ボックス 657"/>
        <xdr:cNvSpPr txBox="1"/>
      </xdr:nvSpPr>
      <xdr:spPr>
        <a:xfrm>
          <a:off x="15213965" y="129451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53975</xdr:rowOff>
    </xdr:from>
    <xdr:to>
      <xdr:col>76</xdr:col>
      <xdr:colOff>165100</xdr:colOff>
      <xdr:row>78</xdr:row>
      <xdr:rowOff>155575</xdr:rowOff>
    </xdr:to>
    <xdr:sp macro="" textlink="">
      <xdr:nvSpPr>
        <xdr:cNvPr id="659" name="楕円 658"/>
        <xdr:cNvSpPr/>
      </xdr:nvSpPr>
      <xdr:spPr>
        <a:xfrm>
          <a:off x="14541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635</xdr:rowOff>
    </xdr:from>
    <xdr:ext cx="467995" cy="259080"/>
    <xdr:sp macro="" textlink="">
      <xdr:nvSpPr>
        <xdr:cNvPr id="660" name="テキスト ボックス 659"/>
        <xdr:cNvSpPr txBox="1"/>
      </xdr:nvSpPr>
      <xdr:spPr>
        <a:xfrm>
          <a:off x="14357350" y="13202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163195</xdr:rowOff>
    </xdr:from>
    <xdr:to>
      <xdr:col>72</xdr:col>
      <xdr:colOff>38100</xdr:colOff>
      <xdr:row>79</xdr:row>
      <xdr:rowOff>93345</xdr:rowOff>
    </xdr:to>
    <xdr:sp macro="" textlink="">
      <xdr:nvSpPr>
        <xdr:cNvPr id="661" name="楕円 660"/>
        <xdr:cNvSpPr/>
      </xdr:nvSpPr>
      <xdr:spPr>
        <a:xfrm>
          <a:off x="13652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84455</xdr:rowOff>
    </xdr:from>
    <xdr:ext cx="378460" cy="259080"/>
    <xdr:sp macro="" textlink="">
      <xdr:nvSpPr>
        <xdr:cNvPr id="662" name="テキスト ボックス 661"/>
        <xdr:cNvSpPr txBox="1"/>
      </xdr:nvSpPr>
      <xdr:spPr>
        <a:xfrm>
          <a:off x="13514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146685</xdr:rowOff>
    </xdr:from>
    <xdr:to>
      <xdr:col>67</xdr:col>
      <xdr:colOff>101600</xdr:colOff>
      <xdr:row>79</xdr:row>
      <xdr:rowOff>76835</xdr:rowOff>
    </xdr:to>
    <xdr:sp macro="" textlink="">
      <xdr:nvSpPr>
        <xdr:cNvPr id="663" name="楕円 662"/>
        <xdr:cNvSpPr/>
      </xdr:nvSpPr>
      <xdr:spPr>
        <a:xfrm>
          <a:off x="12763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67945</xdr:rowOff>
    </xdr:from>
    <xdr:ext cx="467995" cy="258445"/>
    <xdr:sp macro="" textlink="">
      <xdr:nvSpPr>
        <xdr:cNvPr id="664" name="テキスト ボックス 663"/>
        <xdr:cNvSpPr txBox="1"/>
      </xdr:nvSpPr>
      <xdr:spPr>
        <a:xfrm>
          <a:off x="12579350" y="136124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73" name="テキスト ボックス 672"/>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76" name="テキスト ボックス 675"/>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3725" cy="259080"/>
    <xdr:sp macro="" textlink="">
      <xdr:nvSpPr>
        <xdr:cNvPr id="678" name="テキスト ボックス 677"/>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80" name="テキスト ボックス 679"/>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82" name="テキスト ボックス 681"/>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84" name="テキスト ボックス 683"/>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86" name="テキスト ボックス 685"/>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163195</xdr:rowOff>
    </xdr:from>
    <xdr:to>
      <xdr:col>85</xdr:col>
      <xdr:colOff>126365</xdr:colOff>
      <xdr:row>98</xdr:row>
      <xdr:rowOff>119380</xdr:rowOff>
    </xdr:to>
    <xdr:cxnSp macro="">
      <xdr:nvCxnSpPr>
        <xdr:cNvPr id="688" name="直線コネクタ 687"/>
        <xdr:cNvCxnSpPr/>
      </xdr:nvCxnSpPr>
      <xdr:spPr>
        <a:xfrm flipV="1">
          <a:off x="16317595" y="15422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123190</xdr:rowOff>
    </xdr:from>
    <xdr:ext cx="534670" cy="257175"/>
    <xdr:sp macro="" textlink="">
      <xdr:nvSpPr>
        <xdr:cNvPr id="689" name="公債費最小値テキスト"/>
        <xdr:cNvSpPr txBox="1"/>
      </xdr:nvSpPr>
      <xdr:spPr>
        <a:xfrm>
          <a:off x="16370300" y="169252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119380</xdr:rowOff>
    </xdr:from>
    <xdr:to>
      <xdr:col>86</xdr:col>
      <xdr:colOff>25400</xdr:colOff>
      <xdr:row>98</xdr:row>
      <xdr:rowOff>119380</xdr:rowOff>
    </xdr:to>
    <xdr:cxnSp macro="">
      <xdr:nvCxnSpPr>
        <xdr:cNvPr id="690" name="直線コネクタ 689"/>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109855</xdr:rowOff>
    </xdr:from>
    <xdr:ext cx="598805" cy="257175"/>
    <xdr:sp macro="" textlink="">
      <xdr:nvSpPr>
        <xdr:cNvPr id="691" name="公債費最大値テキスト"/>
        <xdr:cNvSpPr txBox="1"/>
      </xdr:nvSpPr>
      <xdr:spPr>
        <a:xfrm>
          <a:off x="16370300" y="151974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418,894</a:t>
          </a:r>
          <a:endParaRPr kumimoji="1" lang="ja-JP" altLang="en-US" sz="1000" b="1">
            <a:latin typeface="ＭＳ Ｐゴシック"/>
          </a:endParaRPr>
        </a:p>
      </xdr:txBody>
    </xdr:sp>
    <xdr:clientData/>
  </xdr:oneCellAnchor>
  <xdr:twoCellAnchor>
    <xdr:from>
      <xdr:col>85</xdr:col>
      <xdr:colOff>38100</xdr:colOff>
      <xdr:row>89</xdr:row>
      <xdr:rowOff>163195</xdr:rowOff>
    </xdr:from>
    <xdr:to>
      <xdr:col>86</xdr:col>
      <xdr:colOff>25400</xdr:colOff>
      <xdr:row>89</xdr:row>
      <xdr:rowOff>163195</xdr:rowOff>
    </xdr:to>
    <xdr:cxnSp macro="">
      <xdr:nvCxnSpPr>
        <xdr:cNvPr id="692" name="直線コネクタ 691"/>
        <xdr:cNvCxnSpPr/>
      </xdr:nvCxnSpPr>
      <xdr:spPr>
        <a:xfrm>
          <a:off x="16230600" y="1542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163830</xdr:rowOff>
    </xdr:from>
    <xdr:to>
      <xdr:col>85</xdr:col>
      <xdr:colOff>127000</xdr:colOff>
      <xdr:row>97</xdr:row>
      <xdr:rowOff>166370</xdr:rowOff>
    </xdr:to>
    <xdr:cxnSp macro="">
      <xdr:nvCxnSpPr>
        <xdr:cNvPr id="693" name="直線コネクタ 692"/>
        <xdr:cNvCxnSpPr/>
      </xdr:nvCxnSpPr>
      <xdr:spPr>
        <a:xfrm flipV="1">
          <a:off x="15481300" y="167944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93345</xdr:rowOff>
    </xdr:from>
    <xdr:ext cx="534670" cy="259080"/>
    <xdr:sp macro="" textlink="">
      <xdr:nvSpPr>
        <xdr:cNvPr id="694" name="公債費平均値テキスト"/>
        <xdr:cNvSpPr txBox="1"/>
      </xdr:nvSpPr>
      <xdr:spPr>
        <a:xfrm>
          <a:off x="16370300" y="16552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70485</xdr:rowOff>
    </xdr:from>
    <xdr:to>
      <xdr:col>85</xdr:col>
      <xdr:colOff>177800</xdr:colOff>
      <xdr:row>98</xdr:row>
      <xdr:rowOff>635</xdr:rowOff>
    </xdr:to>
    <xdr:sp macro="" textlink="">
      <xdr:nvSpPr>
        <xdr:cNvPr id="695" name="フローチャート: 判断 694"/>
        <xdr:cNvSpPr/>
      </xdr:nvSpPr>
      <xdr:spPr>
        <a:xfrm>
          <a:off x="16268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166370</xdr:rowOff>
    </xdr:from>
    <xdr:to>
      <xdr:col>81</xdr:col>
      <xdr:colOff>50800</xdr:colOff>
      <xdr:row>97</xdr:row>
      <xdr:rowOff>168910</xdr:rowOff>
    </xdr:to>
    <xdr:cxnSp macro="">
      <xdr:nvCxnSpPr>
        <xdr:cNvPr id="696" name="直線コネクタ 695"/>
        <xdr:cNvCxnSpPr/>
      </xdr:nvCxnSpPr>
      <xdr:spPr>
        <a:xfrm flipV="1">
          <a:off x="14592300" y="16797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69850</xdr:rowOff>
    </xdr:from>
    <xdr:to>
      <xdr:col>81</xdr:col>
      <xdr:colOff>101600</xdr:colOff>
      <xdr:row>97</xdr:row>
      <xdr:rowOff>171450</xdr:rowOff>
    </xdr:to>
    <xdr:sp macro="" textlink="">
      <xdr:nvSpPr>
        <xdr:cNvPr id="697" name="フローチャート: 判断 696"/>
        <xdr:cNvSpPr/>
      </xdr:nvSpPr>
      <xdr:spPr>
        <a:xfrm>
          <a:off x="15430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16510</xdr:rowOff>
    </xdr:from>
    <xdr:ext cx="532765" cy="259080"/>
    <xdr:sp macro="" textlink="">
      <xdr:nvSpPr>
        <xdr:cNvPr id="698" name="テキスト ボックス 697"/>
        <xdr:cNvSpPr txBox="1"/>
      </xdr:nvSpPr>
      <xdr:spPr>
        <a:xfrm>
          <a:off x="15213965" y="16475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168910</xdr:rowOff>
    </xdr:from>
    <xdr:to>
      <xdr:col>76</xdr:col>
      <xdr:colOff>114300</xdr:colOff>
      <xdr:row>97</xdr:row>
      <xdr:rowOff>169545</xdr:rowOff>
    </xdr:to>
    <xdr:cxnSp macro="">
      <xdr:nvCxnSpPr>
        <xdr:cNvPr id="699" name="直線コネクタ 698"/>
        <xdr:cNvCxnSpPr/>
      </xdr:nvCxnSpPr>
      <xdr:spPr>
        <a:xfrm flipV="1">
          <a:off x="13703300" y="16799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700" name="フローチャート: 判断 699"/>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32765" cy="259080"/>
    <xdr:sp macro="" textlink="">
      <xdr:nvSpPr>
        <xdr:cNvPr id="701" name="テキスト ボックス 700"/>
        <xdr:cNvSpPr txBox="1"/>
      </xdr:nvSpPr>
      <xdr:spPr>
        <a:xfrm>
          <a:off x="14324965" y="16472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169545</xdr:rowOff>
    </xdr:from>
    <xdr:to>
      <xdr:col>71</xdr:col>
      <xdr:colOff>177800</xdr:colOff>
      <xdr:row>98</xdr:row>
      <xdr:rowOff>1270</xdr:rowOff>
    </xdr:to>
    <xdr:cxnSp macro="">
      <xdr:nvCxnSpPr>
        <xdr:cNvPr id="702" name="直線コネクタ 701"/>
        <xdr:cNvCxnSpPr/>
      </xdr:nvCxnSpPr>
      <xdr:spPr>
        <a:xfrm flipV="1">
          <a:off x="12814300" y="168001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67310</xdr:rowOff>
    </xdr:from>
    <xdr:to>
      <xdr:col>72</xdr:col>
      <xdr:colOff>38100</xdr:colOff>
      <xdr:row>97</xdr:row>
      <xdr:rowOff>168910</xdr:rowOff>
    </xdr:to>
    <xdr:sp macro="" textlink="">
      <xdr:nvSpPr>
        <xdr:cNvPr id="703" name="フローチャート: 判断 702"/>
        <xdr:cNvSpPr/>
      </xdr:nvSpPr>
      <xdr:spPr>
        <a:xfrm>
          <a:off x="13652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13970</xdr:rowOff>
    </xdr:from>
    <xdr:ext cx="532765" cy="259080"/>
    <xdr:sp macro="" textlink="">
      <xdr:nvSpPr>
        <xdr:cNvPr id="704" name="テキスト ボックス 703"/>
        <xdr:cNvSpPr txBox="1"/>
      </xdr:nvSpPr>
      <xdr:spPr>
        <a:xfrm>
          <a:off x="13435965" y="16473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165100</xdr:rowOff>
    </xdr:from>
    <xdr:to>
      <xdr:col>67</xdr:col>
      <xdr:colOff>101600</xdr:colOff>
      <xdr:row>98</xdr:row>
      <xdr:rowOff>95250</xdr:rowOff>
    </xdr:to>
    <xdr:sp macro="" textlink="">
      <xdr:nvSpPr>
        <xdr:cNvPr id="705" name="フローチャート: 判断 704"/>
        <xdr:cNvSpPr/>
      </xdr:nvSpPr>
      <xdr:spPr>
        <a:xfrm>
          <a:off x="12763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86360</xdr:rowOff>
    </xdr:from>
    <xdr:ext cx="532765" cy="257175"/>
    <xdr:sp macro="" textlink="">
      <xdr:nvSpPr>
        <xdr:cNvPr id="706" name="テキスト ボックス 705"/>
        <xdr:cNvSpPr txBox="1"/>
      </xdr:nvSpPr>
      <xdr:spPr>
        <a:xfrm>
          <a:off x="12546965" y="16888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113030</xdr:rowOff>
    </xdr:from>
    <xdr:to>
      <xdr:col>85</xdr:col>
      <xdr:colOff>177800</xdr:colOff>
      <xdr:row>98</xdr:row>
      <xdr:rowOff>43180</xdr:rowOff>
    </xdr:to>
    <xdr:sp macro="" textlink="">
      <xdr:nvSpPr>
        <xdr:cNvPr id="712" name="楕円 711"/>
        <xdr:cNvSpPr/>
      </xdr:nvSpPr>
      <xdr:spPr>
        <a:xfrm>
          <a:off x="162687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48895</xdr:rowOff>
    </xdr:from>
    <xdr:ext cx="534670" cy="259080"/>
    <xdr:sp macro="" textlink="">
      <xdr:nvSpPr>
        <xdr:cNvPr id="713" name="公債費該当値テキスト"/>
        <xdr:cNvSpPr txBox="1"/>
      </xdr:nvSpPr>
      <xdr:spPr>
        <a:xfrm>
          <a:off x="16370300" y="1667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115570</xdr:rowOff>
    </xdr:from>
    <xdr:to>
      <xdr:col>81</xdr:col>
      <xdr:colOff>101600</xdr:colOff>
      <xdr:row>98</xdr:row>
      <xdr:rowOff>45720</xdr:rowOff>
    </xdr:to>
    <xdr:sp macro="" textlink="">
      <xdr:nvSpPr>
        <xdr:cNvPr id="714" name="楕円 713"/>
        <xdr:cNvSpPr/>
      </xdr:nvSpPr>
      <xdr:spPr>
        <a:xfrm>
          <a:off x="15430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36830</xdr:rowOff>
    </xdr:from>
    <xdr:ext cx="532765" cy="259080"/>
    <xdr:sp macro="" textlink="">
      <xdr:nvSpPr>
        <xdr:cNvPr id="715" name="テキスト ボックス 714"/>
        <xdr:cNvSpPr txBox="1"/>
      </xdr:nvSpPr>
      <xdr:spPr>
        <a:xfrm>
          <a:off x="15213965" y="16838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118110</xdr:rowOff>
    </xdr:from>
    <xdr:to>
      <xdr:col>76</xdr:col>
      <xdr:colOff>165100</xdr:colOff>
      <xdr:row>98</xdr:row>
      <xdr:rowOff>48260</xdr:rowOff>
    </xdr:to>
    <xdr:sp macro="" textlink="">
      <xdr:nvSpPr>
        <xdr:cNvPr id="716" name="楕円 715"/>
        <xdr:cNvSpPr/>
      </xdr:nvSpPr>
      <xdr:spPr>
        <a:xfrm>
          <a:off x="14541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39370</xdr:rowOff>
    </xdr:from>
    <xdr:ext cx="532765" cy="259080"/>
    <xdr:sp macro="" textlink="">
      <xdr:nvSpPr>
        <xdr:cNvPr id="717" name="テキスト ボックス 716"/>
        <xdr:cNvSpPr txBox="1"/>
      </xdr:nvSpPr>
      <xdr:spPr>
        <a:xfrm>
          <a:off x="14324965" y="16841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118745</xdr:rowOff>
    </xdr:from>
    <xdr:to>
      <xdr:col>72</xdr:col>
      <xdr:colOff>38100</xdr:colOff>
      <xdr:row>98</xdr:row>
      <xdr:rowOff>48895</xdr:rowOff>
    </xdr:to>
    <xdr:sp macro="" textlink="">
      <xdr:nvSpPr>
        <xdr:cNvPr id="718" name="楕円 717"/>
        <xdr:cNvSpPr/>
      </xdr:nvSpPr>
      <xdr:spPr>
        <a:xfrm>
          <a:off x="13652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40640</xdr:rowOff>
    </xdr:from>
    <xdr:ext cx="532765" cy="257175"/>
    <xdr:sp macro="" textlink="">
      <xdr:nvSpPr>
        <xdr:cNvPr id="719" name="テキスト ボックス 718"/>
        <xdr:cNvSpPr txBox="1"/>
      </xdr:nvSpPr>
      <xdr:spPr>
        <a:xfrm>
          <a:off x="13435965" y="16842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121920</xdr:rowOff>
    </xdr:from>
    <xdr:to>
      <xdr:col>67</xdr:col>
      <xdr:colOff>101600</xdr:colOff>
      <xdr:row>98</xdr:row>
      <xdr:rowOff>52070</xdr:rowOff>
    </xdr:to>
    <xdr:sp macro="" textlink="">
      <xdr:nvSpPr>
        <xdr:cNvPr id="720" name="楕円 719"/>
        <xdr:cNvSpPr/>
      </xdr:nvSpPr>
      <xdr:spPr>
        <a:xfrm>
          <a:off x="12763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68580</xdr:rowOff>
    </xdr:from>
    <xdr:ext cx="532765" cy="259080"/>
    <xdr:sp macro="" textlink="">
      <xdr:nvSpPr>
        <xdr:cNvPr id="721" name="テキスト ボックス 720"/>
        <xdr:cNvSpPr txBox="1"/>
      </xdr:nvSpPr>
      <xdr:spPr>
        <a:xfrm>
          <a:off x="12546965" y="16527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30" name="テキスト ボックス 729"/>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33" name="テキスト ボックス 732"/>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5455" cy="259080"/>
    <xdr:sp macro="" textlink="">
      <xdr:nvSpPr>
        <xdr:cNvPr id="735" name="テキスト ボックス 734"/>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5455" cy="257175"/>
    <xdr:sp macro="" textlink="">
      <xdr:nvSpPr>
        <xdr:cNvPr id="737" name="テキスト ボックス 736"/>
        <xdr:cNvSpPr txBox="1"/>
      </xdr:nvSpPr>
      <xdr:spPr>
        <a:xfrm>
          <a:off x="17820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5455" cy="259080"/>
    <xdr:sp macro="" textlink="">
      <xdr:nvSpPr>
        <xdr:cNvPr id="739" name="テキスト ボックス 738"/>
        <xdr:cNvSpPr txBox="1"/>
      </xdr:nvSpPr>
      <xdr:spPr>
        <a:xfrm>
          <a:off x="17820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5455" cy="259080"/>
    <xdr:sp macro="" textlink="">
      <xdr:nvSpPr>
        <xdr:cNvPr id="741" name="テキスト ボックス 740"/>
        <xdr:cNvSpPr txBox="1"/>
      </xdr:nvSpPr>
      <xdr:spPr>
        <a:xfrm>
          <a:off x="17820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43" name="テキスト ボックス 742"/>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6985</xdr:rowOff>
    </xdr:from>
    <xdr:to>
      <xdr:col>116</xdr:col>
      <xdr:colOff>62865</xdr:colOff>
      <xdr:row>39</xdr:row>
      <xdr:rowOff>44450</xdr:rowOff>
    </xdr:to>
    <xdr:cxnSp macro="">
      <xdr:nvCxnSpPr>
        <xdr:cNvPr id="745" name="直線コネクタ 744"/>
        <xdr:cNvCxnSpPr/>
      </xdr:nvCxnSpPr>
      <xdr:spPr>
        <a:xfrm flipV="1">
          <a:off x="22159595" y="532193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68580</xdr:rowOff>
    </xdr:from>
    <xdr:ext cx="249555" cy="259080"/>
    <xdr:sp macro="" textlink="">
      <xdr:nvSpPr>
        <xdr:cNvPr id="746" name="諸支出金最小値テキスト"/>
        <xdr:cNvSpPr txBox="1"/>
      </xdr:nvSpPr>
      <xdr:spPr>
        <a:xfrm>
          <a:off x="22212300" y="6755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125095</xdr:rowOff>
    </xdr:from>
    <xdr:ext cx="469900" cy="258445"/>
    <xdr:sp macro="" textlink="">
      <xdr:nvSpPr>
        <xdr:cNvPr id="748" name="諸支出金最大値テキスト"/>
        <xdr:cNvSpPr txBox="1"/>
      </xdr:nvSpPr>
      <xdr:spPr>
        <a:xfrm>
          <a:off x="22212300" y="5097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7,397</a:t>
          </a:r>
          <a:endParaRPr kumimoji="1" lang="ja-JP" altLang="en-US" sz="1000" b="1">
            <a:latin typeface="ＭＳ Ｐゴシック"/>
          </a:endParaRPr>
        </a:p>
      </xdr:txBody>
    </xdr:sp>
    <xdr:clientData/>
  </xdr:oneCellAnchor>
  <xdr:twoCellAnchor>
    <xdr:from>
      <xdr:col>115</xdr:col>
      <xdr:colOff>165100</xdr:colOff>
      <xdr:row>31</xdr:row>
      <xdr:rowOff>6985</xdr:rowOff>
    </xdr:from>
    <xdr:to>
      <xdr:col>116</xdr:col>
      <xdr:colOff>152400</xdr:colOff>
      <xdr:row>31</xdr:row>
      <xdr:rowOff>6985</xdr:rowOff>
    </xdr:to>
    <xdr:cxnSp macro="">
      <xdr:nvCxnSpPr>
        <xdr:cNvPr id="749" name="直線コネクタ 748"/>
        <xdr:cNvCxnSpPr/>
      </xdr:nvCxnSpPr>
      <xdr:spPr>
        <a:xfrm>
          <a:off x="22072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157480</xdr:rowOff>
    </xdr:from>
    <xdr:ext cx="378460" cy="257175"/>
    <xdr:sp macro="" textlink="">
      <xdr:nvSpPr>
        <xdr:cNvPr id="751" name="諸支出金平均値テキスト"/>
        <xdr:cNvSpPr txBox="1"/>
      </xdr:nvSpPr>
      <xdr:spPr>
        <a:xfrm>
          <a:off x="22212300" y="650113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52" name="フローチャート: 判断 75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54" name="フローチャート: 判断 75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35560</xdr:rowOff>
    </xdr:from>
    <xdr:ext cx="378460" cy="259080"/>
    <xdr:sp macro="" textlink="">
      <xdr:nvSpPr>
        <xdr:cNvPr id="755" name="テキスト ボックス 754"/>
        <xdr:cNvSpPr txBox="1"/>
      </xdr:nvSpPr>
      <xdr:spPr>
        <a:xfrm>
          <a:off x="21134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140970</xdr:rowOff>
    </xdr:from>
    <xdr:to>
      <xdr:col>107</xdr:col>
      <xdr:colOff>101600</xdr:colOff>
      <xdr:row>39</xdr:row>
      <xdr:rowOff>71120</xdr:rowOff>
    </xdr:to>
    <xdr:sp macro="" textlink="">
      <xdr:nvSpPr>
        <xdr:cNvPr id="757" name="フローチャート: 判断 756"/>
        <xdr:cNvSpPr/>
      </xdr:nvSpPr>
      <xdr:spPr>
        <a:xfrm>
          <a:off x="20383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87630</xdr:rowOff>
    </xdr:from>
    <xdr:ext cx="378460" cy="257175"/>
    <xdr:sp macro="" textlink="">
      <xdr:nvSpPr>
        <xdr:cNvPr id="758" name="テキスト ボックス 757"/>
        <xdr:cNvSpPr txBox="1"/>
      </xdr:nvSpPr>
      <xdr:spPr>
        <a:xfrm>
          <a:off x="20245070" y="64312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67945</xdr:rowOff>
    </xdr:to>
    <xdr:sp macro="" textlink="">
      <xdr:nvSpPr>
        <xdr:cNvPr id="760" name="フローチャート: 判断 759"/>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84455</xdr:rowOff>
    </xdr:from>
    <xdr:ext cx="378460" cy="259080"/>
    <xdr:sp macro="" textlink="">
      <xdr:nvSpPr>
        <xdr:cNvPr id="761" name="テキスト ボックス 760"/>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67945</xdr:rowOff>
    </xdr:to>
    <xdr:sp macro="" textlink="">
      <xdr:nvSpPr>
        <xdr:cNvPr id="762" name="フローチャート: 判断 761"/>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84455</xdr:rowOff>
    </xdr:from>
    <xdr:ext cx="378460" cy="259080"/>
    <xdr:sp macro="" textlink="">
      <xdr:nvSpPr>
        <xdr:cNvPr id="763" name="テキスト ボックス 762"/>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113030</xdr:rowOff>
    </xdr:from>
    <xdr:ext cx="249555" cy="259080"/>
    <xdr:sp macro="" textlink="">
      <xdr:nvSpPr>
        <xdr:cNvPr id="770" name="諸支出金該当値テキスト"/>
        <xdr:cNvSpPr txBox="1"/>
      </xdr:nvSpPr>
      <xdr:spPr>
        <a:xfrm>
          <a:off x="22212300" y="6628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7175"/>
    <xdr:sp macro="" textlink="">
      <xdr:nvSpPr>
        <xdr:cNvPr id="772" name="テキスト ボックス 771"/>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650" cy="257175"/>
    <xdr:sp macro="" textlink="">
      <xdr:nvSpPr>
        <xdr:cNvPr id="774" name="テキスト ボックス 773"/>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650" cy="257175"/>
    <xdr:sp macro="" textlink="">
      <xdr:nvSpPr>
        <xdr:cNvPr id="776" name="テキスト ボックス 775"/>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7175"/>
    <xdr:sp macro="" textlink="">
      <xdr:nvSpPr>
        <xdr:cNvPr id="778" name="テキスト ボックス 777"/>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87" name="テキスト ボックス 786"/>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90" name="テキスト ボックス 789"/>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5455" cy="259080"/>
    <xdr:sp macro="" textlink="">
      <xdr:nvSpPr>
        <xdr:cNvPr id="792" name="テキスト ボックス 791"/>
        <xdr:cNvSpPr txBox="1"/>
      </xdr:nvSpPr>
      <xdr:spPr>
        <a:xfrm>
          <a:off x="17820640"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5455" cy="257175"/>
    <xdr:sp macro="" textlink="">
      <xdr:nvSpPr>
        <xdr:cNvPr id="794" name="テキスト ボックス 793"/>
        <xdr:cNvSpPr txBox="1"/>
      </xdr:nvSpPr>
      <xdr:spPr>
        <a:xfrm>
          <a:off x="17820640" y="925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5455" cy="259080"/>
    <xdr:sp macro="" textlink="">
      <xdr:nvSpPr>
        <xdr:cNvPr id="796" name="テキスト ボックス 795"/>
        <xdr:cNvSpPr txBox="1"/>
      </xdr:nvSpPr>
      <xdr:spPr>
        <a:xfrm>
          <a:off x="17820640" y="887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800" name="テキスト ボックス 799"/>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31115</xdr:rowOff>
    </xdr:from>
    <xdr:to>
      <xdr:col>116</xdr:col>
      <xdr:colOff>62865</xdr:colOff>
      <xdr:row>59</xdr:row>
      <xdr:rowOff>44450</xdr:rowOff>
    </xdr:to>
    <xdr:cxnSp macro="">
      <xdr:nvCxnSpPr>
        <xdr:cNvPr id="802" name="直線コネクタ 801"/>
        <xdr:cNvCxnSpPr/>
      </xdr:nvCxnSpPr>
      <xdr:spPr>
        <a:xfrm flipV="1">
          <a:off x="22159595" y="8603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90805</xdr:rowOff>
    </xdr:from>
    <xdr:ext cx="249555" cy="258445"/>
    <xdr:sp macro="" textlink="">
      <xdr:nvSpPr>
        <xdr:cNvPr id="803"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149225</xdr:rowOff>
    </xdr:from>
    <xdr:ext cx="534670" cy="259080"/>
    <xdr:sp macro="" textlink="">
      <xdr:nvSpPr>
        <xdr:cNvPr id="805" name="前年度繰上充用金最大値テキスト"/>
        <xdr:cNvSpPr txBox="1"/>
      </xdr:nvSpPr>
      <xdr:spPr>
        <a:xfrm>
          <a:off x="222123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12,256</a:t>
          </a:r>
          <a:endParaRPr kumimoji="1" lang="ja-JP" altLang="en-US" sz="1000" b="1">
            <a:latin typeface="ＭＳ Ｐゴシック"/>
          </a:endParaRPr>
        </a:p>
      </xdr:txBody>
    </xdr:sp>
    <xdr:clientData/>
  </xdr:oneCellAnchor>
  <xdr:twoCellAnchor>
    <xdr:from>
      <xdr:col>115</xdr:col>
      <xdr:colOff>165100</xdr:colOff>
      <xdr:row>50</xdr:row>
      <xdr:rowOff>31115</xdr:rowOff>
    </xdr:from>
    <xdr:to>
      <xdr:col>116</xdr:col>
      <xdr:colOff>152400</xdr:colOff>
      <xdr:row>50</xdr:row>
      <xdr:rowOff>31115</xdr:rowOff>
    </xdr:to>
    <xdr:cxnSp macro="">
      <xdr:nvCxnSpPr>
        <xdr:cNvPr id="806" name="直線コネクタ 805"/>
        <xdr:cNvCxnSpPr/>
      </xdr:nvCxnSpPr>
      <xdr:spPr>
        <a:xfrm>
          <a:off x="22072600" y="860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8255</xdr:rowOff>
    </xdr:from>
    <xdr:ext cx="313690" cy="257175"/>
    <xdr:sp macro="" textlink="">
      <xdr:nvSpPr>
        <xdr:cNvPr id="808" name="前年度繰上充用金平均値テキスト"/>
        <xdr:cNvSpPr txBox="1"/>
      </xdr:nvSpPr>
      <xdr:spPr>
        <a:xfrm>
          <a:off x="22212300" y="9952355"/>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156845</xdr:rowOff>
    </xdr:from>
    <xdr:to>
      <xdr:col>116</xdr:col>
      <xdr:colOff>114300</xdr:colOff>
      <xdr:row>59</xdr:row>
      <xdr:rowOff>86995</xdr:rowOff>
    </xdr:to>
    <xdr:sp macro="" textlink="">
      <xdr:nvSpPr>
        <xdr:cNvPr id="809" name="フローチャート: 判断 808"/>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157480</xdr:rowOff>
    </xdr:from>
    <xdr:to>
      <xdr:col>112</xdr:col>
      <xdr:colOff>38100</xdr:colOff>
      <xdr:row>59</xdr:row>
      <xdr:rowOff>87630</xdr:rowOff>
    </xdr:to>
    <xdr:sp macro="" textlink="">
      <xdr:nvSpPr>
        <xdr:cNvPr id="811" name="フローチャート: 判断 810"/>
        <xdr:cNvSpPr/>
      </xdr:nvSpPr>
      <xdr:spPr>
        <a:xfrm>
          <a:off x="21272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104140</xdr:rowOff>
    </xdr:from>
    <xdr:ext cx="313690" cy="259080"/>
    <xdr:sp macro="" textlink="">
      <xdr:nvSpPr>
        <xdr:cNvPr id="812" name="テキスト ボックス 811"/>
        <xdr:cNvSpPr txBox="1"/>
      </xdr:nvSpPr>
      <xdr:spPr>
        <a:xfrm>
          <a:off x="21166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104775</xdr:rowOff>
    </xdr:from>
    <xdr:ext cx="313690" cy="259080"/>
    <xdr:sp macro="" textlink="">
      <xdr:nvSpPr>
        <xdr:cNvPr id="815" name="テキスト ボックス 814"/>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17" name="フローチャート: 判断 816"/>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104775</xdr:rowOff>
    </xdr:from>
    <xdr:ext cx="313690" cy="259080"/>
    <xdr:sp macro="" textlink="">
      <xdr:nvSpPr>
        <xdr:cNvPr id="818" name="テキスト ボックス 817"/>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650" cy="257175"/>
    <xdr:sp macro="" textlink="">
      <xdr:nvSpPr>
        <xdr:cNvPr id="820" name="テキスト ボックス 819"/>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135255</xdr:rowOff>
    </xdr:from>
    <xdr:ext cx="249555" cy="257175"/>
    <xdr:sp macro="" textlink="">
      <xdr:nvSpPr>
        <xdr:cNvPr id="827" name="前年度繰上充用金該当値テキスト"/>
        <xdr:cNvSpPr txBox="1"/>
      </xdr:nvSpPr>
      <xdr:spPr>
        <a:xfrm>
          <a:off x="22212300" y="1007935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7650" cy="257175"/>
    <xdr:sp macro="" textlink="">
      <xdr:nvSpPr>
        <xdr:cNvPr id="829" name="テキスト ボックス 828"/>
        <xdr:cNvSpPr txBox="1"/>
      </xdr:nvSpPr>
      <xdr:spPr>
        <a:xfrm>
          <a:off x="2119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7650" cy="257175"/>
    <xdr:sp macro="" textlink="">
      <xdr:nvSpPr>
        <xdr:cNvPr id="831" name="テキスト ボックス 830"/>
        <xdr:cNvSpPr txBox="1"/>
      </xdr:nvSpPr>
      <xdr:spPr>
        <a:xfrm>
          <a:off x="2030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7650" cy="257175"/>
    <xdr:sp macro="" textlink="">
      <xdr:nvSpPr>
        <xdr:cNvPr id="833" name="テキスト ボックス 832"/>
        <xdr:cNvSpPr txBox="1"/>
      </xdr:nvSpPr>
      <xdr:spPr>
        <a:xfrm>
          <a:off x="19420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7650" cy="257175"/>
    <xdr:sp macro="" textlink="">
      <xdr:nvSpPr>
        <xdr:cNvPr id="835" name="テキスト ボックス 834"/>
        <xdr:cNvSpPr txBox="1"/>
      </xdr:nvSpPr>
      <xdr:spPr>
        <a:xfrm>
          <a:off x="18531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mn-lt"/>
              <a:ea typeface="+mn-ea"/>
              <a:cs typeface="+mn-cs"/>
            </a:rPr>
            <a:t>　総務費は、</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89,168</a:t>
          </a:r>
          <a:r>
            <a:rPr kumimoji="1" lang="ja-JP" altLang="ja-JP" sz="1100">
              <a:solidFill>
                <a:sysClr val="windowText" lastClr="000000"/>
              </a:solidFill>
              <a:effectLst/>
              <a:latin typeface="+mn-lt"/>
              <a:ea typeface="+mn-ea"/>
              <a:cs typeface="+mn-cs"/>
            </a:rPr>
            <a:t>円となっており、類似団体平均と比べて</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水準</a:t>
          </a:r>
          <a:r>
            <a:rPr kumimoji="1" lang="ja-JP" altLang="en-US" sz="1100">
              <a:solidFill>
                <a:sysClr val="windowText" lastClr="000000"/>
              </a:solidFill>
              <a:effectLst/>
              <a:latin typeface="+mn-lt"/>
              <a:ea typeface="+mn-ea"/>
              <a:cs typeface="+mn-cs"/>
            </a:rPr>
            <a:t>にはあるが、</a:t>
          </a:r>
          <a:r>
            <a:rPr kumimoji="1" lang="ja-JP" altLang="ja-JP" sz="1100">
              <a:solidFill>
                <a:sysClr val="windowText" lastClr="000000"/>
              </a:solidFill>
              <a:effectLst/>
              <a:latin typeface="+mn-lt"/>
              <a:ea typeface="+mn-ea"/>
              <a:cs typeface="+mn-cs"/>
            </a:rPr>
            <a:t>第</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庁舎整備等の</a:t>
          </a:r>
          <a:r>
            <a:rPr kumimoji="1" lang="ja-JP" altLang="en-US" sz="1100">
              <a:solidFill>
                <a:sysClr val="windowText" lastClr="000000"/>
              </a:solidFill>
              <a:effectLst/>
              <a:latin typeface="+mn-lt"/>
              <a:ea typeface="+mn-ea"/>
              <a:cs typeface="+mn-cs"/>
            </a:rPr>
            <a:t>事業実施に伴って、前年度と比べて金額が増加している。</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民生費は、住民一人当たり</a:t>
          </a:r>
          <a:r>
            <a:rPr kumimoji="1" lang="en-US" altLang="ja-JP" sz="1100">
              <a:solidFill>
                <a:sysClr val="windowText" lastClr="000000"/>
              </a:solidFill>
              <a:effectLst/>
              <a:latin typeface="+mn-lt"/>
              <a:ea typeface="+mn-ea"/>
              <a:cs typeface="+mn-cs"/>
            </a:rPr>
            <a:t>201,379</a:t>
          </a:r>
          <a:r>
            <a:rPr kumimoji="1" lang="ja-JP" altLang="ja-JP" sz="1100">
              <a:solidFill>
                <a:sysClr val="windowText" lastClr="000000"/>
              </a:solidFill>
              <a:effectLst/>
              <a:latin typeface="+mn-lt"/>
              <a:ea typeface="+mn-ea"/>
              <a:cs typeface="+mn-cs"/>
            </a:rPr>
            <a:t>円となっており、類似団体平均と比べて高い水準にある。国民健康保険、介護保険、後期高齢者医療事業特別会計への繰出金や保育所運営に係る経費等が、民生費を押し上げる要因となっている。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商工費は、住民一人当たり</a:t>
          </a:r>
          <a:r>
            <a:rPr kumimoji="1" lang="en-US" altLang="ja-JP" sz="1100">
              <a:solidFill>
                <a:sysClr val="windowText" lastClr="000000"/>
              </a:solidFill>
              <a:effectLst/>
              <a:latin typeface="+mn-lt"/>
              <a:ea typeface="+mn-ea"/>
              <a:cs typeface="+mn-cs"/>
            </a:rPr>
            <a:t>71,294</a:t>
          </a:r>
          <a:r>
            <a:rPr kumimoji="1" lang="ja-JP" altLang="ja-JP" sz="1100">
              <a:solidFill>
                <a:sysClr val="windowText" lastClr="000000"/>
              </a:solidFill>
              <a:effectLst/>
              <a:latin typeface="+mn-lt"/>
              <a:ea typeface="+mn-ea"/>
              <a:cs typeface="+mn-cs"/>
            </a:rPr>
            <a:t>円となっており、類似団体内で高い順位に位置している。中小企業への貸付による金融支援が、商工費を押し上げる要因となっている。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土木費は、住民一人当たり</a:t>
          </a:r>
          <a:r>
            <a:rPr kumimoji="1" lang="en-US" altLang="ja-JP" sz="1100">
              <a:solidFill>
                <a:sysClr val="windowText" lastClr="000000"/>
              </a:solidFill>
              <a:effectLst/>
              <a:latin typeface="+mn-lt"/>
              <a:ea typeface="+mn-ea"/>
              <a:cs typeface="+mn-cs"/>
            </a:rPr>
            <a:t>50,762</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類似団体平均と比べて高い水準にあ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年鳥取県中部地震に伴う被災者住宅再建支援事業や市営住宅に係る地域住宅交付金事業</a:t>
          </a:r>
          <a:r>
            <a:rPr kumimoji="1" lang="ja-JP" altLang="en-US" sz="1100">
              <a:solidFill>
                <a:sysClr val="windowText" lastClr="000000"/>
              </a:solidFill>
              <a:effectLst/>
              <a:latin typeface="+mn-lt"/>
              <a:ea typeface="+mn-ea"/>
              <a:cs typeface="+mn-cs"/>
            </a:rPr>
            <a:t>の一部事業完了等により事業費が減少し、類似団体平均と比べて低い水準に転じた。</a:t>
          </a:r>
          <a:endParaRPr lang="ja-JP" altLang="ja-JP" sz="1400">
            <a:solidFill>
              <a:srgbClr val="FF0000"/>
            </a:solidFill>
            <a:effectLst/>
          </a:endParaRPr>
        </a:p>
        <a:p>
          <a:pPr marL="0" marR="0" lvl="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災害復旧費は、平成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年度に集中していた平成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年鳥取県中部地震に伴う災害復旧事業がほぼ完了したことから、前年度と比べて金額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大幅に減少し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9,972</a:t>
          </a:r>
          <a:r>
            <a:rPr kumimoji="1" lang="ja-JP" altLang="ja-JP" sz="1100">
              <a:solidFill>
                <a:sysClr val="windowText" lastClr="000000"/>
              </a:solidFill>
              <a:effectLst/>
              <a:latin typeface="+mn-lt"/>
              <a:ea typeface="+mn-ea"/>
              <a:cs typeface="+mn-cs"/>
            </a:rPr>
            <a:t>円となっ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。ただし、類似団体平均と比べると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高い水準にある。</a:t>
          </a:r>
          <a:endParaRPr lang="ja-JP" altLang="ja-JP">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実質収支比率は</a:t>
          </a:r>
          <a:r>
            <a:rPr kumimoji="1" lang="ja-JP" altLang="en-US" sz="900">
              <a:solidFill>
                <a:sysClr val="windowText" lastClr="000000"/>
              </a:solidFill>
              <a:effectLst/>
              <a:latin typeface="+mn-lt"/>
              <a:ea typeface="+mn-ea"/>
              <a:cs typeface="+mn-cs"/>
            </a:rPr>
            <a:t>２</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５</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程度で推移しており、適正な水準と考えている。</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　財政調整基金残高の標準財政規模比は、平成</a:t>
          </a:r>
          <a:r>
            <a:rPr kumimoji="1" lang="en-US" altLang="ja-JP" sz="900">
              <a:solidFill>
                <a:sysClr val="windowText" lastClr="000000"/>
              </a:solidFill>
              <a:effectLst/>
              <a:latin typeface="+mn-lt"/>
              <a:ea typeface="+mn-ea"/>
              <a:cs typeface="+mn-cs"/>
            </a:rPr>
            <a:t>27</a:t>
          </a:r>
          <a:r>
            <a:rPr kumimoji="1" lang="ja-JP" altLang="ja-JP" sz="900">
              <a:solidFill>
                <a:sysClr val="windowText" lastClr="000000"/>
              </a:solidFill>
              <a:effectLst/>
              <a:latin typeface="+mn-lt"/>
              <a:ea typeface="+mn-ea"/>
              <a:cs typeface="+mn-cs"/>
            </a:rPr>
            <a:t>年度までは</a:t>
          </a:r>
          <a:r>
            <a:rPr kumimoji="1" lang="en-US" altLang="ja-JP" sz="900">
              <a:solidFill>
                <a:sysClr val="windowText" lastClr="000000"/>
              </a:solidFill>
              <a:effectLst/>
              <a:latin typeface="+mn-lt"/>
              <a:ea typeface="+mn-ea"/>
              <a:cs typeface="+mn-cs"/>
            </a:rPr>
            <a:t>10%</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13%</a:t>
          </a:r>
          <a:r>
            <a:rPr kumimoji="1" lang="ja-JP" altLang="ja-JP" sz="900">
              <a:solidFill>
                <a:sysClr val="windowText" lastClr="000000"/>
              </a:solidFill>
              <a:effectLst/>
              <a:latin typeface="+mn-lt"/>
              <a:ea typeface="+mn-ea"/>
              <a:cs typeface="+mn-cs"/>
            </a:rPr>
            <a:t>程度で推移していたが、平成</a:t>
          </a:r>
          <a:r>
            <a:rPr kumimoji="1" lang="en-US" altLang="ja-JP" sz="900">
              <a:solidFill>
                <a:sysClr val="windowText" lastClr="000000"/>
              </a:solidFill>
              <a:effectLst/>
              <a:latin typeface="+mn-lt"/>
              <a:ea typeface="+mn-ea"/>
              <a:cs typeface="+mn-cs"/>
            </a:rPr>
            <a:t>28</a:t>
          </a:r>
          <a:r>
            <a:rPr kumimoji="1" lang="ja-JP" altLang="ja-JP" sz="900">
              <a:solidFill>
                <a:sysClr val="windowText" lastClr="000000"/>
              </a:solidFill>
              <a:effectLst/>
              <a:latin typeface="+mn-lt"/>
              <a:ea typeface="+mn-ea"/>
              <a:cs typeface="+mn-cs"/>
            </a:rPr>
            <a:t>年度は平成</a:t>
          </a:r>
          <a:r>
            <a:rPr kumimoji="1" lang="en-US" altLang="ja-JP" sz="900">
              <a:solidFill>
                <a:sysClr val="windowText" lastClr="000000"/>
              </a:solidFill>
              <a:effectLst/>
              <a:latin typeface="+mn-lt"/>
              <a:ea typeface="+mn-ea"/>
              <a:cs typeface="+mn-cs"/>
            </a:rPr>
            <a:t>28</a:t>
          </a:r>
          <a:r>
            <a:rPr kumimoji="1" lang="ja-JP" altLang="ja-JP" sz="900">
              <a:solidFill>
                <a:sysClr val="windowText" lastClr="000000"/>
              </a:solidFill>
              <a:effectLst/>
              <a:latin typeface="+mn-lt"/>
              <a:ea typeface="+mn-ea"/>
              <a:cs typeface="+mn-cs"/>
            </a:rPr>
            <a:t>年鳥取県中部地震関連経費等の財源として取り崩しを行ったことで、一時的に</a:t>
          </a:r>
          <a:r>
            <a:rPr kumimoji="1" lang="en-US" altLang="ja-JP" sz="900">
              <a:solidFill>
                <a:sysClr val="windowText" lastClr="000000"/>
              </a:solidFill>
              <a:effectLst/>
              <a:latin typeface="+mn-lt"/>
              <a:ea typeface="+mn-ea"/>
              <a:cs typeface="+mn-cs"/>
            </a:rPr>
            <a:t>10%</a:t>
          </a:r>
          <a:r>
            <a:rPr kumimoji="1" lang="ja-JP" altLang="ja-JP" sz="900">
              <a:solidFill>
                <a:sysClr val="windowText" lastClr="000000"/>
              </a:solidFill>
              <a:effectLst/>
              <a:latin typeface="+mn-lt"/>
              <a:ea typeface="+mn-ea"/>
              <a:cs typeface="+mn-cs"/>
            </a:rPr>
            <a:t>を下回り</a:t>
          </a:r>
          <a:r>
            <a:rPr kumimoji="1" lang="en-US" altLang="ja-JP" sz="900">
              <a:solidFill>
                <a:sysClr val="windowText" lastClr="000000"/>
              </a:solidFill>
              <a:effectLst/>
              <a:latin typeface="+mn-lt"/>
              <a:ea typeface="+mn-ea"/>
              <a:cs typeface="+mn-cs"/>
            </a:rPr>
            <a:t>8.36%</a:t>
          </a:r>
          <a:r>
            <a:rPr kumimoji="1" lang="ja-JP" altLang="ja-JP" sz="900">
              <a:solidFill>
                <a:sysClr val="windowText" lastClr="000000"/>
              </a:solidFill>
              <a:effectLst/>
              <a:latin typeface="+mn-lt"/>
              <a:ea typeface="+mn-ea"/>
              <a:cs typeface="+mn-cs"/>
            </a:rPr>
            <a:t>となった。平成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年度は、市税の増収等を加味し最終的には取り崩しを行わず、歳計剰余金を積み立てたことで</a:t>
          </a:r>
          <a:r>
            <a:rPr kumimoji="1" lang="en-US" altLang="ja-JP" sz="900">
              <a:solidFill>
                <a:sysClr val="windowText" lastClr="000000"/>
              </a:solidFill>
              <a:effectLst/>
              <a:latin typeface="+mn-lt"/>
              <a:ea typeface="+mn-ea"/>
              <a:cs typeface="+mn-cs"/>
            </a:rPr>
            <a:t>4.05</a:t>
          </a:r>
          <a:r>
            <a:rPr kumimoji="1" lang="ja-JP" altLang="ja-JP" sz="900">
              <a:solidFill>
                <a:sysClr val="windowText" lastClr="000000"/>
              </a:solidFill>
              <a:effectLst/>
              <a:latin typeface="+mn-lt"/>
              <a:ea typeface="+mn-ea"/>
              <a:cs typeface="+mn-cs"/>
            </a:rPr>
            <a:t>ポイント増の</a:t>
          </a:r>
          <a:r>
            <a:rPr kumimoji="1" lang="en-US" altLang="ja-JP" sz="900">
              <a:solidFill>
                <a:sysClr val="windowText" lastClr="000000"/>
              </a:solidFill>
              <a:effectLst/>
              <a:latin typeface="+mn-lt"/>
              <a:ea typeface="+mn-ea"/>
              <a:cs typeface="+mn-cs"/>
            </a:rPr>
            <a:t>12.41%</a:t>
          </a:r>
          <a:r>
            <a:rPr kumimoji="1" lang="ja-JP" altLang="ja-JP" sz="900">
              <a:solidFill>
                <a:sysClr val="windowText" lastClr="000000"/>
              </a:solidFill>
              <a:effectLst/>
              <a:latin typeface="+mn-lt"/>
              <a:ea typeface="+mn-ea"/>
              <a:cs typeface="+mn-cs"/>
            </a:rPr>
            <a:t>まで回復</a:t>
          </a:r>
          <a:r>
            <a:rPr kumimoji="1" lang="ja-JP" altLang="en-US" sz="900">
              <a:solidFill>
                <a:sysClr val="windowText" lastClr="000000"/>
              </a:solidFill>
              <a:effectLst/>
              <a:latin typeface="+mn-lt"/>
              <a:ea typeface="+mn-ea"/>
              <a:cs typeface="+mn-cs"/>
            </a:rPr>
            <a:t>したが、平成</a:t>
          </a:r>
          <a:r>
            <a:rPr kumimoji="1" lang="en-US" altLang="ja-JP" sz="900">
              <a:solidFill>
                <a:sysClr val="windowText" lastClr="000000"/>
              </a:solidFill>
              <a:effectLst/>
              <a:latin typeface="+mn-lt"/>
              <a:ea typeface="+mn-ea"/>
              <a:cs typeface="+mn-cs"/>
            </a:rPr>
            <a:t>30</a:t>
          </a:r>
          <a:r>
            <a:rPr kumimoji="1" lang="ja-JP" altLang="en-US" sz="900">
              <a:solidFill>
                <a:sysClr val="windowText" lastClr="000000"/>
              </a:solidFill>
              <a:effectLst/>
              <a:latin typeface="+mn-lt"/>
              <a:ea typeface="+mn-ea"/>
              <a:cs typeface="+mn-cs"/>
            </a:rPr>
            <a:t>年度は財政調整及び歳計現金確保のため取り崩しを行ったことから、</a:t>
          </a:r>
          <a:r>
            <a:rPr kumimoji="1" lang="en-US" altLang="ja-JP" sz="900">
              <a:solidFill>
                <a:sysClr val="windowText" lastClr="000000"/>
              </a:solidFill>
              <a:effectLst/>
              <a:latin typeface="+mn-lt"/>
              <a:ea typeface="+mn-ea"/>
              <a:cs typeface="+mn-cs"/>
            </a:rPr>
            <a:t>2.92</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減</a:t>
          </a:r>
          <a:r>
            <a:rPr kumimoji="1" lang="ja-JP" altLang="ja-JP" sz="900">
              <a:solidFill>
                <a:sysClr val="windowText" lastClr="000000"/>
              </a:solidFill>
              <a:effectLst/>
              <a:latin typeface="+mn-lt"/>
              <a:ea typeface="+mn-ea"/>
              <a:cs typeface="+mn-cs"/>
            </a:rPr>
            <a:t>の</a:t>
          </a:r>
          <a:r>
            <a:rPr kumimoji="1" lang="en-US" altLang="ja-JP" sz="900">
              <a:solidFill>
                <a:sysClr val="windowText" lastClr="000000"/>
              </a:solidFill>
              <a:effectLst/>
              <a:latin typeface="+mn-lt"/>
              <a:ea typeface="+mn-ea"/>
              <a:cs typeface="+mn-cs"/>
            </a:rPr>
            <a:t>9.49%</a:t>
          </a:r>
          <a:r>
            <a:rPr kumimoji="1" lang="ja-JP" altLang="en-US" sz="900">
              <a:solidFill>
                <a:sysClr val="windowText" lastClr="000000"/>
              </a:solidFill>
              <a:effectLst/>
              <a:latin typeface="+mn-lt"/>
              <a:ea typeface="+mn-ea"/>
              <a:cs typeface="+mn-cs"/>
            </a:rPr>
            <a:t>となり、再度</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を下回った。</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これに伴い、実質単年度収支の標準財政規模比</a:t>
          </a:r>
          <a:r>
            <a:rPr kumimoji="1" lang="ja-JP" altLang="en-US" sz="900">
              <a:solidFill>
                <a:sysClr val="windowText" lastClr="000000"/>
              </a:solidFill>
              <a:effectLst/>
              <a:latin typeface="+mn-lt"/>
              <a:ea typeface="+mn-ea"/>
              <a:cs typeface="+mn-cs"/>
            </a:rPr>
            <a:t>は再度マイナスに転じ、マイナス</a:t>
          </a:r>
          <a:r>
            <a:rPr kumimoji="1" lang="en-US" altLang="ja-JP" sz="900">
              <a:solidFill>
                <a:sysClr val="windowText" lastClr="000000"/>
              </a:solidFill>
              <a:effectLst/>
              <a:latin typeface="+mn-lt"/>
              <a:ea typeface="+mn-ea"/>
              <a:cs typeface="+mn-cs"/>
            </a:rPr>
            <a:t>4.31%</a:t>
          </a:r>
          <a:r>
            <a:rPr kumimoji="1" lang="ja-JP" altLang="en-US" sz="900">
              <a:solidFill>
                <a:sysClr val="windowText" lastClr="000000"/>
              </a:solidFill>
              <a:effectLst/>
              <a:latin typeface="+mn-lt"/>
              <a:ea typeface="+mn-ea"/>
              <a:cs typeface="+mn-cs"/>
            </a:rPr>
            <a:t>となった。</a:t>
          </a:r>
          <a:endParaRPr lang="ja-JP" altLang="ja-JP" sz="105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主な黒字要素は、水道事業と一般会計で、水道事業は</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の範囲内で推移している。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8" t="s">
        <v>50</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4" x14ac:dyDescent="0.15">
      <c r="B2" s="3" t="s">
        <v>133</v>
      </c>
      <c r="C2" s="3"/>
      <c r="D2" s="12"/>
    </row>
    <row r="3" spans="1:119" ht="18.75" customHeight="1" x14ac:dyDescent="0.15">
      <c r="A3" s="2"/>
      <c r="B3" s="487" t="s">
        <v>134</v>
      </c>
      <c r="C3" s="488"/>
      <c r="D3" s="488"/>
      <c r="E3" s="489"/>
      <c r="F3" s="489"/>
      <c r="G3" s="489"/>
      <c r="H3" s="489"/>
      <c r="I3" s="489"/>
      <c r="J3" s="489"/>
      <c r="K3" s="489"/>
      <c r="L3" s="489" t="s">
        <v>137</v>
      </c>
      <c r="M3" s="489"/>
      <c r="N3" s="489"/>
      <c r="O3" s="489"/>
      <c r="P3" s="489"/>
      <c r="Q3" s="489"/>
      <c r="R3" s="496"/>
      <c r="S3" s="496"/>
      <c r="T3" s="496"/>
      <c r="U3" s="496"/>
      <c r="V3" s="497"/>
      <c r="W3" s="352" t="s">
        <v>140</v>
      </c>
      <c r="X3" s="353"/>
      <c r="Y3" s="353"/>
      <c r="Z3" s="353"/>
      <c r="AA3" s="353"/>
      <c r="AB3" s="488"/>
      <c r="AC3" s="496" t="s">
        <v>141</v>
      </c>
      <c r="AD3" s="353"/>
      <c r="AE3" s="353"/>
      <c r="AF3" s="353"/>
      <c r="AG3" s="353"/>
      <c r="AH3" s="353"/>
      <c r="AI3" s="353"/>
      <c r="AJ3" s="353"/>
      <c r="AK3" s="353"/>
      <c r="AL3" s="354"/>
      <c r="AM3" s="352" t="s">
        <v>142</v>
      </c>
      <c r="AN3" s="353"/>
      <c r="AO3" s="353"/>
      <c r="AP3" s="353"/>
      <c r="AQ3" s="353"/>
      <c r="AR3" s="353"/>
      <c r="AS3" s="353"/>
      <c r="AT3" s="353"/>
      <c r="AU3" s="353"/>
      <c r="AV3" s="353"/>
      <c r="AW3" s="353"/>
      <c r="AX3" s="354"/>
      <c r="AY3" s="349" t="s">
        <v>5</v>
      </c>
      <c r="AZ3" s="350"/>
      <c r="BA3" s="350"/>
      <c r="BB3" s="350"/>
      <c r="BC3" s="350"/>
      <c r="BD3" s="350"/>
      <c r="BE3" s="350"/>
      <c r="BF3" s="350"/>
      <c r="BG3" s="350"/>
      <c r="BH3" s="350"/>
      <c r="BI3" s="350"/>
      <c r="BJ3" s="350"/>
      <c r="BK3" s="350"/>
      <c r="BL3" s="350"/>
      <c r="BM3" s="351"/>
      <c r="BN3" s="352" t="s">
        <v>146</v>
      </c>
      <c r="BO3" s="353"/>
      <c r="BP3" s="353"/>
      <c r="BQ3" s="353"/>
      <c r="BR3" s="353"/>
      <c r="BS3" s="353"/>
      <c r="BT3" s="353"/>
      <c r="BU3" s="354"/>
      <c r="BV3" s="352" t="s">
        <v>148</v>
      </c>
      <c r="BW3" s="353"/>
      <c r="BX3" s="353"/>
      <c r="BY3" s="353"/>
      <c r="BZ3" s="353"/>
      <c r="CA3" s="353"/>
      <c r="CB3" s="353"/>
      <c r="CC3" s="354"/>
      <c r="CD3" s="349" t="s">
        <v>5</v>
      </c>
      <c r="CE3" s="350"/>
      <c r="CF3" s="350"/>
      <c r="CG3" s="350"/>
      <c r="CH3" s="350"/>
      <c r="CI3" s="350"/>
      <c r="CJ3" s="350"/>
      <c r="CK3" s="350"/>
      <c r="CL3" s="350"/>
      <c r="CM3" s="350"/>
      <c r="CN3" s="350"/>
      <c r="CO3" s="350"/>
      <c r="CP3" s="350"/>
      <c r="CQ3" s="350"/>
      <c r="CR3" s="350"/>
      <c r="CS3" s="351"/>
      <c r="CT3" s="352" t="s">
        <v>152</v>
      </c>
      <c r="CU3" s="353"/>
      <c r="CV3" s="353"/>
      <c r="CW3" s="353"/>
      <c r="CX3" s="353"/>
      <c r="CY3" s="353"/>
      <c r="CZ3" s="353"/>
      <c r="DA3" s="354"/>
      <c r="DB3" s="352" t="s">
        <v>153</v>
      </c>
      <c r="DC3" s="353"/>
      <c r="DD3" s="353"/>
      <c r="DE3" s="353"/>
      <c r="DF3" s="353"/>
      <c r="DG3" s="353"/>
      <c r="DH3" s="353"/>
      <c r="DI3" s="354"/>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154</v>
      </c>
      <c r="AZ4" s="356"/>
      <c r="BA4" s="356"/>
      <c r="BB4" s="356"/>
      <c r="BC4" s="356"/>
      <c r="BD4" s="356"/>
      <c r="BE4" s="356"/>
      <c r="BF4" s="356"/>
      <c r="BG4" s="356"/>
      <c r="BH4" s="356"/>
      <c r="BI4" s="356"/>
      <c r="BJ4" s="356"/>
      <c r="BK4" s="356"/>
      <c r="BL4" s="356"/>
      <c r="BM4" s="357"/>
      <c r="BN4" s="358">
        <v>28858519</v>
      </c>
      <c r="BO4" s="359"/>
      <c r="BP4" s="359"/>
      <c r="BQ4" s="359"/>
      <c r="BR4" s="359"/>
      <c r="BS4" s="359"/>
      <c r="BT4" s="359"/>
      <c r="BU4" s="360"/>
      <c r="BV4" s="358">
        <v>30199879</v>
      </c>
      <c r="BW4" s="359"/>
      <c r="BX4" s="359"/>
      <c r="BY4" s="359"/>
      <c r="BZ4" s="359"/>
      <c r="CA4" s="359"/>
      <c r="CB4" s="359"/>
      <c r="CC4" s="360"/>
      <c r="CD4" s="361" t="s">
        <v>156</v>
      </c>
      <c r="CE4" s="362"/>
      <c r="CF4" s="362"/>
      <c r="CG4" s="362"/>
      <c r="CH4" s="362"/>
      <c r="CI4" s="362"/>
      <c r="CJ4" s="362"/>
      <c r="CK4" s="362"/>
      <c r="CL4" s="362"/>
      <c r="CM4" s="362"/>
      <c r="CN4" s="362"/>
      <c r="CO4" s="362"/>
      <c r="CP4" s="362"/>
      <c r="CQ4" s="362"/>
      <c r="CR4" s="362"/>
      <c r="CS4" s="363"/>
      <c r="CT4" s="364">
        <v>3.7</v>
      </c>
      <c r="CU4" s="365"/>
      <c r="CV4" s="365"/>
      <c r="CW4" s="365"/>
      <c r="CX4" s="365"/>
      <c r="CY4" s="365"/>
      <c r="CZ4" s="365"/>
      <c r="DA4" s="366"/>
      <c r="DB4" s="364">
        <v>5.2</v>
      </c>
      <c r="DC4" s="365"/>
      <c r="DD4" s="365"/>
      <c r="DE4" s="365"/>
      <c r="DF4" s="365"/>
      <c r="DG4" s="365"/>
      <c r="DH4" s="365"/>
      <c r="DI4" s="366"/>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157</v>
      </c>
      <c r="AN5" s="368"/>
      <c r="AO5" s="368"/>
      <c r="AP5" s="368"/>
      <c r="AQ5" s="368"/>
      <c r="AR5" s="368"/>
      <c r="AS5" s="368"/>
      <c r="AT5" s="369"/>
      <c r="AU5" s="370" t="s">
        <v>68</v>
      </c>
      <c r="AV5" s="371"/>
      <c r="AW5" s="371"/>
      <c r="AX5" s="371"/>
      <c r="AY5" s="372" t="s">
        <v>143</v>
      </c>
      <c r="AZ5" s="373"/>
      <c r="BA5" s="373"/>
      <c r="BB5" s="373"/>
      <c r="BC5" s="373"/>
      <c r="BD5" s="373"/>
      <c r="BE5" s="373"/>
      <c r="BF5" s="373"/>
      <c r="BG5" s="373"/>
      <c r="BH5" s="373"/>
      <c r="BI5" s="373"/>
      <c r="BJ5" s="373"/>
      <c r="BK5" s="373"/>
      <c r="BL5" s="373"/>
      <c r="BM5" s="374"/>
      <c r="BN5" s="375">
        <v>28207455</v>
      </c>
      <c r="BO5" s="376"/>
      <c r="BP5" s="376"/>
      <c r="BQ5" s="376"/>
      <c r="BR5" s="376"/>
      <c r="BS5" s="376"/>
      <c r="BT5" s="376"/>
      <c r="BU5" s="377"/>
      <c r="BV5" s="375">
        <v>29430004</v>
      </c>
      <c r="BW5" s="376"/>
      <c r="BX5" s="376"/>
      <c r="BY5" s="376"/>
      <c r="BZ5" s="376"/>
      <c r="CA5" s="376"/>
      <c r="CB5" s="376"/>
      <c r="CC5" s="377"/>
      <c r="CD5" s="378" t="s">
        <v>159</v>
      </c>
      <c r="CE5" s="379"/>
      <c r="CF5" s="379"/>
      <c r="CG5" s="379"/>
      <c r="CH5" s="379"/>
      <c r="CI5" s="379"/>
      <c r="CJ5" s="379"/>
      <c r="CK5" s="379"/>
      <c r="CL5" s="379"/>
      <c r="CM5" s="379"/>
      <c r="CN5" s="379"/>
      <c r="CO5" s="379"/>
      <c r="CP5" s="379"/>
      <c r="CQ5" s="379"/>
      <c r="CR5" s="379"/>
      <c r="CS5" s="380"/>
      <c r="CT5" s="381">
        <v>95.9</v>
      </c>
      <c r="CU5" s="382"/>
      <c r="CV5" s="382"/>
      <c r="CW5" s="382"/>
      <c r="CX5" s="382"/>
      <c r="CY5" s="382"/>
      <c r="CZ5" s="382"/>
      <c r="DA5" s="383"/>
      <c r="DB5" s="381">
        <v>95.2</v>
      </c>
      <c r="DC5" s="382"/>
      <c r="DD5" s="382"/>
      <c r="DE5" s="382"/>
      <c r="DF5" s="382"/>
      <c r="DG5" s="382"/>
      <c r="DH5" s="382"/>
      <c r="DI5" s="383"/>
    </row>
    <row r="6" spans="1:119" ht="18.75" customHeight="1" x14ac:dyDescent="0.15">
      <c r="A6" s="2"/>
      <c r="B6" s="507" t="s">
        <v>160</v>
      </c>
      <c r="C6" s="508"/>
      <c r="D6" s="508"/>
      <c r="E6" s="509"/>
      <c r="F6" s="509"/>
      <c r="G6" s="509"/>
      <c r="H6" s="509"/>
      <c r="I6" s="509"/>
      <c r="J6" s="509"/>
      <c r="K6" s="509"/>
      <c r="L6" s="509" t="s">
        <v>163</v>
      </c>
      <c r="M6" s="509"/>
      <c r="N6" s="509"/>
      <c r="O6" s="509"/>
      <c r="P6" s="509"/>
      <c r="Q6" s="509"/>
      <c r="R6" s="513"/>
      <c r="S6" s="513"/>
      <c r="T6" s="513"/>
      <c r="U6" s="513"/>
      <c r="V6" s="514"/>
      <c r="W6" s="517" t="s">
        <v>166</v>
      </c>
      <c r="X6" s="518"/>
      <c r="Y6" s="518"/>
      <c r="Z6" s="518"/>
      <c r="AA6" s="518"/>
      <c r="AB6" s="508"/>
      <c r="AC6" s="521" t="s">
        <v>167</v>
      </c>
      <c r="AD6" s="522"/>
      <c r="AE6" s="522"/>
      <c r="AF6" s="522"/>
      <c r="AG6" s="522"/>
      <c r="AH6" s="522"/>
      <c r="AI6" s="522"/>
      <c r="AJ6" s="522"/>
      <c r="AK6" s="522"/>
      <c r="AL6" s="523"/>
      <c r="AM6" s="367" t="s">
        <v>72</v>
      </c>
      <c r="AN6" s="368"/>
      <c r="AO6" s="368"/>
      <c r="AP6" s="368"/>
      <c r="AQ6" s="368"/>
      <c r="AR6" s="368"/>
      <c r="AS6" s="368"/>
      <c r="AT6" s="369"/>
      <c r="AU6" s="370" t="s">
        <v>68</v>
      </c>
      <c r="AV6" s="371"/>
      <c r="AW6" s="371"/>
      <c r="AX6" s="371"/>
      <c r="AY6" s="372" t="s">
        <v>171</v>
      </c>
      <c r="AZ6" s="373"/>
      <c r="BA6" s="373"/>
      <c r="BB6" s="373"/>
      <c r="BC6" s="373"/>
      <c r="BD6" s="373"/>
      <c r="BE6" s="373"/>
      <c r="BF6" s="373"/>
      <c r="BG6" s="373"/>
      <c r="BH6" s="373"/>
      <c r="BI6" s="373"/>
      <c r="BJ6" s="373"/>
      <c r="BK6" s="373"/>
      <c r="BL6" s="373"/>
      <c r="BM6" s="374"/>
      <c r="BN6" s="375">
        <v>651064</v>
      </c>
      <c r="BO6" s="376"/>
      <c r="BP6" s="376"/>
      <c r="BQ6" s="376"/>
      <c r="BR6" s="376"/>
      <c r="BS6" s="376"/>
      <c r="BT6" s="376"/>
      <c r="BU6" s="377"/>
      <c r="BV6" s="375">
        <v>769875</v>
      </c>
      <c r="BW6" s="376"/>
      <c r="BX6" s="376"/>
      <c r="BY6" s="376"/>
      <c r="BZ6" s="376"/>
      <c r="CA6" s="376"/>
      <c r="CB6" s="376"/>
      <c r="CC6" s="377"/>
      <c r="CD6" s="378" t="s">
        <v>173</v>
      </c>
      <c r="CE6" s="379"/>
      <c r="CF6" s="379"/>
      <c r="CG6" s="379"/>
      <c r="CH6" s="379"/>
      <c r="CI6" s="379"/>
      <c r="CJ6" s="379"/>
      <c r="CK6" s="379"/>
      <c r="CL6" s="379"/>
      <c r="CM6" s="379"/>
      <c r="CN6" s="379"/>
      <c r="CO6" s="379"/>
      <c r="CP6" s="379"/>
      <c r="CQ6" s="379"/>
      <c r="CR6" s="379"/>
      <c r="CS6" s="380"/>
      <c r="CT6" s="384">
        <v>101.1</v>
      </c>
      <c r="CU6" s="385"/>
      <c r="CV6" s="385"/>
      <c r="CW6" s="385"/>
      <c r="CX6" s="385"/>
      <c r="CY6" s="385"/>
      <c r="CZ6" s="385"/>
      <c r="DA6" s="386"/>
      <c r="DB6" s="384">
        <v>100.3</v>
      </c>
      <c r="DC6" s="385"/>
      <c r="DD6" s="385"/>
      <c r="DE6" s="385"/>
      <c r="DF6" s="385"/>
      <c r="DG6" s="385"/>
      <c r="DH6" s="385"/>
      <c r="DI6" s="386"/>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175</v>
      </c>
      <c r="AN7" s="368"/>
      <c r="AO7" s="368"/>
      <c r="AP7" s="368"/>
      <c r="AQ7" s="368"/>
      <c r="AR7" s="368"/>
      <c r="AS7" s="368"/>
      <c r="AT7" s="369"/>
      <c r="AU7" s="370" t="s">
        <v>68</v>
      </c>
      <c r="AV7" s="371"/>
      <c r="AW7" s="371"/>
      <c r="AX7" s="371"/>
      <c r="AY7" s="372" t="s">
        <v>177</v>
      </c>
      <c r="AZ7" s="373"/>
      <c r="BA7" s="373"/>
      <c r="BB7" s="373"/>
      <c r="BC7" s="373"/>
      <c r="BD7" s="373"/>
      <c r="BE7" s="373"/>
      <c r="BF7" s="373"/>
      <c r="BG7" s="373"/>
      <c r="BH7" s="373"/>
      <c r="BI7" s="373"/>
      <c r="BJ7" s="373"/>
      <c r="BK7" s="373"/>
      <c r="BL7" s="373"/>
      <c r="BM7" s="374"/>
      <c r="BN7" s="375">
        <v>133774</v>
      </c>
      <c r="BO7" s="376"/>
      <c r="BP7" s="376"/>
      <c r="BQ7" s="376"/>
      <c r="BR7" s="376"/>
      <c r="BS7" s="376"/>
      <c r="BT7" s="376"/>
      <c r="BU7" s="377"/>
      <c r="BV7" s="375">
        <v>57220</v>
      </c>
      <c r="BW7" s="376"/>
      <c r="BX7" s="376"/>
      <c r="BY7" s="376"/>
      <c r="BZ7" s="376"/>
      <c r="CA7" s="376"/>
      <c r="CB7" s="376"/>
      <c r="CC7" s="377"/>
      <c r="CD7" s="378" t="s">
        <v>179</v>
      </c>
      <c r="CE7" s="379"/>
      <c r="CF7" s="379"/>
      <c r="CG7" s="379"/>
      <c r="CH7" s="379"/>
      <c r="CI7" s="379"/>
      <c r="CJ7" s="379"/>
      <c r="CK7" s="379"/>
      <c r="CL7" s="379"/>
      <c r="CM7" s="379"/>
      <c r="CN7" s="379"/>
      <c r="CO7" s="379"/>
      <c r="CP7" s="379"/>
      <c r="CQ7" s="379"/>
      <c r="CR7" s="379"/>
      <c r="CS7" s="380"/>
      <c r="CT7" s="375">
        <v>13819872</v>
      </c>
      <c r="CU7" s="376"/>
      <c r="CV7" s="376"/>
      <c r="CW7" s="376"/>
      <c r="CX7" s="376"/>
      <c r="CY7" s="376"/>
      <c r="CZ7" s="376"/>
      <c r="DA7" s="377"/>
      <c r="DB7" s="375">
        <v>13793131</v>
      </c>
      <c r="DC7" s="376"/>
      <c r="DD7" s="376"/>
      <c r="DE7" s="376"/>
      <c r="DF7" s="376"/>
      <c r="DG7" s="376"/>
      <c r="DH7" s="376"/>
      <c r="DI7" s="377"/>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180</v>
      </c>
      <c r="AN8" s="368"/>
      <c r="AO8" s="368"/>
      <c r="AP8" s="368"/>
      <c r="AQ8" s="368"/>
      <c r="AR8" s="368"/>
      <c r="AS8" s="368"/>
      <c r="AT8" s="369"/>
      <c r="AU8" s="370" t="s">
        <v>68</v>
      </c>
      <c r="AV8" s="371"/>
      <c r="AW8" s="371"/>
      <c r="AX8" s="371"/>
      <c r="AY8" s="372" t="s">
        <v>183</v>
      </c>
      <c r="AZ8" s="373"/>
      <c r="BA8" s="373"/>
      <c r="BB8" s="373"/>
      <c r="BC8" s="373"/>
      <c r="BD8" s="373"/>
      <c r="BE8" s="373"/>
      <c r="BF8" s="373"/>
      <c r="BG8" s="373"/>
      <c r="BH8" s="373"/>
      <c r="BI8" s="373"/>
      <c r="BJ8" s="373"/>
      <c r="BK8" s="373"/>
      <c r="BL8" s="373"/>
      <c r="BM8" s="374"/>
      <c r="BN8" s="375">
        <v>517290</v>
      </c>
      <c r="BO8" s="376"/>
      <c r="BP8" s="376"/>
      <c r="BQ8" s="376"/>
      <c r="BR8" s="376"/>
      <c r="BS8" s="376"/>
      <c r="BT8" s="376"/>
      <c r="BU8" s="377"/>
      <c r="BV8" s="375">
        <v>712655</v>
      </c>
      <c r="BW8" s="376"/>
      <c r="BX8" s="376"/>
      <c r="BY8" s="376"/>
      <c r="BZ8" s="376"/>
      <c r="CA8" s="376"/>
      <c r="CB8" s="376"/>
      <c r="CC8" s="377"/>
      <c r="CD8" s="378" t="s">
        <v>184</v>
      </c>
      <c r="CE8" s="379"/>
      <c r="CF8" s="379"/>
      <c r="CG8" s="379"/>
      <c r="CH8" s="379"/>
      <c r="CI8" s="379"/>
      <c r="CJ8" s="379"/>
      <c r="CK8" s="379"/>
      <c r="CL8" s="379"/>
      <c r="CM8" s="379"/>
      <c r="CN8" s="379"/>
      <c r="CO8" s="379"/>
      <c r="CP8" s="379"/>
      <c r="CQ8" s="379"/>
      <c r="CR8" s="379"/>
      <c r="CS8" s="380"/>
      <c r="CT8" s="387">
        <v>0.45</v>
      </c>
      <c r="CU8" s="388"/>
      <c r="CV8" s="388"/>
      <c r="CW8" s="388"/>
      <c r="CX8" s="388"/>
      <c r="CY8" s="388"/>
      <c r="CZ8" s="388"/>
      <c r="DA8" s="389"/>
      <c r="DB8" s="387">
        <v>0.44</v>
      </c>
      <c r="DC8" s="388"/>
      <c r="DD8" s="388"/>
      <c r="DE8" s="388"/>
      <c r="DF8" s="388"/>
      <c r="DG8" s="388"/>
      <c r="DH8" s="388"/>
      <c r="DI8" s="389"/>
    </row>
    <row r="9" spans="1:119" ht="18.75" customHeight="1" x14ac:dyDescent="0.15">
      <c r="A9" s="2"/>
      <c r="B9" s="349" t="s">
        <v>17</v>
      </c>
      <c r="C9" s="350"/>
      <c r="D9" s="350"/>
      <c r="E9" s="350"/>
      <c r="F9" s="350"/>
      <c r="G9" s="350"/>
      <c r="H9" s="350"/>
      <c r="I9" s="350"/>
      <c r="J9" s="350"/>
      <c r="K9" s="444"/>
      <c r="L9" s="390" t="s">
        <v>185</v>
      </c>
      <c r="M9" s="391"/>
      <c r="N9" s="391"/>
      <c r="O9" s="391"/>
      <c r="P9" s="391"/>
      <c r="Q9" s="392"/>
      <c r="R9" s="393">
        <v>49044</v>
      </c>
      <c r="S9" s="394"/>
      <c r="T9" s="394"/>
      <c r="U9" s="394"/>
      <c r="V9" s="395"/>
      <c r="W9" s="352" t="s">
        <v>187</v>
      </c>
      <c r="X9" s="353"/>
      <c r="Y9" s="353"/>
      <c r="Z9" s="353"/>
      <c r="AA9" s="353"/>
      <c r="AB9" s="353"/>
      <c r="AC9" s="353"/>
      <c r="AD9" s="353"/>
      <c r="AE9" s="353"/>
      <c r="AF9" s="353"/>
      <c r="AG9" s="353"/>
      <c r="AH9" s="353"/>
      <c r="AI9" s="353"/>
      <c r="AJ9" s="353"/>
      <c r="AK9" s="353"/>
      <c r="AL9" s="354"/>
      <c r="AM9" s="367" t="s">
        <v>188</v>
      </c>
      <c r="AN9" s="368"/>
      <c r="AO9" s="368"/>
      <c r="AP9" s="368"/>
      <c r="AQ9" s="368"/>
      <c r="AR9" s="368"/>
      <c r="AS9" s="368"/>
      <c r="AT9" s="369"/>
      <c r="AU9" s="370" t="s">
        <v>68</v>
      </c>
      <c r="AV9" s="371"/>
      <c r="AW9" s="371"/>
      <c r="AX9" s="371"/>
      <c r="AY9" s="372" t="s">
        <v>69</v>
      </c>
      <c r="AZ9" s="373"/>
      <c r="BA9" s="373"/>
      <c r="BB9" s="373"/>
      <c r="BC9" s="373"/>
      <c r="BD9" s="373"/>
      <c r="BE9" s="373"/>
      <c r="BF9" s="373"/>
      <c r="BG9" s="373"/>
      <c r="BH9" s="373"/>
      <c r="BI9" s="373"/>
      <c r="BJ9" s="373"/>
      <c r="BK9" s="373"/>
      <c r="BL9" s="373"/>
      <c r="BM9" s="374"/>
      <c r="BN9" s="375">
        <v>-195365</v>
      </c>
      <c r="BO9" s="376"/>
      <c r="BP9" s="376"/>
      <c r="BQ9" s="376"/>
      <c r="BR9" s="376"/>
      <c r="BS9" s="376"/>
      <c r="BT9" s="376"/>
      <c r="BU9" s="377"/>
      <c r="BV9" s="375">
        <v>-19755</v>
      </c>
      <c r="BW9" s="376"/>
      <c r="BX9" s="376"/>
      <c r="BY9" s="376"/>
      <c r="BZ9" s="376"/>
      <c r="CA9" s="376"/>
      <c r="CB9" s="376"/>
      <c r="CC9" s="377"/>
      <c r="CD9" s="378" t="s">
        <v>65</v>
      </c>
      <c r="CE9" s="379"/>
      <c r="CF9" s="379"/>
      <c r="CG9" s="379"/>
      <c r="CH9" s="379"/>
      <c r="CI9" s="379"/>
      <c r="CJ9" s="379"/>
      <c r="CK9" s="379"/>
      <c r="CL9" s="379"/>
      <c r="CM9" s="379"/>
      <c r="CN9" s="379"/>
      <c r="CO9" s="379"/>
      <c r="CP9" s="379"/>
      <c r="CQ9" s="379"/>
      <c r="CR9" s="379"/>
      <c r="CS9" s="380"/>
      <c r="CT9" s="381">
        <v>15.8</v>
      </c>
      <c r="CU9" s="382"/>
      <c r="CV9" s="382"/>
      <c r="CW9" s="382"/>
      <c r="CX9" s="382"/>
      <c r="CY9" s="382"/>
      <c r="CZ9" s="382"/>
      <c r="DA9" s="383"/>
      <c r="DB9" s="381">
        <v>15.9</v>
      </c>
      <c r="DC9" s="382"/>
      <c r="DD9" s="382"/>
      <c r="DE9" s="382"/>
      <c r="DF9" s="382"/>
      <c r="DG9" s="382"/>
      <c r="DH9" s="382"/>
      <c r="DI9" s="383"/>
    </row>
    <row r="10" spans="1:119" ht="18.75" customHeight="1" x14ac:dyDescent="0.15">
      <c r="A10" s="2"/>
      <c r="B10" s="349"/>
      <c r="C10" s="350"/>
      <c r="D10" s="350"/>
      <c r="E10" s="350"/>
      <c r="F10" s="350"/>
      <c r="G10" s="350"/>
      <c r="H10" s="350"/>
      <c r="I10" s="350"/>
      <c r="J10" s="350"/>
      <c r="K10" s="444"/>
      <c r="L10" s="396" t="s">
        <v>190</v>
      </c>
      <c r="M10" s="368"/>
      <c r="N10" s="368"/>
      <c r="O10" s="368"/>
      <c r="P10" s="368"/>
      <c r="Q10" s="369"/>
      <c r="R10" s="397">
        <v>50720</v>
      </c>
      <c r="S10" s="398"/>
      <c r="T10" s="398"/>
      <c r="U10" s="398"/>
      <c r="V10" s="399"/>
      <c r="W10" s="502"/>
      <c r="X10" s="482"/>
      <c r="Y10" s="482"/>
      <c r="Z10" s="482"/>
      <c r="AA10" s="482"/>
      <c r="AB10" s="482"/>
      <c r="AC10" s="482"/>
      <c r="AD10" s="482"/>
      <c r="AE10" s="482"/>
      <c r="AF10" s="482"/>
      <c r="AG10" s="482"/>
      <c r="AH10" s="482"/>
      <c r="AI10" s="482"/>
      <c r="AJ10" s="482"/>
      <c r="AK10" s="482"/>
      <c r="AL10" s="505"/>
      <c r="AM10" s="367" t="s">
        <v>192</v>
      </c>
      <c r="AN10" s="368"/>
      <c r="AO10" s="368"/>
      <c r="AP10" s="368"/>
      <c r="AQ10" s="368"/>
      <c r="AR10" s="368"/>
      <c r="AS10" s="368"/>
      <c r="AT10" s="369"/>
      <c r="AU10" s="370" t="s">
        <v>68</v>
      </c>
      <c r="AV10" s="371"/>
      <c r="AW10" s="371"/>
      <c r="AX10" s="371"/>
      <c r="AY10" s="372" t="s">
        <v>194</v>
      </c>
      <c r="AZ10" s="373"/>
      <c r="BA10" s="373"/>
      <c r="BB10" s="373"/>
      <c r="BC10" s="373"/>
      <c r="BD10" s="373"/>
      <c r="BE10" s="373"/>
      <c r="BF10" s="373"/>
      <c r="BG10" s="373"/>
      <c r="BH10" s="373"/>
      <c r="BI10" s="373"/>
      <c r="BJ10" s="373"/>
      <c r="BK10" s="373"/>
      <c r="BL10" s="373"/>
      <c r="BM10" s="374"/>
      <c r="BN10" s="375">
        <v>162</v>
      </c>
      <c r="BO10" s="376"/>
      <c r="BP10" s="376"/>
      <c r="BQ10" s="376"/>
      <c r="BR10" s="376"/>
      <c r="BS10" s="376"/>
      <c r="BT10" s="376"/>
      <c r="BU10" s="377"/>
      <c r="BV10" s="375">
        <v>547758</v>
      </c>
      <c r="BW10" s="376"/>
      <c r="BX10" s="376"/>
      <c r="BY10" s="376"/>
      <c r="BZ10" s="376"/>
      <c r="CA10" s="376"/>
      <c r="CB10" s="376"/>
      <c r="CC10" s="377"/>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49"/>
      <c r="C11" s="350"/>
      <c r="D11" s="350"/>
      <c r="E11" s="350"/>
      <c r="F11" s="350"/>
      <c r="G11" s="350"/>
      <c r="H11" s="350"/>
      <c r="I11" s="350"/>
      <c r="J11" s="350"/>
      <c r="K11" s="444"/>
      <c r="L11" s="400" t="s">
        <v>199</v>
      </c>
      <c r="M11" s="401"/>
      <c r="N11" s="401"/>
      <c r="O11" s="401"/>
      <c r="P11" s="401"/>
      <c r="Q11" s="402"/>
      <c r="R11" s="403" t="s">
        <v>202</v>
      </c>
      <c r="S11" s="404"/>
      <c r="T11" s="404"/>
      <c r="U11" s="404"/>
      <c r="V11" s="405"/>
      <c r="W11" s="502"/>
      <c r="X11" s="482"/>
      <c r="Y11" s="482"/>
      <c r="Z11" s="482"/>
      <c r="AA11" s="482"/>
      <c r="AB11" s="482"/>
      <c r="AC11" s="482"/>
      <c r="AD11" s="482"/>
      <c r="AE11" s="482"/>
      <c r="AF11" s="482"/>
      <c r="AG11" s="482"/>
      <c r="AH11" s="482"/>
      <c r="AI11" s="482"/>
      <c r="AJ11" s="482"/>
      <c r="AK11" s="482"/>
      <c r="AL11" s="505"/>
      <c r="AM11" s="367" t="s">
        <v>203</v>
      </c>
      <c r="AN11" s="368"/>
      <c r="AO11" s="368"/>
      <c r="AP11" s="368"/>
      <c r="AQ11" s="368"/>
      <c r="AR11" s="368"/>
      <c r="AS11" s="368"/>
      <c r="AT11" s="369"/>
      <c r="AU11" s="370" t="s">
        <v>205</v>
      </c>
      <c r="AV11" s="371"/>
      <c r="AW11" s="371"/>
      <c r="AX11" s="371"/>
      <c r="AY11" s="372" t="s">
        <v>206</v>
      </c>
      <c r="AZ11" s="373"/>
      <c r="BA11" s="373"/>
      <c r="BB11" s="373"/>
      <c r="BC11" s="373"/>
      <c r="BD11" s="373"/>
      <c r="BE11" s="373"/>
      <c r="BF11" s="373"/>
      <c r="BG11" s="373"/>
      <c r="BH11" s="373"/>
      <c r="BI11" s="373"/>
      <c r="BJ11" s="373"/>
      <c r="BK11" s="373"/>
      <c r="BL11" s="373"/>
      <c r="BM11" s="374"/>
      <c r="BN11" s="375">
        <v>0</v>
      </c>
      <c r="BO11" s="376"/>
      <c r="BP11" s="376"/>
      <c r="BQ11" s="376"/>
      <c r="BR11" s="376"/>
      <c r="BS11" s="376"/>
      <c r="BT11" s="376"/>
      <c r="BU11" s="377"/>
      <c r="BV11" s="375">
        <v>0</v>
      </c>
      <c r="BW11" s="376"/>
      <c r="BX11" s="376"/>
      <c r="BY11" s="376"/>
      <c r="BZ11" s="376"/>
      <c r="CA11" s="376"/>
      <c r="CB11" s="376"/>
      <c r="CC11" s="377"/>
      <c r="CD11" s="378" t="s">
        <v>209</v>
      </c>
      <c r="CE11" s="379"/>
      <c r="CF11" s="379"/>
      <c r="CG11" s="379"/>
      <c r="CH11" s="379"/>
      <c r="CI11" s="379"/>
      <c r="CJ11" s="379"/>
      <c r="CK11" s="379"/>
      <c r="CL11" s="379"/>
      <c r="CM11" s="379"/>
      <c r="CN11" s="379"/>
      <c r="CO11" s="379"/>
      <c r="CP11" s="379"/>
      <c r="CQ11" s="379"/>
      <c r="CR11" s="379"/>
      <c r="CS11" s="380"/>
      <c r="CT11" s="387" t="s">
        <v>210</v>
      </c>
      <c r="CU11" s="388"/>
      <c r="CV11" s="388"/>
      <c r="CW11" s="388"/>
      <c r="CX11" s="388"/>
      <c r="CY11" s="388"/>
      <c r="CZ11" s="388"/>
      <c r="DA11" s="389"/>
      <c r="DB11" s="387" t="s">
        <v>210</v>
      </c>
      <c r="DC11" s="388"/>
      <c r="DD11" s="388"/>
      <c r="DE11" s="388"/>
      <c r="DF11" s="388"/>
      <c r="DG11" s="388"/>
      <c r="DH11" s="388"/>
      <c r="DI11" s="389"/>
    </row>
    <row r="12" spans="1:119" ht="18.75" customHeight="1" x14ac:dyDescent="0.15">
      <c r="A12" s="2"/>
      <c r="B12" s="529" t="s">
        <v>212</v>
      </c>
      <c r="C12" s="530"/>
      <c r="D12" s="530"/>
      <c r="E12" s="530"/>
      <c r="F12" s="530"/>
      <c r="G12" s="530"/>
      <c r="H12" s="530"/>
      <c r="I12" s="530"/>
      <c r="J12" s="530"/>
      <c r="K12" s="531"/>
      <c r="L12" s="406" t="s">
        <v>213</v>
      </c>
      <c r="M12" s="407"/>
      <c r="N12" s="407"/>
      <c r="O12" s="407"/>
      <c r="P12" s="407"/>
      <c r="Q12" s="408"/>
      <c r="R12" s="409">
        <v>47257</v>
      </c>
      <c r="S12" s="410"/>
      <c r="T12" s="410"/>
      <c r="U12" s="410"/>
      <c r="V12" s="411"/>
      <c r="W12" s="412" t="s">
        <v>5</v>
      </c>
      <c r="X12" s="371"/>
      <c r="Y12" s="371"/>
      <c r="Z12" s="371"/>
      <c r="AA12" s="371"/>
      <c r="AB12" s="413"/>
      <c r="AC12" s="370" t="s">
        <v>20</v>
      </c>
      <c r="AD12" s="371"/>
      <c r="AE12" s="371"/>
      <c r="AF12" s="371"/>
      <c r="AG12" s="413"/>
      <c r="AH12" s="370" t="s">
        <v>214</v>
      </c>
      <c r="AI12" s="371"/>
      <c r="AJ12" s="371"/>
      <c r="AK12" s="371"/>
      <c r="AL12" s="414"/>
      <c r="AM12" s="367" t="s">
        <v>215</v>
      </c>
      <c r="AN12" s="368"/>
      <c r="AO12" s="368"/>
      <c r="AP12" s="368"/>
      <c r="AQ12" s="368"/>
      <c r="AR12" s="368"/>
      <c r="AS12" s="368"/>
      <c r="AT12" s="369"/>
      <c r="AU12" s="370" t="s">
        <v>205</v>
      </c>
      <c r="AV12" s="371"/>
      <c r="AW12" s="371"/>
      <c r="AX12" s="371"/>
      <c r="AY12" s="372" t="s">
        <v>219</v>
      </c>
      <c r="AZ12" s="373"/>
      <c r="BA12" s="373"/>
      <c r="BB12" s="373"/>
      <c r="BC12" s="373"/>
      <c r="BD12" s="373"/>
      <c r="BE12" s="373"/>
      <c r="BF12" s="373"/>
      <c r="BG12" s="373"/>
      <c r="BH12" s="373"/>
      <c r="BI12" s="373"/>
      <c r="BJ12" s="373"/>
      <c r="BK12" s="373"/>
      <c r="BL12" s="373"/>
      <c r="BM12" s="374"/>
      <c r="BN12" s="375">
        <v>400000</v>
      </c>
      <c r="BO12" s="376"/>
      <c r="BP12" s="376"/>
      <c r="BQ12" s="376"/>
      <c r="BR12" s="376"/>
      <c r="BS12" s="376"/>
      <c r="BT12" s="376"/>
      <c r="BU12" s="377"/>
      <c r="BV12" s="375">
        <v>0</v>
      </c>
      <c r="BW12" s="376"/>
      <c r="BX12" s="376"/>
      <c r="BY12" s="376"/>
      <c r="BZ12" s="376"/>
      <c r="CA12" s="376"/>
      <c r="CB12" s="376"/>
      <c r="CC12" s="377"/>
      <c r="CD12" s="378" t="s">
        <v>220</v>
      </c>
      <c r="CE12" s="379"/>
      <c r="CF12" s="379"/>
      <c r="CG12" s="379"/>
      <c r="CH12" s="379"/>
      <c r="CI12" s="379"/>
      <c r="CJ12" s="379"/>
      <c r="CK12" s="379"/>
      <c r="CL12" s="379"/>
      <c r="CM12" s="379"/>
      <c r="CN12" s="379"/>
      <c r="CO12" s="379"/>
      <c r="CP12" s="379"/>
      <c r="CQ12" s="379"/>
      <c r="CR12" s="379"/>
      <c r="CS12" s="380"/>
      <c r="CT12" s="387" t="s">
        <v>210</v>
      </c>
      <c r="CU12" s="388"/>
      <c r="CV12" s="388"/>
      <c r="CW12" s="388"/>
      <c r="CX12" s="388"/>
      <c r="CY12" s="388"/>
      <c r="CZ12" s="388"/>
      <c r="DA12" s="389"/>
      <c r="DB12" s="387" t="s">
        <v>210</v>
      </c>
      <c r="DC12" s="388"/>
      <c r="DD12" s="388"/>
      <c r="DE12" s="388"/>
      <c r="DF12" s="388"/>
      <c r="DG12" s="388"/>
      <c r="DH12" s="388"/>
      <c r="DI12" s="389"/>
    </row>
    <row r="13" spans="1:119" ht="18.75" customHeight="1" x14ac:dyDescent="0.15">
      <c r="A13" s="2"/>
      <c r="B13" s="532"/>
      <c r="C13" s="533"/>
      <c r="D13" s="533"/>
      <c r="E13" s="533"/>
      <c r="F13" s="533"/>
      <c r="G13" s="533"/>
      <c r="H13" s="533"/>
      <c r="I13" s="533"/>
      <c r="J13" s="533"/>
      <c r="K13" s="534"/>
      <c r="L13" s="16"/>
      <c r="M13" s="415" t="s">
        <v>222</v>
      </c>
      <c r="N13" s="416"/>
      <c r="O13" s="416"/>
      <c r="P13" s="416"/>
      <c r="Q13" s="417"/>
      <c r="R13" s="418">
        <v>46942</v>
      </c>
      <c r="S13" s="419"/>
      <c r="T13" s="419"/>
      <c r="U13" s="419"/>
      <c r="V13" s="420"/>
      <c r="W13" s="517" t="s">
        <v>223</v>
      </c>
      <c r="X13" s="518"/>
      <c r="Y13" s="518"/>
      <c r="Z13" s="518"/>
      <c r="AA13" s="518"/>
      <c r="AB13" s="508"/>
      <c r="AC13" s="397">
        <v>2393</v>
      </c>
      <c r="AD13" s="398"/>
      <c r="AE13" s="398"/>
      <c r="AF13" s="398"/>
      <c r="AG13" s="421"/>
      <c r="AH13" s="397">
        <v>2678</v>
      </c>
      <c r="AI13" s="398"/>
      <c r="AJ13" s="398"/>
      <c r="AK13" s="398"/>
      <c r="AL13" s="399"/>
      <c r="AM13" s="367" t="s">
        <v>225</v>
      </c>
      <c r="AN13" s="368"/>
      <c r="AO13" s="368"/>
      <c r="AP13" s="368"/>
      <c r="AQ13" s="368"/>
      <c r="AR13" s="368"/>
      <c r="AS13" s="368"/>
      <c r="AT13" s="369"/>
      <c r="AU13" s="370" t="s">
        <v>205</v>
      </c>
      <c r="AV13" s="371"/>
      <c r="AW13" s="371"/>
      <c r="AX13" s="371"/>
      <c r="AY13" s="372" t="s">
        <v>227</v>
      </c>
      <c r="AZ13" s="373"/>
      <c r="BA13" s="373"/>
      <c r="BB13" s="373"/>
      <c r="BC13" s="373"/>
      <c r="BD13" s="373"/>
      <c r="BE13" s="373"/>
      <c r="BF13" s="373"/>
      <c r="BG13" s="373"/>
      <c r="BH13" s="373"/>
      <c r="BI13" s="373"/>
      <c r="BJ13" s="373"/>
      <c r="BK13" s="373"/>
      <c r="BL13" s="373"/>
      <c r="BM13" s="374"/>
      <c r="BN13" s="375">
        <v>-595203</v>
      </c>
      <c r="BO13" s="376"/>
      <c r="BP13" s="376"/>
      <c r="BQ13" s="376"/>
      <c r="BR13" s="376"/>
      <c r="BS13" s="376"/>
      <c r="BT13" s="376"/>
      <c r="BU13" s="377"/>
      <c r="BV13" s="375">
        <v>528003</v>
      </c>
      <c r="BW13" s="376"/>
      <c r="BX13" s="376"/>
      <c r="BY13" s="376"/>
      <c r="BZ13" s="376"/>
      <c r="CA13" s="376"/>
      <c r="CB13" s="376"/>
      <c r="CC13" s="377"/>
      <c r="CD13" s="378" t="s">
        <v>229</v>
      </c>
      <c r="CE13" s="379"/>
      <c r="CF13" s="379"/>
      <c r="CG13" s="379"/>
      <c r="CH13" s="379"/>
      <c r="CI13" s="379"/>
      <c r="CJ13" s="379"/>
      <c r="CK13" s="379"/>
      <c r="CL13" s="379"/>
      <c r="CM13" s="379"/>
      <c r="CN13" s="379"/>
      <c r="CO13" s="379"/>
      <c r="CP13" s="379"/>
      <c r="CQ13" s="379"/>
      <c r="CR13" s="379"/>
      <c r="CS13" s="380"/>
      <c r="CT13" s="381">
        <v>13.4</v>
      </c>
      <c r="CU13" s="382"/>
      <c r="CV13" s="382"/>
      <c r="CW13" s="382"/>
      <c r="CX13" s="382"/>
      <c r="CY13" s="382"/>
      <c r="CZ13" s="382"/>
      <c r="DA13" s="383"/>
      <c r="DB13" s="381">
        <v>13.2</v>
      </c>
      <c r="DC13" s="382"/>
      <c r="DD13" s="382"/>
      <c r="DE13" s="382"/>
      <c r="DF13" s="382"/>
      <c r="DG13" s="382"/>
      <c r="DH13" s="382"/>
      <c r="DI13" s="383"/>
    </row>
    <row r="14" spans="1:119" ht="18.75" customHeight="1" x14ac:dyDescent="0.15">
      <c r="A14" s="2"/>
      <c r="B14" s="532"/>
      <c r="C14" s="533"/>
      <c r="D14" s="533"/>
      <c r="E14" s="533"/>
      <c r="F14" s="533"/>
      <c r="G14" s="533"/>
      <c r="H14" s="533"/>
      <c r="I14" s="533"/>
      <c r="J14" s="533"/>
      <c r="K14" s="534"/>
      <c r="L14" s="422" t="s">
        <v>230</v>
      </c>
      <c r="M14" s="423"/>
      <c r="N14" s="423"/>
      <c r="O14" s="423"/>
      <c r="P14" s="423"/>
      <c r="Q14" s="424"/>
      <c r="R14" s="418">
        <v>47755</v>
      </c>
      <c r="S14" s="419"/>
      <c r="T14" s="419"/>
      <c r="U14" s="419"/>
      <c r="V14" s="420"/>
      <c r="W14" s="503"/>
      <c r="X14" s="504"/>
      <c r="Y14" s="504"/>
      <c r="Z14" s="504"/>
      <c r="AA14" s="504"/>
      <c r="AB14" s="494"/>
      <c r="AC14" s="425">
        <v>10.1</v>
      </c>
      <c r="AD14" s="426"/>
      <c r="AE14" s="426"/>
      <c r="AF14" s="426"/>
      <c r="AG14" s="427"/>
      <c r="AH14" s="425">
        <v>11.3</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235</v>
      </c>
      <c r="CE14" s="430"/>
      <c r="CF14" s="430"/>
      <c r="CG14" s="430"/>
      <c r="CH14" s="430"/>
      <c r="CI14" s="430"/>
      <c r="CJ14" s="430"/>
      <c r="CK14" s="430"/>
      <c r="CL14" s="430"/>
      <c r="CM14" s="430"/>
      <c r="CN14" s="430"/>
      <c r="CO14" s="430"/>
      <c r="CP14" s="430"/>
      <c r="CQ14" s="430"/>
      <c r="CR14" s="430"/>
      <c r="CS14" s="431"/>
      <c r="CT14" s="432">
        <v>108.5</v>
      </c>
      <c r="CU14" s="433"/>
      <c r="CV14" s="433"/>
      <c r="CW14" s="433"/>
      <c r="CX14" s="433"/>
      <c r="CY14" s="433"/>
      <c r="CZ14" s="433"/>
      <c r="DA14" s="434"/>
      <c r="DB14" s="432">
        <v>113.8</v>
      </c>
      <c r="DC14" s="433"/>
      <c r="DD14" s="433"/>
      <c r="DE14" s="433"/>
      <c r="DF14" s="433"/>
      <c r="DG14" s="433"/>
      <c r="DH14" s="433"/>
      <c r="DI14" s="434"/>
    </row>
    <row r="15" spans="1:119" ht="18.75" customHeight="1" x14ac:dyDescent="0.15">
      <c r="A15" s="2"/>
      <c r="B15" s="532"/>
      <c r="C15" s="533"/>
      <c r="D15" s="533"/>
      <c r="E15" s="533"/>
      <c r="F15" s="533"/>
      <c r="G15" s="533"/>
      <c r="H15" s="533"/>
      <c r="I15" s="533"/>
      <c r="J15" s="533"/>
      <c r="K15" s="534"/>
      <c r="L15" s="16"/>
      <c r="M15" s="415" t="s">
        <v>222</v>
      </c>
      <c r="N15" s="416"/>
      <c r="O15" s="416"/>
      <c r="P15" s="416"/>
      <c r="Q15" s="417"/>
      <c r="R15" s="418">
        <v>47482</v>
      </c>
      <c r="S15" s="419"/>
      <c r="T15" s="419"/>
      <c r="U15" s="419"/>
      <c r="V15" s="420"/>
      <c r="W15" s="517" t="s">
        <v>7</v>
      </c>
      <c r="X15" s="518"/>
      <c r="Y15" s="518"/>
      <c r="Z15" s="518"/>
      <c r="AA15" s="518"/>
      <c r="AB15" s="508"/>
      <c r="AC15" s="397">
        <v>5310</v>
      </c>
      <c r="AD15" s="398"/>
      <c r="AE15" s="398"/>
      <c r="AF15" s="398"/>
      <c r="AG15" s="421"/>
      <c r="AH15" s="397">
        <v>5383</v>
      </c>
      <c r="AI15" s="398"/>
      <c r="AJ15" s="398"/>
      <c r="AK15" s="398"/>
      <c r="AL15" s="399"/>
      <c r="AM15" s="367"/>
      <c r="AN15" s="368"/>
      <c r="AO15" s="368"/>
      <c r="AP15" s="368"/>
      <c r="AQ15" s="368"/>
      <c r="AR15" s="368"/>
      <c r="AS15" s="368"/>
      <c r="AT15" s="369"/>
      <c r="AU15" s="370"/>
      <c r="AV15" s="371"/>
      <c r="AW15" s="371"/>
      <c r="AX15" s="371"/>
      <c r="AY15" s="355" t="s">
        <v>236</v>
      </c>
      <c r="AZ15" s="356"/>
      <c r="BA15" s="356"/>
      <c r="BB15" s="356"/>
      <c r="BC15" s="356"/>
      <c r="BD15" s="356"/>
      <c r="BE15" s="356"/>
      <c r="BF15" s="356"/>
      <c r="BG15" s="356"/>
      <c r="BH15" s="356"/>
      <c r="BI15" s="356"/>
      <c r="BJ15" s="356"/>
      <c r="BK15" s="356"/>
      <c r="BL15" s="356"/>
      <c r="BM15" s="357"/>
      <c r="BN15" s="358">
        <v>5260949</v>
      </c>
      <c r="BO15" s="359"/>
      <c r="BP15" s="359"/>
      <c r="BQ15" s="359"/>
      <c r="BR15" s="359"/>
      <c r="BS15" s="359"/>
      <c r="BT15" s="359"/>
      <c r="BU15" s="360"/>
      <c r="BV15" s="358">
        <v>5127121</v>
      </c>
      <c r="BW15" s="359"/>
      <c r="BX15" s="359"/>
      <c r="BY15" s="359"/>
      <c r="BZ15" s="359"/>
      <c r="CA15" s="359"/>
      <c r="CB15" s="359"/>
      <c r="CC15" s="360"/>
      <c r="CD15" s="361" t="s">
        <v>221</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x14ac:dyDescent="0.15">
      <c r="A16" s="2"/>
      <c r="B16" s="532"/>
      <c r="C16" s="533"/>
      <c r="D16" s="533"/>
      <c r="E16" s="533"/>
      <c r="F16" s="533"/>
      <c r="G16" s="533"/>
      <c r="H16" s="533"/>
      <c r="I16" s="533"/>
      <c r="J16" s="533"/>
      <c r="K16" s="534"/>
      <c r="L16" s="422" t="s">
        <v>47</v>
      </c>
      <c r="M16" s="435"/>
      <c r="N16" s="435"/>
      <c r="O16" s="435"/>
      <c r="P16" s="435"/>
      <c r="Q16" s="436"/>
      <c r="R16" s="437" t="s">
        <v>238</v>
      </c>
      <c r="S16" s="438"/>
      <c r="T16" s="438"/>
      <c r="U16" s="438"/>
      <c r="V16" s="439"/>
      <c r="W16" s="503"/>
      <c r="X16" s="504"/>
      <c r="Y16" s="504"/>
      <c r="Z16" s="504"/>
      <c r="AA16" s="504"/>
      <c r="AB16" s="494"/>
      <c r="AC16" s="425">
        <v>22.5</v>
      </c>
      <c r="AD16" s="426"/>
      <c r="AE16" s="426"/>
      <c r="AF16" s="426"/>
      <c r="AG16" s="427"/>
      <c r="AH16" s="425">
        <v>22.8</v>
      </c>
      <c r="AI16" s="426"/>
      <c r="AJ16" s="426"/>
      <c r="AK16" s="426"/>
      <c r="AL16" s="428"/>
      <c r="AM16" s="367"/>
      <c r="AN16" s="368"/>
      <c r="AO16" s="368"/>
      <c r="AP16" s="368"/>
      <c r="AQ16" s="368"/>
      <c r="AR16" s="368"/>
      <c r="AS16" s="368"/>
      <c r="AT16" s="369"/>
      <c r="AU16" s="370"/>
      <c r="AV16" s="371"/>
      <c r="AW16" s="371"/>
      <c r="AX16" s="371"/>
      <c r="AY16" s="372" t="s">
        <v>112</v>
      </c>
      <c r="AZ16" s="373"/>
      <c r="BA16" s="373"/>
      <c r="BB16" s="373"/>
      <c r="BC16" s="373"/>
      <c r="BD16" s="373"/>
      <c r="BE16" s="373"/>
      <c r="BF16" s="373"/>
      <c r="BG16" s="373"/>
      <c r="BH16" s="373"/>
      <c r="BI16" s="373"/>
      <c r="BJ16" s="373"/>
      <c r="BK16" s="373"/>
      <c r="BL16" s="373"/>
      <c r="BM16" s="374"/>
      <c r="BN16" s="375">
        <v>11578879</v>
      </c>
      <c r="BO16" s="376"/>
      <c r="BP16" s="376"/>
      <c r="BQ16" s="376"/>
      <c r="BR16" s="376"/>
      <c r="BS16" s="376"/>
      <c r="BT16" s="376"/>
      <c r="BU16" s="377"/>
      <c r="BV16" s="375">
        <v>11491753</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x14ac:dyDescent="0.15">
      <c r="A17" s="2"/>
      <c r="B17" s="535"/>
      <c r="C17" s="536"/>
      <c r="D17" s="536"/>
      <c r="E17" s="536"/>
      <c r="F17" s="536"/>
      <c r="G17" s="536"/>
      <c r="H17" s="536"/>
      <c r="I17" s="536"/>
      <c r="J17" s="536"/>
      <c r="K17" s="537"/>
      <c r="L17" s="17"/>
      <c r="M17" s="440" t="s">
        <v>103</v>
      </c>
      <c r="N17" s="441"/>
      <c r="O17" s="441"/>
      <c r="P17" s="441"/>
      <c r="Q17" s="442"/>
      <c r="R17" s="437" t="s">
        <v>240</v>
      </c>
      <c r="S17" s="438"/>
      <c r="T17" s="438"/>
      <c r="U17" s="438"/>
      <c r="V17" s="439"/>
      <c r="W17" s="517" t="s">
        <v>96</v>
      </c>
      <c r="X17" s="518"/>
      <c r="Y17" s="518"/>
      <c r="Z17" s="518"/>
      <c r="AA17" s="518"/>
      <c r="AB17" s="508"/>
      <c r="AC17" s="397">
        <v>15876</v>
      </c>
      <c r="AD17" s="398"/>
      <c r="AE17" s="398"/>
      <c r="AF17" s="398"/>
      <c r="AG17" s="421"/>
      <c r="AH17" s="397">
        <v>15578</v>
      </c>
      <c r="AI17" s="398"/>
      <c r="AJ17" s="398"/>
      <c r="AK17" s="398"/>
      <c r="AL17" s="399"/>
      <c r="AM17" s="367"/>
      <c r="AN17" s="368"/>
      <c r="AO17" s="368"/>
      <c r="AP17" s="368"/>
      <c r="AQ17" s="368"/>
      <c r="AR17" s="368"/>
      <c r="AS17" s="368"/>
      <c r="AT17" s="369"/>
      <c r="AU17" s="370"/>
      <c r="AV17" s="371"/>
      <c r="AW17" s="371"/>
      <c r="AX17" s="371"/>
      <c r="AY17" s="372" t="s">
        <v>241</v>
      </c>
      <c r="AZ17" s="373"/>
      <c r="BA17" s="373"/>
      <c r="BB17" s="373"/>
      <c r="BC17" s="373"/>
      <c r="BD17" s="373"/>
      <c r="BE17" s="373"/>
      <c r="BF17" s="373"/>
      <c r="BG17" s="373"/>
      <c r="BH17" s="373"/>
      <c r="BI17" s="373"/>
      <c r="BJ17" s="373"/>
      <c r="BK17" s="373"/>
      <c r="BL17" s="373"/>
      <c r="BM17" s="374"/>
      <c r="BN17" s="375">
        <v>6683944</v>
      </c>
      <c r="BO17" s="376"/>
      <c r="BP17" s="376"/>
      <c r="BQ17" s="376"/>
      <c r="BR17" s="376"/>
      <c r="BS17" s="376"/>
      <c r="BT17" s="376"/>
      <c r="BU17" s="377"/>
      <c r="BV17" s="375">
        <v>6512900</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x14ac:dyDescent="0.15">
      <c r="A18" s="2"/>
      <c r="B18" s="443" t="s">
        <v>242</v>
      </c>
      <c r="C18" s="444"/>
      <c r="D18" s="444"/>
      <c r="E18" s="445"/>
      <c r="F18" s="445"/>
      <c r="G18" s="445"/>
      <c r="H18" s="445"/>
      <c r="I18" s="445"/>
      <c r="J18" s="445"/>
      <c r="K18" s="445"/>
      <c r="L18" s="446">
        <v>272.06</v>
      </c>
      <c r="M18" s="446"/>
      <c r="N18" s="446"/>
      <c r="O18" s="446"/>
      <c r="P18" s="446"/>
      <c r="Q18" s="446"/>
      <c r="R18" s="447"/>
      <c r="S18" s="447"/>
      <c r="T18" s="447"/>
      <c r="U18" s="447"/>
      <c r="V18" s="448"/>
      <c r="W18" s="519"/>
      <c r="X18" s="520"/>
      <c r="Y18" s="520"/>
      <c r="Z18" s="520"/>
      <c r="AA18" s="520"/>
      <c r="AB18" s="511"/>
      <c r="AC18" s="449">
        <v>67.3</v>
      </c>
      <c r="AD18" s="450"/>
      <c r="AE18" s="450"/>
      <c r="AF18" s="450"/>
      <c r="AG18" s="451"/>
      <c r="AH18" s="449">
        <v>65.900000000000006</v>
      </c>
      <c r="AI18" s="450"/>
      <c r="AJ18" s="450"/>
      <c r="AK18" s="450"/>
      <c r="AL18" s="452"/>
      <c r="AM18" s="367"/>
      <c r="AN18" s="368"/>
      <c r="AO18" s="368"/>
      <c r="AP18" s="368"/>
      <c r="AQ18" s="368"/>
      <c r="AR18" s="368"/>
      <c r="AS18" s="368"/>
      <c r="AT18" s="369"/>
      <c r="AU18" s="370"/>
      <c r="AV18" s="371"/>
      <c r="AW18" s="371"/>
      <c r="AX18" s="371"/>
      <c r="AY18" s="372" t="s">
        <v>244</v>
      </c>
      <c r="AZ18" s="373"/>
      <c r="BA18" s="373"/>
      <c r="BB18" s="373"/>
      <c r="BC18" s="373"/>
      <c r="BD18" s="373"/>
      <c r="BE18" s="373"/>
      <c r="BF18" s="373"/>
      <c r="BG18" s="373"/>
      <c r="BH18" s="373"/>
      <c r="BI18" s="373"/>
      <c r="BJ18" s="373"/>
      <c r="BK18" s="373"/>
      <c r="BL18" s="373"/>
      <c r="BM18" s="374"/>
      <c r="BN18" s="375">
        <v>13524467</v>
      </c>
      <c r="BO18" s="376"/>
      <c r="BP18" s="376"/>
      <c r="BQ18" s="376"/>
      <c r="BR18" s="376"/>
      <c r="BS18" s="376"/>
      <c r="BT18" s="376"/>
      <c r="BU18" s="377"/>
      <c r="BV18" s="375">
        <v>13599850</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x14ac:dyDescent="0.15">
      <c r="A19" s="2"/>
      <c r="B19" s="443" t="s">
        <v>63</v>
      </c>
      <c r="C19" s="444"/>
      <c r="D19" s="444"/>
      <c r="E19" s="445"/>
      <c r="F19" s="445"/>
      <c r="G19" s="445"/>
      <c r="H19" s="445"/>
      <c r="I19" s="445"/>
      <c r="J19" s="445"/>
      <c r="K19" s="445"/>
      <c r="L19" s="453">
        <v>180</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246</v>
      </c>
      <c r="AZ19" s="373"/>
      <c r="BA19" s="373"/>
      <c r="BB19" s="373"/>
      <c r="BC19" s="373"/>
      <c r="BD19" s="373"/>
      <c r="BE19" s="373"/>
      <c r="BF19" s="373"/>
      <c r="BG19" s="373"/>
      <c r="BH19" s="373"/>
      <c r="BI19" s="373"/>
      <c r="BJ19" s="373"/>
      <c r="BK19" s="373"/>
      <c r="BL19" s="373"/>
      <c r="BM19" s="374"/>
      <c r="BN19" s="375">
        <v>16477619</v>
      </c>
      <c r="BO19" s="376"/>
      <c r="BP19" s="376"/>
      <c r="BQ19" s="376"/>
      <c r="BR19" s="376"/>
      <c r="BS19" s="376"/>
      <c r="BT19" s="376"/>
      <c r="BU19" s="377"/>
      <c r="BV19" s="375">
        <v>16457642</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x14ac:dyDescent="0.15">
      <c r="A20" s="2"/>
      <c r="B20" s="443" t="s">
        <v>250</v>
      </c>
      <c r="C20" s="444"/>
      <c r="D20" s="444"/>
      <c r="E20" s="445"/>
      <c r="F20" s="445"/>
      <c r="G20" s="445"/>
      <c r="H20" s="445"/>
      <c r="I20" s="445"/>
      <c r="J20" s="445"/>
      <c r="K20" s="445"/>
      <c r="L20" s="453">
        <v>18548</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x14ac:dyDescent="0.15">
      <c r="A21" s="2"/>
      <c r="B21" s="464" t="s">
        <v>251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x14ac:dyDescent="0.15">
      <c r="A22" s="2"/>
      <c r="B22" s="563" t="s">
        <v>252</v>
      </c>
      <c r="C22" s="564"/>
      <c r="D22" s="565"/>
      <c r="E22" s="513" t="s">
        <v>5</v>
      </c>
      <c r="F22" s="518"/>
      <c r="G22" s="518"/>
      <c r="H22" s="518"/>
      <c r="I22" s="518"/>
      <c r="J22" s="518"/>
      <c r="K22" s="508"/>
      <c r="L22" s="513" t="s">
        <v>254</v>
      </c>
      <c r="M22" s="518"/>
      <c r="N22" s="518"/>
      <c r="O22" s="518"/>
      <c r="P22" s="508"/>
      <c r="Q22" s="540" t="s">
        <v>256</v>
      </c>
      <c r="R22" s="541"/>
      <c r="S22" s="541"/>
      <c r="T22" s="541"/>
      <c r="U22" s="541"/>
      <c r="V22" s="542"/>
      <c r="W22" s="572" t="s">
        <v>257</v>
      </c>
      <c r="X22" s="564"/>
      <c r="Y22" s="565"/>
      <c r="Z22" s="513" t="s">
        <v>5</v>
      </c>
      <c r="AA22" s="518"/>
      <c r="AB22" s="518"/>
      <c r="AC22" s="518"/>
      <c r="AD22" s="518"/>
      <c r="AE22" s="518"/>
      <c r="AF22" s="518"/>
      <c r="AG22" s="508"/>
      <c r="AH22" s="546" t="s">
        <v>189</v>
      </c>
      <c r="AI22" s="518"/>
      <c r="AJ22" s="518"/>
      <c r="AK22" s="518"/>
      <c r="AL22" s="508"/>
      <c r="AM22" s="546" t="s">
        <v>258</v>
      </c>
      <c r="AN22" s="547"/>
      <c r="AO22" s="547"/>
      <c r="AP22" s="547"/>
      <c r="AQ22" s="547"/>
      <c r="AR22" s="548"/>
      <c r="AS22" s="540" t="s">
        <v>256</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260</v>
      </c>
      <c r="AZ23" s="356"/>
      <c r="BA23" s="356"/>
      <c r="BB23" s="356"/>
      <c r="BC23" s="356"/>
      <c r="BD23" s="356"/>
      <c r="BE23" s="356"/>
      <c r="BF23" s="356"/>
      <c r="BG23" s="356"/>
      <c r="BH23" s="356"/>
      <c r="BI23" s="356"/>
      <c r="BJ23" s="356"/>
      <c r="BK23" s="356"/>
      <c r="BL23" s="356"/>
      <c r="BM23" s="357"/>
      <c r="BN23" s="375">
        <v>30798839</v>
      </c>
      <c r="BO23" s="376"/>
      <c r="BP23" s="376"/>
      <c r="BQ23" s="376"/>
      <c r="BR23" s="376"/>
      <c r="BS23" s="376"/>
      <c r="BT23" s="376"/>
      <c r="BU23" s="377"/>
      <c r="BV23" s="375">
        <v>31109483</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x14ac:dyDescent="0.15">
      <c r="A24" s="2"/>
      <c r="B24" s="566"/>
      <c r="C24" s="567"/>
      <c r="D24" s="568"/>
      <c r="E24" s="396" t="s">
        <v>263</v>
      </c>
      <c r="F24" s="368"/>
      <c r="G24" s="368"/>
      <c r="H24" s="368"/>
      <c r="I24" s="368"/>
      <c r="J24" s="368"/>
      <c r="K24" s="369"/>
      <c r="L24" s="397">
        <v>1</v>
      </c>
      <c r="M24" s="398"/>
      <c r="N24" s="398"/>
      <c r="O24" s="398"/>
      <c r="P24" s="421"/>
      <c r="Q24" s="397">
        <v>8660</v>
      </c>
      <c r="R24" s="398"/>
      <c r="S24" s="398"/>
      <c r="T24" s="398"/>
      <c r="U24" s="398"/>
      <c r="V24" s="421"/>
      <c r="W24" s="573"/>
      <c r="X24" s="567"/>
      <c r="Y24" s="568"/>
      <c r="Z24" s="396" t="s">
        <v>264</v>
      </c>
      <c r="AA24" s="368"/>
      <c r="AB24" s="368"/>
      <c r="AC24" s="368"/>
      <c r="AD24" s="368"/>
      <c r="AE24" s="368"/>
      <c r="AF24" s="368"/>
      <c r="AG24" s="369"/>
      <c r="AH24" s="397">
        <v>349</v>
      </c>
      <c r="AI24" s="398"/>
      <c r="AJ24" s="398"/>
      <c r="AK24" s="398"/>
      <c r="AL24" s="421"/>
      <c r="AM24" s="397">
        <v>1101095</v>
      </c>
      <c r="AN24" s="398"/>
      <c r="AO24" s="398"/>
      <c r="AP24" s="398"/>
      <c r="AQ24" s="398"/>
      <c r="AR24" s="421"/>
      <c r="AS24" s="397">
        <v>3155</v>
      </c>
      <c r="AT24" s="398"/>
      <c r="AU24" s="398"/>
      <c r="AV24" s="398"/>
      <c r="AW24" s="398"/>
      <c r="AX24" s="399"/>
      <c r="AY24" s="467" t="s">
        <v>265</v>
      </c>
      <c r="AZ24" s="468"/>
      <c r="BA24" s="468"/>
      <c r="BB24" s="468"/>
      <c r="BC24" s="468"/>
      <c r="BD24" s="468"/>
      <c r="BE24" s="468"/>
      <c r="BF24" s="468"/>
      <c r="BG24" s="468"/>
      <c r="BH24" s="468"/>
      <c r="BI24" s="468"/>
      <c r="BJ24" s="468"/>
      <c r="BK24" s="468"/>
      <c r="BL24" s="468"/>
      <c r="BM24" s="469"/>
      <c r="BN24" s="375">
        <v>14891736</v>
      </c>
      <c r="BO24" s="376"/>
      <c r="BP24" s="376"/>
      <c r="BQ24" s="376"/>
      <c r="BR24" s="376"/>
      <c r="BS24" s="376"/>
      <c r="BT24" s="376"/>
      <c r="BU24" s="377"/>
      <c r="BV24" s="375">
        <v>15210708</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x14ac:dyDescent="0.15">
      <c r="A25" s="2"/>
      <c r="B25" s="566"/>
      <c r="C25" s="567"/>
      <c r="D25" s="568"/>
      <c r="E25" s="396" t="s">
        <v>268</v>
      </c>
      <c r="F25" s="368"/>
      <c r="G25" s="368"/>
      <c r="H25" s="368"/>
      <c r="I25" s="368"/>
      <c r="J25" s="368"/>
      <c r="K25" s="369"/>
      <c r="L25" s="397">
        <v>1</v>
      </c>
      <c r="M25" s="398"/>
      <c r="N25" s="398"/>
      <c r="O25" s="398"/>
      <c r="P25" s="421"/>
      <c r="Q25" s="397">
        <v>7080</v>
      </c>
      <c r="R25" s="398"/>
      <c r="S25" s="398"/>
      <c r="T25" s="398"/>
      <c r="U25" s="398"/>
      <c r="V25" s="421"/>
      <c r="W25" s="573"/>
      <c r="X25" s="567"/>
      <c r="Y25" s="568"/>
      <c r="Z25" s="396" t="s">
        <v>269</v>
      </c>
      <c r="AA25" s="368"/>
      <c r="AB25" s="368"/>
      <c r="AC25" s="368"/>
      <c r="AD25" s="368"/>
      <c r="AE25" s="368"/>
      <c r="AF25" s="368"/>
      <c r="AG25" s="369"/>
      <c r="AH25" s="397" t="s">
        <v>210</v>
      </c>
      <c r="AI25" s="398"/>
      <c r="AJ25" s="398"/>
      <c r="AK25" s="398"/>
      <c r="AL25" s="421"/>
      <c r="AM25" s="397" t="s">
        <v>210</v>
      </c>
      <c r="AN25" s="398"/>
      <c r="AO25" s="398"/>
      <c r="AP25" s="398"/>
      <c r="AQ25" s="398"/>
      <c r="AR25" s="421"/>
      <c r="AS25" s="397" t="s">
        <v>210</v>
      </c>
      <c r="AT25" s="398"/>
      <c r="AU25" s="398"/>
      <c r="AV25" s="398"/>
      <c r="AW25" s="398"/>
      <c r="AX25" s="399"/>
      <c r="AY25" s="355" t="s">
        <v>36</v>
      </c>
      <c r="AZ25" s="356"/>
      <c r="BA25" s="356"/>
      <c r="BB25" s="356"/>
      <c r="BC25" s="356"/>
      <c r="BD25" s="356"/>
      <c r="BE25" s="356"/>
      <c r="BF25" s="356"/>
      <c r="BG25" s="356"/>
      <c r="BH25" s="356"/>
      <c r="BI25" s="356"/>
      <c r="BJ25" s="356"/>
      <c r="BK25" s="356"/>
      <c r="BL25" s="356"/>
      <c r="BM25" s="357"/>
      <c r="BN25" s="358">
        <v>2919961</v>
      </c>
      <c r="BO25" s="359"/>
      <c r="BP25" s="359"/>
      <c r="BQ25" s="359"/>
      <c r="BR25" s="359"/>
      <c r="BS25" s="359"/>
      <c r="BT25" s="359"/>
      <c r="BU25" s="360"/>
      <c r="BV25" s="358">
        <v>1931159</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x14ac:dyDescent="0.15">
      <c r="A26" s="2"/>
      <c r="B26" s="566"/>
      <c r="C26" s="567"/>
      <c r="D26" s="568"/>
      <c r="E26" s="396" t="s">
        <v>270</v>
      </c>
      <c r="F26" s="368"/>
      <c r="G26" s="368"/>
      <c r="H26" s="368"/>
      <c r="I26" s="368"/>
      <c r="J26" s="368"/>
      <c r="K26" s="369"/>
      <c r="L26" s="397">
        <v>1</v>
      </c>
      <c r="M26" s="398"/>
      <c r="N26" s="398"/>
      <c r="O26" s="398"/>
      <c r="P26" s="421"/>
      <c r="Q26" s="397">
        <v>6250</v>
      </c>
      <c r="R26" s="398"/>
      <c r="S26" s="398"/>
      <c r="T26" s="398"/>
      <c r="U26" s="398"/>
      <c r="V26" s="421"/>
      <c r="W26" s="573"/>
      <c r="X26" s="567"/>
      <c r="Y26" s="568"/>
      <c r="Z26" s="396" t="s">
        <v>271</v>
      </c>
      <c r="AA26" s="473"/>
      <c r="AB26" s="473"/>
      <c r="AC26" s="473"/>
      <c r="AD26" s="473"/>
      <c r="AE26" s="473"/>
      <c r="AF26" s="473"/>
      <c r="AG26" s="474"/>
      <c r="AH26" s="397">
        <v>11</v>
      </c>
      <c r="AI26" s="398"/>
      <c r="AJ26" s="398"/>
      <c r="AK26" s="398"/>
      <c r="AL26" s="421"/>
      <c r="AM26" s="397">
        <v>37598</v>
      </c>
      <c r="AN26" s="398"/>
      <c r="AO26" s="398"/>
      <c r="AP26" s="398"/>
      <c r="AQ26" s="398"/>
      <c r="AR26" s="421"/>
      <c r="AS26" s="397">
        <v>3418</v>
      </c>
      <c r="AT26" s="398"/>
      <c r="AU26" s="398"/>
      <c r="AV26" s="398"/>
      <c r="AW26" s="398"/>
      <c r="AX26" s="399"/>
      <c r="AY26" s="378" t="s">
        <v>272</v>
      </c>
      <c r="AZ26" s="379"/>
      <c r="BA26" s="379"/>
      <c r="BB26" s="379"/>
      <c r="BC26" s="379"/>
      <c r="BD26" s="379"/>
      <c r="BE26" s="379"/>
      <c r="BF26" s="379"/>
      <c r="BG26" s="379"/>
      <c r="BH26" s="379"/>
      <c r="BI26" s="379"/>
      <c r="BJ26" s="379"/>
      <c r="BK26" s="379"/>
      <c r="BL26" s="379"/>
      <c r="BM26" s="380"/>
      <c r="BN26" s="375" t="s">
        <v>210</v>
      </c>
      <c r="BO26" s="376"/>
      <c r="BP26" s="376"/>
      <c r="BQ26" s="376"/>
      <c r="BR26" s="376"/>
      <c r="BS26" s="376"/>
      <c r="BT26" s="376"/>
      <c r="BU26" s="377"/>
      <c r="BV26" s="375" t="s">
        <v>210</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x14ac:dyDescent="0.15">
      <c r="A27" s="2"/>
      <c r="B27" s="566"/>
      <c r="C27" s="567"/>
      <c r="D27" s="568"/>
      <c r="E27" s="396" t="s">
        <v>164</v>
      </c>
      <c r="F27" s="368"/>
      <c r="G27" s="368"/>
      <c r="H27" s="368"/>
      <c r="I27" s="368"/>
      <c r="J27" s="368"/>
      <c r="K27" s="369"/>
      <c r="L27" s="397">
        <v>1</v>
      </c>
      <c r="M27" s="398"/>
      <c r="N27" s="398"/>
      <c r="O27" s="398"/>
      <c r="P27" s="421"/>
      <c r="Q27" s="397">
        <v>5000</v>
      </c>
      <c r="R27" s="398"/>
      <c r="S27" s="398"/>
      <c r="T27" s="398"/>
      <c r="U27" s="398"/>
      <c r="V27" s="421"/>
      <c r="W27" s="573"/>
      <c r="X27" s="567"/>
      <c r="Y27" s="568"/>
      <c r="Z27" s="396" t="s">
        <v>274</v>
      </c>
      <c r="AA27" s="368"/>
      <c r="AB27" s="368"/>
      <c r="AC27" s="368"/>
      <c r="AD27" s="368"/>
      <c r="AE27" s="368"/>
      <c r="AF27" s="368"/>
      <c r="AG27" s="369"/>
      <c r="AH27" s="397">
        <v>5</v>
      </c>
      <c r="AI27" s="398"/>
      <c r="AJ27" s="398"/>
      <c r="AK27" s="398"/>
      <c r="AL27" s="421"/>
      <c r="AM27" s="397">
        <v>19065</v>
      </c>
      <c r="AN27" s="398"/>
      <c r="AO27" s="398"/>
      <c r="AP27" s="398"/>
      <c r="AQ27" s="398"/>
      <c r="AR27" s="421"/>
      <c r="AS27" s="397">
        <v>3813</v>
      </c>
      <c r="AT27" s="398"/>
      <c r="AU27" s="398"/>
      <c r="AV27" s="398"/>
      <c r="AW27" s="398"/>
      <c r="AX27" s="399"/>
      <c r="AY27" s="429" t="s">
        <v>276</v>
      </c>
      <c r="AZ27" s="430"/>
      <c r="BA27" s="430"/>
      <c r="BB27" s="430"/>
      <c r="BC27" s="430"/>
      <c r="BD27" s="430"/>
      <c r="BE27" s="430"/>
      <c r="BF27" s="430"/>
      <c r="BG27" s="430"/>
      <c r="BH27" s="430"/>
      <c r="BI27" s="430"/>
      <c r="BJ27" s="430"/>
      <c r="BK27" s="430"/>
      <c r="BL27" s="430"/>
      <c r="BM27" s="431"/>
      <c r="BN27" s="470">
        <v>22923</v>
      </c>
      <c r="BO27" s="471"/>
      <c r="BP27" s="471"/>
      <c r="BQ27" s="471"/>
      <c r="BR27" s="471"/>
      <c r="BS27" s="471"/>
      <c r="BT27" s="471"/>
      <c r="BU27" s="472"/>
      <c r="BV27" s="470">
        <v>395849</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x14ac:dyDescent="0.15">
      <c r="A28" s="2"/>
      <c r="B28" s="566"/>
      <c r="C28" s="567"/>
      <c r="D28" s="568"/>
      <c r="E28" s="396" t="s">
        <v>277</v>
      </c>
      <c r="F28" s="368"/>
      <c r="G28" s="368"/>
      <c r="H28" s="368"/>
      <c r="I28" s="368"/>
      <c r="J28" s="368"/>
      <c r="K28" s="369"/>
      <c r="L28" s="397">
        <v>1</v>
      </c>
      <c r="M28" s="398"/>
      <c r="N28" s="398"/>
      <c r="O28" s="398"/>
      <c r="P28" s="421"/>
      <c r="Q28" s="397">
        <v>4200</v>
      </c>
      <c r="R28" s="398"/>
      <c r="S28" s="398"/>
      <c r="T28" s="398"/>
      <c r="U28" s="398"/>
      <c r="V28" s="421"/>
      <c r="W28" s="573"/>
      <c r="X28" s="567"/>
      <c r="Y28" s="568"/>
      <c r="Z28" s="396" t="s">
        <v>37</v>
      </c>
      <c r="AA28" s="368"/>
      <c r="AB28" s="368"/>
      <c r="AC28" s="368"/>
      <c r="AD28" s="368"/>
      <c r="AE28" s="368"/>
      <c r="AF28" s="368"/>
      <c r="AG28" s="369"/>
      <c r="AH28" s="397" t="s">
        <v>210</v>
      </c>
      <c r="AI28" s="398"/>
      <c r="AJ28" s="398"/>
      <c r="AK28" s="398"/>
      <c r="AL28" s="421"/>
      <c r="AM28" s="397" t="s">
        <v>210</v>
      </c>
      <c r="AN28" s="398"/>
      <c r="AO28" s="398"/>
      <c r="AP28" s="398"/>
      <c r="AQ28" s="398"/>
      <c r="AR28" s="421"/>
      <c r="AS28" s="397" t="s">
        <v>210</v>
      </c>
      <c r="AT28" s="398"/>
      <c r="AU28" s="398"/>
      <c r="AV28" s="398"/>
      <c r="AW28" s="398"/>
      <c r="AX28" s="399"/>
      <c r="AY28" s="554" t="s">
        <v>281</v>
      </c>
      <c r="AZ28" s="555"/>
      <c r="BA28" s="555"/>
      <c r="BB28" s="556"/>
      <c r="BC28" s="355" t="s">
        <v>102</v>
      </c>
      <c r="BD28" s="356"/>
      <c r="BE28" s="356"/>
      <c r="BF28" s="356"/>
      <c r="BG28" s="356"/>
      <c r="BH28" s="356"/>
      <c r="BI28" s="356"/>
      <c r="BJ28" s="356"/>
      <c r="BK28" s="356"/>
      <c r="BL28" s="356"/>
      <c r="BM28" s="357"/>
      <c r="BN28" s="358">
        <v>1311434</v>
      </c>
      <c r="BO28" s="359"/>
      <c r="BP28" s="359"/>
      <c r="BQ28" s="359"/>
      <c r="BR28" s="359"/>
      <c r="BS28" s="359"/>
      <c r="BT28" s="359"/>
      <c r="BU28" s="360"/>
      <c r="BV28" s="358">
        <v>1711272</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x14ac:dyDescent="0.15">
      <c r="A29" s="2"/>
      <c r="B29" s="566"/>
      <c r="C29" s="567"/>
      <c r="D29" s="568"/>
      <c r="E29" s="396" t="s">
        <v>282</v>
      </c>
      <c r="F29" s="368"/>
      <c r="G29" s="368"/>
      <c r="H29" s="368"/>
      <c r="I29" s="368"/>
      <c r="J29" s="368"/>
      <c r="K29" s="369"/>
      <c r="L29" s="397">
        <v>15</v>
      </c>
      <c r="M29" s="398"/>
      <c r="N29" s="398"/>
      <c r="O29" s="398"/>
      <c r="P29" s="421"/>
      <c r="Q29" s="397">
        <v>3900</v>
      </c>
      <c r="R29" s="398"/>
      <c r="S29" s="398"/>
      <c r="T29" s="398"/>
      <c r="U29" s="398"/>
      <c r="V29" s="421"/>
      <c r="W29" s="574"/>
      <c r="X29" s="575"/>
      <c r="Y29" s="576"/>
      <c r="Z29" s="396" t="s">
        <v>284</v>
      </c>
      <c r="AA29" s="368"/>
      <c r="AB29" s="368"/>
      <c r="AC29" s="368"/>
      <c r="AD29" s="368"/>
      <c r="AE29" s="368"/>
      <c r="AF29" s="368"/>
      <c r="AG29" s="369"/>
      <c r="AH29" s="397">
        <v>354</v>
      </c>
      <c r="AI29" s="398"/>
      <c r="AJ29" s="398"/>
      <c r="AK29" s="398"/>
      <c r="AL29" s="421"/>
      <c r="AM29" s="397">
        <v>1120160</v>
      </c>
      <c r="AN29" s="398"/>
      <c r="AO29" s="398"/>
      <c r="AP29" s="398"/>
      <c r="AQ29" s="398"/>
      <c r="AR29" s="421"/>
      <c r="AS29" s="397">
        <v>3164</v>
      </c>
      <c r="AT29" s="398"/>
      <c r="AU29" s="398"/>
      <c r="AV29" s="398"/>
      <c r="AW29" s="398"/>
      <c r="AX29" s="399"/>
      <c r="AY29" s="557"/>
      <c r="AZ29" s="558"/>
      <c r="BA29" s="558"/>
      <c r="BB29" s="559"/>
      <c r="BC29" s="372" t="s">
        <v>285</v>
      </c>
      <c r="BD29" s="373"/>
      <c r="BE29" s="373"/>
      <c r="BF29" s="373"/>
      <c r="BG29" s="373"/>
      <c r="BH29" s="373"/>
      <c r="BI29" s="373"/>
      <c r="BJ29" s="373"/>
      <c r="BK29" s="373"/>
      <c r="BL29" s="373"/>
      <c r="BM29" s="374"/>
      <c r="BN29" s="375">
        <v>1597687</v>
      </c>
      <c r="BO29" s="376"/>
      <c r="BP29" s="376"/>
      <c r="BQ29" s="376"/>
      <c r="BR29" s="376"/>
      <c r="BS29" s="376"/>
      <c r="BT29" s="376"/>
      <c r="BU29" s="377"/>
      <c r="BV29" s="375">
        <v>1461165</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x14ac:dyDescent="0.15">
      <c r="A30" s="2"/>
      <c r="B30" s="569"/>
      <c r="C30" s="570"/>
      <c r="D30" s="571"/>
      <c r="E30" s="400"/>
      <c r="F30" s="401"/>
      <c r="G30" s="401"/>
      <c r="H30" s="401"/>
      <c r="I30" s="401"/>
      <c r="J30" s="401"/>
      <c r="K30" s="402"/>
      <c r="L30" s="475"/>
      <c r="M30" s="476"/>
      <c r="N30" s="476"/>
      <c r="O30" s="476"/>
      <c r="P30" s="477"/>
      <c r="Q30" s="475"/>
      <c r="R30" s="476"/>
      <c r="S30" s="476"/>
      <c r="T30" s="476"/>
      <c r="U30" s="476"/>
      <c r="V30" s="477"/>
      <c r="W30" s="478" t="s">
        <v>287</v>
      </c>
      <c r="X30" s="479"/>
      <c r="Y30" s="479"/>
      <c r="Z30" s="479"/>
      <c r="AA30" s="479"/>
      <c r="AB30" s="479"/>
      <c r="AC30" s="479"/>
      <c r="AD30" s="479"/>
      <c r="AE30" s="479"/>
      <c r="AF30" s="479"/>
      <c r="AG30" s="480"/>
      <c r="AH30" s="449">
        <v>96</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67</v>
      </c>
      <c r="BD30" s="468"/>
      <c r="BE30" s="468"/>
      <c r="BF30" s="468"/>
      <c r="BG30" s="468"/>
      <c r="BH30" s="468"/>
      <c r="BI30" s="468"/>
      <c r="BJ30" s="468"/>
      <c r="BK30" s="468"/>
      <c r="BL30" s="468"/>
      <c r="BM30" s="469"/>
      <c r="BN30" s="470">
        <v>2300684</v>
      </c>
      <c r="BO30" s="471"/>
      <c r="BP30" s="471"/>
      <c r="BQ30" s="471"/>
      <c r="BR30" s="471"/>
      <c r="BS30" s="471"/>
      <c r="BT30" s="471"/>
      <c r="BU30" s="472"/>
      <c r="BV30" s="470">
        <v>2378560</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193</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289</v>
      </c>
      <c r="AN32" s="8"/>
      <c r="AO32" s="8"/>
      <c r="AP32" s="8"/>
      <c r="AQ32" s="8"/>
      <c r="AR32" s="8"/>
      <c r="AS32" s="22"/>
      <c r="AT32" s="22"/>
      <c r="AU32" s="22"/>
      <c r="AV32" s="22"/>
      <c r="AW32" s="22"/>
      <c r="AX32" s="22"/>
      <c r="AY32" s="22"/>
      <c r="AZ32" s="22"/>
      <c r="BA32" s="22"/>
      <c r="BB32" s="8"/>
      <c r="BC32" s="22"/>
      <c r="BD32" s="8"/>
      <c r="BE32" s="22" t="s">
        <v>290</v>
      </c>
      <c r="BF32" s="8"/>
      <c r="BG32" s="8"/>
      <c r="BH32" s="8"/>
      <c r="BI32" s="8"/>
      <c r="BJ32" s="22"/>
      <c r="BK32" s="22"/>
      <c r="BL32" s="22"/>
      <c r="BM32" s="22"/>
      <c r="BN32" s="22"/>
      <c r="BO32" s="22"/>
      <c r="BP32" s="22"/>
      <c r="BQ32" s="22"/>
      <c r="BR32" s="8"/>
      <c r="BS32" s="8"/>
      <c r="BT32" s="8"/>
      <c r="BU32" s="8"/>
      <c r="BV32" s="8"/>
      <c r="BW32" s="8" t="s">
        <v>292</v>
      </c>
      <c r="BX32" s="8"/>
      <c r="BY32" s="8"/>
      <c r="BZ32" s="8"/>
      <c r="CA32" s="8"/>
      <c r="CB32" s="22"/>
      <c r="CC32" s="22"/>
      <c r="CD32" s="22"/>
      <c r="CE32" s="22"/>
      <c r="CF32" s="22"/>
      <c r="CG32" s="22"/>
      <c r="CH32" s="22"/>
      <c r="CI32" s="22"/>
      <c r="CJ32" s="22"/>
      <c r="CK32" s="22"/>
      <c r="CL32" s="22"/>
      <c r="CM32" s="22"/>
      <c r="CN32" s="22"/>
      <c r="CO32" s="22" t="s">
        <v>293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1" t="s">
        <v>123</v>
      </c>
      <c r="D33" s="481"/>
      <c r="E33" s="482" t="s">
        <v>294</v>
      </c>
      <c r="F33" s="482"/>
      <c r="G33" s="482"/>
      <c r="H33" s="482"/>
      <c r="I33" s="482"/>
      <c r="J33" s="482"/>
      <c r="K33" s="482"/>
      <c r="L33" s="482"/>
      <c r="M33" s="482"/>
      <c r="N33" s="482"/>
      <c r="O33" s="482"/>
      <c r="P33" s="482"/>
      <c r="Q33" s="482"/>
      <c r="R33" s="482"/>
      <c r="S33" s="482"/>
      <c r="T33" s="14"/>
      <c r="U33" s="481" t="s">
        <v>123</v>
      </c>
      <c r="V33" s="481"/>
      <c r="W33" s="482" t="s">
        <v>294</v>
      </c>
      <c r="X33" s="482"/>
      <c r="Y33" s="482"/>
      <c r="Z33" s="482"/>
      <c r="AA33" s="482"/>
      <c r="AB33" s="482"/>
      <c r="AC33" s="482"/>
      <c r="AD33" s="482"/>
      <c r="AE33" s="482"/>
      <c r="AF33" s="482"/>
      <c r="AG33" s="482"/>
      <c r="AH33" s="482"/>
      <c r="AI33" s="482"/>
      <c r="AJ33" s="482"/>
      <c r="AK33" s="482"/>
      <c r="AL33" s="14"/>
      <c r="AM33" s="481" t="s">
        <v>123</v>
      </c>
      <c r="AN33" s="481"/>
      <c r="AO33" s="482" t="s">
        <v>294</v>
      </c>
      <c r="AP33" s="482"/>
      <c r="AQ33" s="482"/>
      <c r="AR33" s="482"/>
      <c r="AS33" s="482"/>
      <c r="AT33" s="482"/>
      <c r="AU33" s="482"/>
      <c r="AV33" s="482"/>
      <c r="AW33" s="482"/>
      <c r="AX33" s="482"/>
      <c r="AY33" s="482"/>
      <c r="AZ33" s="482"/>
      <c r="BA33" s="482"/>
      <c r="BB33" s="482"/>
      <c r="BC33" s="482"/>
      <c r="BD33" s="10"/>
      <c r="BE33" s="482" t="s">
        <v>296</v>
      </c>
      <c r="BF33" s="482"/>
      <c r="BG33" s="482" t="s">
        <v>169</v>
      </c>
      <c r="BH33" s="482"/>
      <c r="BI33" s="482"/>
      <c r="BJ33" s="482"/>
      <c r="BK33" s="482"/>
      <c r="BL33" s="482"/>
      <c r="BM33" s="482"/>
      <c r="BN33" s="482"/>
      <c r="BO33" s="482"/>
      <c r="BP33" s="482"/>
      <c r="BQ33" s="482"/>
      <c r="BR33" s="482"/>
      <c r="BS33" s="482"/>
      <c r="BT33" s="482"/>
      <c r="BU33" s="482"/>
      <c r="BV33" s="10"/>
      <c r="BW33" s="481" t="s">
        <v>296</v>
      </c>
      <c r="BX33" s="481"/>
      <c r="BY33" s="482" t="s">
        <v>113</v>
      </c>
      <c r="BZ33" s="482"/>
      <c r="CA33" s="482"/>
      <c r="CB33" s="482"/>
      <c r="CC33" s="482"/>
      <c r="CD33" s="482"/>
      <c r="CE33" s="482"/>
      <c r="CF33" s="482"/>
      <c r="CG33" s="482"/>
      <c r="CH33" s="482"/>
      <c r="CI33" s="482"/>
      <c r="CJ33" s="482"/>
      <c r="CK33" s="482"/>
      <c r="CL33" s="482"/>
      <c r="CM33" s="482"/>
      <c r="CN33" s="14"/>
      <c r="CO33" s="481" t="s">
        <v>123</v>
      </c>
      <c r="CP33" s="481"/>
      <c r="CQ33" s="482" t="s">
        <v>297</v>
      </c>
      <c r="CR33" s="482"/>
      <c r="CS33" s="482"/>
      <c r="CT33" s="482"/>
      <c r="CU33" s="482"/>
      <c r="CV33" s="482"/>
      <c r="CW33" s="482"/>
      <c r="CX33" s="482"/>
      <c r="CY33" s="482"/>
      <c r="CZ33" s="482"/>
      <c r="DA33" s="482"/>
      <c r="DB33" s="482"/>
      <c r="DC33" s="482"/>
      <c r="DD33" s="482"/>
      <c r="DE33" s="482"/>
      <c r="DF33" s="14"/>
      <c r="DG33" s="483" t="s">
        <v>79</v>
      </c>
      <c r="DH33" s="483"/>
      <c r="DI33" s="21"/>
    </row>
    <row r="34" spans="1:113" ht="32.25" customHeight="1" x14ac:dyDescent="0.15">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9"/>
      <c r="U34" s="484">
        <f>IF(W34="","",MAX(C34:D43)+1)</f>
        <v>4</v>
      </c>
      <c r="V34" s="484"/>
      <c r="W34" s="485" t="str">
        <f>IF('各会計、関係団体の財政状況及び健全化判断比率'!B28="","",'各会計、関係団体の財政状況及び健全化判断比率'!B28)</f>
        <v>国民健康保険事業</v>
      </c>
      <c r="X34" s="485"/>
      <c r="Y34" s="485"/>
      <c r="Z34" s="485"/>
      <c r="AA34" s="485"/>
      <c r="AB34" s="485"/>
      <c r="AC34" s="485"/>
      <c r="AD34" s="485"/>
      <c r="AE34" s="485"/>
      <c r="AF34" s="485"/>
      <c r="AG34" s="485"/>
      <c r="AH34" s="485"/>
      <c r="AI34" s="485"/>
      <c r="AJ34" s="485"/>
      <c r="AK34" s="485"/>
      <c r="AL34" s="9"/>
      <c r="AM34" s="484">
        <f>IF(AO34="","",MAX(C34:D43,U34:V43)+1)</f>
        <v>8</v>
      </c>
      <c r="AN34" s="484"/>
      <c r="AO34" s="485" t="str">
        <f>IF('各会計、関係団体の財政状況及び健全化判断比率'!B32="","",'各会計、関係団体の財政状況及び健全化判断比率'!B32)</f>
        <v>水道事業</v>
      </c>
      <c r="AP34" s="485"/>
      <c r="AQ34" s="485"/>
      <c r="AR34" s="485"/>
      <c r="AS34" s="485"/>
      <c r="AT34" s="485"/>
      <c r="AU34" s="485"/>
      <c r="AV34" s="485"/>
      <c r="AW34" s="485"/>
      <c r="AX34" s="485"/>
      <c r="AY34" s="485"/>
      <c r="AZ34" s="485"/>
      <c r="BA34" s="485"/>
      <c r="BB34" s="485"/>
      <c r="BC34" s="485"/>
      <c r="BD34" s="9"/>
      <c r="BE34" s="484">
        <f>IF(BG34="","",MAX(C34:D43,U34:V43,AM34:AN43)+1)</f>
        <v>9</v>
      </c>
      <c r="BF34" s="484"/>
      <c r="BG34" s="485" t="str">
        <f>IF('各会計、関係団体の財政状況及び健全化判断比率'!B33="","",'各会計、関係団体の財政状況及び健全化判断比率'!B33)</f>
        <v>簡易水道事業</v>
      </c>
      <c r="BH34" s="485"/>
      <c r="BI34" s="485"/>
      <c r="BJ34" s="485"/>
      <c r="BK34" s="485"/>
      <c r="BL34" s="485"/>
      <c r="BM34" s="485"/>
      <c r="BN34" s="485"/>
      <c r="BO34" s="485"/>
      <c r="BP34" s="485"/>
      <c r="BQ34" s="485"/>
      <c r="BR34" s="485"/>
      <c r="BS34" s="485"/>
      <c r="BT34" s="485"/>
      <c r="BU34" s="485"/>
      <c r="BV34" s="9"/>
      <c r="BW34" s="484">
        <f>IF(BY34="","",MAX(C34:D43,U34:V43,AM34:AN43,BE34:BF43)+1)</f>
        <v>13</v>
      </c>
      <c r="BX34" s="484"/>
      <c r="BY34" s="485" t="str">
        <f>IF('各会計、関係団体の財政状況及び健全化判断比率'!B68="","",'各会計、関係団体の財政状況及び健全化判断比率'!B68)</f>
        <v>鳥取中部ふるさと広域連合　一般会計</v>
      </c>
      <c r="BZ34" s="485"/>
      <c r="CA34" s="485"/>
      <c r="CB34" s="485"/>
      <c r="CC34" s="485"/>
      <c r="CD34" s="485"/>
      <c r="CE34" s="485"/>
      <c r="CF34" s="485"/>
      <c r="CG34" s="485"/>
      <c r="CH34" s="485"/>
      <c r="CI34" s="485"/>
      <c r="CJ34" s="485"/>
      <c r="CK34" s="485"/>
      <c r="CL34" s="485"/>
      <c r="CM34" s="485"/>
      <c r="CN34" s="9"/>
      <c r="CO34" s="484">
        <f>IF(CQ34="","",MAX(C34:D43,U34:V43,AM34:AN43,BE34:BF43,BW34:BX43)+1)</f>
        <v>18</v>
      </c>
      <c r="CP34" s="484"/>
      <c r="CQ34" s="485" t="str">
        <f>IF('各会計、関係団体の財政状況及び健全化判断比率'!BS7="","",'各会計、関係団体の財政状況及び健全化判断比率'!BS7)</f>
        <v>せきがね犬挟観光</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
      </c>
      <c r="DH34" s="486"/>
      <c r="DI34" s="21"/>
    </row>
    <row r="35" spans="1:113" ht="32.25" customHeight="1" x14ac:dyDescent="0.15">
      <c r="A35" s="2"/>
      <c r="B35" s="5"/>
      <c r="C35" s="484">
        <f t="shared" ref="C35:C43" si="0">IF(E35="","",C34+1)</f>
        <v>2</v>
      </c>
      <c r="D35" s="484"/>
      <c r="E35" s="485" t="str">
        <f>IF('各会計、関係団体の財政状況及び健全化判断比率'!B8="","",'各会計、関係団体の財政状況及び健全化判断比率'!B8)</f>
        <v>住宅資金貸付事業</v>
      </c>
      <c r="F35" s="485"/>
      <c r="G35" s="485"/>
      <c r="H35" s="485"/>
      <c r="I35" s="485"/>
      <c r="J35" s="485"/>
      <c r="K35" s="485"/>
      <c r="L35" s="485"/>
      <c r="M35" s="485"/>
      <c r="N35" s="485"/>
      <c r="O35" s="485"/>
      <c r="P35" s="485"/>
      <c r="Q35" s="485"/>
      <c r="R35" s="485"/>
      <c r="S35" s="485"/>
      <c r="T35" s="9"/>
      <c r="U35" s="484">
        <f t="shared" ref="U35:U43" si="1">IF(W35="","",U34+1)</f>
        <v>5</v>
      </c>
      <c r="V35" s="484"/>
      <c r="W35" s="485" t="str">
        <f>IF('各会計、関係団体の財政状況及び健全化判断比率'!B29="","",'各会計、関係団体の財政状況及び健全化判断比率'!B29)</f>
        <v>介護保険事業</v>
      </c>
      <c r="X35" s="485"/>
      <c r="Y35" s="485"/>
      <c r="Z35" s="485"/>
      <c r="AA35" s="485"/>
      <c r="AB35" s="485"/>
      <c r="AC35" s="485"/>
      <c r="AD35" s="485"/>
      <c r="AE35" s="485"/>
      <c r="AF35" s="485"/>
      <c r="AG35" s="485"/>
      <c r="AH35" s="485"/>
      <c r="AI35" s="485"/>
      <c r="AJ35" s="485"/>
      <c r="AK35" s="485"/>
      <c r="AL35" s="9"/>
      <c r="AM35" s="484" t="str">
        <f t="shared" ref="AM35:AM43" si="2">IF(AO35="","",AM34+1)</f>
        <v/>
      </c>
      <c r="AN35" s="484"/>
      <c r="AO35" s="485"/>
      <c r="AP35" s="485"/>
      <c r="AQ35" s="485"/>
      <c r="AR35" s="485"/>
      <c r="AS35" s="485"/>
      <c r="AT35" s="485"/>
      <c r="AU35" s="485"/>
      <c r="AV35" s="485"/>
      <c r="AW35" s="485"/>
      <c r="AX35" s="485"/>
      <c r="AY35" s="485"/>
      <c r="AZ35" s="485"/>
      <c r="BA35" s="485"/>
      <c r="BB35" s="485"/>
      <c r="BC35" s="485"/>
      <c r="BD35" s="9"/>
      <c r="BE35" s="484">
        <f t="shared" ref="BE35:BE43" si="3">IF(BG35="","",BE34+1)</f>
        <v>10</v>
      </c>
      <c r="BF35" s="484"/>
      <c r="BG35" s="485" t="str">
        <f>IF('各会計、関係団体の財政状況及び健全化判断比率'!B34="","",'各会計、関係団体の財政状況及び健全化判断比率'!B34)</f>
        <v>温泉配湯事業</v>
      </c>
      <c r="BH35" s="485"/>
      <c r="BI35" s="485"/>
      <c r="BJ35" s="485"/>
      <c r="BK35" s="485"/>
      <c r="BL35" s="485"/>
      <c r="BM35" s="485"/>
      <c r="BN35" s="485"/>
      <c r="BO35" s="485"/>
      <c r="BP35" s="485"/>
      <c r="BQ35" s="485"/>
      <c r="BR35" s="485"/>
      <c r="BS35" s="485"/>
      <c r="BT35" s="485"/>
      <c r="BU35" s="485"/>
      <c r="BV35" s="9"/>
      <c r="BW35" s="484">
        <f t="shared" ref="BW35:BW43" si="4">IF(BY35="","",BW34+1)</f>
        <v>14</v>
      </c>
      <c r="BX35" s="484"/>
      <c r="BY35" s="485" t="str">
        <f>IF('各会計、関係団体の財政状況及び健全化判断比率'!B69="","",'各会計、関係団体の財政状況及び健全化判断比率'!B69)</f>
        <v>鳥取中部ふるさと広域連合　中部ふるさと市町村圏振興事業特別会計</v>
      </c>
      <c r="BZ35" s="485"/>
      <c r="CA35" s="485"/>
      <c r="CB35" s="485"/>
      <c r="CC35" s="485"/>
      <c r="CD35" s="485"/>
      <c r="CE35" s="485"/>
      <c r="CF35" s="485"/>
      <c r="CG35" s="485"/>
      <c r="CH35" s="485"/>
      <c r="CI35" s="485"/>
      <c r="CJ35" s="485"/>
      <c r="CK35" s="485"/>
      <c r="CL35" s="485"/>
      <c r="CM35" s="485"/>
      <c r="CN35" s="9"/>
      <c r="CO35" s="484">
        <f t="shared" ref="CO35:CO43" si="5">IF(CQ35="","",CO34+1)</f>
        <v>19</v>
      </c>
      <c r="CP35" s="484"/>
      <c r="CQ35" s="485" t="str">
        <f>IF('各会計、関係団体の財政状況及び健全化判断比率'!BS8="","",'各会計、関係団体の財政状況及び健全化判断比率'!BS8)</f>
        <v>赤瓦</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x14ac:dyDescent="0.15">
      <c r="A36" s="2"/>
      <c r="B36" s="5"/>
      <c r="C36" s="484">
        <f t="shared" si="0"/>
        <v>3</v>
      </c>
      <c r="D36" s="484"/>
      <c r="E36" s="485" t="str">
        <f>IF('各会計、関係団体の財政状況及び健全化判断比率'!B9="","",'各会計、関係団体の財政状況及び健全化判断比率'!B9)</f>
        <v>土地取得事業</v>
      </c>
      <c r="F36" s="485"/>
      <c r="G36" s="485"/>
      <c r="H36" s="485"/>
      <c r="I36" s="485"/>
      <c r="J36" s="485"/>
      <c r="K36" s="485"/>
      <c r="L36" s="485"/>
      <c r="M36" s="485"/>
      <c r="N36" s="485"/>
      <c r="O36" s="485"/>
      <c r="P36" s="485"/>
      <c r="Q36" s="485"/>
      <c r="R36" s="485"/>
      <c r="S36" s="485"/>
      <c r="T36" s="9"/>
      <c r="U36" s="484">
        <f t="shared" si="1"/>
        <v>6</v>
      </c>
      <c r="V36" s="484"/>
      <c r="W36" s="485" t="str">
        <f>IF('各会計、関係団体の財政状況及び健全化判断比率'!B30="","",'各会計、関係団体の財政状況及び健全化判断比率'!B30)</f>
        <v>後期高齢者医療事業</v>
      </c>
      <c r="X36" s="485"/>
      <c r="Y36" s="485"/>
      <c r="Z36" s="485"/>
      <c r="AA36" s="485"/>
      <c r="AB36" s="485"/>
      <c r="AC36" s="485"/>
      <c r="AD36" s="485"/>
      <c r="AE36" s="485"/>
      <c r="AF36" s="485"/>
      <c r="AG36" s="485"/>
      <c r="AH36" s="485"/>
      <c r="AI36" s="485"/>
      <c r="AJ36" s="485"/>
      <c r="AK36" s="485"/>
      <c r="AL36" s="9"/>
      <c r="AM36" s="484" t="str">
        <f t="shared" si="2"/>
        <v/>
      </c>
      <c r="AN36" s="484"/>
      <c r="AO36" s="485"/>
      <c r="AP36" s="485"/>
      <c r="AQ36" s="485"/>
      <c r="AR36" s="485"/>
      <c r="AS36" s="485"/>
      <c r="AT36" s="485"/>
      <c r="AU36" s="485"/>
      <c r="AV36" s="485"/>
      <c r="AW36" s="485"/>
      <c r="AX36" s="485"/>
      <c r="AY36" s="485"/>
      <c r="AZ36" s="485"/>
      <c r="BA36" s="485"/>
      <c r="BB36" s="485"/>
      <c r="BC36" s="485"/>
      <c r="BD36" s="9"/>
      <c r="BE36" s="484">
        <f t="shared" si="3"/>
        <v>11</v>
      </c>
      <c r="BF36" s="484"/>
      <c r="BG36" s="485" t="str">
        <f>IF('各会計、関係団体の財政状況及び健全化判断比率'!B35="","",'各会計、関係団体の財政状況及び健全化判断比率'!B35)</f>
        <v>下水道事業</v>
      </c>
      <c r="BH36" s="485"/>
      <c r="BI36" s="485"/>
      <c r="BJ36" s="485"/>
      <c r="BK36" s="485"/>
      <c r="BL36" s="485"/>
      <c r="BM36" s="485"/>
      <c r="BN36" s="485"/>
      <c r="BO36" s="485"/>
      <c r="BP36" s="485"/>
      <c r="BQ36" s="485"/>
      <c r="BR36" s="485"/>
      <c r="BS36" s="485"/>
      <c r="BT36" s="485"/>
      <c r="BU36" s="485"/>
      <c r="BV36" s="9"/>
      <c r="BW36" s="484">
        <f t="shared" si="4"/>
        <v>15</v>
      </c>
      <c r="BX36" s="484"/>
      <c r="BY36" s="485" t="str">
        <f>IF('各会計、関係団体の財政状況及び健全化判断比率'!B70="","",'各会計、関係団体の財政状況及び健全化判断比率'!B70)</f>
        <v>鳥取中部ふるさと広域連合　交通災害共済事業特別会計</v>
      </c>
      <c r="BZ36" s="485"/>
      <c r="CA36" s="485"/>
      <c r="CB36" s="485"/>
      <c r="CC36" s="485"/>
      <c r="CD36" s="485"/>
      <c r="CE36" s="485"/>
      <c r="CF36" s="485"/>
      <c r="CG36" s="485"/>
      <c r="CH36" s="485"/>
      <c r="CI36" s="485"/>
      <c r="CJ36" s="485"/>
      <c r="CK36" s="485"/>
      <c r="CL36" s="485"/>
      <c r="CM36" s="485"/>
      <c r="CN36" s="9"/>
      <c r="CO36" s="484" t="str">
        <f t="shared" si="5"/>
        <v/>
      </c>
      <c r="CP36" s="484"/>
      <c r="CQ36" s="485" t="str">
        <f>IF('各会計、関係団体の財政状況及び健全化判断比率'!BS9="","",'各会計、関係団体の財政状況及び健全化判断比率'!BS9)</f>
        <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x14ac:dyDescent="0.15">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f t="shared" si="1"/>
        <v>7</v>
      </c>
      <c r="V37" s="484"/>
      <c r="W37" s="485" t="str">
        <f>IF('各会計、関係団体の財政状況及び健全化判断比率'!B31="","",'各会計、関係団体の財政状況及び健全化判断比率'!B31)</f>
        <v>駐車場事業</v>
      </c>
      <c r="X37" s="485"/>
      <c r="Y37" s="485"/>
      <c r="Z37" s="485"/>
      <c r="AA37" s="485"/>
      <c r="AB37" s="485"/>
      <c r="AC37" s="485"/>
      <c r="AD37" s="485"/>
      <c r="AE37" s="485"/>
      <c r="AF37" s="485"/>
      <c r="AG37" s="485"/>
      <c r="AH37" s="485"/>
      <c r="AI37" s="485"/>
      <c r="AJ37" s="485"/>
      <c r="AK37" s="485"/>
      <c r="AL37" s="9"/>
      <c r="AM37" s="484" t="str">
        <f t="shared" si="2"/>
        <v/>
      </c>
      <c r="AN37" s="484"/>
      <c r="AO37" s="485"/>
      <c r="AP37" s="485"/>
      <c r="AQ37" s="485"/>
      <c r="AR37" s="485"/>
      <c r="AS37" s="485"/>
      <c r="AT37" s="485"/>
      <c r="AU37" s="485"/>
      <c r="AV37" s="485"/>
      <c r="AW37" s="485"/>
      <c r="AX37" s="485"/>
      <c r="AY37" s="485"/>
      <c r="AZ37" s="485"/>
      <c r="BA37" s="485"/>
      <c r="BB37" s="485"/>
      <c r="BC37" s="485"/>
      <c r="BD37" s="9"/>
      <c r="BE37" s="484">
        <f t="shared" si="3"/>
        <v>12</v>
      </c>
      <c r="BF37" s="484"/>
      <c r="BG37" s="485" t="str">
        <f>IF('各会計、関係団体の財政状況及び健全化判断比率'!B36="","",'各会計、関係団体の財政状況及び健全化判断比率'!B36)</f>
        <v>集落排水事業</v>
      </c>
      <c r="BH37" s="485"/>
      <c r="BI37" s="485"/>
      <c r="BJ37" s="485"/>
      <c r="BK37" s="485"/>
      <c r="BL37" s="485"/>
      <c r="BM37" s="485"/>
      <c r="BN37" s="485"/>
      <c r="BO37" s="485"/>
      <c r="BP37" s="485"/>
      <c r="BQ37" s="485"/>
      <c r="BR37" s="485"/>
      <c r="BS37" s="485"/>
      <c r="BT37" s="485"/>
      <c r="BU37" s="485"/>
      <c r="BV37" s="9"/>
      <c r="BW37" s="484">
        <f t="shared" si="4"/>
        <v>16</v>
      </c>
      <c r="BX37" s="484"/>
      <c r="BY37" s="485" t="str">
        <f>IF('各会計、関係団体の財政状況及び健全化判断比率'!B71="","",'各会計、関係団体の財政状況及び健全化判断比率'!B71)</f>
        <v>鳥取県後期高齢者医療広域連合　一般会計</v>
      </c>
      <c r="BZ37" s="485"/>
      <c r="CA37" s="485"/>
      <c r="CB37" s="485"/>
      <c r="CC37" s="485"/>
      <c r="CD37" s="485"/>
      <c r="CE37" s="485"/>
      <c r="CF37" s="485"/>
      <c r="CG37" s="485"/>
      <c r="CH37" s="485"/>
      <c r="CI37" s="485"/>
      <c r="CJ37" s="485"/>
      <c r="CK37" s="485"/>
      <c r="CL37" s="485"/>
      <c r="CM37" s="485"/>
      <c r="CN37" s="9"/>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
      </c>
      <c r="DH37" s="486"/>
      <c r="DI37" s="21"/>
    </row>
    <row r="38" spans="1:113" ht="32.25" customHeight="1" x14ac:dyDescent="0.15">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f t="shared" si="4"/>
        <v>17</v>
      </c>
      <c r="BX38" s="484"/>
      <c r="BY38" s="485" t="str">
        <f>IF('各会計、関係団体の財政状況及び健全化判断比率'!B72="","",'各会計、関係団体の財政状況及び健全化判断比率'!B72)</f>
        <v>鳥取県後期高齢者医療広域連合　後期高齢者医療特別会計</v>
      </c>
      <c r="BZ38" s="485"/>
      <c r="CA38" s="485"/>
      <c r="CB38" s="485"/>
      <c r="CC38" s="485"/>
      <c r="CD38" s="485"/>
      <c r="CE38" s="485"/>
      <c r="CF38" s="485"/>
      <c r="CG38" s="485"/>
      <c r="CH38" s="485"/>
      <c r="CI38" s="485"/>
      <c r="CJ38" s="485"/>
      <c r="CK38" s="485"/>
      <c r="CL38" s="485"/>
      <c r="CM38" s="485"/>
      <c r="CN38" s="9"/>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x14ac:dyDescent="0.15">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t="str">
        <f t="shared" si="4"/>
        <v/>
      </c>
      <c r="BX39" s="484"/>
      <c r="BY39" s="485" t="str">
        <f>IF('各会計、関係団体の財政状況及び健全化判断比率'!B73="","",'各会計、関係団体の財政状況及び健全化判断比率'!B73)</f>
        <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x14ac:dyDescent="0.15">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t="str">
        <f t="shared" si="4"/>
        <v/>
      </c>
      <c r="BX40" s="484"/>
      <c r="BY40" s="485" t="str">
        <f>IF('各会計、関係団体の財政状況及び健全化判断比率'!B74="","",'各会計、関係団体の財政状況及び健全化判断比率'!B74)</f>
        <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x14ac:dyDescent="0.15">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t="str">
        <f t="shared" si="4"/>
        <v/>
      </c>
      <c r="BX41" s="484"/>
      <c r="BY41" s="485" t="str">
        <f>IF('各会計、関係団体の財政状況及び健全化判断比率'!B75="","",'各会計、関係団体の財政状況及び健全化判断比率'!B75)</f>
        <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x14ac:dyDescent="0.15">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t="str">
        <f t="shared" si="4"/>
        <v/>
      </c>
      <c r="BX42" s="484"/>
      <c r="BY42" s="485" t="str">
        <f>IF('各会計、関係団体の財政状況及び健全化判断比率'!B76="","",'各会計、関係団体の財政状況及び健全化判断比率'!B76)</f>
        <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x14ac:dyDescent="0.15">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298</v>
      </c>
      <c r="E46" s="1" t="s">
        <v>299</v>
      </c>
    </row>
    <row r="47" spans="1:113" x14ac:dyDescent="0.15">
      <c r="E47" s="1" t="s">
        <v>302</v>
      </c>
    </row>
    <row r="48" spans="1:113" x14ac:dyDescent="0.15">
      <c r="E48" s="1" t="s">
        <v>304</v>
      </c>
    </row>
    <row r="49" spans="5:5" x14ac:dyDescent="0.15">
      <c r="E49" s="1" t="s">
        <v>305</v>
      </c>
    </row>
    <row r="50" spans="5:5" x14ac:dyDescent="0.15">
      <c r="E50" s="1" t="s">
        <v>207</v>
      </c>
    </row>
    <row r="51" spans="5:5" x14ac:dyDescent="0.15">
      <c r="E51" s="1" t="s">
        <v>308</v>
      </c>
    </row>
    <row r="52" spans="5:5" x14ac:dyDescent="0.15">
      <c r="E52" s="1" t="s">
        <v>310</v>
      </c>
    </row>
    <row r="53" spans="5:5" x14ac:dyDescent="0.15"/>
    <row r="54" spans="5:5" x14ac:dyDescent="0.15"/>
    <row r="55" spans="5:5" x14ac:dyDescent="0.15"/>
    <row r="56" spans="5:5" x14ac:dyDescent="0.15"/>
  </sheetData>
  <sheetProtection algorithmName="SHA-512" hashValue="nOs7a1cUv8Tp5vKNdRqYwYRcNFuafmFJ4Cg3f2Mu/5zzTdAeewa9kx1hfssDZERZuYhaS60S47/tQPb5ccqHqw==" saltValue="hgaOcjLJ1Bz6CAAQAKmas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533</v>
      </c>
      <c r="G33" s="218" t="s">
        <v>534</v>
      </c>
      <c r="H33" s="218" t="s">
        <v>535</v>
      </c>
      <c r="I33" s="218" t="s">
        <v>449</v>
      </c>
      <c r="J33" s="222" t="s">
        <v>536</v>
      </c>
      <c r="K33" s="203"/>
      <c r="L33" s="203"/>
      <c r="M33" s="203"/>
      <c r="N33" s="203"/>
      <c r="O33" s="203"/>
      <c r="P33" s="203"/>
    </row>
    <row r="34" spans="1:16" ht="39" customHeight="1" x14ac:dyDescent="0.15">
      <c r="A34" s="203"/>
      <c r="B34" s="205"/>
      <c r="C34" s="1058" t="s">
        <v>467</v>
      </c>
      <c r="D34" s="1058"/>
      <c r="E34" s="1059"/>
      <c r="F34" s="214">
        <v>6.01</v>
      </c>
      <c r="G34" s="219">
        <v>6.24</v>
      </c>
      <c r="H34" s="219">
        <v>6.96</v>
      </c>
      <c r="I34" s="219">
        <v>7.22</v>
      </c>
      <c r="J34" s="223">
        <v>7.44</v>
      </c>
      <c r="K34" s="203"/>
      <c r="L34" s="203"/>
      <c r="M34" s="203"/>
      <c r="N34" s="203"/>
      <c r="O34" s="203"/>
      <c r="P34" s="203"/>
    </row>
    <row r="35" spans="1:16" ht="39" customHeight="1" x14ac:dyDescent="0.15">
      <c r="A35" s="203"/>
      <c r="B35" s="206"/>
      <c r="C35" s="1060" t="s">
        <v>456</v>
      </c>
      <c r="D35" s="1060"/>
      <c r="E35" s="1061"/>
      <c r="F35" s="215">
        <v>2.0299999999999998</v>
      </c>
      <c r="G35" s="220">
        <v>4.96</v>
      </c>
      <c r="H35" s="220">
        <v>5.03</v>
      </c>
      <c r="I35" s="220">
        <v>4.97</v>
      </c>
      <c r="J35" s="224">
        <v>3.55</v>
      </c>
      <c r="K35" s="203"/>
      <c r="L35" s="203"/>
      <c r="M35" s="203"/>
      <c r="N35" s="203"/>
      <c r="O35" s="203"/>
      <c r="P35" s="203"/>
    </row>
    <row r="36" spans="1:16" ht="39" customHeight="1" x14ac:dyDescent="0.15">
      <c r="A36" s="203"/>
      <c r="B36" s="206"/>
      <c r="C36" s="1060" t="s">
        <v>116</v>
      </c>
      <c r="D36" s="1060"/>
      <c r="E36" s="1061"/>
      <c r="F36" s="215">
        <v>0.34</v>
      </c>
      <c r="G36" s="220">
        <v>0.21</v>
      </c>
      <c r="H36" s="220">
        <v>0.21</v>
      </c>
      <c r="I36" s="220">
        <v>0.5</v>
      </c>
      <c r="J36" s="224">
        <v>0.72</v>
      </c>
      <c r="K36" s="203"/>
      <c r="L36" s="203"/>
      <c r="M36" s="203"/>
      <c r="N36" s="203"/>
      <c r="O36" s="203"/>
      <c r="P36" s="203"/>
    </row>
    <row r="37" spans="1:16" ht="39" customHeight="1" x14ac:dyDescent="0.15">
      <c r="A37" s="203"/>
      <c r="B37" s="206"/>
      <c r="C37" s="1060" t="s">
        <v>228</v>
      </c>
      <c r="D37" s="1060"/>
      <c r="E37" s="1061"/>
      <c r="F37" s="215">
        <v>0.21</v>
      </c>
      <c r="G37" s="220">
        <v>0.08</v>
      </c>
      <c r="H37" s="220">
        <v>1.58</v>
      </c>
      <c r="I37" s="220">
        <v>0.74</v>
      </c>
      <c r="J37" s="224">
        <v>0.21</v>
      </c>
      <c r="K37" s="203"/>
      <c r="L37" s="203"/>
      <c r="M37" s="203"/>
      <c r="N37" s="203"/>
      <c r="O37" s="203"/>
      <c r="P37" s="203"/>
    </row>
    <row r="38" spans="1:16" ht="39" customHeight="1" x14ac:dyDescent="0.15">
      <c r="A38" s="203"/>
      <c r="B38" s="206"/>
      <c r="C38" s="1060" t="s">
        <v>172</v>
      </c>
      <c r="D38" s="1060"/>
      <c r="E38" s="1061"/>
      <c r="F38" s="215">
        <v>0.24</v>
      </c>
      <c r="G38" s="220">
        <v>0.23</v>
      </c>
      <c r="H38" s="220">
        <v>0.22</v>
      </c>
      <c r="I38" s="220">
        <v>0.19</v>
      </c>
      <c r="J38" s="224">
        <v>0.18</v>
      </c>
      <c r="K38" s="203"/>
      <c r="L38" s="203"/>
      <c r="M38" s="203"/>
      <c r="N38" s="203"/>
      <c r="O38" s="203"/>
      <c r="P38" s="203"/>
    </row>
    <row r="39" spans="1:16" ht="39" customHeight="1" x14ac:dyDescent="0.15">
      <c r="A39" s="203"/>
      <c r="B39" s="206"/>
      <c r="C39" s="1060" t="s">
        <v>325</v>
      </c>
      <c r="D39" s="1060"/>
      <c r="E39" s="1061"/>
      <c r="F39" s="215">
        <v>0.01</v>
      </c>
      <c r="G39" s="220">
        <v>0.02</v>
      </c>
      <c r="H39" s="220">
        <v>0.03</v>
      </c>
      <c r="I39" s="220">
        <v>0.02</v>
      </c>
      <c r="J39" s="224">
        <v>0.02</v>
      </c>
      <c r="K39" s="203"/>
      <c r="L39" s="203"/>
      <c r="M39" s="203"/>
      <c r="N39" s="203"/>
      <c r="O39" s="203"/>
      <c r="P39" s="203"/>
    </row>
    <row r="40" spans="1:16" ht="39" customHeight="1" x14ac:dyDescent="0.15">
      <c r="A40" s="203"/>
      <c r="B40" s="206"/>
      <c r="C40" s="1060" t="s">
        <v>469</v>
      </c>
      <c r="D40" s="1060"/>
      <c r="E40" s="1061"/>
      <c r="F40" s="215">
        <v>0</v>
      </c>
      <c r="G40" s="220">
        <v>0</v>
      </c>
      <c r="H40" s="220">
        <v>0</v>
      </c>
      <c r="I40" s="220">
        <v>0</v>
      </c>
      <c r="J40" s="224">
        <v>0</v>
      </c>
      <c r="K40" s="203"/>
      <c r="L40" s="203"/>
      <c r="M40" s="203"/>
      <c r="N40" s="203"/>
      <c r="O40" s="203"/>
      <c r="P40" s="203"/>
    </row>
    <row r="41" spans="1:16" ht="39" customHeight="1" x14ac:dyDescent="0.15">
      <c r="A41" s="203"/>
      <c r="B41" s="206"/>
      <c r="C41" s="1060" t="s">
        <v>458</v>
      </c>
      <c r="D41" s="1060"/>
      <c r="E41" s="1061"/>
      <c r="F41" s="215">
        <v>0</v>
      </c>
      <c r="G41" s="220">
        <v>0</v>
      </c>
      <c r="H41" s="220">
        <v>0</v>
      </c>
      <c r="I41" s="220">
        <v>0</v>
      </c>
      <c r="J41" s="224">
        <v>0</v>
      </c>
      <c r="K41" s="203"/>
      <c r="L41" s="203"/>
      <c r="M41" s="203"/>
      <c r="N41" s="203"/>
      <c r="O41" s="203"/>
      <c r="P41" s="203"/>
    </row>
    <row r="42" spans="1:16" ht="39" customHeight="1" x14ac:dyDescent="0.15">
      <c r="A42" s="203"/>
      <c r="B42" s="207"/>
      <c r="C42" s="1060" t="s">
        <v>538</v>
      </c>
      <c r="D42" s="1060"/>
      <c r="E42" s="1061"/>
      <c r="F42" s="215" t="s">
        <v>210</v>
      </c>
      <c r="G42" s="220" t="s">
        <v>210</v>
      </c>
      <c r="H42" s="220" t="s">
        <v>210</v>
      </c>
      <c r="I42" s="220" t="s">
        <v>210</v>
      </c>
      <c r="J42" s="224" t="s">
        <v>210</v>
      </c>
      <c r="K42" s="203"/>
      <c r="L42" s="203"/>
      <c r="M42" s="203"/>
      <c r="N42" s="203"/>
      <c r="O42" s="203"/>
      <c r="P42" s="203"/>
    </row>
    <row r="43" spans="1:16" ht="39" customHeight="1" x14ac:dyDescent="0.15">
      <c r="A43" s="203"/>
      <c r="B43" s="208"/>
      <c r="C43" s="1062" t="s">
        <v>470</v>
      </c>
      <c r="D43" s="1062"/>
      <c r="E43" s="1063"/>
      <c r="F43" s="216">
        <v>0</v>
      </c>
      <c r="G43" s="221">
        <v>0</v>
      </c>
      <c r="H43" s="221">
        <v>0</v>
      </c>
      <c r="I43" s="221">
        <v>0</v>
      </c>
      <c r="J43" s="225">
        <v>0</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tD8I8Y7bi59qGQGKhFWWg9rDcAJkbc7h/LQuPrOsBT4cUMZxqXngl/siheJR6ZgciX6afPmjtroi/2X+F/LdNg==" saltValue="0glsjA190nJi/saPyjlIa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25</v>
      </c>
      <c r="C44" s="232"/>
      <c r="D44" s="232"/>
      <c r="E44" s="240"/>
      <c r="F44" s="240"/>
      <c r="G44" s="240"/>
      <c r="H44" s="240"/>
      <c r="I44" s="240"/>
      <c r="J44" s="243" t="s">
        <v>13</v>
      </c>
      <c r="K44" s="245" t="s">
        <v>533</v>
      </c>
      <c r="L44" s="253" t="s">
        <v>534</v>
      </c>
      <c r="M44" s="253" t="s">
        <v>535</v>
      </c>
      <c r="N44" s="253" t="s">
        <v>449</v>
      </c>
      <c r="O44" s="261" t="s">
        <v>536</v>
      </c>
      <c r="P44" s="103"/>
      <c r="Q44" s="103"/>
      <c r="R44" s="103"/>
      <c r="S44" s="103"/>
      <c r="T44" s="103"/>
      <c r="U44" s="103"/>
    </row>
    <row r="45" spans="1:21" ht="30.75" customHeight="1" x14ac:dyDescent="0.15">
      <c r="A45" s="103"/>
      <c r="B45" s="1084" t="s">
        <v>26</v>
      </c>
      <c r="C45" s="1085"/>
      <c r="D45" s="235"/>
      <c r="E45" s="1064" t="s">
        <v>24</v>
      </c>
      <c r="F45" s="1064"/>
      <c r="G45" s="1064"/>
      <c r="H45" s="1064"/>
      <c r="I45" s="1064"/>
      <c r="J45" s="1065"/>
      <c r="K45" s="246">
        <v>2764</v>
      </c>
      <c r="L45" s="254">
        <v>2788</v>
      </c>
      <c r="M45" s="254">
        <v>2768</v>
      </c>
      <c r="N45" s="254">
        <v>2765</v>
      </c>
      <c r="O45" s="262">
        <v>2767</v>
      </c>
      <c r="P45" s="103"/>
      <c r="Q45" s="103"/>
      <c r="R45" s="103"/>
      <c r="S45" s="103"/>
      <c r="T45" s="103"/>
      <c r="U45" s="103"/>
    </row>
    <row r="46" spans="1:21" ht="30.75" customHeight="1" x14ac:dyDescent="0.15">
      <c r="A46" s="103"/>
      <c r="B46" s="1086"/>
      <c r="C46" s="1087"/>
      <c r="D46" s="236"/>
      <c r="E46" s="1066" t="s">
        <v>30</v>
      </c>
      <c r="F46" s="1066"/>
      <c r="G46" s="1066"/>
      <c r="H46" s="1066"/>
      <c r="I46" s="1066"/>
      <c r="J46" s="1067"/>
      <c r="K46" s="247" t="s">
        <v>210</v>
      </c>
      <c r="L46" s="255" t="s">
        <v>210</v>
      </c>
      <c r="M46" s="255" t="s">
        <v>210</v>
      </c>
      <c r="N46" s="255" t="s">
        <v>210</v>
      </c>
      <c r="O46" s="263" t="s">
        <v>210</v>
      </c>
      <c r="P46" s="103"/>
      <c r="Q46" s="103"/>
      <c r="R46" s="103"/>
      <c r="S46" s="103"/>
      <c r="T46" s="103"/>
      <c r="U46" s="103"/>
    </row>
    <row r="47" spans="1:21" ht="30.75" customHeight="1" x14ac:dyDescent="0.15">
      <c r="A47" s="103"/>
      <c r="B47" s="1086"/>
      <c r="C47" s="1087"/>
      <c r="D47" s="236"/>
      <c r="E47" s="1066" t="s">
        <v>33</v>
      </c>
      <c r="F47" s="1066"/>
      <c r="G47" s="1066"/>
      <c r="H47" s="1066"/>
      <c r="I47" s="1066"/>
      <c r="J47" s="1067"/>
      <c r="K47" s="247" t="s">
        <v>210</v>
      </c>
      <c r="L47" s="255" t="s">
        <v>210</v>
      </c>
      <c r="M47" s="255" t="s">
        <v>210</v>
      </c>
      <c r="N47" s="255" t="s">
        <v>210</v>
      </c>
      <c r="O47" s="263" t="s">
        <v>210</v>
      </c>
      <c r="P47" s="103"/>
      <c r="Q47" s="103"/>
      <c r="R47" s="103"/>
      <c r="S47" s="103"/>
      <c r="T47" s="103"/>
      <c r="U47" s="103"/>
    </row>
    <row r="48" spans="1:21" ht="30.75" customHeight="1" x14ac:dyDescent="0.15">
      <c r="A48" s="103"/>
      <c r="B48" s="1086"/>
      <c r="C48" s="1087"/>
      <c r="D48" s="236"/>
      <c r="E48" s="1066" t="s">
        <v>39</v>
      </c>
      <c r="F48" s="1066"/>
      <c r="G48" s="1066"/>
      <c r="H48" s="1066"/>
      <c r="I48" s="1066"/>
      <c r="J48" s="1067"/>
      <c r="K48" s="247">
        <v>1433</v>
      </c>
      <c r="L48" s="255">
        <v>1406</v>
      </c>
      <c r="M48" s="255">
        <v>1399</v>
      </c>
      <c r="N48" s="255">
        <v>1339</v>
      </c>
      <c r="O48" s="263">
        <v>1295</v>
      </c>
      <c r="P48" s="103"/>
      <c r="Q48" s="103"/>
      <c r="R48" s="103"/>
      <c r="S48" s="103"/>
      <c r="T48" s="103"/>
      <c r="U48" s="103"/>
    </row>
    <row r="49" spans="1:21" ht="30.75" customHeight="1" x14ac:dyDescent="0.15">
      <c r="A49" s="103"/>
      <c r="B49" s="1086"/>
      <c r="C49" s="1087"/>
      <c r="D49" s="236"/>
      <c r="E49" s="1066" t="s">
        <v>0</v>
      </c>
      <c r="F49" s="1066"/>
      <c r="G49" s="1066"/>
      <c r="H49" s="1066"/>
      <c r="I49" s="1066"/>
      <c r="J49" s="1067"/>
      <c r="K49" s="247">
        <v>192</v>
      </c>
      <c r="L49" s="255">
        <v>166</v>
      </c>
      <c r="M49" s="255">
        <v>186</v>
      </c>
      <c r="N49" s="255">
        <v>165</v>
      </c>
      <c r="O49" s="263">
        <v>125</v>
      </c>
      <c r="P49" s="103"/>
      <c r="Q49" s="103"/>
      <c r="R49" s="103"/>
      <c r="S49" s="103"/>
      <c r="T49" s="103"/>
      <c r="U49" s="103"/>
    </row>
    <row r="50" spans="1:21" ht="30.75" customHeight="1" x14ac:dyDescent="0.15">
      <c r="A50" s="103"/>
      <c r="B50" s="1086"/>
      <c r="C50" s="1087"/>
      <c r="D50" s="236"/>
      <c r="E50" s="1066" t="s">
        <v>41</v>
      </c>
      <c r="F50" s="1066"/>
      <c r="G50" s="1066"/>
      <c r="H50" s="1066"/>
      <c r="I50" s="1066"/>
      <c r="J50" s="1067"/>
      <c r="K50" s="247">
        <v>9</v>
      </c>
      <c r="L50" s="255">
        <v>4</v>
      </c>
      <c r="M50" s="255">
        <v>1</v>
      </c>
      <c r="N50" s="255">
        <v>1</v>
      </c>
      <c r="O50" s="263">
        <v>0</v>
      </c>
      <c r="P50" s="103"/>
      <c r="Q50" s="103"/>
      <c r="R50" s="103"/>
      <c r="S50" s="103"/>
      <c r="T50" s="103"/>
      <c r="U50" s="103"/>
    </row>
    <row r="51" spans="1:21" ht="30.75" customHeight="1" x14ac:dyDescent="0.15">
      <c r="A51" s="103"/>
      <c r="B51" s="1088"/>
      <c r="C51" s="1089"/>
      <c r="D51" s="237"/>
      <c r="E51" s="1066" t="s">
        <v>48</v>
      </c>
      <c r="F51" s="1066"/>
      <c r="G51" s="1066"/>
      <c r="H51" s="1066"/>
      <c r="I51" s="1066"/>
      <c r="J51" s="1067"/>
      <c r="K51" s="247" t="s">
        <v>210</v>
      </c>
      <c r="L51" s="255" t="s">
        <v>210</v>
      </c>
      <c r="M51" s="255" t="s">
        <v>210</v>
      </c>
      <c r="N51" s="255" t="s">
        <v>210</v>
      </c>
      <c r="O51" s="263" t="s">
        <v>210</v>
      </c>
      <c r="P51" s="103"/>
      <c r="Q51" s="103"/>
      <c r="R51" s="103"/>
      <c r="S51" s="103"/>
      <c r="T51" s="103"/>
      <c r="U51" s="103"/>
    </row>
    <row r="52" spans="1:21" ht="30.75" customHeight="1" x14ac:dyDescent="0.15">
      <c r="A52" s="103"/>
      <c r="B52" s="1068" t="s">
        <v>15</v>
      </c>
      <c r="C52" s="1069"/>
      <c r="D52" s="237"/>
      <c r="E52" s="1066" t="s">
        <v>49</v>
      </c>
      <c r="F52" s="1066"/>
      <c r="G52" s="1066"/>
      <c r="H52" s="1066"/>
      <c r="I52" s="1066"/>
      <c r="J52" s="1067"/>
      <c r="K52" s="247">
        <v>2933</v>
      </c>
      <c r="L52" s="255">
        <v>2947</v>
      </c>
      <c r="M52" s="255">
        <v>2763</v>
      </c>
      <c r="N52" s="255">
        <v>2747</v>
      </c>
      <c r="O52" s="263">
        <v>2767</v>
      </c>
      <c r="P52" s="103"/>
      <c r="Q52" s="103"/>
      <c r="R52" s="103"/>
      <c r="S52" s="103"/>
      <c r="T52" s="103"/>
      <c r="U52" s="103"/>
    </row>
    <row r="53" spans="1:21" ht="30.75" customHeight="1" x14ac:dyDescent="0.15">
      <c r="A53" s="103"/>
      <c r="B53" s="1070" t="s">
        <v>51</v>
      </c>
      <c r="C53" s="1071"/>
      <c r="D53" s="238"/>
      <c r="E53" s="1072" t="s">
        <v>54</v>
      </c>
      <c r="F53" s="1072"/>
      <c r="G53" s="1072"/>
      <c r="H53" s="1072"/>
      <c r="I53" s="1072"/>
      <c r="J53" s="1073"/>
      <c r="K53" s="248">
        <v>1465</v>
      </c>
      <c r="L53" s="256">
        <v>1417</v>
      </c>
      <c r="M53" s="256">
        <v>1591</v>
      </c>
      <c r="N53" s="256">
        <v>1523</v>
      </c>
      <c r="O53" s="264">
        <v>1420</v>
      </c>
      <c r="P53" s="103"/>
      <c r="Q53" s="103"/>
      <c r="R53" s="103"/>
      <c r="S53" s="103"/>
      <c r="T53" s="103"/>
      <c r="U53" s="103"/>
    </row>
    <row r="54" spans="1:21" ht="24" customHeight="1" x14ac:dyDescent="0.15">
      <c r="A54" s="103"/>
      <c r="B54" s="227" t="s">
        <v>60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278</v>
      </c>
      <c r="L56" s="257" t="s">
        <v>201</v>
      </c>
      <c r="M56" s="257" t="s">
        <v>200</v>
      </c>
      <c r="N56" s="257" t="s">
        <v>539</v>
      </c>
      <c r="O56" s="265" t="s">
        <v>540</v>
      </c>
      <c r="P56" s="103"/>
      <c r="Q56" s="103"/>
      <c r="R56" s="103"/>
      <c r="S56" s="103"/>
      <c r="T56" s="103"/>
      <c r="U56" s="103"/>
    </row>
    <row r="57" spans="1:21" ht="31.5" customHeight="1" x14ac:dyDescent="0.15">
      <c r="B57" s="1080" t="s">
        <v>14</v>
      </c>
      <c r="C57" s="1081"/>
      <c r="D57" s="1074" t="s">
        <v>61</v>
      </c>
      <c r="E57" s="1075"/>
      <c r="F57" s="1075"/>
      <c r="G57" s="1075"/>
      <c r="H57" s="1075"/>
      <c r="I57" s="1075"/>
      <c r="J57" s="1076"/>
      <c r="K57" s="251" t="s">
        <v>210</v>
      </c>
      <c r="L57" s="258" t="s">
        <v>210</v>
      </c>
      <c r="M57" s="258" t="s">
        <v>210</v>
      </c>
      <c r="N57" s="258" t="s">
        <v>210</v>
      </c>
      <c r="O57" s="266" t="s">
        <v>210</v>
      </c>
    </row>
    <row r="58" spans="1:21" ht="31.5" customHeight="1" x14ac:dyDescent="0.15">
      <c r="B58" s="1082"/>
      <c r="C58" s="1083"/>
      <c r="D58" s="1077" t="s">
        <v>58</v>
      </c>
      <c r="E58" s="1078"/>
      <c r="F58" s="1078"/>
      <c r="G58" s="1078"/>
      <c r="H58" s="1078"/>
      <c r="I58" s="1078"/>
      <c r="J58" s="1079"/>
      <c r="K58" s="252" t="s">
        <v>210</v>
      </c>
      <c r="L58" s="259" t="s">
        <v>210</v>
      </c>
      <c r="M58" s="259" t="s">
        <v>210</v>
      </c>
      <c r="N58" s="259" t="s">
        <v>210</v>
      </c>
      <c r="O58" s="267" t="s">
        <v>210</v>
      </c>
    </row>
    <row r="59" spans="1:21" ht="24" customHeight="1" x14ac:dyDescent="0.15">
      <c r="B59" s="230"/>
      <c r="C59" s="230"/>
      <c r="D59" s="239" t="s">
        <v>46</v>
      </c>
      <c r="E59" s="242"/>
      <c r="F59" s="242"/>
      <c r="G59" s="242"/>
      <c r="H59" s="242"/>
      <c r="I59" s="242"/>
      <c r="J59" s="242"/>
      <c r="K59" s="242"/>
      <c r="L59" s="242"/>
      <c r="M59" s="242"/>
      <c r="N59" s="242"/>
      <c r="O59" s="242"/>
    </row>
    <row r="60" spans="1:21" ht="24" customHeight="1" x14ac:dyDescent="0.15">
      <c r="B60" s="231"/>
      <c r="C60" s="231"/>
      <c r="D60" s="239" t="s">
        <v>40</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JhB/bUcpV9qG6hSOCVgMpvM7FuPuJ7Ll6h8XwfXrh37LIDjVdQEFvoNf4ySfV5x/D8uYf7WaFZf2T7UlbvLt3w==" saltValue="9W+LU3isdKqyO+NxiU2xI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25</v>
      </c>
      <c r="C40" s="232"/>
      <c r="D40" s="232"/>
      <c r="E40" s="240"/>
      <c r="F40" s="240"/>
      <c r="G40" s="240"/>
      <c r="H40" s="243" t="s">
        <v>13</v>
      </c>
      <c r="I40" s="245" t="s">
        <v>533</v>
      </c>
      <c r="J40" s="253" t="s">
        <v>534</v>
      </c>
      <c r="K40" s="253" t="s">
        <v>535</v>
      </c>
      <c r="L40" s="253" t="s">
        <v>449</v>
      </c>
      <c r="M40" s="273" t="s">
        <v>536</v>
      </c>
    </row>
    <row r="41" spans="2:13" ht="27.75" customHeight="1" x14ac:dyDescent="0.15">
      <c r="B41" s="1084" t="s">
        <v>35</v>
      </c>
      <c r="C41" s="1085"/>
      <c r="D41" s="235"/>
      <c r="E41" s="1090" t="s">
        <v>62</v>
      </c>
      <c r="F41" s="1090"/>
      <c r="G41" s="1090"/>
      <c r="H41" s="1091"/>
      <c r="I41" s="246">
        <v>29645</v>
      </c>
      <c r="J41" s="254">
        <v>31616</v>
      </c>
      <c r="K41" s="254">
        <v>31286</v>
      </c>
      <c r="L41" s="254">
        <v>31109</v>
      </c>
      <c r="M41" s="262">
        <v>30799</v>
      </c>
    </row>
    <row r="42" spans="2:13" ht="27.75" customHeight="1" x14ac:dyDescent="0.15">
      <c r="B42" s="1086"/>
      <c r="C42" s="1087"/>
      <c r="D42" s="236"/>
      <c r="E42" s="1092" t="s">
        <v>70</v>
      </c>
      <c r="F42" s="1092"/>
      <c r="G42" s="1092"/>
      <c r="H42" s="1093"/>
      <c r="I42" s="247">
        <v>11</v>
      </c>
      <c r="J42" s="255">
        <v>12</v>
      </c>
      <c r="K42" s="255">
        <v>6</v>
      </c>
      <c r="L42" s="255">
        <v>5</v>
      </c>
      <c r="M42" s="263">
        <v>0</v>
      </c>
    </row>
    <row r="43" spans="2:13" ht="27.75" customHeight="1" x14ac:dyDescent="0.15">
      <c r="B43" s="1086"/>
      <c r="C43" s="1087"/>
      <c r="D43" s="236"/>
      <c r="E43" s="1092" t="s">
        <v>71</v>
      </c>
      <c r="F43" s="1092"/>
      <c r="G43" s="1092"/>
      <c r="H43" s="1093"/>
      <c r="I43" s="247">
        <v>21166</v>
      </c>
      <c r="J43" s="255">
        <v>20364</v>
      </c>
      <c r="K43" s="255">
        <v>19737</v>
      </c>
      <c r="L43" s="255">
        <v>18914</v>
      </c>
      <c r="M43" s="263">
        <v>18104</v>
      </c>
    </row>
    <row r="44" spans="2:13" ht="27.75" customHeight="1" x14ac:dyDescent="0.15">
      <c r="B44" s="1086"/>
      <c r="C44" s="1087"/>
      <c r="D44" s="236"/>
      <c r="E44" s="1092" t="s">
        <v>73</v>
      </c>
      <c r="F44" s="1092"/>
      <c r="G44" s="1092"/>
      <c r="H44" s="1093"/>
      <c r="I44" s="247">
        <v>1858</v>
      </c>
      <c r="J44" s="255">
        <v>1624</v>
      </c>
      <c r="K44" s="255">
        <v>1569</v>
      </c>
      <c r="L44" s="255">
        <v>1417</v>
      </c>
      <c r="M44" s="263">
        <v>1468</v>
      </c>
    </row>
    <row r="45" spans="2:13" ht="27.75" customHeight="1" x14ac:dyDescent="0.15">
      <c r="B45" s="1086"/>
      <c r="C45" s="1087"/>
      <c r="D45" s="236"/>
      <c r="E45" s="1092" t="s">
        <v>75</v>
      </c>
      <c r="F45" s="1092"/>
      <c r="G45" s="1092"/>
      <c r="H45" s="1093"/>
      <c r="I45" s="247">
        <v>2676</v>
      </c>
      <c r="J45" s="255">
        <v>2796</v>
      </c>
      <c r="K45" s="255">
        <v>2929</v>
      </c>
      <c r="L45" s="255">
        <v>2816</v>
      </c>
      <c r="M45" s="263">
        <v>2792</v>
      </c>
    </row>
    <row r="46" spans="2:13" ht="27.75" customHeight="1" x14ac:dyDescent="0.15">
      <c r="B46" s="1086"/>
      <c r="C46" s="1087"/>
      <c r="D46" s="237"/>
      <c r="E46" s="1092" t="s">
        <v>74</v>
      </c>
      <c r="F46" s="1092"/>
      <c r="G46" s="1092"/>
      <c r="H46" s="1093"/>
      <c r="I46" s="247" t="s">
        <v>210</v>
      </c>
      <c r="J46" s="255">
        <v>3</v>
      </c>
      <c r="K46" s="255">
        <v>0</v>
      </c>
      <c r="L46" s="255" t="s">
        <v>210</v>
      </c>
      <c r="M46" s="263">
        <v>0</v>
      </c>
    </row>
    <row r="47" spans="2:13" ht="27.75" customHeight="1" x14ac:dyDescent="0.15">
      <c r="B47" s="1086"/>
      <c r="C47" s="1087"/>
      <c r="D47" s="269"/>
      <c r="E47" s="1094" t="s">
        <v>78</v>
      </c>
      <c r="F47" s="1095"/>
      <c r="G47" s="1095"/>
      <c r="H47" s="1096"/>
      <c r="I47" s="247" t="s">
        <v>210</v>
      </c>
      <c r="J47" s="255" t="s">
        <v>210</v>
      </c>
      <c r="K47" s="255" t="s">
        <v>210</v>
      </c>
      <c r="L47" s="255" t="s">
        <v>210</v>
      </c>
      <c r="M47" s="263" t="s">
        <v>210</v>
      </c>
    </row>
    <row r="48" spans="2:13" ht="27.75" customHeight="1" x14ac:dyDescent="0.15">
      <c r="B48" s="1086"/>
      <c r="C48" s="1087"/>
      <c r="D48" s="236"/>
      <c r="E48" s="1092" t="s">
        <v>82</v>
      </c>
      <c r="F48" s="1092"/>
      <c r="G48" s="1092"/>
      <c r="H48" s="1093"/>
      <c r="I48" s="247" t="s">
        <v>210</v>
      </c>
      <c r="J48" s="255" t="s">
        <v>210</v>
      </c>
      <c r="K48" s="255" t="s">
        <v>210</v>
      </c>
      <c r="L48" s="255" t="s">
        <v>210</v>
      </c>
      <c r="M48" s="263" t="s">
        <v>210</v>
      </c>
    </row>
    <row r="49" spans="2:13" ht="27.75" customHeight="1" x14ac:dyDescent="0.15">
      <c r="B49" s="1088"/>
      <c r="C49" s="1089"/>
      <c r="D49" s="236"/>
      <c r="E49" s="1092" t="s">
        <v>88</v>
      </c>
      <c r="F49" s="1092"/>
      <c r="G49" s="1092"/>
      <c r="H49" s="1093"/>
      <c r="I49" s="247" t="s">
        <v>210</v>
      </c>
      <c r="J49" s="255" t="s">
        <v>210</v>
      </c>
      <c r="K49" s="255" t="s">
        <v>210</v>
      </c>
      <c r="L49" s="255" t="s">
        <v>210</v>
      </c>
      <c r="M49" s="263" t="s">
        <v>210</v>
      </c>
    </row>
    <row r="50" spans="2:13" ht="27.75" customHeight="1" x14ac:dyDescent="0.15">
      <c r="B50" s="1099" t="s">
        <v>90</v>
      </c>
      <c r="C50" s="1100"/>
      <c r="D50" s="270"/>
      <c r="E50" s="1092" t="s">
        <v>92</v>
      </c>
      <c r="F50" s="1092"/>
      <c r="G50" s="1092"/>
      <c r="H50" s="1093"/>
      <c r="I50" s="247">
        <v>4443</v>
      </c>
      <c r="J50" s="255">
        <v>4787</v>
      </c>
      <c r="K50" s="255">
        <v>4529</v>
      </c>
      <c r="L50" s="255">
        <v>5217</v>
      </c>
      <c r="M50" s="263">
        <v>5134</v>
      </c>
    </row>
    <row r="51" spans="2:13" ht="27.75" customHeight="1" x14ac:dyDescent="0.15">
      <c r="B51" s="1086"/>
      <c r="C51" s="1087"/>
      <c r="D51" s="236"/>
      <c r="E51" s="1092" t="s">
        <v>95</v>
      </c>
      <c r="F51" s="1092"/>
      <c r="G51" s="1092"/>
      <c r="H51" s="1093"/>
      <c r="I51" s="247">
        <v>2134</v>
      </c>
      <c r="J51" s="255">
        <v>2545</v>
      </c>
      <c r="K51" s="255">
        <v>2548</v>
      </c>
      <c r="L51" s="255">
        <v>2408</v>
      </c>
      <c r="M51" s="263">
        <v>2492</v>
      </c>
    </row>
    <row r="52" spans="2:13" ht="27.75" customHeight="1" x14ac:dyDescent="0.15">
      <c r="B52" s="1088"/>
      <c r="C52" s="1089"/>
      <c r="D52" s="236"/>
      <c r="E52" s="1092" t="s">
        <v>43</v>
      </c>
      <c r="F52" s="1092"/>
      <c r="G52" s="1092"/>
      <c r="H52" s="1093"/>
      <c r="I52" s="247">
        <v>34479</v>
      </c>
      <c r="J52" s="255">
        <v>35451</v>
      </c>
      <c r="K52" s="255">
        <v>34677</v>
      </c>
      <c r="L52" s="255">
        <v>33878</v>
      </c>
      <c r="M52" s="263">
        <v>33370</v>
      </c>
    </row>
    <row r="53" spans="2:13" ht="27.75" customHeight="1" x14ac:dyDescent="0.15">
      <c r="B53" s="1070" t="s">
        <v>51</v>
      </c>
      <c r="C53" s="1071"/>
      <c r="D53" s="238"/>
      <c r="E53" s="1097" t="s">
        <v>97</v>
      </c>
      <c r="F53" s="1097"/>
      <c r="G53" s="1097"/>
      <c r="H53" s="1098"/>
      <c r="I53" s="248">
        <v>14299</v>
      </c>
      <c r="J53" s="256">
        <v>13631</v>
      </c>
      <c r="K53" s="256">
        <v>13774</v>
      </c>
      <c r="L53" s="256">
        <v>12758</v>
      </c>
      <c r="M53" s="264">
        <v>12167</v>
      </c>
    </row>
    <row r="54" spans="2:13" ht="27.75" customHeight="1" x14ac:dyDescent="0.15">
      <c r="B54" s="209" t="s">
        <v>98</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AZS1UsoQOu+6iKPBdYgGCaAK0gM1+d64jCoUEGLfaBN3l91MujF2ylCwOgQwkNW4/TpCwtrwunj1uvEy7o83A==" saltValue="6UrBc5P4E43bEbpAFb2XQ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93</v>
      </c>
    </row>
    <row r="54" spans="2:8" ht="29.25" customHeight="1" x14ac:dyDescent="0.2">
      <c r="B54" s="274" t="s">
        <v>5</v>
      </c>
      <c r="C54" s="280"/>
      <c r="D54" s="280"/>
      <c r="E54" s="281" t="s">
        <v>13</v>
      </c>
      <c r="F54" s="282" t="s">
        <v>535</v>
      </c>
      <c r="G54" s="282" t="s">
        <v>449</v>
      </c>
      <c r="H54" s="290" t="s">
        <v>536</v>
      </c>
    </row>
    <row r="55" spans="2:8" ht="52.5" customHeight="1" x14ac:dyDescent="0.15">
      <c r="B55" s="275"/>
      <c r="C55" s="1101" t="s">
        <v>102</v>
      </c>
      <c r="D55" s="1101"/>
      <c r="E55" s="1102"/>
      <c r="F55" s="283">
        <v>1164</v>
      </c>
      <c r="G55" s="283">
        <v>1711</v>
      </c>
      <c r="H55" s="291">
        <v>1311</v>
      </c>
    </row>
    <row r="56" spans="2:8" ht="52.5" customHeight="1" x14ac:dyDescent="0.15">
      <c r="B56" s="276"/>
      <c r="C56" s="1103" t="s">
        <v>106</v>
      </c>
      <c r="D56" s="1103"/>
      <c r="E56" s="1104"/>
      <c r="F56" s="284">
        <v>1476</v>
      </c>
      <c r="G56" s="284">
        <v>1461</v>
      </c>
      <c r="H56" s="292">
        <v>1598</v>
      </c>
    </row>
    <row r="57" spans="2:8" ht="53.25" customHeight="1" x14ac:dyDescent="0.15">
      <c r="B57" s="276"/>
      <c r="C57" s="1105" t="s">
        <v>67</v>
      </c>
      <c r="D57" s="1105"/>
      <c r="E57" s="1106"/>
      <c r="F57" s="285">
        <v>2483</v>
      </c>
      <c r="G57" s="285">
        <v>2379</v>
      </c>
      <c r="H57" s="293">
        <v>2301</v>
      </c>
    </row>
    <row r="58" spans="2:8" ht="45.75" customHeight="1" x14ac:dyDescent="0.15">
      <c r="B58" s="277"/>
      <c r="C58" s="1107" t="s">
        <v>105</v>
      </c>
      <c r="D58" s="1108"/>
      <c r="E58" s="1109"/>
      <c r="F58" s="286">
        <v>1052</v>
      </c>
      <c r="G58" s="286">
        <v>964</v>
      </c>
      <c r="H58" s="294">
        <v>876</v>
      </c>
    </row>
    <row r="59" spans="2:8" ht="45.75" customHeight="1" x14ac:dyDescent="0.15">
      <c r="B59" s="277"/>
      <c r="C59" s="1107" t="s">
        <v>545</v>
      </c>
      <c r="D59" s="1108"/>
      <c r="E59" s="1109"/>
      <c r="F59" s="286">
        <v>468</v>
      </c>
      <c r="G59" s="286">
        <v>535</v>
      </c>
      <c r="H59" s="294">
        <v>602</v>
      </c>
    </row>
    <row r="60" spans="2:8" ht="45.75" customHeight="1" x14ac:dyDescent="0.15">
      <c r="B60" s="277"/>
      <c r="C60" s="1107" t="s">
        <v>176</v>
      </c>
      <c r="D60" s="1108"/>
      <c r="E60" s="1109"/>
      <c r="F60" s="286">
        <v>254</v>
      </c>
      <c r="G60" s="286">
        <v>244</v>
      </c>
      <c r="H60" s="294">
        <v>244</v>
      </c>
    </row>
    <row r="61" spans="2:8" ht="45.75" customHeight="1" x14ac:dyDescent="0.15">
      <c r="B61" s="277"/>
      <c r="C61" s="1107" t="s">
        <v>334</v>
      </c>
      <c r="D61" s="1108"/>
      <c r="E61" s="1109"/>
      <c r="F61" s="286">
        <v>171</v>
      </c>
      <c r="G61" s="286">
        <v>170</v>
      </c>
      <c r="H61" s="294">
        <v>169</v>
      </c>
    </row>
    <row r="62" spans="2:8" ht="45.75" customHeight="1" x14ac:dyDescent="0.15">
      <c r="B62" s="278"/>
      <c r="C62" s="1110" t="s">
        <v>546</v>
      </c>
      <c r="D62" s="1111"/>
      <c r="E62" s="1112"/>
      <c r="F62" s="287">
        <v>243</v>
      </c>
      <c r="G62" s="287">
        <v>198</v>
      </c>
      <c r="H62" s="295">
        <v>153</v>
      </c>
    </row>
    <row r="63" spans="2:8" ht="52.5" customHeight="1" x14ac:dyDescent="0.15">
      <c r="B63" s="279"/>
      <c r="C63" s="1113" t="s">
        <v>111</v>
      </c>
      <c r="D63" s="1113"/>
      <c r="E63" s="1114"/>
      <c r="F63" s="288">
        <v>5123</v>
      </c>
      <c r="G63" s="288">
        <v>5551</v>
      </c>
      <c r="H63" s="296">
        <v>5210</v>
      </c>
    </row>
    <row r="64" spans="2:8" ht="15" customHeight="1" x14ac:dyDescent="0.15"/>
    <row r="65" ht="0" hidden="1" customHeight="1" x14ac:dyDescent="0.15"/>
    <row r="66" ht="0" hidden="1" customHeight="1" x14ac:dyDescent="0.15"/>
  </sheetData>
  <sheetProtection algorithmName="SHA-512" hashValue="KJW3Cyz1v+97ubU77Dr3SWDFXF371JGfGQn2FUA+eaZJExna2AUOuj/IcIq+QsxA3B8ab+pi1C8Of8ujCrts+Q==" saltValue="FPnlwbs5kHntrbS2hPpCM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election activeCell="AN43" sqref="AN43:DC47"/>
    </sheetView>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98"/>
      <c r="B1" s="300"/>
      <c r="DD1" s="108"/>
      <c r="DE1" s="108"/>
    </row>
    <row r="2" spans="1:143" ht="25.5" customHeight="1" x14ac:dyDescent="0.15">
      <c r="A2" s="299"/>
      <c r="C2" s="299"/>
      <c r="O2" s="299"/>
      <c r="P2" s="299"/>
      <c r="Q2" s="299"/>
      <c r="R2" s="299"/>
      <c r="S2" s="299"/>
      <c r="T2" s="299"/>
      <c r="U2" s="299"/>
      <c r="V2" s="299"/>
      <c r="W2" s="299"/>
      <c r="X2" s="299"/>
      <c r="Y2" s="299"/>
      <c r="Z2" s="299"/>
      <c r="AA2" s="299"/>
      <c r="AB2" s="299"/>
      <c r="AC2" s="299"/>
      <c r="AD2" s="299"/>
      <c r="AE2" s="299"/>
      <c r="AF2" s="299"/>
      <c r="AG2" s="299"/>
      <c r="AH2" s="299"/>
      <c r="AI2" s="299"/>
      <c r="AU2" s="299"/>
      <c r="BG2" s="299"/>
      <c r="BS2" s="299"/>
      <c r="CE2" s="299"/>
      <c r="CQ2" s="299"/>
      <c r="DD2" s="108"/>
      <c r="DE2" s="108"/>
    </row>
    <row r="3" spans="1:143" ht="25.5" customHeight="1" x14ac:dyDescent="0.15">
      <c r="A3" s="299"/>
      <c r="C3" s="299"/>
      <c r="O3" s="299"/>
      <c r="P3" s="299"/>
      <c r="Q3" s="299"/>
      <c r="R3" s="299"/>
      <c r="S3" s="299"/>
      <c r="T3" s="299"/>
      <c r="U3" s="299"/>
      <c r="V3" s="299"/>
      <c r="W3" s="299"/>
      <c r="X3" s="299"/>
      <c r="Y3" s="299"/>
      <c r="Z3" s="299"/>
      <c r="AA3" s="299"/>
      <c r="AB3" s="299"/>
      <c r="AC3" s="299"/>
      <c r="AD3" s="299"/>
      <c r="AE3" s="299"/>
      <c r="AF3" s="299"/>
      <c r="AG3" s="299"/>
      <c r="AH3" s="299"/>
      <c r="AI3" s="299"/>
      <c r="AU3" s="299"/>
      <c r="BG3" s="299"/>
      <c r="BS3" s="299"/>
      <c r="CE3" s="299"/>
      <c r="CQ3" s="299"/>
      <c r="DD3" s="108"/>
      <c r="DE3" s="108"/>
    </row>
    <row r="4" spans="1:143" s="95" customFormat="1" x14ac:dyDescent="0.1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321"/>
      <c r="DE4" s="321"/>
      <c r="DF4" s="94"/>
      <c r="DG4" s="94"/>
      <c r="DH4" s="94"/>
      <c r="DI4" s="94"/>
      <c r="DJ4" s="94"/>
      <c r="DK4" s="94"/>
      <c r="DL4" s="94"/>
      <c r="DM4" s="94"/>
      <c r="DN4" s="94"/>
      <c r="DO4" s="94"/>
      <c r="DP4" s="94"/>
      <c r="DQ4" s="94"/>
      <c r="DR4" s="94"/>
      <c r="DS4" s="94"/>
      <c r="DT4" s="94"/>
      <c r="DU4" s="94"/>
      <c r="DV4" s="94"/>
      <c r="DW4" s="94"/>
    </row>
    <row r="5" spans="1:143" s="95" customFormat="1" x14ac:dyDescent="0.15">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321"/>
      <c r="DE5" s="321"/>
      <c r="DF5" s="94"/>
      <c r="DG5" s="94"/>
      <c r="DH5" s="94"/>
      <c r="DI5" s="94"/>
      <c r="DJ5" s="94"/>
      <c r="DK5" s="94"/>
      <c r="DL5" s="94"/>
      <c r="DM5" s="94"/>
      <c r="DN5" s="94"/>
      <c r="DO5" s="94"/>
      <c r="DP5" s="94"/>
      <c r="DQ5" s="94"/>
      <c r="DR5" s="94"/>
      <c r="DS5" s="94"/>
      <c r="DT5" s="94"/>
      <c r="DU5" s="94"/>
      <c r="DV5" s="94"/>
      <c r="DW5" s="94"/>
    </row>
    <row r="6" spans="1:143" s="95" customFormat="1" x14ac:dyDescent="0.15">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321"/>
      <c r="DE6" s="321"/>
      <c r="DF6" s="94"/>
      <c r="DG6" s="94"/>
      <c r="DH6" s="94"/>
      <c r="DI6" s="94"/>
      <c r="DJ6" s="94"/>
      <c r="DK6" s="94"/>
      <c r="DL6" s="94"/>
      <c r="DM6" s="94"/>
      <c r="DN6" s="94"/>
      <c r="DO6" s="94"/>
      <c r="DP6" s="94"/>
      <c r="DQ6" s="94"/>
      <c r="DR6" s="94"/>
      <c r="DS6" s="94"/>
      <c r="DT6" s="94"/>
      <c r="DU6" s="94"/>
      <c r="DV6" s="94"/>
      <c r="DW6" s="94"/>
    </row>
    <row r="7" spans="1:143" s="95" customFormat="1" x14ac:dyDescent="0.15">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321"/>
      <c r="DE7" s="321"/>
      <c r="DF7" s="94"/>
      <c r="DG7" s="94"/>
      <c r="DH7" s="94"/>
      <c r="DI7" s="94"/>
      <c r="DJ7" s="94"/>
      <c r="DK7" s="94"/>
      <c r="DL7" s="94"/>
      <c r="DM7" s="94"/>
      <c r="DN7" s="94"/>
      <c r="DO7" s="94"/>
      <c r="DP7" s="94"/>
      <c r="DQ7" s="94"/>
      <c r="DR7" s="94"/>
      <c r="DS7" s="94"/>
      <c r="DT7" s="94"/>
      <c r="DU7" s="94"/>
      <c r="DV7" s="94"/>
      <c r="DW7" s="94"/>
    </row>
    <row r="8" spans="1:143" s="95" customFormat="1" x14ac:dyDescent="0.15">
      <c r="A8" s="299"/>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321"/>
      <c r="DE8" s="321"/>
      <c r="DF8" s="94"/>
      <c r="DG8" s="94"/>
      <c r="DH8" s="94"/>
      <c r="DI8" s="94"/>
      <c r="DJ8" s="94"/>
      <c r="DK8" s="94"/>
      <c r="DL8" s="94"/>
      <c r="DM8" s="94"/>
      <c r="DN8" s="94"/>
      <c r="DO8" s="94"/>
      <c r="DP8" s="94"/>
      <c r="DQ8" s="94"/>
      <c r="DR8" s="94"/>
      <c r="DS8" s="94"/>
      <c r="DT8" s="94"/>
      <c r="DU8" s="94"/>
      <c r="DV8" s="94"/>
      <c r="DW8" s="94"/>
    </row>
    <row r="9" spans="1:143" s="95" customFormat="1" x14ac:dyDescent="0.15">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321"/>
      <c r="DE9" s="321"/>
      <c r="DF9" s="94"/>
      <c r="DG9" s="94"/>
      <c r="DH9" s="94"/>
      <c r="DI9" s="94"/>
      <c r="DJ9" s="94"/>
      <c r="DK9" s="94"/>
      <c r="DL9" s="94"/>
      <c r="DM9" s="94"/>
      <c r="DN9" s="94"/>
      <c r="DO9" s="94"/>
      <c r="DP9" s="94"/>
      <c r="DQ9" s="94"/>
      <c r="DR9" s="94"/>
      <c r="DS9" s="94"/>
      <c r="DT9" s="94"/>
      <c r="DU9" s="94"/>
      <c r="DV9" s="94"/>
      <c r="DW9" s="94"/>
    </row>
    <row r="10" spans="1:143" s="95" customFormat="1" x14ac:dyDescent="0.15">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321"/>
      <c r="DE10" s="321"/>
      <c r="DF10" s="94"/>
      <c r="DG10" s="94"/>
      <c r="DH10" s="94"/>
      <c r="DI10" s="94"/>
      <c r="DJ10" s="94"/>
      <c r="DK10" s="94"/>
      <c r="DL10" s="94"/>
      <c r="DM10" s="94"/>
      <c r="DN10" s="94"/>
      <c r="DO10" s="94"/>
      <c r="DP10" s="94"/>
      <c r="DQ10" s="94"/>
      <c r="DR10" s="94"/>
      <c r="DS10" s="94"/>
      <c r="DT10" s="94"/>
      <c r="DU10" s="94"/>
      <c r="DV10" s="94"/>
      <c r="DW10" s="94"/>
      <c r="EM10" s="95" t="s">
        <v>27</v>
      </c>
    </row>
    <row r="11" spans="1:143" s="95" customFormat="1" x14ac:dyDescent="0.15">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321"/>
      <c r="DE11" s="321"/>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321"/>
      <c r="DE12" s="321"/>
      <c r="DF12" s="94"/>
      <c r="DG12" s="94"/>
      <c r="DH12" s="94"/>
      <c r="DI12" s="94"/>
      <c r="DJ12" s="94"/>
      <c r="DK12" s="94"/>
      <c r="DL12" s="94"/>
      <c r="DM12" s="94"/>
      <c r="DN12" s="94"/>
      <c r="DO12" s="94"/>
      <c r="DP12" s="94"/>
      <c r="DQ12" s="94"/>
      <c r="DR12" s="94"/>
      <c r="DS12" s="94"/>
      <c r="DT12" s="94"/>
      <c r="DU12" s="94"/>
      <c r="DV12" s="94"/>
      <c r="DW12" s="94"/>
      <c r="EM12" s="95" t="s">
        <v>27</v>
      </c>
    </row>
    <row r="13" spans="1:143" s="95" customFormat="1" x14ac:dyDescent="0.15">
      <c r="A13" s="299"/>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321"/>
      <c r="DE13" s="321"/>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321"/>
      <c r="DE14" s="321"/>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321"/>
      <c r="DE15" s="321"/>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321"/>
      <c r="DE16" s="321"/>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321"/>
      <c r="DE17" s="321"/>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321"/>
      <c r="DE18" s="321"/>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1"/>
      <c r="C21" s="104"/>
      <c r="D21" s="104"/>
      <c r="E21" s="104"/>
      <c r="F21" s="104"/>
      <c r="G21" s="104"/>
      <c r="H21" s="104"/>
      <c r="I21" s="104"/>
      <c r="J21" s="104"/>
      <c r="K21" s="104"/>
      <c r="L21" s="104"/>
      <c r="M21" s="104"/>
      <c r="N21" s="31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19"/>
      <c r="AU21" s="104"/>
      <c r="AV21" s="104"/>
      <c r="AW21" s="104"/>
      <c r="AX21" s="104"/>
      <c r="AY21" s="104"/>
      <c r="AZ21" s="104"/>
      <c r="BA21" s="104"/>
      <c r="BB21" s="104"/>
      <c r="BC21" s="104"/>
      <c r="BD21" s="104"/>
      <c r="BE21" s="104"/>
      <c r="BF21" s="319"/>
      <c r="BG21" s="104"/>
      <c r="BH21" s="104"/>
      <c r="BI21" s="104"/>
      <c r="BJ21" s="104"/>
      <c r="BK21" s="104"/>
      <c r="BL21" s="104"/>
      <c r="BM21" s="104"/>
      <c r="BN21" s="104"/>
      <c r="BO21" s="104"/>
      <c r="BP21" s="104"/>
      <c r="BQ21" s="104"/>
      <c r="BR21" s="319"/>
      <c r="BS21" s="104"/>
      <c r="BT21" s="104"/>
      <c r="BU21" s="104"/>
      <c r="BV21" s="104"/>
      <c r="BW21" s="104"/>
      <c r="BX21" s="104"/>
      <c r="BY21" s="104"/>
      <c r="BZ21" s="104"/>
      <c r="CA21" s="104"/>
      <c r="CB21" s="104"/>
      <c r="CC21" s="104"/>
      <c r="CD21" s="319"/>
      <c r="CE21" s="104"/>
      <c r="CF21" s="104"/>
      <c r="CG21" s="104"/>
      <c r="CH21" s="104"/>
      <c r="CI21" s="104"/>
      <c r="CJ21" s="104"/>
      <c r="CK21" s="104"/>
      <c r="CL21" s="104"/>
      <c r="CM21" s="104"/>
      <c r="CN21" s="104"/>
      <c r="CO21" s="104"/>
      <c r="CP21" s="319"/>
      <c r="CQ21" s="104"/>
      <c r="CR21" s="104"/>
      <c r="CS21" s="104"/>
      <c r="CT21" s="104"/>
      <c r="CU21" s="104"/>
      <c r="CV21" s="104"/>
      <c r="CW21" s="104"/>
      <c r="CX21" s="104"/>
      <c r="CY21" s="104"/>
      <c r="CZ21" s="104"/>
      <c r="DA21" s="104"/>
      <c r="DB21" s="319"/>
      <c r="DC21" s="104"/>
      <c r="DD21" s="178"/>
      <c r="DE21" s="108"/>
      <c r="MM21" s="324"/>
    </row>
    <row r="22" spans="1:351" ht="17.25" x14ac:dyDescent="0.15">
      <c r="B22" s="97"/>
      <c r="MM22" s="324"/>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2"/>
      <c r="DD40" s="302"/>
      <c r="DE40" s="108"/>
    </row>
    <row r="41" spans="2:109" ht="17.25" x14ac:dyDescent="0.15">
      <c r="B41" s="99" t="s">
        <v>547</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6"/>
      <c r="I42" s="297"/>
      <c r="J42" s="297"/>
      <c r="K42" s="297"/>
      <c r="AM42" s="306"/>
      <c r="AN42" s="306" t="s">
        <v>548</v>
      </c>
      <c r="AP42" s="297"/>
      <c r="AQ42" s="297"/>
      <c r="AR42" s="297"/>
      <c r="AY42" s="306"/>
      <c r="BA42" s="297"/>
      <c r="BB42" s="297"/>
      <c r="BC42" s="297"/>
      <c r="BK42" s="306"/>
      <c r="BM42" s="297"/>
      <c r="BN42" s="297"/>
      <c r="BO42" s="297"/>
      <c r="BW42" s="306"/>
      <c r="BY42" s="297"/>
      <c r="BZ42" s="297"/>
      <c r="CA42" s="297"/>
      <c r="CI42" s="306"/>
      <c r="CK42" s="297"/>
      <c r="CL42" s="297"/>
      <c r="CM42" s="297"/>
      <c r="CU42" s="306"/>
      <c r="CW42" s="297"/>
      <c r="CX42" s="297"/>
      <c r="CY42" s="297"/>
    </row>
    <row r="43" spans="2:109" ht="13.5" customHeight="1" x14ac:dyDescent="0.15">
      <c r="B43" s="97"/>
      <c r="AN43" s="1118" t="s">
        <v>198</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x14ac:dyDescent="0.15">
      <c r="B44" s="97"/>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x14ac:dyDescent="0.15">
      <c r="B45" s="97"/>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x14ac:dyDescent="0.15">
      <c r="B46" s="97"/>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x14ac:dyDescent="0.15">
      <c r="B47" s="97"/>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x14ac:dyDescent="0.15">
      <c r="B48" s="97"/>
      <c r="H48" s="308"/>
      <c r="I48" s="308"/>
      <c r="J48" s="308"/>
      <c r="AN48" s="308"/>
      <c r="AO48" s="308"/>
      <c r="AP48" s="308"/>
      <c r="AZ48" s="308"/>
      <c r="BA48" s="308"/>
      <c r="BB48" s="308"/>
      <c r="BL48" s="308"/>
      <c r="BM48" s="308"/>
      <c r="BN48" s="308"/>
      <c r="BX48" s="308"/>
      <c r="BY48" s="308"/>
      <c r="BZ48" s="308"/>
      <c r="CJ48" s="308"/>
      <c r="CK48" s="308"/>
      <c r="CL48" s="308"/>
      <c r="CV48" s="308"/>
      <c r="CW48" s="308"/>
      <c r="CX48" s="308"/>
    </row>
    <row r="49" spans="1:109" x14ac:dyDescent="0.15">
      <c r="B49" s="97"/>
      <c r="AN49" s="50" t="s">
        <v>168</v>
      </c>
    </row>
    <row r="50" spans="1:109" x14ac:dyDescent="0.15">
      <c r="B50" s="97"/>
      <c r="G50" s="1115"/>
      <c r="H50" s="1115"/>
      <c r="I50" s="1115"/>
      <c r="J50" s="1115"/>
      <c r="K50" s="312"/>
      <c r="L50" s="312"/>
      <c r="M50" s="317"/>
      <c r="N50" s="317"/>
      <c r="AN50" s="1116"/>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7" t="s">
        <v>533</v>
      </c>
      <c r="BQ50" s="1117"/>
      <c r="BR50" s="1117"/>
      <c r="BS50" s="1117"/>
      <c r="BT50" s="1117"/>
      <c r="BU50" s="1117"/>
      <c r="BV50" s="1117"/>
      <c r="BW50" s="1117"/>
      <c r="BX50" s="1117" t="s">
        <v>534</v>
      </c>
      <c r="BY50" s="1117"/>
      <c r="BZ50" s="1117"/>
      <c r="CA50" s="1117"/>
      <c r="CB50" s="1117"/>
      <c r="CC50" s="1117"/>
      <c r="CD50" s="1117"/>
      <c r="CE50" s="1117"/>
      <c r="CF50" s="1117" t="s">
        <v>535</v>
      </c>
      <c r="CG50" s="1117"/>
      <c r="CH50" s="1117"/>
      <c r="CI50" s="1117"/>
      <c r="CJ50" s="1117"/>
      <c r="CK50" s="1117"/>
      <c r="CL50" s="1117"/>
      <c r="CM50" s="1117"/>
      <c r="CN50" s="1117" t="s">
        <v>449</v>
      </c>
      <c r="CO50" s="1117"/>
      <c r="CP50" s="1117"/>
      <c r="CQ50" s="1117"/>
      <c r="CR50" s="1117"/>
      <c r="CS50" s="1117"/>
      <c r="CT50" s="1117"/>
      <c r="CU50" s="1117"/>
      <c r="CV50" s="1117" t="s">
        <v>536</v>
      </c>
      <c r="CW50" s="1117"/>
      <c r="CX50" s="1117"/>
      <c r="CY50" s="1117"/>
      <c r="CZ50" s="1117"/>
      <c r="DA50" s="1117"/>
      <c r="DB50" s="1117"/>
      <c r="DC50" s="1117"/>
    </row>
    <row r="51" spans="1:109" ht="13.5" customHeight="1" x14ac:dyDescent="0.15">
      <c r="B51" s="97"/>
      <c r="G51" s="1127"/>
      <c r="H51" s="1127"/>
      <c r="I51" s="1128"/>
      <c r="J51" s="1128"/>
      <c r="K51" s="1129"/>
      <c r="L51" s="1129"/>
      <c r="M51" s="1129"/>
      <c r="N51" s="1129"/>
      <c r="AM51" s="308"/>
      <c r="AN51" s="1130" t="s">
        <v>549</v>
      </c>
      <c r="AO51" s="1130"/>
      <c r="AP51" s="1130"/>
      <c r="AQ51" s="1130"/>
      <c r="AR51" s="1130"/>
      <c r="AS51" s="1130"/>
      <c r="AT51" s="1130"/>
      <c r="AU51" s="1130"/>
      <c r="AV51" s="1130"/>
      <c r="AW51" s="1130"/>
      <c r="AX51" s="1130"/>
      <c r="AY51" s="1130"/>
      <c r="AZ51" s="1130"/>
      <c r="BA51" s="1130"/>
      <c r="BB51" s="1130" t="s">
        <v>550</v>
      </c>
      <c r="BC51" s="1130"/>
      <c r="BD51" s="1130"/>
      <c r="BE51" s="1130"/>
      <c r="BF51" s="1130"/>
      <c r="BG51" s="1130"/>
      <c r="BH51" s="1130"/>
      <c r="BI51" s="1130"/>
      <c r="BJ51" s="1130"/>
      <c r="BK51" s="1130"/>
      <c r="BL51" s="1130"/>
      <c r="BM51" s="1130"/>
      <c r="BN51" s="1130"/>
      <c r="BO51" s="1130"/>
      <c r="BP51" s="1131"/>
      <c r="BQ51" s="1132"/>
      <c r="BR51" s="1132"/>
      <c r="BS51" s="1132"/>
      <c r="BT51" s="1132"/>
      <c r="BU51" s="1132"/>
      <c r="BV51" s="1132"/>
      <c r="BW51" s="1132"/>
      <c r="BX51" s="1132">
        <v>117.8</v>
      </c>
      <c r="BY51" s="1132"/>
      <c r="BZ51" s="1132"/>
      <c r="CA51" s="1132"/>
      <c r="CB51" s="1132"/>
      <c r="CC51" s="1132"/>
      <c r="CD51" s="1132"/>
      <c r="CE51" s="1132"/>
      <c r="CF51" s="1132">
        <v>121.6</v>
      </c>
      <c r="CG51" s="1132"/>
      <c r="CH51" s="1132"/>
      <c r="CI51" s="1132"/>
      <c r="CJ51" s="1132"/>
      <c r="CK51" s="1132"/>
      <c r="CL51" s="1132"/>
      <c r="CM51" s="1132"/>
      <c r="CN51" s="1132">
        <v>113.8</v>
      </c>
      <c r="CO51" s="1132"/>
      <c r="CP51" s="1132"/>
      <c r="CQ51" s="1132"/>
      <c r="CR51" s="1132"/>
      <c r="CS51" s="1132"/>
      <c r="CT51" s="1132"/>
      <c r="CU51" s="1132"/>
      <c r="CV51" s="1132">
        <v>108.5</v>
      </c>
      <c r="CW51" s="1132"/>
      <c r="CX51" s="1132"/>
      <c r="CY51" s="1132"/>
      <c r="CZ51" s="1132"/>
      <c r="DA51" s="1132"/>
      <c r="DB51" s="1132"/>
      <c r="DC51" s="1132"/>
    </row>
    <row r="52" spans="1:109" x14ac:dyDescent="0.15">
      <c r="B52" s="97"/>
      <c r="G52" s="1127"/>
      <c r="H52" s="1127"/>
      <c r="I52" s="1128"/>
      <c r="J52" s="1128"/>
      <c r="K52" s="1129"/>
      <c r="L52" s="1129"/>
      <c r="M52" s="1129"/>
      <c r="N52" s="1129"/>
      <c r="AM52" s="308"/>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x14ac:dyDescent="0.15">
      <c r="A53" s="297"/>
      <c r="B53" s="97"/>
      <c r="G53" s="1127"/>
      <c r="H53" s="1127"/>
      <c r="I53" s="1115"/>
      <c r="J53" s="1115"/>
      <c r="K53" s="1129"/>
      <c r="L53" s="1129"/>
      <c r="M53" s="1129"/>
      <c r="N53" s="1129"/>
      <c r="AM53" s="308"/>
      <c r="AN53" s="1130"/>
      <c r="AO53" s="1130"/>
      <c r="AP53" s="1130"/>
      <c r="AQ53" s="1130"/>
      <c r="AR53" s="1130"/>
      <c r="AS53" s="1130"/>
      <c r="AT53" s="1130"/>
      <c r="AU53" s="1130"/>
      <c r="AV53" s="1130"/>
      <c r="AW53" s="1130"/>
      <c r="AX53" s="1130"/>
      <c r="AY53" s="1130"/>
      <c r="AZ53" s="1130"/>
      <c r="BA53" s="1130"/>
      <c r="BB53" s="1130" t="s">
        <v>551</v>
      </c>
      <c r="BC53" s="1130"/>
      <c r="BD53" s="1130"/>
      <c r="BE53" s="1130"/>
      <c r="BF53" s="1130"/>
      <c r="BG53" s="1130"/>
      <c r="BH53" s="1130"/>
      <c r="BI53" s="1130"/>
      <c r="BJ53" s="1130"/>
      <c r="BK53" s="1130"/>
      <c r="BL53" s="1130"/>
      <c r="BM53" s="1130"/>
      <c r="BN53" s="1130"/>
      <c r="BO53" s="1130"/>
      <c r="BP53" s="1131"/>
      <c r="BQ53" s="1132"/>
      <c r="BR53" s="1132"/>
      <c r="BS53" s="1132"/>
      <c r="BT53" s="1132"/>
      <c r="BU53" s="1132"/>
      <c r="BV53" s="1132"/>
      <c r="BW53" s="1132"/>
      <c r="BX53" s="1132">
        <v>45</v>
      </c>
      <c r="BY53" s="1132"/>
      <c r="BZ53" s="1132"/>
      <c r="CA53" s="1132"/>
      <c r="CB53" s="1132"/>
      <c r="CC53" s="1132"/>
      <c r="CD53" s="1132"/>
      <c r="CE53" s="1132"/>
      <c r="CF53" s="1132">
        <v>46.5</v>
      </c>
      <c r="CG53" s="1132"/>
      <c r="CH53" s="1132"/>
      <c r="CI53" s="1132"/>
      <c r="CJ53" s="1132"/>
      <c r="CK53" s="1132"/>
      <c r="CL53" s="1132"/>
      <c r="CM53" s="1132"/>
      <c r="CN53" s="1132">
        <v>47.7</v>
      </c>
      <c r="CO53" s="1132"/>
      <c r="CP53" s="1132"/>
      <c r="CQ53" s="1132"/>
      <c r="CR53" s="1132"/>
      <c r="CS53" s="1132"/>
      <c r="CT53" s="1132"/>
      <c r="CU53" s="1132"/>
      <c r="CV53" s="1132">
        <v>49.3</v>
      </c>
      <c r="CW53" s="1132"/>
      <c r="CX53" s="1132"/>
      <c r="CY53" s="1132"/>
      <c r="CZ53" s="1132"/>
      <c r="DA53" s="1132"/>
      <c r="DB53" s="1132"/>
      <c r="DC53" s="1132"/>
    </row>
    <row r="54" spans="1:109" x14ac:dyDescent="0.15">
      <c r="A54" s="297"/>
      <c r="B54" s="97"/>
      <c r="G54" s="1127"/>
      <c r="H54" s="1127"/>
      <c r="I54" s="1115"/>
      <c r="J54" s="1115"/>
      <c r="K54" s="1129"/>
      <c r="L54" s="1129"/>
      <c r="M54" s="1129"/>
      <c r="N54" s="1129"/>
      <c r="AM54" s="308"/>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x14ac:dyDescent="0.15">
      <c r="A55" s="297"/>
      <c r="B55" s="97"/>
      <c r="G55" s="1115"/>
      <c r="H55" s="1115"/>
      <c r="I55" s="1115"/>
      <c r="J55" s="1115"/>
      <c r="K55" s="1129"/>
      <c r="L55" s="1129"/>
      <c r="M55" s="1129"/>
      <c r="N55" s="1129"/>
      <c r="AN55" s="1117" t="s">
        <v>56</v>
      </c>
      <c r="AO55" s="1117"/>
      <c r="AP55" s="1117"/>
      <c r="AQ55" s="1117"/>
      <c r="AR55" s="1117"/>
      <c r="AS55" s="1117"/>
      <c r="AT55" s="1117"/>
      <c r="AU55" s="1117"/>
      <c r="AV55" s="1117"/>
      <c r="AW55" s="1117"/>
      <c r="AX55" s="1117"/>
      <c r="AY55" s="1117"/>
      <c r="AZ55" s="1117"/>
      <c r="BA55" s="1117"/>
      <c r="BB55" s="1130" t="s">
        <v>550</v>
      </c>
      <c r="BC55" s="1130"/>
      <c r="BD55" s="1130"/>
      <c r="BE55" s="1130"/>
      <c r="BF55" s="1130"/>
      <c r="BG55" s="1130"/>
      <c r="BH55" s="1130"/>
      <c r="BI55" s="1130"/>
      <c r="BJ55" s="1130"/>
      <c r="BK55" s="1130"/>
      <c r="BL55" s="1130"/>
      <c r="BM55" s="1130"/>
      <c r="BN55" s="1130"/>
      <c r="BO55" s="1130"/>
      <c r="BP55" s="1131"/>
      <c r="BQ55" s="1132"/>
      <c r="BR55" s="1132"/>
      <c r="BS55" s="1132"/>
      <c r="BT55" s="1132"/>
      <c r="BU55" s="1132"/>
      <c r="BV55" s="1132"/>
      <c r="BW55" s="1132"/>
      <c r="BX55" s="1132">
        <v>58.5</v>
      </c>
      <c r="BY55" s="1132"/>
      <c r="BZ55" s="1132"/>
      <c r="CA55" s="1132"/>
      <c r="CB55" s="1132"/>
      <c r="CC55" s="1132"/>
      <c r="CD55" s="1132"/>
      <c r="CE55" s="1132"/>
      <c r="CF55" s="1132">
        <v>54.6</v>
      </c>
      <c r="CG55" s="1132"/>
      <c r="CH55" s="1132"/>
      <c r="CI55" s="1132"/>
      <c r="CJ55" s="1132"/>
      <c r="CK55" s="1132"/>
      <c r="CL55" s="1132"/>
      <c r="CM55" s="1132"/>
      <c r="CN55" s="1132">
        <v>53.2</v>
      </c>
      <c r="CO55" s="1132"/>
      <c r="CP55" s="1132"/>
      <c r="CQ55" s="1132"/>
      <c r="CR55" s="1132"/>
      <c r="CS55" s="1132"/>
      <c r="CT55" s="1132"/>
      <c r="CU55" s="1132"/>
      <c r="CV55" s="1132">
        <v>47.9</v>
      </c>
      <c r="CW55" s="1132"/>
      <c r="CX55" s="1132"/>
      <c r="CY55" s="1132"/>
      <c r="CZ55" s="1132"/>
      <c r="DA55" s="1132"/>
      <c r="DB55" s="1132"/>
      <c r="DC55" s="1132"/>
    </row>
    <row r="56" spans="1:109" x14ac:dyDescent="0.15">
      <c r="A56" s="297"/>
      <c r="B56" s="97"/>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297" customFormat="1" x14ac:dyDescent="0.15">
      <c r="B57" s="303"/>
      <c r="G57" s="1115"/>
      <c r="H57" s="1115"/>
      <c r="I57" s="1133"/>
      <c r="J57" s="1133"/>
      <c r="K57" s="1129"/>
      <c r="L57" s="1129"/>
      <c r="M57" s="1129"/>
      <c r="N57" s="1129"/>
      <c r="AM57" s="50"/>
      <c r="AN57" s="1117"/>
      <c r="AO57" s="1117"/>
      <c r="AP57" s="1117"/>
      <c r="AQ57" s="1117"/>
      <c r="AR57" s="1117"/>
      <c r="AS57" s="1117"/>
      <c r="AT57" s="1117"/>
      <c r="AU57" s="1117"/>
      <c r="AV57" s="1117"/>
      <c r="AW57" s="1117"/>
      <c r="AX57" s="1117"/>
      <c r="AY57" s="1117"/>
      <c r="AZ57" s="1117"/>
      <c r="BA57" s="1117"/>
      <c r="BB57" s="1130" t="s">
        <v>551</v>
      </c>
      <c r="BC57" s="1130"/>
      <c r="BD57" s="1130"/>
      <c r="BE57" s="1130"/>
      <c r="BF57" s="1130"/>
      <c r="BG57" s="1130"/>
      <c r="BH57" s="1130"/>
      <c r="BI57" s="1130"/>
      <c r="BJ57" s="1130"/>
      <c r="BK57" s="1130"/>
      <c r="BL57" s="1130"/>
      <c r="BM57" s="1130"/>
      <c r="BN57" s="1130"/>
      <c r="BO57" s="1130"/>
      <c r="BP57" s="1131"/>
      <c r="BQ57" s="1132"/>
      <c r="BR57" s="1132"/>
      <c r="BS57" s="1132"/>
      <c r="BT57" s="1132"/>
      <c r="BU57" s="1132"/>
      <c r="BV57" s="1132"/>
      <c r="BW57" s="1132"/>
      <c r="BX57" s="1132">
        <v>52.9</v>
      </c>
      <c r="BY57" s="1132"/>
      <c r="BZ57" s="1132"/>
      <c r="CA57" s="1132"/>
      <c r="CB57" s="1132"/>
      <c r="CC57" s="1132"/>
      <c r="CD57" s="1132"/>
      <c r="CE57" s="1132"/>
      <c r="CF57" s="1132">
        <v>58.3</v>
      </c>
      <c r="CG57" s="1132"/>
      <c r="CH57" s="1132"/>
      <c r="CI57" s="1132"/>
      <c r="CJ57" s="1132"/>
      <c r="CK57" s="1132"/>
      <c r="CL57" s="1132"/>
      <c r="CM57" s="1132"/>
      <c r="CN57" s="1132">
        <v>59.6</v>
      </c>
      <c r="CO57" s="1132"/>
      <c r="CP57" s="1132"/>
      <c r="CQ57" s="1132"/>
      <c r="CR57" s="1132"/>
      <c r="CS57" s="1132"/>
      <c r="CT57" s="1132"/>
      <c r="CU57" s="1132"/>
      <c r="CV57" s="1132">
        <v>60.5</v>
      </c>
      <c r="CW57" s="1132"/>
      <c r="CX57" s="1132"/>
      <c r="CY57" s="1132"/>
      <c r="CZ57" s="1132"/>
      <c r="DA57" s="1132"/>
      <c r="DB57" s="1132"/>
      <c r="DC57" s="1132"/>
      <c r="DD57" s="322"/>
      <c r="DE57" s="303"/>
    </row>
    <row r="58" spans="1:109" s="297" customFormat="1" x14ac:dyDescent="0.15">
      <c r="A58" s="50"/>
      <c r="B58" s="303"/>
      <c r="G58" s="1115"/>
      <c r="H58" s="1115"/>
      <c r="I58" s="1133"/>
      <c r="J58" s="1133"/>
      <c r="K58" s="1129"/>
      <c r="L58" s="1129"/>
      <c r="M58" s="1129"/>
      <c r="N58" s="1129"/>
      <c r="AM58" s="50"/>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22"/>
      <c r="DE58" s="303"/>
    </row>
    <row r="59" spans="1:109" s="297" customFormat="1" x14ac:dyDescent="0.15">
      <c r="A59" s="50"/>
      <c r="B59" s="303"/>
      <c r="K59" s="313"/>
      <c r="L59" s="313"/>
      <c r="M59" s="313"/>
      <c r="N59" s="313"/>
      <c r="AQ59" s="313"/>
      <c r="AR59" s="313"/>
      <c r="AS59" s="313"/>
      <c r="AT59" s="313"/>
      <c r="BC59" s="313"/>
      <c r="BD59" s="313"/>
      <c r="BE59" s="313"/>
      <c r="BF59" s="313"/>
      <c r="BO59" s="313"/>
      <c r="BP59" s="313"/>
      <c r="BQ59" s="313"/>
      <c r="BR59" s="313"/>
      <c r="CA59" s="313"/>
      <c r="CB59" s="313"/>
      <c r="CC59" s="313"/>
      <c r="CD59" s="313"/>
      <c r="CM59" s="313"/>
      <c r="CN59" s="313"/>
      <c r="CO59" s="313"/>
      <c r="CP59" s="313"/>
      <c r="CY59" s="313"/>
      <c r="CZ59" s="313"/>
      <c r="DA59" s="313"/>
      <c r="DB59" s="313"/>
      <c r="DC59" s="313"/>
      <c r="DD59" s="322"/>
      <c r="DE59" s="303"/>
    </row>
    <row r="60" spans="1:109" s="297" customFormat="1" x14ac:dyDescent="0.15">
      <c r="A60" s="50"/>
      <c r="B60" s="303"/>
      <c r="K60" s="313"/>
      <c r="L60" s="313"/>
      <c r="M60" s="313"/>
      <c r="N60" s="313"/>
      <c r="AQ60" s="313"/>
      <c r="AR60" s="313"/>
      <c r="AS60" s="313"/>
      <c r="AT60" s="313"/>
      <c r="BC60" s="313"/>
      <c r="BD60" s="313"/>
      <c r="BE60" s="313"/>
      <c r="BF60" s="313"/>
      <c r="BO60" s="313"/>
      <c r="BP60" s="313"/>
      <c r="BQ60" s="313"/>
      <c r="BR60" s="313"/>
      <c r="CA60" s="313"/>
      <c r="CB60" s="313"/>
      <c r="CC60" s="313"/>
      <c r="CD60" s="313"/>
      <c r="CM60" s="313"/>
      <c r="CN60" s="313"/>
      <c r="CO60" s="313"/>
      <c r="CP60" s="313"/>
      <c r="CY60" s="313"/>
      <c r="CZ60" s="313"/>
      <c r="DA60" s="313"/>
      <c r="DB60" s="313"/>
      <c r="DC60" s="313"/>
      <c r="DD60" s="322"/>
      <c r="DE60" s="303"/>
    </row>
    <row r="61" spans="1:109" s="297" customFormat="1" x14ac:dyDescent="0.15">
      <c r="A61" s="50"/>
      <c r="B61" s="304"/>
      <c r="C61" s="305"/>
      <c r="D61" s="305"/>
      <c r="E61" s="305"/>
      <c r="F61" s="305"/>
      <c r="G61" s="305"/>
      <c r="H61" s="305"/>
      <c r="I61" s="305"/>
      <c r="J61" s="305"/>
      <c r="K61" s="305"/>
      <c r="L61" s="305"/>
      <c r="M61" s="318"/>
      <c r="N61" s="318"/>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18"/>
      <c r="AT61" s="318"/>
      <c r="AU61" s="305"/>
      <c r="AV61" s="305"/>
      <c r="AW61" s="305"/>
      <c r="AX61" s="305"/>
      <c r="AY61" s="305"/>
      <c r="AZ61" s="305"/>
      <c r="BA61" s="305"/>
      <c r="BB61" s="305"/>
      <c r="BC61" s="305"/>
      <c r="BD61" s="305"/>
      <c r="BE61" s="318"/>
      <c r="BF61" s="318"/>
      <c r="BG61" s="305"/>
      <c r="BH61" s="305"/>
      <c r="BI61" s="305"/>
      <c r="BJ61" s="305"/>
      <c r="BK61" s="305"/>
      <c r="BL61" s="305"/>
      <c r="BM61" s="305"/>
      <c r="BN61" s="305"/>
      <c r="BO61" s="305"/>
      <c r="BP61" s="305"/>
      <c r="BQ61" s="318"/>
      <c r="BR61" s="318"/>
      <c r="BS61" s="305"/>
      <c r="BT61" s="305"/>
      <c r="BU61" s="305"/>
      <c r="BV61" s="305"/>
      <c r="BW61" s="305"/>
      <c r="BX61" s="305"/>
      <c r="BY61" s="305"/>
      <c r="BZ61" s="305"/>
      <c r="CA61" s="305"/>
      <c r="CB61" s="305"/>
      <c r="CC61" s="318"/>
      <c r="CD61" s="318"/>
      <c r="CE61" s="305"/>
      <c r="CF61" s="305"/>
      <c r="CG61" s="305"/>
      <c r="CH61" s="305"/>
      <c r="CI61" s="305"/>
      <c r="CJ61" s="305"/>
      <c r="CK61" s="305"/>
      <c r="CL61" s="305"/>
      <c r="CM61" s="305"/>
      <c r="CN61" s="305"/>
      <c r="CO61" s="318"/>
      <c r="CP61" s="318"/>
      <c r="CQ61" s="305"/>
      <c r="CR61" s="305"/>
      <c r="CS61" s="305"/>
      <c r="CT61" s="305"/>
      <c r="CU61" s="305"/>
      <c r="CV61" s="305"/>
      <c r="CW61" s="305"/>
      <c r="CX61" s="305"/>
      <c r="CY61" s="305"/>
      <c r="CZ61" s="305"/>
      <c r="DA61" s="318"/>
      <c r="DB61" s="318"/>
      <c r="DC61" s="318"/>
      <c r="DD61" s="323"/>
      <c r="DE61" s="303"/>
    </row>
    <row r="62" spans="1:109" x14ac:dyDescent="0.15">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108"/>
    </row>
    <row r="63" spans="1:109" ht="17.25" x14ac:dyDescent="0.15">
      <c r="B63" s="106" t="s">
        <v>340</v>
      </c>
    </row>
    <row r="64" spans="1:109" x14ac:dyDescent="0.15">
      <c r="B64" s="97"/>
      <c r="G64" s="306"/>
      <c r="N64" s="320"/>
      <c r="AM64" s="306"/>
      <c r="AN64" s="306" t="s">
        <v>548</v>
      </c>
      <c r="AP64" s="297"/>
      <c r="AQ64" s="297"/>
      <c r="AR64" s="297"/>
      <c r="AY64" s="306"/>
      <c r="BA64" s="297"/>
      <c r="BB64" s="297"/>
      <c r="BC64" s="297"/>
      <c r="BK64" s="306"/>
      <c r="BM64" s="297"/>
      <c r="BN64" s="297"/>
      <c r="BO64" s="297"/>
      <c r="BW64" s="306"/>
      <c r="BY64" s="297"/>
      <c r="BZ64" s="297"/>
      <c r="CA64" s="297"/>
      <c r="CI64" s="306"/>
      <c r="CK64" s="297"/>
      <c r="CL64" s="297"/>
      <c r="CM64" s="297"/>
      <c r="CU64" s="306"/>
      <c r="CW64" s="297"/>
      <c r="CX64" s="297"/>
      <c r="CY64" s="297"/>
    </row>
    <row r="65" spans="2:107" x14ac:dyDescent="0.15">
      <c r="B65" s="97"/>
      <c r="AN65" s="1134" t="s">
        <v>552</v>
      </c>
      <c r="AO65" s="1135"/>
      <c r="AP65" s="1135"/>
      <c r="AQ65" s="1135"/>
      <c r="AR65" s="1135"/>
      <c r="AS65" s="1135"/>
      <c r="AT65" s="1135"/>
      <c r="AU65" s="1135"/>
      <c r="AV65" s="1135"/>
      <c r="AW65" s="1135"/>
      <c r="AX65" s="1135"/>
      <c r="AY65" s="1135"/>
      <c r="AZ65" s="1135"/>
      <c r="BA65" s="1135"/>
      <c r="BB65" s="1135"/>
      <c r="BC65" s="1135"/>
      <c r="BD65" s="1135"/>
      <c r="BE65" s="1135"/>
      <c r="BF65" s="1135"/>
      <c r="BG65" s="1135"/>
      <c r="BH65" s="1135"/>
      <c r="BI65" s="1135"/>
      <c r="BJ65" s="1135"/>
      <c r="BK65" s="1135"/>
      <c r="BL65" s="1135"/>
      <c r="BM65" s="1135"/>
      <c r="BN65" s="1135"/>
      <c r="BO65" s="1135"/>
      <c r="BP65" s="1135"/>
      <c r="BQ65" s="1135"/>
      <c r="BR65" s="1135"/>
      <c r="BS65" s="1135"/>
      <c r="BT65" s="1135"/>
      <c r="BU65" s="1135"/>
      <c r="BV65" s="1135"/>
      <c r="BW65" s="1135"/>
      <c r="BX65" s="1135"/>
      <c r="BY65" s="1135"/>
      <c r="BZ65" s="1135"/>
      <c r="CA65" s="1135"/>
      <c r="CB65" s="1135"/>
      <c r="CC65" s="1135"/>
      <c r="CD65" s="1135"/>
      <c r="CE65" s="1135"/>
      <c r="CF65" s="1135"/>
      <c r="CG65" s="1135"/>
      <c r="CH65" s="1135"/>
      <c r="CI65" s="1135"/>
      <c r="CJ65" s="1135"/>
      <c r="CK65" s="1135"/>
      <c r="CL65" s="1135"/>
      <c r="CM65" s="1135"/>
      <c r="CN65" s="1135"/>
      <c r="CO65" s="1135"/>
      <c r="CP65" s="1135"/>
      <c r="CQ65" s="1135"/>
      <c r="CR65" s="1135"/>
      <c r="CS65" s="1135"/>
      <c r="CT65" s="1135"/>
      <c r="CU65" s="1135"/>
      <c r="CV65" s="1135"/>
      <c r="CW65" s="1135"/>
      <c r="CX65" s="1135"/>
      <c r="CY65" s="1135"/>
      <c r="CZ65" s="1135"/>
      <c r="DA65" s="1135"/>
      <c r="DB65" s="1135"/>
      <c r="DC65" s="1136"/>
    </row>
    <row r="66" spans="2:107" x14ac:dyDescent="0.15">
      <c r="B66" s="97"/>
      <c r="AN66" s="1137"/>
      <c r="AO66" s="1138"/>
      <c r="AP66" s="1138"/>
      <c r="AQ66" s="1138"/>
      <c r="AR66" s="1138"/>
      <c r="AS66" s="1138"/>
      <c r="AT66" s="1138"/>
      <c r="AU66" s="1138"/>
      <c r="AV66" s="1138"/>
      <c r="AW66" s="1138"/>
      <c r="AX66" s="1138"/>
      <c r="AY66" s="1138"/>
      <c r="AZ66" s="1138"/>
      <c r="BA66" s="1138"/>
      <c r="BB66" s="1138"/>
      <c r="BC66" s="1138"/>
      <c r="BD66" s="1138"/>
      <c r="BE66" s="1138"/>
      <c r="BF66" s="1138"/>
      <c r="BG66" s="1138"/>
      <c r="BH66" s="1138"/>
      <c r="BI66" s="1138"/>
      <c r="BJ66" s="1138"/>
      <c r="BK66" s="1138"/>
      <c r="BL66" s="1138"/>
      <c r="BM66" s="1138"/>
      <c r="BN66" s="1138"/>
      <c r="BO66" s="1138"/>
      <c r="BP66" s="1138"/>
      <c r="BQ66" s="1138"/>
      <c r="BR66" s="1138"/>
      <c r="BS66" s="1138"/>
      <c r="BT66" s="1138"/>
      <c r="BU66" s="1138"/>
      <c r="BV66" s="1138"/>
      <c r="BW66" s="1138"/>
      <c r="BX66" s="1138"/>
      <c r="BY66" s="1138"/>
      <c r="BZ66" s="1138"/>
      <c r="CA66" s="1138"/>
      <c r="CB66" s="1138"/>
      <c r="CC66" s="1138"/>
      <c r="CD66" s="1138"/>
      <c r="CE66" s="1138"/>
      <c r="CF66" s="1138"/>
      <c r="CG66" s="1138"/>
      <c r="CH66" s="1138"/>
      <c r="CI66" s="1138"/>
      <c r="CJ66" s="1138"/>
      <c r="CK66" s="1138"/>
      <c r="CL66" s="1138"/>
      <c r="CM66" s="1138"/>
      <c r="CN66" s="1138"/>
      <c r="CO66" s="1138"/>
      <c r="CP66" s="1138"/>
      <c r="CQ66" s="1138"/>
      <c r="CR66" s="1138"/>
      <c r="CS66" s="1138"/>
      <c r="CT66" s="1138"/>
      <c r="CU66" s="1138"/>
      <c r="CV66" s="1138"/>
      <c r="CW66" s="1138"/>
      <c r="CX66" s="1138"/>
      <c r="CY66" s="1138"/>
      <c r="CZ66" s="1138"/>
      <c r="DA66" s="1138"/>
      <c r="DB66" s="1138"/>
      <c r="DC66" s="1139"/>
    </row>
    <row r="67" spans="2:107" x14ac:dyDescent="0.15">
      <c r="B67" s="97"/>
      <c r="AN67" s="1137"/>
      <c r="AO67" s="1138"/>
      <c r="AP67" s="1138"/>
      <c r="AQ67" s="1138"/>
      <c r="AR67" s="1138"/>
      <c r="AS67" s="1138"/>
      <c r="AT67" s="1138"/>
      <c r="AU67" s="1138"/>
      <c r="AV67" s="1138"/>
      <c r="AW67" s="1138"/>
      <c r="AX67" s="1138"/>
      <c r="AY67" s="1138"/>
      <c r="AZ67" s="1138"/>
      <c r="BA67" s="1138"/>
      <c r="BB67" s="1138"/>
      <c r="BC67" s="1138"/>
      <c r="BD67" s="1138"/>
      <c r="BE67" s="1138"/>
      <c r="BF67" s="1138"/>
      <c r="BG67" s="1138"/>
      <c r="BH67" s="1138"/>
      <c r="BI67" s="1138"/>
      <c r="BJ67" s="1138"/>
      <c r="BK67" s="1138"/>
      <c r="BL67" s="1138"/>
      <c r="BM67" s="1138"/>
      <c r="BN67" s="1138"/>
      <c r="BO67" s="1138"/>
      <c r="BP67" s="1138"/>
      <c r="BQ67" s="1138"/>
      <c r="BR67" s="1138"/>
      <c r="BS67" s="1138"/>
      <c r="BT67" s="1138"/>
      <c r="BU67" s="1138"/>
      <c r="BV67" s="1138"/>
      <c r="BW67" s="1138"/>
      <c r="BX67" s="1138"/>
      <c r="BY67" s="1138"/>
      <c r="BZ67" s="1138"/>
      <c r="CA67" s="1138"/>
      <c r="CB67" s="1138"/>
      <c r="CC67" s="1138"/>
      <c r="CD67" s="1138"/>
      <c r="CE67" s="1138"/>
      <c r="CF67" s="1138"/>
      <c r="CG67" s="1138"/>
      <c r="CH67" s="1138"/>
      <c r="CI67" s="1138"/>
      <c r="CJ67" s="1138"/>
      <c r="CK67" s="1138"/>
      <c r="CL67" s="1138"/>
      <c r="CM67" s="1138"/>
      <c r="CN67" s="1138"/>
      <c r="CO67" s="1138"/>
      <c r="CP67" s="1138"/>
      <c r="CQ67" s="1138"/>
      <c r="CR67" s="1138"/>
      <c r="CS67" s="1138"/>
      <c r="CT67" s="1138"/>
      <c r="CU67" s="1138"/>
      <c r="CV67" s="1138"/>
      <c r="CW67" s="1138"/>
      <c r="CX67" s="1138"/>
      <c r="CY67" s="1138"/>
      <c r="CZ67" s="1138"/>
      <c r="DA67" s="1138"/>
      <c r="DB67" s="1138"/>
      <c r="DC67" s="1139"/>
    </row>
    <row r="68" spans="2:107" x14ac:dyDescent="0.15">
      <c r="B68" s="97"/>
      <c r="AN68" s="1137"/>
      <c r="AO68" s="1138"/>
      <c r="AP68" s="1138"/>
      <c r="AQ68" s="1138"/>
      <c r="AR68" s="1138"/>
      <c r="AS68" s="1138"/>
      <c r="AT68" s="1138"/>
      <c r="AU68" s="1138"/>
      <c r="AV68" s="1138"/>
      <c r="AW68" s="1138"/>
      <c r="AX68" s="1138"/>
      <c r="AY68" s="1138"/>
      <c r="AZ68" s="1138"/>
      <c r="BA68" s="1138"/>
      <c r="BB68" s="1138"/>
      <c r="BC68" s="1138"/>
      <c r="BD68" s="1138"/>
      <c r="BE68" s="1138"/>
      <c r="BF68" s="1138"/>
      <c r="BG68" s="1138"/>
      <c r="BH68" s="1138"/>
      <c r="BI68" s="1138"/>
      <c r="BJ68" s="1138"/>
      <c r="BK68" s="1138"/>
      <c r="BL68" s="1138"/>
      <c r="BM68" s="1138"/>
      <c r="BN68" s="1138"/>
      <c r="BO68" s="1138"/>
      <c r="BP68" s="1138"/>
      <c r="BQ68" s="1138"/>
      <c r="BR68" s="1138"/>
      <c r="BS68" s="1138"/>
      <c r="BT68" s="1138"/>
      <c r="BU68" s="1138"/>
      <c r="BV68" s="1138"/>
      <c r="BW68" s="1138"/>
      <c r="BX68" s="1138"/>
      <c r="BY68" s="1138"/>
      <c r="BZ68" s="1138"/>
      <c r="CA68" s="1138"/>
      <c r="CB68" s="1138"/>
      <c r="CC68" s="1138"/>
      <c r="CD68" s="1138"/>
      <c r="CE68" s="1138"/>
      <c r="CF68" s="1138"/>
      <c r="CG68" s="1138"/>
      <c r="CH68" s="1138"/>
      <c r="CI68" s="1138"/>
      <c r="CJ68" s="1138"/>
      <c r="CK68" s="1138"/>
      <c r="CL68" s="1138"/>
      <c r="CM68" s="1138"/>
      <c r="CN68" s="1138"/>
      <c r="CO68" s="1138"/>
      <c r="CP68" s="1138"/>
      <c r="CQ68" s="1138"/>
      <c r="CR68" s="1138"/>
      <c r="CS68" s="1138"/>
      <c r="CT68" s="1138"/>
      <c r="CU68" s="1138"/>
      <c r="CV68" s="1138"/>
      <c r="CW68" s="1138"/>
      <c r="CX68" s="1138"/>
      <c r="CY68" s="1138"/>
      <c r="CZ68" s="1138"/>
      <c r="DA68" s="1138"/>
      <c r="DB68" s="1138"/>
      <c r="DC68" s="1139"/>
    </row>
    <row r="69" spans="2:107" x14ac:dyDescent="0.15">
      <c r="B69" s="97"/>
      <c r="AN69" s="1140"/>
      <c r="AO69" s="1141"/>
      <c r="AP69" s="1141"/>
      <c r="AQ69" s="1141"/>
      <c r="AR69" s="1141"/>
      <c r="AS69" s="1141"/>
      <c r="AT69" s="1141"/>
      <c r="AU69" s="1141"/>
      <c r="AV69" s="1141"/>
      <c r="AW69" s="1141"/>
      <c r="AX69" s="1141"/>
      <c r="AY69" s="1141"/>
      <c r="AZ69" s="1141"/>
      <c r="BA69" s="1141"/>
      <c r="BB69" s="1141"/>
      <c r="BC69" s="1141"/>
      <c r="BD69" s="1141"/>
      <c r="BE69" s="1141"/>
      <c r="BF69" s="1141"/>
      <c r="BG69" s="1141"/>
      <c r="BH69" s="1141"/>
      <c r="BI69" s="1141"/>
      <c r="BJ69" s="1141"/>
      <c r="BK69" s="1141"/>
      <c r="BL69" s="1141"/>
      <c r="BM69" s="1141"/>
      <c r="BN69" s="1141"/>
      <c r="BO69" s="1141"/>
      <c r="BP69" s="1141"/>
      <c r="BQ69" s="1141"/>
      <c r="BR69" s="1141"/>
      <c r="BS69" s="1141"/>
      <c r="BT69" s="1141"/>
      <c r="BU69" s="1141"/>
      <c r="BV69" s="1141"/>
      <c r="BW69" s="1141"/>
      <c r="BX69" s="1141"/>
      <c r="BY69" s="1141"/>
      <c r="BZ69" s="1141"/>
      <c r="CA69" s="1141"/>
      <c r="CB69" s="1141"/>
      <c r="CC69" s="1141"/>
      <c r="CD69" s="1141"/>
      <c r="CE69" s="1141"/>
      <c r="CF69" s="1141"/>
      <c r="CG69" s="1141"/>
      <c r="CH69" s="1141"/>
      <c r="CI69" s="1141"/>
      <c r="CJ69" s="1141"/>
      <c r="CK69" s="1141"/>
      <c r="CL69" s="1141"/>
      <c r="CM69" s="1141"/>
      <c r="CN69" s="1141"/>
      <c r="CO69" s="1141"/>
      <c r="CP69" s="1141"/>
      <c r="CQ69" s="1141"/>
      <c r="CR69" s="1141"/>
      <c r="CS69" s="1141"/>
      <c r="CT69" s="1141"/>
      <c r="CU69" s="1141"/>
      <c r="CV69" s="1141"/>
      <c r="CW69" s="1141"/>
      <c r="CX69" s="1141"/>
      <c r="CY69" s="1141"/>
      <c r="CZ69" s="1141"/>
      <c r="DA69" s="1141"/>
      <c r="DB69" s="1141"/>
      <c r="DC69" s="1142"/>
    </row>
    <row r="70" spans="2:107" x14ac:dyDescent="0.15">
      <c r="B70" s="97"/>
      <c r="H70" s="309"/>
      <c r="I70" s="309"/>
      <c r="J70" s="311"/>
      <c r="K70" s="311"/>
      <c r="L70" s="316"/>
      <c r="M70" s="311"/>
      <c r="N70" s="316"/>
      <c r="AN70" s="308"/>
      <c r="AO70" s="308"/>
      <c r="AP70" s="308"/>
      <c r="AZ70" s="308"/>
      <c r="BA70" s="308"/>
      <c r="BB70" s="308"/>
      <c r="BL70" s="308"/>
      <c r="BM70" s="308"/>
      <c r="BN70" s="308"/>
      <c r="BX70" s="308"/>
      <c r="BY70" s="308"/>
      <c r="BZ70" s="308"/>
      <c r="CJ70" s="308"/>
      <c r="CK70" s="308"/>
      <c r="CL70" s="308"/>
      <c r="CV70" s="308"/>
      <c r="CW70" s="308"/>
      <c r="CX70" s="308"/>
    </row>
    <row r="71" spans="2:107" x14ac:dyDescent="0.15">
      <c r="B71" s="97"/>
      <c r="G71" s="307"/>
      <c r="I71" s="310"/>
      <c r="J71" s="311"/>
      <c r="K71" s="311"/>
      <c r="L71" s="316"/>
      <c r="M71" s="311"/>
      <c r="N71" s="316"/>
      <c r="AM71" s="307"/>
      <c r="AN71" s="50" t="s">
        <v>168</v>
      </c>
    </row>
    <row r="72" spans="2:107" x14ac:dyDescent="0.15">
      <c r="B72" s="97"/>
      <c r="G72" s="1115"/>
      <c r="H72" s="1115"/>
      <c r="I72" s="1115"/>
      <c r="J72" s="1115"/>
      <c r="K72" s="312"/>
      <c r="L72" s="312"/>
      <c r="M72" s="317"/>
      <c r="N72" s="317"/>
      <c r="AN72" s="1116"/>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7" t="s">
        <v>533</v>
      </c>
      <c r="BQ72" s="1117"/>
      <c r="BR72" s="1117"/>
      <c r="BS72" s="1117"/>
      <c r="BT72" s="1117"/>
      <c r="BU72" s="1117"/>
      <c r="BV72" s="1117"/>
      <c r="BW72" s="1117"/>
      <c r="BX72" s="1117" t="s">
        <v>534</v>
      </c>
      <c r="BY72" s="1117"/>
      <c r="BZ72" s="1117"/>
      <c r="CA72" s="1117"/>
      <c r="CB72" s="1117"/>
      <c r="CC72" s="1117"/>
      <c r="CD72" s="1117"/>
      <c r="CE72" s="1117"/>
      <c r="CF72" s="1117" t="s">
        <v>535</v>
      </c>
      <c r="CG72" s="1117"/>
      <c r="CH72" s="1117"/>
      <c r="CI72" s="1117"/>
      <c r="CJ72" s="1117"/>
      <c r="CK72" s="1117"/>
      <c r="CL72" s="1117"/>
      <c r="CM72" s="1117"/>
      <c r="CN72" s="1117" t="s">
        <v>449</v>
      </c>
      <c r="CO72" s="1117"/>
      <c r="CP72" s="1117"/>
      <c r="CQ72" s="1117"/>
      <c r="CR72" s="1117"/>
      <c r="CS72" s="1117"/>
      <c r="CT72" s="1117"/>
      <c r="CU72" s="1117"/>
      <c r="CV72" s="1117" t="s">
        <v>536</v>
      </c>
      <c r="CW72" s="1117"/>
      <c r="CX72" s="1117"/>
      <c r="CY72" s="1117"/>
      <c r="CZ72" s="1117"/>
      <c r="DA72" s="1117"/>
      <c r="DB72" s="1117"/>
      <c r="DC72" s="1117"/>
    </row>
    <row r="73" spans="2:107" x14ac:dyDescent="0.15">
      <c r="B73" s="97"/>
      <c r="G73" s="1127"/>
      <c r="H73" s="1127"/>
      <c r="I73" s="1127"/>
      <c r="J73" s="1127"/>
      <c r="K73" s="1143"/>
      <c r="L73" s="1143"/>
      <c r="M73" s="1143"/>
      <c r="N73" s="1143"/>
      <c r="AM73" s="308"/>
      <c r="AN73" s="1130" t="s">
        <v>549</v>
      </c>
      <c r="AO73" s="1130"/>
      <c r="AP73" s="1130"/>
      <c r="AQ73" s="1130"/>
      <c r="AR73" s="1130"/>
      <c r="AS73" s="1130"/>
      <c r="AT73" s="1130"/>
      <c r="AU73" s="1130"/>
      <c r="AV73" s="1130"/>
      <c r="AW73" s="1130"/>
      <c r="AX73" s="1130"/>
      <c r="AY73" s="1130"/>
      <c r="AZ73" s="1130"/>
      <c r="BA73" s="1130"/>
      <c r="BB73" s="1130" t="s">
        <v>550</v>
      </c>
      <c r="BC73" s="1130"/>
      <c r="BD73" s="1130"/>
      <c r="BE73" s="1130"/>
      <c r="BF73" s="1130"/>
      <c r="BG73" s="1130"/>
      <c r="BH73" s="1130"/>
      <c r="BI73" s="1130"/>
      <c r="BJ73" s="1130"/>
      <c r="BK73" s="1130"/>
      <c r="BL73" s="1130"/>
      <c r="BM73" s="1130"/>
      <c r="BN73" s="1130"/>
      <c r="BO73" s="1130"/>
      <c r="BP73" s="1132">
        <v>125.5</v>
      </c>
      <c r="BQ73" s="1132"/>
      <c r="BR73" s="1132"/>
      <c r="BS73" s="1132"/>
      <c r="BT73" s="1132"/>
      <c r="BU73" s="1132"/>
      <c r="BV73" s="1132"/>
      <c r="BW73" s="1132"/>
      <c r="BX73" s="1132">
        <v>117.8</v>
      </c>
      <c r="BY73" s="1132"/>
      <c r="BZ73" s="1132"/>
      <c r="CA73" s="1132"/>
      <c r="CB73" s="1132"/>
      <c r="CC73" s="1132"/>
      <c r="CD73" s="1132"/>
      <c r="CE73" s="1132"/>
      <c r="CF73" s="1132">
        <v>121.6</v>
      </c>
      <c r="CG73" s="1132"/>
      <c r="CH73" s="1132"/>
      <c r="CI73" s="1132"/>
      <c r="CJ73" s="1132"/>
      <c r="CK73" s="1132"/>
      <c r="CL73" s="1132"/>
      <c r="CM73" s="1132"/>
      <c r="CN73" s="1132">
        <v>113.8</v>
      </c>
      <c r="CO73" s="1132"/>
      <c r="CP73" s="1132"/>
      <c r="CQ73" s="1132"/>
      <c r="CR73" s="1132"/>
      <c r="CS73" s="1132"/>
      <c r="CT73" s="1132"/>
      <c r="CU73" s="1132"/>
      <c r="CV73" s="1132">
        <v>108.5</v>
      </c>
      <c r="CW73" s="1132"/>
      <c r="CX73" s="1132"/>
      <c r="CY73" s="1132"/>
      <c r="CZ73" s="1132"/>
      <c r="DA73" s="1132"/>
      <c r="DB73" s="1132"/>
      <c r="DC73" s="1132"/>
    </row>
    <row r="74" spans="2:107" x14ac:dyDescent="0.15">
      <c r="B74" s="97"/>
      <c r="G74" s="1127"/>
      <c r="H74" s="1127"/>
      <c r="I74" s="1127"/>
      <c r="J74" s="1127"/>
      <c r="K74" s="1143"/>
      <c r="L74" s="1143"/>
      <c r="M74" s="1143"/>
      <c r="N74" s="1143"/>
      <c r="AM74" s="308"/>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x14ac:dyDescent="0.15">
      <c r="B75" s="97"/>
      <c r="G75" s="1127"/>
      <c r="H75" s="1127"/>
      <c r="I75" s="1115"/>
      <c r="J75" s="1115"/>
      <c r="K75" s="1129"/>
      <c r="L75" s="1129"/>
      <c r="M75" s="1129"/>
      <c r="N75" s="1129"/>
      <c r="AM75" s="308"/>
      <c r="AN75" s="1130"/>
      <c r="AO75" s="1130"/>
      <c r="AP75" s="1130"/>
      <c r="AQ75" s="1130"/>
      <c r="AR75" s="1130"/>
      <c r="AS75" s="1130"/>
      <c r="AT75" s="1130"/>
      <c r="AU75" s="1130"/>
      <c r="AV75" s="1130"/>
      <c r="AW75" s="1130"/>
      <c r="AX75" s="1130"/>
      <c r="AY75" s="1130"/>
      <c r="AZ75" s="1130"/>
      <c r="BA75" s="1130"/>
      <c r="BB75" s="1130" t="s">
        <v>418</v>
      </c>
      <c r="BC75" s="1130"/>
      <c r="BD75" s="1130"/>
      <c r="BE75" s="1130"/>
      <c r="BF75" s="1130"/>
      <c r="BG75" s="1130"/>
      <c r="BH75" s="1130"/>
      <c r="BI75" s="1130"/>
      <c r="BJ75" s="1130"/>
      <c r="BK75" s="1130"/>
      <c r="BL75" s="1130"/>
      <c r="BM75" s="1130"/>
      <c r="BN75" s="1130"/>
      <c r="BO75" s="1130"/>
      <c r="BP75" s="1132">
        <v>13.6</v>
      </c>
      <c r="BQ75" s="1132"/>
      <c r="BR75" s="1132"/>
      <c r="BS75" s="1132"/>
      <c r="BT75" s="1132"/>
      <c r="BU75" s="1132"/>
      <c r="BV75" s="1132"/>
      <c r="BW75" s="1132"/>
      <c r="BX75" s="1132">
        <v>13</v>
      </c>
      <c r="BY75" s="1132"/>
      <c r="BZ75" s="1132"/>
      <c r="CA75" s="1132"/>
      <c r="CB75" s="1132"/>
      <c r="CC75" s="1132"/>
      <c r="CD75" s="1132"/>
      <c r="CE75" s="1132"/>
      <c r="CF75" s="1132">
        <v>13</v>
      </c>
      <c r="CG75" s="1132"/>
      <c r="CH75" s="1132"/>
      <c r="CI75" s="1132"/>
      <c r="CJ75" s="1132"/>
      <c r="CK75" s="1132"/>
      <c r="CL75" s="1132"/>
      <c r="CM75" s="1132"/>
      <c r="CN75" s="1132">
        <v>13.2</v>
      </c>
      <c r="CO75" s="1132"/>
      <c r="CP75" s="1132"/>
      <c r="CQ75" s="1132"/>
      <c r="CR75" s="1132"/>
      <c r="CS75" s="1132"/>
      <c r="CT75" s="1132"/>
      <c r="CU75" s="1132"/>
      <c r="CV75" s="1132">
        <v>13.4</v>
      </c>
      <c r="CW75" s="1132"/>
      <c r="CX75" s="1132"/>
      <c r="CY75" s="1132"/>
      <c r="CZ75" s="1132"/>
      <c r="DA75" s="1132"/>
      <c r="DB75" s="1132"/>
      <c r="DC75" s="1132"/>
    </row>
    <row r="76" spans="2:107" x14ac:dyDescent="0.15">
      <c r="B76" s="97"/>
      <c r="G76" s="1127"/>
      <c r="H76" s="1127"/>
      <c r="I76" s="1115"/>
      <c r="J76" s="1115"/>
      <c r="K76" s="1129"/>
      <c r="L76" s="1129"/>
      <c r="M76" s="1129"/>
      <c r="N76" s="1129"/>
      <c r="AM76" s="308"/>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x14ac:dyDescent="0.15">
      <c r="B77" s="97"/>
      <c r="G77" s="1115"/>
      <c r="H77" s="1115"/>
      <c r="I77" s="1115"/>
      <c r="J77" s="1115"/>
      <c r="K77" s="1143"/>
      <c r="L77" s="1143"/>
      <c r="M77" s="1143"/>
      <c r="N77" s="1143"/>
      <c r="AN77" s="1117" t="s">
        <v>56</v>
      </c>
      <c r="AO77" s="1117"/>
      <c r="AP77" s="1117"/>
      <c r="AQ77" s="1117"/>
      <c r="AR77" s="1117"/>
      <c r="AS77" s="1117"/>
      <c r="AT77" s="1117"/>
      <c r="AU77" s="1117"/>
      <c r="AV77" s="1117"/>
      <c r="AW77" s="1117"/>
      <c r="AX77" s="1117"/>
      <c r="AY77" s="1117"/>
      <c r="AZ77" s="1117"/>
      <c r="BA77" s="1117"/>
      <c r="BB77" s="1130" t="s">
        <v>550</v>
      </c>
      <c r="BC77" s="1130"/>
      <c r="BD77" s="1130"/>
      <c r="BE77" s="1130"/>
      <c r="BF77" s="1130"/>
      <c r="BG77" s="1130"/>
      <c r="BH77" s="1130"/>
      <c r="BI77" s="1130"/>
      <c r="BJ77" s="1130"/>
      <c r="BK77" s="1130"/>
      <c r="BL77" s="1130"/>
      <c r="BM77" s="1130"/>
      <c r="BN77" s="1130"/>
      <c r="BO77" s="1130"/>
      <c r="BP77" s="1132">
        <v>45.9</v>
      </c>
      <c r="BQ77" s="1132"/>
      <c r="BR77" s="1132"/>
      <c r="BS77" s="1132"/>
      <c r="BT77" s="1132"/>
      <c r="BU77" s="1132"/>
      <c r="BV77" s="1132"/>
      <c r="BW77" s="1132"/>
      <c r="BX77" s="1132">
        <v>58.5</v>
      </c>
      <c r="BY77" s="1132"/>
      <c r="BZ77" s="1132"/>
      <c r="CA77" s="1132"/>
      <c r="CB77" s="1132"/>
      <c r="CC77" s="1132"/>
      <c r="CD77" s="1132"/>
      <c r="CE77" s="1132"/>
      <c r="CF77" s="1132">
        <v>54.6</v>
      </c>
      <c r="CG77" s="1132"/>
      <c r="CH77" s="1132"/>
      <c r="CI77" s="1132"/>
      <c r="CJ77" s="1132"/>
      <c r="CK77" s="1132"/>
      <c r="CL77" s="1132"/>
      <c r="CM77" s="1132"/>
      <c r="CN77" s="1132">
        <v>53.2</v>
      </c>
      <c r="CO77" s="1132"/>
      <c r="CP77" s="1132"/>
      <c r="CQ77" s="1132"/>
      <c r="CR77" s="1132"/>
      <c r="CS77" s="1132"/>
      <c r="CT77" s="1132"/>
      <c r="CU77" s="1132"/>
      <c r="CV77" s="1132">
        <v>47.9</v>
      </c>
      <c r="CW77" s="1132"/>
      <c r="CX77" s="1132"/>
      <c r="CY77" s="1132"/>
      <c r="CZ77" s="1132"/>
      <c r="DA77" s="1132"/>
      <c r="DB77" s="1132"/>
      <c r="DC77" s="1132"/>
    </row>
    <row r="78" spans="2:107" x14ac:dyDescent="0.15">
      <c r="B78" s="97"/>
      <c r="G78" s="1115"/>
      <c r="H78" s="1115"/>
      <c r="I78" s="1115"/>
      <c r="J78" s="1115"/>
      <c r="K78" s="1143"/>
      <c r="L78" s="1143"/>
      <c r="M78" s="1143"/>
      <c r="N78" s="1143"/>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x14ac:dyDescent="0.15">
      <c r="B79" s="97"/>
      <c r="G79" s="1115"/>
      <c r="H79" s="1115"/>
      <c r="I79" s="1133"/>
      <c r="J79" s="1133"/>
      <c r="K79" s="1144"/>
      <c r="L79" s="1144"/>
      <c r="M79" s="1144"/>
      <c r="N79" s="1144"/>
      <c r="AN79" s="1117"/>
      <c r="AO79" s="1117"/>
      <c r="AP79" s="1117"/>
      <c r="AQ79" s="1117"/>
      <c r="AR79" s="1117"/>
      <c r="AS79" s="1117"/>
      <c r="AT79" s="1117"/>
      <c r="AU79" s="1117"/>
      <c r="AV79" s="1117"/>
      <c r="AW79" s="1117"/>
      <c r="AX79" s="1117"/>
      <c r="AY79" s="1117"/>
      <c r="AZ79" s="1117"/>
      <c r="BA79" s="1117"/>
      <c r="BB79" s="1130" t="s">
        <v>418</v>
      </c>
      <c r="BC79" s="1130"/>
      <c r="BD79" s="1130"/>
      <c r="BE79" s="1130"/>
      <c r="BF79" s="1130"/>
      <c r="BG79" s="1130"/>
      <c r="BH79" s="1130"/>
      <c r="BI79" s="1130"/>
      <c r="BJ79" s="1130"/>
      <c r="BK79" s="1130"/>
      <c r="BL79" s="1130"/>
      <c r="BM79" s="1130"/>
      <c r="BN79" s="1130"/>
      <c r="BO79" s="1130"/>
      <c r="BP79" s="1132">
        <v>8.8000000000000007</v>
      </c>
      <c r="BQ79" s="1132"/>
      <c r="BR79" s="1132"/>
      <c r="BS79" s="1132"/>
      <c r="BT79" s="1132"/>
      <c r="BU79" s="1132"/>
      <c r="BV79" s="1132"/>
      <c r="BW79" s="1132"/>
      <c r="BX79" s="1132">
        <v>10.7</v>
      </c>
      <c r="BY79" s="1132"/>
      <c r="BZ79" s="1132"/>
      <c r="CA79" s="1132"/>
      <c r="CB79" s="1132"/>
      <c r="CC79" s="1132"/>
      <c r="CD79" s="1132"/>
      <c r="CE79" s="1132"/>
      <c r="CF79" s="1132">
        <v>10</v>
      </c>
      <c r="CG79" s="1132"/>
      <c r="CH79" s="1132"/>
      <c r="CI79" s="1132"/>
      <c r="CJ79" s="1132"/>
      <c r="CK79" s="1132"/>
      <c r="CL79" s="1132"/>
      <c r="CM79" s="1132"/>
      <c r="CN79" s="1132">
        <v>9.8000000000000007</v>
      </c>
      <c r="CO79" s="1132"/>
      <c r="CP79" s="1132"/>
      <c r="CQ79" s="1132"/>
      <c r="CR79" s="1132"/>
      <c r="CS79" s="1132"/>
      <c r="CT79" s="1132"/>
      <c r="CU79" s="1132"/>
      <c r="CV79" s="1132">
        <v>9.6</v>
      </c>
      <c r="CW79" s="1132"/>
      <c r="CX79" s="1132"/>
      <c r="CY79" s="1132"/>
      <c r="CZ79" s="1132"/>
      <c r="DA79" s="1132"/>
      <c r="DB79" s="1132"/>
      <c r="DC79" s="1132"/>
    </row>
    <row r="80" spans="2:107" x14ac:dyDescent="0.15">
      <c r="B80" s="97"/>
      <c r="G80" s="1115"/>
      <c r="H80" s="1115"/>
      <c r="I80" s="1133"/>
      <c r="J80" s="1133"/>
      <c r="K80" s="1144"/>
      <c r="L80" s="1144"/>
      <c r="M80" s="1144"/>
      <c r="N80" s="1144"/>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x14ac:dyDescent="0.15">
      <c r="B81" s="97"/>
    </row>
    <row r="82" spans="2:109" ht="17.25" x14ac:dyDescent="0.15">
      <c r="B82" s="97"/>
      <c r="K82" s="314"/>
      <c r="L82" s="314"/>
      <c r="M82" s="314"/>
      <c r="N82" s="314"/>
      <c r="AQ82" s="314"/>
      <c r="AR82" s="314"/>
      <c r="AS82" s="314"/>
      <c r="AT82" s="314"/>
      <c r="BC82" s="314"/>
      <c r="BD82" s="314"/>
      <c r="BE82" s="314"/>
      <c r="BF82" s="314"/>
      <c r="BO82" s="314"/>
      <c r="BP82" s="314"/>
      <c r="BQ82" s="314"/>
      <c r="BR82" s="314"/>
      <c r="CA82" s="314"/>
      <c r="CB82" s="314"/>
      <c r="CC82" s="314"/>
      <c r="CD82" s="314"/>
      <c r="CM82" s="314"/>
      <c r="CN82" s="314"/>
      <c r="CO82" s="314"/>
      <c r="CP82" s="314"/>
      <c r="CY82" s="314"/>
      <c r="CZ82" s="314"/>
      <c r="DA82" s="314"/>
      <c r="DB82" s="314"/>
      <c r="DC82" s="314"/>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5"/>
      <c r="AQ87" s="315"/>
      <c r="BC87" s="315"/>
      <c r="BO87" s="315"/>
      <c r="CA87" s="315"/>
      <c r="CM87" s="315"/>
      <c r="CY87" s="315"/>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ZDCwtU0cFzsnNP9oQRyNEKSYE6N/MsBji/N7VfQgeFstdRHOSATWTOeXGzrcAMwFQzUlXrWzNv4z0dpl796iA==" saltValue="hKA8dmLssrPMEx66BQ4aK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e6W0t6BpkYcsA/4wLHJcPicymBa7djaz6QMzpnsfXuOsTnKZOdJ0nN/i33NWF1TW0QsSwCIdbg+sm1if0hnxg==" saltValue="eOPilSkl3aCHNnYMGLqry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ZtZCSRAtvopVVvKXlLBqNt1XxT0d7Ye4gqf75tCZzTOQma52q+5NgkhrFjKEYfb1NeQVQeB0Oo09iARc1AnCA==" saltValue="VaVypT/2AHxAFyPkCw0mL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5" customWidth="1"/>
    <col min="2" max="8" width="13.375" style="325" customWidth="1"/>
    <col min="9" max="16384" width="11.125" style="325"/>
  </cols>
  <sheetData>
    <row r="1" spans="1:8" x14ac:dyDescent="0.15">
      <c r="A1" s="114"/>
      <c r="B1" s="120"/>
      <c r="C1" s="124"/>
      <c r="D1" s="130"/>
      <c r="E1" s="140"/>
      <c r="F1" s="140"/>
      <c r="G1" s="140"/>
      <c r="H1" s="174"/>
    </row>
    <row r="2" spans="1:8" x14ac:dyDescent="0.15">
      <c r="A2" s="115"/>
      <c r="B2" s="121"/>
      <c r="C2" s="332"/>
      <c r="D2" s="131" t="s">
        <v>80</v>
      </c>
      <c r="E2" s="141"/>
      <c r="F2" s="340" t="s">
        <v>532</v>
      </c>
      <c r="G2" s="165"/>
      <c r="H2" s="175"/>
    </row>
    <row r="3" spans="1:8" x14ac:dyDescent="0.15">
      <c r="A3" s="131" t="s">
        <v>398</v>
      </c>
      <c r="B3" s="123"/>
      <c r="C3" s="333"/>
      <c r="D3" s="336">
        <v>99671</v>
      </c>
      <c r="E3" s="338"/>
      <c r="F3" s="341">
        <v>66255</v>
      </c>
      <c r="G3" s="343"/>
      <c r="H3" s="346"/>
    </row>
    <row r="4" spans="1:8" x14ac:dyDescent="0.15">
      <c r="A4" s="116"/>
      <c r="B4" s="122"/>
      <c r="C4" s="334"/>
      <c r="D4" s="337">
        <v>67784</v>
      </c>
      <c r="E4" s="339"/>
      <c r="F4" s="342">
        <v>31822</v>
      </c>
      <c r="G4" s="344"/>
      <c r="H4" s="347"/>
    </row>
    <row r="5" spans="1:8" x14ac:dyDescent="0.15">
      <c r="A5" s="131" t="s">
        <v>245</v>
      </c>
      <c r="B5" s="123"/>
      <c r="C5" s="333"/>
      <c r="D5" s="336">
        <v>118626</v>
      </c>
      <c r="E5" s="338"/>
      <c r="F5" s="341">
        <v>85459</v>
      </c>
      <c r="G5" s="343"/>
      <c r="H5" s="346"/>
    </row>
    <row r="6" spans="1:8" x14ac:dyDescent="0.15">
      <c r="A6" s="116"/>
      <c r="B6" s="122"/>
      <c r="C6" s="334"/>
      <c r="D6" s="337">
        <v>63518</v>
      </c>
      <c r="E6" s="339"/>
      <c r="F6" s="342">
        <v>44378</v>
      </c>
      <c r="G6" s="344"/>
      <c r="H6" s="347"/>
    </row>
    <row r="7" spans="1:8" x14ac:dyDescent="0.15">
      <c r="A7" s="131" t="s">
        <v>132</v>
      </c>
      <c r="B7" s="123"/>
      <c r="C7" s="333"/>
      <c r="D7" s="336">
        <v>58995</v>
      </c>
      <c r="E7" s="338"/>
      <c r="F7" s="341">
        <v>83280</v>
      </c>
      <c r="G7" s="343"/>
      <c r="H7" s="346"/>
    </row>
    <row r="8" spans="1:8" x14ac:dyDescent="0.15">
      <c r="A8" s="116"/>
      <c r="B8" s="122"/>
      <c r="C8" s="334"/>
      <c r="D8" s="337">
        <v>29237</v>
      </c>
      <c r="E8" s="339"/>
      <c r="F8" s="342">
        <v>43123</v>
      </c>
      <c r="G8" s="344"/>
      <c r="H8" s="347"/>
    </row>
    <row r="9" spans="1:8" x14ac:dyDescent="0.15">
      <c r="A9" s="131" t="s">
        <v>243</v>
      </c>
      <c r="B9" s="123"/>
      <c r="C9" s="333"/>
      <c r="D9" s="336">
        <v>49074</v>
      </c>
      <c r="E9" s="338"/>
      <c r="F9" s="341">
        <v>88968</v>
      </c>
      <c r="G9" s="343"/>
      <c r="H9" s="346"/>
    </row>
    <row r="10" spans="1:8" x14ac:dyDescent="0.15">
      <c r="A10" s="116"/>
      <c r="B10" s="122"/>
      <c r="C10" s="334"/>
      <c r="D10" s="337">
        <v>15643</v>
      </c>
      <c r="E10" s="339"/>
      <c r="F10" s="342">
        <v>45482</v>
      </c>
      <c r="G10" s="344"/>
      <c r="H10" s="347"/>
    </row>
    <row r="11" spans="1:8" x14ac:dyDescent="0.15">
      <c r="A11" s="131" t="s">
        <v>514</v>
      </c>
      <c r="B11" s="123"/>
      <c r="C11" s="333"/>
      <c r="D11" s="336">
        <v>54196</v>
      </c>
      <c r="E11" s="338"/>
      <c r="F11" s="341">
        <v>85173</v>
      </c>
      <c r="G11" s="343"/>
      <c r="H11" s="346"/>
    </row>
    <row r="12" spans="1:8" x14ac:dyDescent="0.15">
      <c r="A12" s="116"/>
      <c r="B12" s="122"/>
      <c r="C12" s="335"/>
      <c r="D12" s="337">
        <v>35853</v>
      </c>
      <c r="E12" s="339"/>
      <c r="F12" s="342">
        <v>43913</v>
      </c>
      <c r="G12" s="344"/>
      <c r="H12" s="347"/>
    </row>
    <row r="13" spans="1:8" x14ac:dyDescent="0.15">
      <c r="A13" s="131"/>
      <c r="B13" s="123"/>
      <c r="C13" s="333"/>
      <c r="D13" s="336">
        <v>76112</v>
      </c>
      <c r="E13" s="338"/>
      <c r="F13" s="341">
        <v>81827</v>
      </c>
      <c r="G13" s="345"/>
      <c r="H13" s="346"/>
    </row>
    <row r="14" spans="1:8" x14ac:dyDescent="0.15">
      <c r="A14" s="116"/>
      <c r="B14" s="122"/>
      <c r="C14" s="334"/>
      <c r="D14" s="337">
        <v>42407</v>
      </c>
      <c r="E14" s="339"/>
      <c r="F14" s="342">
        <v>41744</v>
      </c>
      <c r="G14" s="344"/>
      <c r="H14" s="347"/>
    </row>
    <row r="17" spans="1:11" x14ac:dyDescent="0.15">
      <c r="A17" s="325" t="s">
        <v>21</v>
      </c>
    </row>
    <row r="18" spans="1:11" x14ac:dyDescent="0.15">
      <c r="A18" s="326"/>
      <c r="B18" s="326" t="str">
        <f>実質収支比率等に係る経年分析!F$46</f>
        <v>H26</v>
      </c>
      <c r="C18" s="326" t="str">
        <f>実質収支比率等に係る経年分析!G$46</f>
        <v>H27</v>
      </c>
      <c r="D18" s="326" t="str">
        <f>実質収支比率等に係る経年分析!H$46</f>
        <v>H28</v>
      </c>
      <c r="E18" s="326" t="str">
        <f>実質収支比率等に係る経年分析!I$46</f>
        <v>H29</v>
      </c>
      <c r="F18" s="326" t="str">
        <f>実質収支比率等に係る経年分析!J$46</f>
        <v>H30</v>
      </c>
    </row>
    <row r="19" spans="1:11" x14ac:dyDescent="0.15">
      <c r="A19" s="326" t="s">
        <v>87</v>
      </c>
      <c r="B19" s="326">
        <f>ROUND(VALUE(SUBSTITUTE(実質収支比率等に係る経年分析!F$48,"▲","-")),2)</f>
        <v>2.27</v>
      </c>
      <c r="C19" s="326">
        <f>ROUND(VALUE(SUBSTITUTE(実質収支比率等に係る経年分析!G$48,"▲","-")),2)</f>
        <v>5.19</v>
      </c>
      <c r="D19" s="326">
        <f>ROUND(VALUE(SUBSTITUTE(実質収支比率等に係る経年分析!H$48,"▲","-")),2)</f>
        <v>5.26</v>
      </c>
      <c r="E19" s="326">
        <f>ROUND(VALUE(SUBSTITUTE(実質収支比率等に係る経年分析!I$48,"▲","-")),2)</f>
        <v>5.17</v>
      </c>
      <c r="F19" s="326">
        <f>ROUND(VALUE(SUBSTITUTE(実質収支比率等に係る経年分析!J$48,"▲","-")),2)</f>
        <v>3.74</v>
      </c>
    </row>
    <row r="20" spans="1:11" x14ac:dyDescent="0.15">
      <c r="A20" s="326" t="s">
        <v>34</v>
      </c>
      <c r="B20" s="326">
        <f>ROUND(VALUE(SUBSTITUTE(実質収支比率等に係る経年分析!F$47,"▲","-")),2)</f>
        <v>11.05</v>
      </c>
      <c r="C20" s="326">
        <f>ROUND(VALUE(SUBSTITUTE(実質収支比率等に係る経年分析!G$47,"▲","-")),2)</f>
        <v>10.91</v>
      </c>
      <c r="D20" s="326">
        <f>ROUND(VALUE(SUBSTITUTE(実質収支比率等に係る経年分析!H$47,"▲","-")),2)</f>
        <v>8.36</v>
      </c>
      <c r="E20" s="326">
        <f>ROUND(VALUE(SUBSTITUTE(実質収支比率等に係る経年分析!I$47,"▲","-")),2)</f>
        <v>12.41</v>
      </c>
      <c r="F20" s="326">
        <f>ROUND(VALUE(SUBSTITUTE(実質収支比率等に係る経年分析!J$47,"▲","-")),2)</f>
        <v>9.49</v>
      </c>
    </row>
    <row r="21" spans="1:11" x14ac:dyDescent="0.15">
      <c r="A21" s="326" t="s">
        <v>114</v>
      </c>
      <c r="B21" s="326">
        <f>IF(ISNUMBER(VALUE(SUBSTITUTE(実質収支比率等に係る経年分析!F$49,"▲","-"))),ROUND(VALUE(SUBSTITUTE(実質収支比率等に係る経年分析!F$49,"▲","-")),2),NA())</f>
        <v>-4.95</v>
      </c>
      <c r="C21" s="326">
        <f>IF(ISNUMBER(VALUE(SUBSTITUTE(実質収支比率等に係る経年分析!G$49,"▲","-"))),ROUND(VALUE(SUBSTITUTE(実質収支比率等に係る経年分析!G$49,"▲","-")),2),NA())</f>
        <v>2.96</v>
      </c>
      <c r="D21" s="326">
        <f>IF(ISNUMBER(VALUE(SUBSTITUTE(実質収支比率等に係る経年分析!H$49,"▲","-"))),ROUND(VALUE(SUBSTITUTE(実質収支比率等に係る経年分析!H$49,"▲","-")),2),NA())</f>
        <v>-2.96</v>
      </c>
      <c r="E21" s="326">
        <f>IF(ISNUMBER(VALUE(SUBSTITUTE(実質収支比率等に係る経年分析!I$49,"▲","-"))),ROUND(VALUE(SUBSTITUTE(実質収支比率等に係る経年分析!I$49,"▲","-")),2),NA())</f>
        <v>3.83</v>
      </c>
      <c r="F21" s="326">
        <f>IF(ISNUMBER(VALUE(SUBSTITUTE(実質収支比率等に係る経年分析!J$49,"▲","-"))),ROUND(VALUE(SUBSTITUTE(実質収支比率等に係る経年分析!J$49,"▲","-")),2),NA())</f>
        <v>-4.3099999999999996</v>
      </c>
    </row>
    <row r="24" spans="1:11" x14ac:dyDescent="0.15">
      <c r="A24" s="325" t="s">
        <v>100</v>
      </c>
    </row>
    <row r="25" spans="1:11" x14ac:dyDescent="0.15">
      <c r="A25" s="327"/>
      <c r="B25" s="327" t="str">
        <f>連結実質赤字比率に係る赤字・黒字の構成分析!F$33</f>
        <v>H26</v>
      </c>
      <c r="C25" s="327"/>
      <c r="D25" s="327" t="str">
        <f>連結実質赤字比率に係る赤字・黒字の構成分析!G$33</f>
        <v>H27</v>
      </c>
      <c r="E25" s="327"/>
      <c r="F25" s="327" t="str">
        <f>連結実質赤字比率に係る赤字・黒字の構成分析!H$33</f>
        <v>H28</v>
      </c>
      <c r="G25" s="327"/>
      <c r="H25" s="327" t="str">
        <f>連結実質赤字比率に係る赤字・黒字の構成分析!I$33</f>
        <v>H29</v>
      </c>
      <c r="I25" s="327"/>
      <c r="J25" s="327" t="str">
        <f>連結実質赤字比率に係る赤字・黒字の構成分析!J$33</f>
        <v>H30</v>
      </c>
      <c r="K25" s="327"/>
    </row>
    <row r="26" spans="1:11" x14ac:dyDescent="0.15">
      <c r="A26" s="327"/>
      <c r="B26" s="327" t="s">
        <v>115</v>
      </c>
      <c r="C26" s="327" t="s">
        <v>64</v>
      </c>
      <c r="D26" s="327" t="s">
        <v>115</v>
      </c>
      <c r="E26" s="327" t="s">
        <v>64</v>
      </c>
      <c r="F26" s="327" t="s">
        <v>115</v>
      </c>
      <c r="G26" s="327" t="s">
        <v>64</v>
      </c>
      <c r="H26" s="327" t="s">
        <v>115</v>
      </c>
      <c r="I26" s="327" t="s">
        <v>64</v>
      </c>
      <c r="J26" s="327" t="s">
        <v>115</v>
      </c>
      <c r="K26" s="327" t="s">
        <v>64</v>
      </c>
    </row>
    <row r="27" spans="1:11" x14ac:dyDescent="0.15">
      <c r="A27" s="327" t="str">
        <f>IF(連結実質赤字比率に係る赤字・黒字の構成分析!C$43="",NA(),連結実質赤字比率に係る赤字・黒字の構成分析!C$43)</f>
        <v>その他会計（黒字）</v>
      </c>
      <c r="B27" s="327" t="e">
        <f>IF(ROUND(VALUE(SUBSTITUTE(連結実質赤字比率に係る赤字・黒字の構成分析!F$43,"▲","-")),2)&lt;0,ABS(ROUND(VALUE(SUBSTITUTE(連結実質赤字比率に係る赤字・黒字の構成分析!F$43,"▲","-")),2)),NA())</f>
        <v>#N/A</v>
      </c>
      <c r="C27" s="327">
        <f>IF(ROUND(VALUE(SUBSTITUTE(連結実質赤字比率に係る赤字・黒字の構成分析!F$43,"▲","-")),2)&gt;=0,ABS(ROUND(VALUE(SUBSTITUTE(連結実質赤字比率に係る赤字・黒字の構成分析!F$43,"▲","-")),2)),NA())</f>
        <v>0</v>
      </c>
      <c r="D27" s="327" t="e">
        <f>IF(ROUND(VALUE(SUBSTITUTE(連結実質赤字比率に係る赤字・黒字の構成分析!G$43,"▲","-")),2)&lt;0,ABS(ROUND(VALUE(SUBSTITUTE(連結実質赤字比率に係る赤字・黒字の構成分析!G$43,"▲","-")),2)),NA())</f>
        <v>#N/A</v>
      </c>
      <c r="E27" s="327">
        <f>IF(ROUND(VALUE(SUBSTITUTE(連結実質赤字比率に係る赤字・黒字の構成分析!G$43,"▲","-")),2)&gt;=0,ABS(ROUND(VALUE(SUBSTITUTE(連結実質赤字比率に係る赤字・黒字の構成分析!G$43,"▲","-")),2)),NA())</f>
        <v>0</v>
      </c>
      <c r="F27" s="327" t="e">
        <f>IF(ROUND(VALUE(SUBSTITUTE(連結実質赤字比率に係る赤字・黒字の構成分析!H$43,"▲","-")),2)&lt;0,ABS(ROUND(VALUE(SUBSTITUTE(連結実質赤字比率に係る赤字・黒字の構成分析!H$43,"▲","-")),2)),NA())</f>
        <v>#N/A</v>
      </c>
      <c r="G27" s="327">
        <f>IF(ROUND(VALUE(SUBSTITUTE(連結実質赤字比率に係る赤字・黒字の構成分析!H$43,"▲","-")),2)&gt;=0,ABS(ROUND(VALUE(SUBSTITUTE(連結実質赤字比率に係る赤字・黒字の構成分析!H$43,"▲","-")),2)),NA())</f>
        <v>0</v>
      </c>
      <c r="H27" s="327" t="e">
        <f>IF(ROUND(VALUE(SUBSTITUTE(連結実質赤字比率に係る赤字・黒字の構成分析!I$43,"▲","-")),2)&lt;0,ABS(ROUND(VALUE(SUBSTITUTE(連結実質赤字比率に係る赤字・黒字の構成分析!I$43,"▲","-")),2)),NA())</f>
        <v>#N/A</v>
      </c>
      <c r="I27" s="327">
        <f>IF(ROUND(VALUE(SUBSTITUTE(連結実質赤字比率に係る赤字・黒字の構成分析!I$43,"▲","-")),2)&gt;=0,ABS(ROUND(VALUE(SUBSTITUTE(連結実質赤字比率に係る赤字・黒字の構成分析!I$43,"▲","-")),2)),NA())</f>
        <v>0</v>
      </c>
      <c r="J27" s="327" t="e">
        <f>IF(ROUND(VALUE(SUBSTITUTE(連結実質赤字比率に係る赤字・黒字の構成分析!J$43,"▲","-")),2)&lt;0,ABS(ROUND(VALUE(SUBSTITUTE(連結実質赤字比率に係る赤字・黒字の構成分析!J$43,"▲","-")),2)),NA())</f>
        <v>#N/A</v>
      </c>
      <c r="K27" s="327">
        <f>IF(ROUND(VALUE(SUBSTITUTE(連結実質赤字比率に係る赤字・黒字の構成分析!J$43,"▲","-")),2)&gt;=0,ABS(ROUND(VALUE(SUBSTITUTE(連結実質赤字比率に係る赤字・黒字の構成分析!J$43,"▲","-")),2)),NA())</f>
        <v>0</v>
      </c>
    </row>
    <row r="28" spans="1:11" x14ac:dyDescent="0.15">
      <c r="A28" s="327" t="str">
        <f>IF(連結実質赤字比率に係る赤字・黒字の構成分析!C$42="",NA(),連結実質赤字比率に係る赤字・黒字の構成分析!C$42)</f>
        <v>その他会計（赤字）</v>
      </c>
      <c r="B28" s="327" t="e">
        <f>IF(ROUND(VALUE(SUBSTITUTE(連結実質赤字比率に係る赤字・黒字の構成分析!F$42,"▲","-")),2)&lt;0,ABS(ROUND(VALUE(SUBSTITUTE(連結実質赤字比率に係る赤字・黒字の構成分析!F$42,"▲","-")),2)),NA())</f>
        <v>#VALUE!</v>
      </c>
      <c r="C28" s="327" t="e">
        <f>IF(ROUND(VALUE(SUBSTITUTE(連結実質赤字比率に係る赤字・黒字の構成分析!F$42,"▲","-")),2)&gt;=0,ABS(ROUND(VALUE(SUBSTITUTE(連結実質赤字比率に係る赤字・黒字の構成分析!F$42,"▲","-")),2)),NA())</f>
        <v>#VALUE!</v>
      </c>
      <c r="D28" s="327" t="e">
        <f>IF(ROUND(VALUE(SUBSTITUTE(連結実質赤字比率に係る赤字・黒字の構成分析!G$42,"▲","-")),2)&lt;0,ABS(ROUND(VALUE(SUBSTITUTE(連結実質赤字比率に係る赤字・黒字の構成分析!G$42,"▲","-")),2)),NA())</f>
        <v>#VALUE!</v>
      </c>
      <c r="E28" s="327" t="e">
        <f>IF(ROUND(VALUE(SUBSTITUTE(連結実質赤字比率に係る赤字・黒字の構成分析!G$42,"▲","-")),2)&gt;=0,ABS(ROUND(VALUE(SUBSTITUTE(連結実質赤字比率に係る赤字・黒字の構成分析!G$42,"▲","-")),2)),NA())</f>
        <v>#VALUE!</v>
      </c>
      <c r="F28" s="327" t="e">
        <f>IF(ROUND(VALUE(SUBSTITUTE(連結実質赤字比率に係る赤字・黒字の構成分析!H$42,"▲","-")),2)&lt;0,ABS(ROUND(VALUE(SUBSTITUTE(連結実質赤字比率に係る赤字・黒字の構成分析!H$42,"▲","-")),2)),NA())</f>
        <v>#VALUE!</v>
      </c>
      <c r="G28" s="327" t="e">
        <f>IF(ROUND(VALUE(SUBSTITUTE(連結実質赤字比率に係る赤字・黒字の構成分析!H$42,"▲","-")),2)&gt;=0,ABS(ROUND(VALUE(SUBSTITUTE(連結実質赤字比率に係る赤字・黒字の構成分析!H$42,"▲","-")),2)),NA())</f>
        <v>#VALUE!</v>
      </c>
      <c r="H28" s="327" t="e">
        <f>IF(ROUND(VALUE(SUBSTITUTE(連結実質赤字比率に係る赤字・黒字の構成分析!I$42,"▲","-")),2)&lt;0,ABS(ROUND(VALUE(SUBSTITUTE(連結実質赤字比率に係る赤字・黒字の構成分析!I$42,"▲","-")),2)),NA())</f>
        <v>#VALUE!</v>
      </c>
      <c r="I28" s="327" t="e">
        <f>IF(ROUND(VALUE(SUBSTITUTE(連結実質赤字比率に係る赤字・黒字の構成分析!I$42,"▲","-")),2)&gt;=0,ABS(ROUND(VALUE(SUBSTITUTE(連結実質赤字比率に係る赤字・黒字の構成分析!I$42,"▲","-")),2)),NA())</f>
        <v>#VALUE!</v>
      </c>
      <c r="J28" s="327" t="e">
        <f>IF(ROUND(VALUE(SUBSTITUTE(連結実質赤字比率に係る赤字・黒字の構成分析!J$42,"▲","-")),2)&lt;0,ABS(ROUND(VALUE(SUBSTITUTE(連結実質赤字比率に係る赤字・黒字の構成分析!J$42,"▲","-")),2)),NA())</f>
        <v>#VALUE!</v>
      </c>
      <c r="K28" s="327" t="e">
        <f>IF(ROUND(VALUE(SUBSTITUTE(連結実質赤字比率に係る赤字・黒字の構成分析!J$42,"▲","-")),2)&gt;=0,ABS(ROUND(VALUE(SUBSTITUTE(連結実質赤字比率に係る赤字・黒字の構成分析!J$42,"▲","-")),2)),NA())</f>
        <v>#VALUE!</v>
      </c>
    </row>
    <row r="29" spans="1:11" x14ac:dyDescent="0.15">
      <c r="A29" s="327" t="str">
        <f>IF(連結実質赤字比率に係る赤字・黒字の構成分析!C$41="",NA(),連結実質赤字比率に係る赤字・黒字の構成分析!C$41)</f>
        <v>土地取得事業</v>
      </c>
      <c r="B29" s="327" t="e">
        <f>IF(ROUND(VALUE(SUBSTITUTE(連結実質赤字比率に係る赤字・黒字の構成分析!F$41,"▲","-")),2)&lt;0,ABS(ROUND(VALUE(SUBSTITUTE(連結実質赤字比率に係る赤字・黒字の構成分析!F$41,"▲","-")),2)),NA())</f>
        <v>#N/A</v>
      </c>
      <c r="C29" s="327">
        <f>IF(ROUND(VALUE(SUBSTITUTE(連結実質赤字比率に係る赤字・黒字の構成分析!F$41,"▲","-")),2)&gt;=0,ABS(ROUND(VALUE(SUBSTITUTE(連結実質赤字比率に係る赤字・黒字の構成分析!F$41,"▲","-")),2)),NA())</f>
        <v>0</v>
      </c>
      <c r="D29" s="327" t="e">
        <f>IF(ROUND(VALUE(SUBSTITUTE(連結実質赤字比率に係る赤字・黒字の構成分析!G$41,"▲","-")),2)&lt;0,ABS(ROUND(VALUE(SUBSTITUTE(連結実質赤字比率に係る赤字・黒字の構成分析!G$41,"▲","-")),2)),NA())</f>
        <v>#N/A</v>
      </c>
      <c r="E29" s="327">
        <f>IF(ROUND(VALUE(SUBSTITUTE(連結実質赤字比率に係る赤字・黒字の構成分析!G$41,"▲","-")),2)&gt;=0,ABS(ROUND(VALUE(SUBSTITUTE(連結実質赤字比率に係る赤字・黒字の構成分析!G$41,"▲","-")),2)),NA())</f>
        <v>0</v>
      </c>
      <c r="F29" s="327" t="e">
        <f>IF(ROUND(VALUE(SUBSTITUTE(連結実質赤字比率に係る赤字・黒字の構成分析!H$41,"▲","-")),2)&lt;0,ABS(ROUND(VALUE(SUBSTITUTE(連結実質赤字比率に係る赤字・黒字の構成分析!H$41,"▲","-")),2)),NA())</f>
        <v>#N/A</v>
      </c>
      <c r="G29" s="327">
        <f>IF(ROUND(VALUE(SUBSTITUTE(連結実質赤字比率に係る赤字・黒字の構成分析!H$41,"▲","-")),2)&gt;=0,ABS(ROUND(VALUE(SUBSTITUTE(連結実質赤字比率に係る赤字・黒字の構成分析!H$41,"▲","-")),2)),NA())</f>
        <v>0</v>
      </c>
      <c r="H29" s="327" t="e">
        <f>IF(ROUND(VALUE(SUBSTITUTE(連結実質赤字比率に係る赤字・黒字の構成分析!I$41,"▲","-")),2)&lt;0,ABS(ROUND(VALUE(SUBSTITUTE(連結実質赤字比率に係る赤字・黒字の構成分析!I$41,"▲","-")),2)),NA())</f>
        <v>#N/A</v>
      </c>
      <c r="I29" s="327">
        <f>IF(ROUND(VALUE(SUBSTITUTE(連結実質赤字比率に係る赤字・黒字の構成分析!I$41,"▲","-")),2)&gt;=0,ABS(ROUND(VALUE(SUBSTITUTE(連結実質赤字比率に係る赤字・黒字の構成分析!I$41,"▲","-")),2)),NA())</f>
        <v>0</v>
      </c>
      <c r="J29" s="327" t="e">
        <f>IF(ROUND(VALUE(SUBSTITUTE(連結実質赤字比率に係る赤字・黒字の構成分析!J$41,"▲","-")),2)&lt;0,ABS(ROUND(VALUE(SUBSTITUTE(連結実質赤字比率に係る赤字・黒字の構成分析!J$41,"▲","-")),2)),NA())</f>
        <v>#N/A</v>
      </c>
      <c r="K29" s="327">
        <f>IF(ROUND(VALUE(SUBSTITUTE(連結実質赤字比率に係る赤字・黒字の構成分析!J$41,"▲","-")),2)&gt;=0,ABS(ROUND(VALUE(SUBSTITUTE(連結実質赤字比率に係る赤字・黒字の構成分析!J$41,"▲","-")),2)),NA())</f>
        <v>0</v>
      </c>
    </row>
    <row r="30" spans="1:11" x14ac:dyDescent="0.15">
      <c r="A30" s="327" t="str">
        <f>IF(連結実質赤字比率に係る赤字・黒字の構成分析!C$40="",NA(),連結実質赤字比率に係る赤字・黒字の構成分析!C$40)</f>
        <v>温泉配湯事業</v>
      </c>
      <c r="B30" s="327" t="e">
        <f>IF(ROUND(VALUE(SUBSTITUTE(連結実質赤字比率に係る赤字・黒字の構成分析!F$40,"▲","-")),2)&lt;0,ABS(ROUND(VALUE(SUBSTITUTE(連結実質赤字比率に係る赤字・黒字の構成分析!F$40,"▲","-")),2)),NA())</f>
        <v>#N/A</v>
      </c>
      <c r="C30" s="327">
        <f>IF(ROUND(VALUE(SUBSTITUTE(連結実質赤字比率に係る赤字・黒字の構成分析!F$40,"▲","-")),2)&gt;=0,ABS(ROUND(VALUE(SUBSTITUTE(連結実質赤字比率に係る赤字・黒字の構成分析!F$40,"▲","-")),2)),NA())</f>
        <v>0</v>
      </c>
      <c r="D30" s="327" t="e">
        <f>IF(ROUND(VALUE(SUBSTITUTE(連結実質赤字比率に係る赤字・黒字の構成分析!G$40,"▲","-")),2)&lt;0,ABS(ROUND(VALUE(SUBSTITUTE(連結実質赤字比率に係る赤字・黒字の構成分析!G$40,"▲","-")),2)),NA())</f>
        <v>#N/A</v>
      </c>
      <c r="E30" s="327">
        <f>IF(ROUND(VALUE(SUBSTITUTE(連結実質赤字比率に係る赤字・黒字の構成分析!G$40,"▲","-")),2)&gt;=0,ABS(ROUND(VALUE(SUBSTITUTE(連結実質赤字比率に係る赤字・黒字の構成分析!G$40,"▲","-")),2)),NA())</f>
        <v>0</v>
      </c>
      <c r="F30" s="327" t="e">
        <f>IF(ROUND(VALUE(SUBSTITUTE(連結実質赤字比率に係る赤字・黒字の構成分析!H$40,"▲","-")),2)&lt;0,ABS(ROUND(VALUE(SUBSTITUTE(連結実質赤字比率に係る赤字・黒字の構成分析!H$40,"▲","-")),2)),NA())</f>
        <v>#N/A</v>
      </c>
      <c r="G30" s="327">
        <f>IF(ROUND(VALUE(SUBSTITUTE(連結実質赤字比率に係る赤字・黒字の構成分析!H$40,"▲","-")),2)&gt;=0,ABS(ROUND(VALUE(SUBSTITUTE(連結実質赤字比率に係る赤字・黒字の構成分析!H$40,"▲","-")),2)),NA())</f>
        <v>0</v>
      </c>
      <c r="H30" s="327" t="e">
        <f>IF(ROUND(VALUE(SUBSTITUTE(連結実質赤字比率に係る赤字・黒字の構成分析!I$40,"▲","-")),2)&lt;0,ABS(ROUND(VALUE(SUBSTITUTE(連結実質赤字比率に係る赤字・黒字の構成分析!I$40,"▲","-")),2)),NA())</f>
        <v>#N/A</v>
      </c>
      <c r="I30" s="327">
        <f>IF(ROUND(VALUE(SUBSTITUTE(連結実質赤字比率に係る赤字・黒字の構成分析!I$40,"▲","-")),2)&gt;=0,ABS(ROUND(VALUE(SUBSTITUTE(連結実質赤字比率に係る赤字・黒字の構成分析!I$40,"▲","-")),2)),NA())</f>
        <v>0</v>
      </c>
      <c r="J30" s="327" t="e">
        <f>IF(ROUND(VALUE(SUBSTITUTE(連結実質赤字比率に係る赤字・黒字の構成分析!J$40,"▲","-")),2)&lt;0,ABS(ROUND(VALUE(SUBSTITUTE(連結実質赤字比率に係る赤字・黒字の構成分析!J$40,"▲","-")),2)),NA())</f>
        <v>#N/A</v>
      </c>
      <c r="K30" s="327">
        <f>IF(ROUND(VALUE(SUBSTITUTE(連結実質赤字比率に係る赤字・黒字の構成分析!J$40,"▲","-")),2)&gt;=0,ABS(ROUND(VALUE(SUBSTITUTE(連結実質赤字比率に係る赤字・黒字の構成分析!J$40,"▲","-")),2)),NA())</f>
        <v>0</v>
      </c>
    </row>
    <row r="31" spans="1:11" x14ac:dyDescent="0.15">
      <c r="A31" s="327" t="str">
        <f>IF(連結実質赤字比率に係る赤字・黒字の構成分析!C$39="",NA(),連結実質赤字比率に係る赤字・黒字の構成分析!C$39)</f>
        <v>後期高齢者医療事業</v>
      </c>
      <c r="B31" s="327" t="e">
        <f>IF(ROUND(VALUE(SUBSTITUTE(連結実質赤字比率に係る赤字・黒字の構成分析!F$39,"▲","-")),2)&lt;0,ABS(ROUND(VALUE(SUBSTITUTE(連結実質赤字比率に係る赤字・黒字の構成分析!F$39,"▲","-")),2)),NA())</f>
        <v>#N/A</v>
      </c>
      <c r="C31" s="327">
        <f>IF(ROUND(VALUE(SUBSTITUTE(連結実質赤字比率に係る赤字・黒字の構成分析!F$39,"▲","-")),2)&gt;=0,ABS(ROUND(VALUE(SUBSTITUTE(連結実質赤字比率に係る赤字・黒字の構成分析!F$39,"▲","-")),2)),NA())</f>
        <v>0.01</v>
      </c>
      <c r="D31" s="327" t="e">
        <f>IF(ROUND(VALUE(SUBSTITUTE(連結実質赤字比率に係る赤字・黒字の構成分析!G$39,"▲","-")),2)&lt;0,ABS(ROUND(VALUE(SUBSTITUTE(連結実質赤字比率に係る赤字・黒字の構成分析!G$39,"▲","-")),2)),NA())</f>
        <v>#N/A</v>
      </c>
      <c r="E31" s="327">
        <f>IF(ROUND(VALUE(SUBSTITUTE(連結実質赤字比率に係る赤字・黒字の構成分析!G$39,"▲","-")),2)&gt;=0,ABS(ROUND(VALUE(SUBSTITUTE(連結実質赤字比率に係る赤字・黒字の構成分析!G$39,"▲","-")),2)),NA())</f>
        <v>0.02</v>
      </c>
      <c r="F31" s="327" t="e">
        <f>IF(ROUND(VALUE(SUBSTITUTE(連結実質赤字比率に係る赤字・黒字の構成分析!H$39,"▲","-")),2)&lt;0,ABS(ROUND(VALUE(SUBSTITUTE(連結実質赤字比率に係る赤字・黒字の構成分析!H$39,"▲","-")),2)),NA())</f>
        <v>#N/A</v>
      </c>
      <c r="G31" s="327">
        <f>IF(ROUND(VALUE(SUBSTITUTE(連結実質赤字比率に係る赤字・黒字の構成分析!H$39,"▲","-")),2)&gt;=0,ABS(ROUND(VALUE(SUBSTITUTE(連結実質赤字比率に係る赤字・黒字の構成分析!H$39,"▲","-")),2)),NA())</f>
        <v>0.03</v>
      </c>
      <c r="H31" s="327" t="e">
        <f>IF(ROUND(VALUE(SUBSTITUTE(連結実質赤字比率に係る赤字・黒字の構成分析!I$39,"▲","-")),2)&lt;0,ABS(ROUND(VALUE(SUBSTITUTE(連結実質赤字比率に係る赤字・黒字の構成分析!I$39,"▲","-")),2)),NA())</f>
        <v>#N/A</v>
      </c>
      <c r="I31" s="327">
        <f>IF(ROUND(VALUE(SUBSTITUTE(連結実質赤字比率に係る赤字・黒字の構成分析!I$39,"▲","-")),2)&gt;=0,ABS(ROUND(VALUE(SUBSTITUTE(連結実質赤字比率に係る赤字・黒字の構成分析!I$39,"▲","-")),2)),NA())</f>
        <v>0.02</v>
      </c>
      <c r="J31" s="327" t="e">
        <f>IF(ROUND(VALUE(SUBSTITUTE(連結実質赤字比率に係る赤字・黒字の構成分析!J$39,"▲","-")),2)&lt;0,ABS(ROUND(VALUE(SUBSTITUTE(連結実質赤字比率に係る赤字・黒字の構成分析!J$39,"▲","-")),2)),NA())</f>
        <v>#N/A</v>
      </c>
      <c r="K31" s="327">
        <f>IF(ROUND(VALUE(SUBSTITUTE(連結実質赤字比率に係る赤字・黒字の構成分析!J$39,"▲","-")),2)&gt;=0,ABS(ROUND(VALUE(SUBSTITUTE(連結実質赤字比率に係る赤字・黒字の構成分析!J$39,"▲","-")),2)),NA())</f>
        <v>0.02</v>
      </c>
    </row>
    <row r="32" spans="1:11" x14ac:dyDescent="0.15">
      <c r="A32" s="327" t="str">
        <f>IF(連結実質赤字比率に係る赤字・黒字の構成分析!C$38="",NA(),連結実質赤字比率に係る赤字・黒字の構成分析!C$38)</f>
        <v>住宅資金貸付事業</v>
      </c>
      <c r="B32" s="327" t="e">
        <f>IF(ROUND(VALUE(SUBSTITUTE(連結実質赤字比率に係る赤字・黒字の構成分析!F$38,"▲","-")),2)&lt;0,ABS(ROUND(VALUE(SUBSTITUTE(連結実質赤字比率に係る赤字・黒字の構成分析!F$38,"▲","-")),2)),NA())</f>
        <v>#N/A</v>
      </c>
      <c r="C32" s="327">
        <f>IF(ROUND(VALUE(SUBSTITUTE(連結実質赤字比率に係る赤字・黒字の構成分析!F$38,"▲","-")),2)&gt;=0,ABS(ROUND(VALUE(SUBSTITUTE(連結実質赤字比率に係る赤字・黒字の構成分析!F$38,"▲","-")),2)),NA())</f>
        <v>0.24</v>
      </c>
      <c r="D32" s="327" t="e">
        <f>IF(ROUND(VALUE(SUBSTITUTE(連結実質赤字比率に係る赤字・黒字の構成分析!G$38,"▲","-")),2)&lt;0,ABS(ROUND(VALUE(SUBSTITUTE(連結実質赤字比率に係る赤字・黒字の構成分析!G$38,"▲","-")),2)),NA())</f>
        <v>#N/A</v>
      </c>
      <c r="E32" s="327">
        <f>IF(ROUND(VALUE(SUBSTITUTE(連結実質赤字比率に係る赤字・黒字の構成分析!G$38,"▲","-")),2)&gt;=0,ABS(ROUND(VALUE(SUBSTITUTE(連結実質赤字比率に係る赤字・黒字の構成分析!G$38,"▲","-")),2)),NA())</f>
        <v>0.23</v>
      </c>
      <c r="F32" s="327" t="e">
        <f>IF(ROUND(VALUE(SUBSTITUTE(連結実質赤字比率に係る赤字・黒字の構成分析!H$38,"▲","-")),2)&lt;0,ABS(ROUND(VALUE(SUBSTITUTE(連結実質赤字比率に係る赤字・黒字の構成分析!H$38,"▲","-")),2)),NA())</f>
        <v>#N/A</v>
      </c>
      <c r="G32" s="327">
        <f>IF(ROUND(VALUE(SUBSTITUTE(連結実質赤字比率に係る赤字・黒字の構成分析!H$38,"▲","-")),2)&gt;=0,ABS(ROUND(VALUE(SUBSTITUTE(連結実質赤字比率に係る赤字・黒字の構成分析!H$38,"▲","-")),2)),NA())</f>
        <v>0.22</v>
      </c>
      <c r="H32" s="327" t="e">
        <f>IF(ROUND(VALUE(SUBSTITUTE(連結実質赤字比率に係る赤字・黒字の構成分析!I$38,"▲","-")),2)&lt;0,ABS(ROUND(VALUE(SUBSTITUTE(連結実質赤字比率に係る赤字・黒字の構成分析!I$38,"▲","-")),2)),NA())</f>
        <v>#N/A</v>
      </c>
      <c r="I32" s="327">
        <f>IF(ROUND(VALUE(SUBSTITUTE(連結実質赤字比率に係る赤字・黒字の構成分析!I$38,"▲","-")),2)&gt;=0,ABS(ROUND(VALUE(SUBSTITUTE(連結実質赤字比率に係る赤字・黒字の構成分析!I$38,"▲","-")),2)),NA())</f>
        <v>0.19</v>
      </c>
      <c r="J32" s="327" t="e">
        <f>IF(ROUND(VALUE(SUBSTITUTE(連結実質赤字比率に係る赤字・黒字の構成分析!J$38,"▲","-")),2)&lt;0,ABS(ROUND(VALUE(SUBSTITUTE(連結実質赤字比率に係る赤字・黒字の構成分析!J$38,"▲","-")),2)),NA())</f>
        <v>#N/A</v>
      </c>
      <c r="K32" s="327">
        <f>IF(ROUND(VALUE(SUBSTITUTE(連結実質赤字比率に係る赤字・黒字の構成分析!J$38,"▲","-")),2)&gt;=0,ABS(ROUND(VALUE(SUBSTITUTE(連結実質赤字比率に係る赤字・黒字の構成分析!J$38,"▲","-")),2)),NA())</f>
        <v>0.18</v>
      </c>
    </row>
    <row r="33" spans="1:16" x14ac:dyDescent="0.15">
      <c r="A33" s="327" t="str">
        <f>IF(連結実質赤字比率に係る赤字・黒字の構成分析!C$37="",NA(),連結実質赤字比率に係る赤字・黒字の構成分析!C$37)</f>
        <v>国民健康保険事業</v>
      </c>
      <c r="B33" s="327" t="e">
        <f>IF(ROUND(VALUE(SUBSTITUTE(連結実質赤字比率に係る赤字・黒字の構成分析!F$37,"▲","-")),2)&lt;0,ABS(ROUND(VALUE(SUBSTITUTE(連結実質赤字比率に係る赤字・黒字の構成分析!F$37,"▲","-")),2)),NA())</f>
        <v>#N/A</v>
      </c>
      <c r="C33" s="327">
        <f>IF(ROUND(VALUE(SUBSTITUTE(連結実質赤字比率に係る赤字・黒字の構成分析!F$37,"▲","-")),2)&gt;=0,ABS(ROUND(VALUE(SUBSTITUTE(連結実質赤字比率に係る赤字・黒字の構成分析!F$37,"▲","-")),2)),NA())</f>
        <v>0.21</v>
      </c>
      <c r="D33" s="327" t="e">
        <f>IF(ROUND(VALUE(SUBSTITUTE(連結実質赤字比率に係る赤字・黒字の構成分析!G$37,"▲","-")),2)&lt;0,ABS(ROUND(VALUE(SUBSTITUTE(連結実質赤字比率に係る赤字・黒字の構成分析!G$37,"▲","-")),2)),NA())</f>
        <v>#N/A</v>
      </c>
      <c r="E33" s="327">
        <f>IF(ROUND(VALUE(SUBSTITUTE(連結実質赤字比率に係る赤字・黒字の構成分析!G$37,"▲","-")),2)&gt;=0,ABS(ROUND(VALUE(SUBSTITUTE(連結実質赤字比率に係る赤字・黒字の構成分析!G$37,"▲","-")),2)),NA())</f>
        <v>0.08</v>
      </c>
      <c r="F33" s="327" t="e">
        <f>IF(ROUND(VALUE(SUBSTITUTE(連結実質赤字比率に係る赤字・黒字の構成分析!H$37,"▲","-")),2)&lt;0,ABS(ROUND(VALUE(SUBSTITUTE(連結実質赤字比率に係る赤字・黒字の構成分析!H$37,"▲","-")),2)),NA())</f>
        <v>#N/A</v>
      </c>
      <c r="G33" s="327">
        <f>IF(ROUND(VALUE(SUBSTITUTE(連結実質赤字比率に係る赤字・黒字の構成分析!H$37,"▲","-")),2)&gt;=0,ABS(ROUND(VALUE(SUBSTITUTE(連結実質赤字比率に係る赤字・黒字の構成分析!H$37,"▲","-")),2)),NA())</f>
        <v>1.58</v>
      </c>
      <c r="H33" s="327" t="e">
        <f>IF(ROUND(VALUE(SUBSTITUTE(連結実質赤字比率に係る赤字・黒字の構成分析!I$37,"▲","-")),2)&lt;0,ABS(ROUND(VALUE(SUBSTITUTE(連結実質赤字比率に係る赤字・黒字の構成分析!I$37,"▲","-")),2)),NA())</f>
        <v>#N/A</v>
      </c>
      <c r="I33" s="327">
        <f>IF(ROUND(VALUE(SUBSTITUTE(連結実質赤字比率に係る赤字・黒字の構成分析!I$37,"▲","-")),2)&gt;=0,ABS(ROUND(VALUE(SUBSTITUTE(連結実質赤字比率に係る赤字・黒字の構成分析!I$37,"▲","-")),2)),NA())</f>
        <v>0.74</v>
      </c>
      <c r="J33" s="327" t="e">
        <f>IF(ROUND(VALUE(SUBSTITUTE(連結実質赤字比率に係る赤字・黒字の構成分析!J$37,"▲","-")),2)&lt;0,ABS(ROUND(VALUE(SUBSTITUTE(連結実質赤字比率に係る赤字・黒字の構成分析!J$37,"▲","-")),2)),NA())</f>
        <v>#N/A</v>
      </c>
      <c r="K33" s="327">
        <f>IF(ROUND(VALUE(SUBSTITUTE(連結実質赤字比率に係る赤字・黒字の構成分析!J$37,"▲","-")),2)&gt;=0,ABS(ROUND(VALUE(SUBSTITUTE(連結実質赤字比率に係る赤字・黒字の構成分析!J$37,"▲","-")),2)),NA())</f>
        <v>0.21</v>
      </c>
    </row>
    <row r="34" spans="1:16" x14ac:dyDescent="0.15">
      <c r="A34" s="327" t="str">
        <f>IF(連結実質赤字比率に係る赤字・黒字の構成分析!C$36="",NA(),連結実質赤字比率に係る赤字・黒字の構成分析!C$36)</f>
        <v>介護保険事業</v>
      </c>
      <c r="B34" s="327" t="e">
        <f>IF(ROUND(VALUE(SUBSTITUTE(連結実質赤字比率に係る赤字・黒字の構成分析!F$36,"▲","-")),2)&lt;0,ABS(ROUND(VALUE(SUBSTITUTE(連結実質赤字比率に係る赤字・黒字の構成分析!F$36,"▲","-")),2)),NA())</f>
        <v>#N/A</v>
      </c>
      <c r="C34" s="327">
        <f>IF(ROUND(VALUE(SUBSTITUTE(連結実質赤字比率に係る赤字・黒字の構成分析!F$36,"▲","-")),2)&gt;=0,ABS(ROUND(VALUE(SUBSTITUTE(連結実質赤字比率に係る赤字・黒字の構成分析!F$36,"▲","-")),2)),NA())</f>
        <v>0.34</v>
      </c>
      <c r="D34" s="327" t="e">
        <f>IF(ROUND(VALUE(SUBSTITUTE(連結実質赤字比率に係る赤字・黒字の構成分析!G$36,"▲","-")),2)&lt;0,ABS(ROUND(VALUE(SUBSTITUTE(連結実質赤字比率に係る赤字・黒字の構成分析!G$36,"▲","-")),2)),NA())</f>
        <v>#N/A</v>
      </c>
      <c r="E34" s="327">
        <f>IF(ROUND(VALUE(SUBSTITUTE(連結実質赤字比率に係る赤字・黒字の構成分析!G$36,"▲","-")),2)&gt;=0,ABS(ROUND(VALUE(SUBSTITUTE(連結実質赤字比率に係る赤字・黒字の構成分析!G$36,"▲","-")),2)),NA())</f>
        <v>0.21</v>
      </c>
      <c r="F34" s="327" t="e">
        <f>IF(ROUND(VALUE(SUBSTITUTE(連結実質赤字比率に係る赤字・黒字の構成分析!H$36,"▲","-")),2)&lt;0,ABS(ROUND(VALUE(SUBSTITUTE(連結実質赤字比率に係る赤字・黒字の構成分析!H$36,"▲","-")),2)),NA())</f>
        <v>#N/A</v>
      </c>
      <c r="G34" s="327">
        <f>IF(ROUND(VALUE(SUBSTITUTE(連結実質赤字比率に係る赤字・黒字の構成分析!H$36,"▲","-")),2)&gt;=0,ABS(ROUND(VALUE(SUBSTITUTE(連結実質赤字比率に係る赤字・黒字の構成分析!H$36,"▲","-")),2)),NA())</f>
        <v>0.21</v>
      </c>
      <c r="H34" s="327" t="e">
        <f>IF(ROUND(VALUE(SUBSTITUTE(連結実質赤字比率に係る赤字・黒字の構成分析!I$36,"▲","-")),2)&lt;0,ABS(ROUND(VALUE(SUBSTITUTE(連結実質赤字比率に係る赤字・黒字の構成分析!I$36,"▲","-")),2)),NA())</f>
        <v>#N/A</v>
      </c>
      <c r="I34" s="327">
        <f>IF(ROUND(VALUE(SUBSTITUTE(連結実質赤字比率に係る赤字・黒字の構成分析!I$36,"▲","-")),2)&gt;=0,ABS(ROUND(VALUE(SUBSTITUTE(連結実質赤字比率に係る赤字・黒字の構成分析!I$36,"▲","-")),2)),NA())</f>
        <v>0.5</v>
      </c>
      <c r="J34" s="327" t="e">
        <f>IF(ROUND(VALUE(SUBSTITUTE(連結実質赤字比率に係る赤字・黒字の構成分析!J$36,"▲","-")),2)&lt;0,ABS(ROUND(VALUE(SUBSTITUTE(連結実質赤字比率に係る赤字・黒字の構成分析!J$36,"▲","-")),2)),NA())</f>
        <v>#N/A</v>
      </c>
      <c r="K34" s="327">
        <f>IF(ROUND(VALUE(SUBSTITUTE(連結実質赤字比率に係る赤字・黒字の構成分析!J$36,"▲","-")),2)&gt;=0,ABS(ROUND(VALUE(SUBSTITUTE(連結実質赤字比率に係る赤字・黒字の構成分析!J$36,"▲","-")),2)),NA())</f>
        <v>0.72</v>
      </c>
    </row>
    <row r="35" spans="1:16" x14ac:dyDescent="0.15">
      <c r="A35" s="327" t="str">
        <f>IF(連結実質赤字比率に係る赤字・黒字の構成分析!C$35="",NA(),連結実質赤字比率に係る赤字・黒字の構成分析!C$35)</f>
        <v>一般会計</v>
      </c>
      <c r="B35" s="327" t="e">
        <f>IF(ROUND(VALUE(SUBSTITUTE(連結実質赤字比率に係る赤字・黒字の構成分析!F$35,"▲","-")),2)&lt;0,ABS(ROUND(VALUE(SUBSTITUTE(連結実質赤字比率に係る赤字・黒字の構成分析!F$35,"▲","-")),2)),NA())</f>
        <v>#N/A</v>
      </c>
      <c r="C35" s="327">
        <f>IF(ROUND(VALUE(SUBSTITUTE(連結実質赤字比率に係る赤字・黒字の構成分析!F$35,"▲","-")),2)&gt;=0,ABS(ROUND(VALUE(SUBSTITUTE(連結実質赤字比率に係る赤字・黒字の構成分析!F$35,"▲","-")),2)),NA())</f>
        <v>2.0299999999999998</v>
      </c>
      <c r="D35" s="327" t="e">
        <f>IF(ROUND(VALUE(SUBSTITUTE(連結実質赤字比率に係る赤字・黒字の構成分析!G$35,"▲","-")),2)&lt;0,ABS(ROUND(VALUE(SUBSTITUTE(連結実質赤字比率に係る赤字・黒字の構成分析!G$35,"▲","-")),2)),NA())</f>
        <v>#N/A</v>
      </c>
      <c r="E35" s="327">
        <f>IF(ROUND(VALUE(SUBSTITUTE(連結実質赤字比率に係る赤字・黒字の構成分析!G$35,"▲","-")),2)&gt;=0,ABS(ROUND(VALUE(SUBSTITUTE(連結実質赤字比率に係る赤字・黒字の構成分析!G$35,"▲","-")),2)),NA())</f>
        <v>4.96</v>
      </c>
      <c r="F35" s="327" t="e">
        <f>IF(ROUND(VALUE(SUBSTITUTE(連結実質赤字比率に係る赤字・黒字の構成分析!H$35,"▲","-")),2)&lt;0,ABS(ROUND(VALUE(SUBSTITUTE(連結実質赤字比率に係る赤字・黒字の構成分析!H$35,"▲","-")),2)),NA())</f>
        <v>#N/A</v>
      </c>
      <c r="G35" s="327">
        <f>IF(ROUND(VALUE(SUBSTITUTE(連結実質赤字比率に係る赤字・黒字の構成分析!H$35,"▲","-")),2)&gt;=0,ABS(ROUND(VALUE(SUBSTITUTE(連結実質赤字比率に係る赤字・黒字の構成分析!H$35,"▲","-")),2)),NA())</f>
        <v>5.03</v>
      </c>
      <c r="H35" s="327" t="e">
        <f>IF(ROUND(VALUE(SUBSTITUTE(連結実質赤字比率に係る赤字・黒字の構成分析!I$35,"▲","-")),2)&lt;0,ABS(ROUND(VALUE(SUBSTITUTE(連結実質赤字比率に係る赤字・黒字の構成分析!I$35,"▲","-")),2)),NA())</f>
        <v>#N/A</v>
      </c>
      <c r="I35" s="327">
        <f>IF(ROUND(VALUE(SUBSTITUTE(連結実質赤字比率に係る赤字・黒字の構成分析!I$35,"▲","-")),2)&gt;=0,ABS(ROUND(VALUE(SUBSTITUTE(連結実質赤字比率に係る赤字・黒字の構成分析!I$35,"▲","-")),2)),NA())</f>
        <v>4.97</v>
      </c>
      <c r="J35" s="327" t="e">
        <f>IF(ROUND(VALUE(SUBSTITUTE(連結実質赤字比率に係る赤字・黒字の構成分析!J$35,"▲","-")),2)&lt;0,ABS(ROUND(VALUE(SUBSTITUTE(連結実質赤字比率に係る赤字・黒字の構成分析!J$35,"▲","-")),2)),NA())</f>
        <v>#N/A</v>
      </c>
      <c r="K35" s="327">
        <f>IF(ROUND(VALUE(SUBSTITUTE(連結実質赤字比率に係る赤字・黒字の構成分析!J$35,"▲","-")),2)&gt;=0,ABS(ROUND(VALUE(SUBSTITUTE(連結実質赤字比率に係る赤字・黒字の構成分析!J$35,"▲","-")),2)),NA())</f>
        <v>3.55</v>
      </c>
    </row>
    <row r="36" spans="1:16" x14ac:dyDescent="0.15">
      <c r="A36" s="327" t="str">
        <f>IF(連結実質赤字比率に係る赤字・黒字の構成分析!C$34="",NA(),連結実質赤字比率に係る赤字・黒字の構成分析!C$34)</f>
        <v>水道事業</v>
      </c>
      <c r="B36" s="327" t="e">
        <f>IF(ROUND(VALUE(SUBSTITUTE(連結実質赤字比率に係る赤字・黒字の構成分析!F$34,"▲","-")),2)&lt;0,ABS(ROUND(VALUE(SUBSTITUTE(連結実質赤字比率に係る赤字・黒字の構成分析!F$34,"▲","-")),2)),NA())</f>
        <v>#N/A</v>
      </c>
      <c r="C36" s="327">
        <f>IF(ROUND(VALUE(SUBSTITUTE(連結実質赤字比率に係る赤字・黒字の構成分析!F$34,"▲","-")),2)&gt;=0,ABS(ROUND(VALUE(SUBSTITUTE(連結実質赤字比率に係る赤字・黒字の構成分析!F$34,"▲","-")),2)),NA())</f>
        <v>6.01</v>
      </c>
      <c r="D36" s="327" t="e">
        <f>IF(ROUND(VALUE(SUBSTITUTE(連結実質赤字比率に係る赤字・黒字の構成分析!G$34,"▲","-")),2)&lt;0,ABS(ROUND(VALUE(SUBSTITUTE(連結実質赤字比率に係る赤字・黒字の構成分析!G$34,"▲","-")),2)),NA())</f>
        <v>#N/A</v>
      </c>
      <c r="E36" s="327">
        <f>IF(ROUND(VALUE(SUBSTITUTE(連結実質赤字比率に係る赤字・黒字の構成分析!G$34,"▲","-")),2)&gt;=0,ABS(ROUND(VALUE(SUBSTITUTE(連結実質赤字比率に係る赤字・黒字の構成分析!G$34,"▲","-")),2)),NA())</f>
        <v>6.24</v>
      </c>
      <c r="F36" s="327" t="e">
        <f>IF(ROUND(VALUE(SUBSTITUTE(連結実質赤字比率に係る赤字・黒字の構成分析!H$34,"▲","-")),2)&lt;0,ABS(ROUND(VALUE(SUBSTITUTE(連結実質赤字比率に係る赤字・黒字の構成分析!H$34,"▲","-")),2)),NA())</f>
        <v>#N/A</v>
      </c>
      <c r="G36" s="327">
        <f>IF(ROUND(VALUE(SUBSTITUTE(連結実質赤字比率に係る赤字・黒字の構成分析!H$34,"▲","-")),2)&gt;=0,ABS(ROUND(VALUE(SUBSTITUTE(連結実質赤字比率に係る赤字・黒字の構成分析!H$34,"▲","-")),2)),NA())</f>
        <v>6.96</v>
      </c>
      <c r="H36" s="327" t="e">
        <f>IF(ROUND(VALUE(SUBSTITUTE(連結実質赤字比率に係る赤字・黒字の構成分析!I$34,"▲","-")),2)&lt;0,ABS(ROUND(VALUE(SUBSTITUTE(連結実質赤字比率に係る赤字・黒字の構成分析!I$34,"▲","-")),2)),NA())</f>
        <v>#N/A</v>
      </c>
      <c r="I36" s="327">
        <f>IF(ROUND(VALUE(SUBSTITUTE(連結実質赤字比率に係る赤字・黒字の構成分析!I$34,"▲","-")),2)&gt;=0,ABS(ROUND(VALUE(SUBSTITUTE(連結実質赤字比率に係る赤字・黒字の構成分析!I$34,"▲","-")),2)),NA())</f>
        <v>7.22</v>
      </c>
      <c r="J36" s="327" t="e">
        <f>IF(ROUND(VALUE(SUBSTITUTE(連結実質赤字比率に係る赤字・黒字の構成分析!J$34,"▲","-")),2)&lt;0,ABS(ROUND(VALUE(SUBSTITUTE(連結実質赤字比率に係る赤字・黒字の構成分析!J$34,"▲","-")),2)),NA())</f>
        <v>#N/A</v>
      </c>
      <c r="K36" s="327">
        <f>IF(ROUND(VALUE(SUBSTITUTE(連結実質赤字比率に係る赤字・黒字の構成分析!J$34,"▲","-")),2)&gt;=0,ABS(ROUND(VALUE(SUBSTITUTE(連結実質赤字比率に係る赤字・黒字の構成分析!J$34,"▲","-")),2)),NA())</f>
        <v>7.44</v>
      </c>
    </row>
    <row r="39" spans="1:16" x14ac:dyDescent="0.15">
      <c r="A39" s="325" t="s">
        <v>10</v>
      </c>
    </row>
    <row r="40" spans="1:16" x14ac:dyDescent="0.15">
      <c r="A40" s="328"/>
      <c r="B40" s="328" t="str">
        <f>'実質公債費比率（分子）の構造'!K$44</f>
        <v>H26</v>
      </c>
      <c r="C40" s="328"/>
      <c r="D40" s="328"/>
      <c r="E40" s="328" t="str">
        <f>'実質公債費比率（分子）の構造'!L$44</f>
        <v>H27</v>
      </c>
      <c r="F40" s="328"/>
      <c r="G40" s="328"/>
      <c r="H40" s="328" t="str">
        <f>'実質公債費比率（分子）の構造'!M$44</f>
        <v>H28</v>
      </c>
      <c r="I40" s="328"/>
      <c r="J40" s="328"/>
      <c r="K40" s="328" t="str">
        <f>'実質公債費比率（分子）の構造'!N$44</f>
        <v>H29</v>
      </c>
      <c r="L40" s="328"/>
      <c r="M40" s="328"/>
      <c r="N40" s="328" t="str">
        <f>'実質公債費比率（分子）の構造'!O$44</f>
        <v>H30</v>
      </c>
      <c r="O40" s="328"/>
      <c r="P40" s="328"/>
    </row>
    <row r="41" spans="1:16" x14ac:dyDescent="0.15">
      <c r="A41" s="328"/>
      <c r="B41" s="328" t="s">
        <v>117</v>
      </c>
      <c r="C41" s="328"/>
      <c r="D41" s="328" t="s">
        <v>119</v>
      </c>
      <c r="E41" s="328" t="s">
        <v>117</v>
      </c>
      <c r="F41" s="328"/>
      <c r="G41" s="328" t="s">
        <v>119</v>
      </c>
      <c r="H41" s="328" t="s">
        <v>117</v>
      </c>
      <c r="I41" s="328"/>
      <c r="J41" s="328" t="s">
        <v>119</v>
      </c>
      <c r="K41" s="328" t="s">
        <v>117</v>
      </c>
      <c r="L41" s="328"/>
      <c r="M41" s="328" t="s">
        <v>119</v>
      </c>
      <c r="N41" s="328" t="s">
        <v>117</v>
      </c>
      <c r="O41" s="328"/>
      <c r="P41" s="328" t="s">
        <v>119</v>
      </c>
    </row>
    <row r="42" spans="1:16" x14ac:dyDescent="0.15">
      <c r="A42" s="328" t="s">
        <v>121</v>
      </c>
      <c r="B42" s="328"/>
      <c r="C42" s="328"/>
      <c r="D42" s="328">
        <f>'実質公債費比率（分子）の構造'!K$52</f>
        <v>2933</v>
      </c>
      <c r="E42" s="328"/>
      <c r="F42" s="328"/>
      <c r="G42" s="328">
        <f>'実質公債費比率（分子）の構造'!L$52</f>
        <v>2947</v>
      </c>
      <c r="H42" s="328"/>
      <c r="I42" s="328"/>
      <c r="J42" s="328">
        <f>'実質公債費比率（分子）の構造'!M$52</f>
        <v>2763</v>
      </c>
      <c r="K42" s="328"/>
      <c r="L42" s="328"/>
      <c r="M42" s="328">
        <f>'実質公債費比率（分子）の構造'!N$52</f>
        <v>2747</v>
      </c>
      <c r="N42" s="328"/>
      <c r="O42" s="328"/>
      <c r="P42" s="328">
        <f>'実質公債費比率（分子）の構造'!O$52</f>
        <v>2767</v>
      </c>
    </row>
    <row r="43" spans="1:16" x14ac:dyDescent="0.15">
      <c r="A43" s="328" t="s">
        <v>48</v>
      </c>
      <c r="B43" s="328" t="str">
        <f>'実質公債費比率（分子）の構造'!K$51</f>
        <v>-</v>
      </c>
      <c r="C43" s="328"/>
      <c r="D43" s="328"/>
      <c r="E43" s="328" t="str">
        <f>'実質公債費比率（分子）の構造'!L$51</f>
        <v>-</v>
      </c>
      <c r="F43" s="328"/>
      <c r="G43" s="328"/>
      <c r="H43" s="328" t="str">
        <f>'実質公債費比率（分子）の構造'!M$51</f>
        <v>-</v>
      </c>
      <c r="I43" s="328"/>
      <c r="J43" s="328"/>
      <c r="K43" s="328" t="str">
        <f>'実質公債費比率（分子）の構造'!N$51</f>
        <v>-</v>
      </c>
      <c r="L43" s="328"/>
      <c r="M43" s="328"/>
      <c r="N43" s="328" t="str">
        <f>'実質公債費比率（分子）の構造'!O$51</f>
        <v>-</v>
      </c>
      <c r="O43" s="328"/>
      <c r="P43" s="328"/>
    </row>
    <row r="44" spans="1:16" x14ac:dyDescent="0.15">
      <c r="A44" s="328" t="s">
        <v>41</v>
      </c>
      <c r="B44" s="328">
        <f>'実質公債費比率（分子）の構造'!K$50</f>
        <v>9</v>
      </c>
      <c r="C44" s="328"/>
      <c r="D44" s="328"/>
      <c r="E44" s="328">
        <f>'実質公債費比率（分子）の構造'!L$50</f>
        <v>4</v>
      </c>
      <c r="F44" s="328"/>
      <c r="G44" s="328"/>
      <c r="H44" s="328">
        <f>'実質公債費比率（分子）の構造'!M$50</f>
        <v>1</v>
      </c>
      <c r="I44" s="328"/>
      <c r="J44" s="328"/>
      <c r="K44" s="328">
        <f>'実質公債費比率（分子）の構造'!N$50</f>
        <v>1</v>
      </c>
      <c r="L44" s="328"/>
      <c r="M44" s="328"/>
      <c r="N44" s="328">
        <f>'実質公債費比率（分子）の構造'!O$50</f>
        <v>0</v>
      </c>
      <c r="O44" s="328"/>
      <c r="P44" s="328"/>
    </row>
    <row r="45" spans="1:16" x14ac:dyDescent="0.15">
      <c r="A45" s="328" t="s">
        <v>0</v>
      </c>
      <c r="B45" s="328">
        <f>'実質公債費比率（分子）の構造'!K$49</f>
        <v>192</v>
      </c>
      <c r="C45" s="328"/>
      <c r="D45" s="328"/>
      <c r="E45" s="328">
        <f>'実質公債費比率（分子）の構造'!L$49</f>
        <v>166</v>
      </c>
      <c r="F45" s="328"/>
      <c r="G45" s="328"/>
      <c r="H45" s="328">
        <f>'実質公債費比率（分子）の構造'!M$49</f>
        <v>186</v>
      </c>
      <c r="I45" s="328"/>
      <c r="J45" s="328"/>
      <c r="K45" s="328">
        <f>'実質公債費比率（分子）の構造'!N$49</f>
        <v>165</v>
      </c>
      <c r="L45" s="328"/>
      <c r="M45" s="328"/>
      <c r="N45" s="328">
        <f>'実質公債費比率（分子）の構造'!O$49</f>
        <v>125</v>
      </c>
      <c r="O45" s="328"/>
      <c r="P45" s="328"/>
    </row>
    <row r="46" spans="1:16" x14ac:dyDescent="0.15">
      <c r="A46" s="328" t="s">
        <v>39</v>
      </c>
      <c r="B46" s="328">
        <f>'実質公債費比率（分子）の構造'!K$48</f>
        <v>1433</v>
      </c>
      <c r="C46" s="328"/>
      <c r="D46" s="328"/>
      <c r="E46" s="328">
        <f>'実質公債費比率（分子）の構造'!L$48</f>
        <v>1406</v>
      </c>
      <c r="F46" s="328"/>
      <c r="G46" s="328"/>
      <c r="H46" s="328">
        <f>'実質公債費比率（分子）の構造'!M$48</f>
        <v>1399</v>
      </c>
      <c r="I46" s="328"/>
      <c r="J46" s="328"/>
      <c r="K46" s="328">
        <f>'実質公債費比率（分子）の構造'!N$48</f>
        <v>1339</v>
      </c>
      <c r="L46" s="328"/>
      <c r="M46" s="328"/>
      <c r="N46" s="328">
        <f>'実質公債費比率（分子）の構造'!O$48</f>
        <v>1295</v>
      </c>
      <c r="O46" s="328"/>
      <c r="P46" s="328"/>
    </row>
    <row r="47" spans="1:16" x14ac:dyDescent="0.15">
      <c r="A47" s="328" t="s">
        <v>33</v>
      </c>
      <c r="B47" s="328" t="str">
        <f>'実質公債費比率（分子）の構造'!K$47</f>
        <v>-</v>
      </c>
      <c r="C47" s="328"/>
      <c r="D47" s="328"/>
      <c r="E47" s="328" t="str">
        <f>'実質公債費比率（分子）の構造'!L$47</f>
        <v>-</v>
      </c>
      <c r="F47" s="328"/>
      <c r="G47" s="328"/>
      <c r="H47" s="328" t="str">
        <f>'実質公債費比率（分子）の構造'!M$47</f>
        <v>-</v>
      </c>
      <c r="I47" s="328"/>
      <c r="J47" s="328"/>
      <c r="K47" s="328" t="str">
        <f>'実質公債費比率（分子）の構造'!N$47</f>
        <v>-</v>
      </c>
      <c r="L47" s="328"/>
      <c r="M47" s="328"/>
      <c r="N47" s="328" t="str">
        <f>'実質公債費比率（分子）の構造'!O$47</f>
        <v>-</v>
      </c>
      <c r="O47" s="328"/>
      <c r="P47" s="328"/>
    </row>
    <row r="48" spans="1:16" x14ac:dyDescent="0.15">
      <c r="A48" s="328" t="s">
        <v>28</v>
      </c>
      <c r="B48" s="328" t="str">
        <f>'実質公債費比率（分子）の構造'!K$46</f>
        <v>-</v>
      </c>
      <c r="C48" s="328"/>
      <c r="D48" s="328"/>
      <c r="E48" s="328" t="str">
        <f>'実質公債費比率（分子）の構造'!L$46</f>
        <v>-</v>
      </c>
      <c r="F48" s="328"/>
      <c r="G48" s="328"/>
      <c r="H48" s="328" t="str">
        <f>'実質公債費比率（分子）の構造'!M$46</f>
        <v>-</v>
      </c>
      <c r="I48" s="328"/>
      <c r="J48" s="328"/>
      <c r="K48" s="328" t="str">
        <f>'実質公債費比率（分子）の構造'!N$46</f>
        <v>-</v>
      </c>
      <c r="L48" s="328"/>
      <c r="M48" s="328"/>
      <c r="N48" s="328" t="str">
        <f>'実質公債費比率（分子）の構造'!O$46</f>
        <v>-</v>
      </c>
      <c r="O48" s="328"/>
      <c r="P48" s="328"/>
    </row>
    <row r="49" spans="1:16" x14ac:dyDescent="0.15">
      <c r="A49" s="328" t="s">
        <v>24</v>
      </c>
      <c r="B49" s="328">
        <f>'実質公債費比率（分子）の構造'!K$45</f>
        <v>2764</v>
      </c>
      <c r="C49" s="328"/>
      <c r="D49" s="328"/>
      <c r="E49" s="328">
        <f>'実質公債費比率（分子）の構造'!L$45</f>
        <v>2788</v>
      </c>
      <c r="F49" s="328"/>
      <c r="G49" s="328"/>
      <c r="H49" s="328">
        <f>'実質公債費比率（分子）の構造'!M$45</f>
        <v>2768</v>
      </c>
      <c r="I49" s="328"/>
      <c r="J49" s="328"/>
      <c r="K49" s="328">
        <f>'実質公債費比率（分子）の構造'!N$45</f>
        <v>2765</v>
      </c>
      <c r="L49" s="328"/>
      <c r="M49" s="328"/>
      <c r="N49" s="328">
        <f>'実質公債費比率（分子）の構造'!O$45</f>
        <v>2767</v>
      </c>
      <c r="O49" s="328"/>
      <c r="P49" s="328"/>
    </row>
    <row r="50" spans="1:16" x14ac:dyDescent="0.15">
      <c r="A50" s="328" t="s">
        <v>54</v>
      </c>
      <c r="B50" s="328" t="e">
        <f>NA()</f>
        <v>#N/A</v>
      </c>
      <c r="C50" s="328">
        <f>IF(ISNUMBER('実質公債費比率（分子）の構造'!K$53),'実質公債費比率（分子）の構造'!K$53,NA())</f>
        <v>1465</v>
      </c>
      <c r="D50" s="328" t="e">
        <f>NA()</f>
        <v>#N/A</v>
      </c>
      <c r="E50" s="328" t="e">
        <f>NA()</f>
        <v>#N/A</v>
      </c>
      <c r="F50" s="328">
        <f>IF(ISNUMBER('実質公債費比率（分子）の構造'!L$53),'実質公債費比率（分子）の構造'!L$53,NA())</f>
        <v>1417</v>
      </c>
      <c r="G50" s="328" t="e">
        <f>NA()</f>
        <v>#N/A</v>
      </c>
      <c r="H50" s="328" t="e">
        <f>NA()</f>
        <v>#N/A</v>
      </c>
      <c r="I50" s="328">
        <f>IF(ISNUMBER('実質公債費比率（分子）の構造'!M$53),'実質公債費比率（分子）の構造'!M$53,NA())</f>
        <v>1591</v>
      </c>
      <c r="J50" s="328" t="e">
        <f>NA()</f>
        <v>#N/A</v>
      </c>
      <c r="K50" s="328" t="e">
        <f>NA()</f>
        <v>#N/A</v>
      </c>
      <c r="L50" s="328">
        <f>IF(ISNUMBER('実質公債費比率（分子）の構造'!N$53),'実質公債費比率（分子）の構造'!N$53,NA())</f>
        <v>1523</v>
      </c>
      <c r="M50" s="328" t="e">
        <f>NA()</f>
        <v>#N/A</v>
      </c>
      <c r="N50" s="328" t="e">
        <f>NA()</f>
        <v>#N/A</v>
      </c>
      <c r="O50" s="328">
        <f>IF(ISNUMBER('実質公債費比率（分子）の構造'!O$53),'実質公債費比率（分子）の構造'!O$53,NA())</f>
        <v>1420</v>
      </c>
      <c r="P50" s="328" t="e">
        <f>NA()</f>
        <v>#N/A</v>
      </c>
    </row>
    <row r="53" spans="1:16" x14ac:dyDescent="0.15">
      <c r="A53" s="325" t="s">
        <v>122</v>
      </c>
    </row>
    <row r="54" spans="1:16" x14ac:dyDescent="0.15">
      <c r="A54" s="327"/>
      <c r="B54" s="327" t="str">
        <f>'将来負担比率（分子）の構造'!I$40</f>
        <v>H26</v>
      </c>
      <c r="C54" s="327"/>
      <c r="D54" s="327"/>
      <c r="E54" s="327" t="str">
        <f>'将来負担比率（分子）の構造'!J$40</f>
        <v>H27</v>
      </c>
      <c r="F54" s="327"/>
      <c r="G54" s="327"/>
      <c r="H54" s="327" t="str">
        <f>'将来負担比率（分子）の構造'!K$40</f>
        <v>H28</v>
      </c>
      <c r="I54" s="327"/>
      <c r="J54" s="327"/>
      <c r="K54" s="327" t="str">
        <f>'将来負担比率（分子）の構造'!L$40</f>
        <v>H29</v>
      </c>
      <c r="L54" s="327"/>
      <c r="M54" s="327"/>
      <c r="N54" s="327" t="str">
        <f>'将来負担比率（分子）の構造'!M$40</f>
        <v>H30</v>
      </c>
      <c r="O54" s="327"/>
      <c r="P54" s="327"/>
    </row>
    <row r="55" spans="1:16" x14ac:dyDescent="0.15">
      <c r="A55" s="327"/>
      <c r="B55" s="327" t="s">
        <v>108</v>
      </c>
      <c r="C55" s="327"/>
      <c r="D55" s="327" t="s">
        <v>126</v>
      </c>
      <c r="E55" s="327" t="s">
        <v>108</v>
      </c>
      <c r="F55" s="327"/>
      <c r="G55" s="327" t="s">
        <v>126</v>
      </c>
      <c r="H55" s="327" t="s">
        <v>108</v>
      </c>
      <c r="I55" s="327"/>
      <c r="J55" s="327" t="s">
        <v>126</v>
      </c>
      <c r="K55" s="327" t="s">
        <v>108</v>
      </c>
      <c r="L55" s="327"/>
      <c r="M55" s="327" t="s">
        <v>126</v>
      </c>
      <c r="N55" s="327" t="s">
        <v>108</v>
      </c>
      <c r="O55" s="327"/>
      <c r="P55" s="327" t="s">
        <v>126</v>
      </c>
    </row>
    <row r="56" spans="1:16" x14ac:dyDescent="0.15">
      <c r="A56" s="327" t="s">
        <v>43</v>
      </c>
      <c r="B56" s="327"/>
      <c r="C56" s="327"/>
      <c r="D56" s="327">
        <f>'将来負担比率（分子）の構造'!I$52</f>
        <v>34479</v>
      </c>
      <c r="E56" s="327"/>
      <c r="F56" s="327"/>
      <c r="G56" s="327">
        <f>'将来負担比率（分子）の構造'!J$52</f>
        <v>35451</v>
      </c>
      <c r="H56" s="327"/>
      <c r="I56" s="327"/>
      <c r="J56" s="327">
        <f>'将来負担比率（分子）の構造'!K$52</f>
        <v>34677</v>
      </c>
      <c r="K56" s="327"/>
      <c r="L56" s="327"/>
      <c r="M56" s="327">
        <f>'将来負担比率（分子）の構造'!L$52</f>
        <v>33878</v>
      </c>
      <c r="N56" s="327"/>
      <c r="O56" s="327"/>
      <c r="P56" s="327">
        <f>'将来負担比率（分子）の構造'!M$52</f>
        <v>33370</v>
      </c>
    </row>
    <row r="57" spans="1:16" x14ac:dyDescent="0.15">
      <c r="A57" s="327" t="s">
        <v>95</v>
      </c>
      <c r="B57" s="327"/>
      <c r="C57" s="327"/>
      <c r="D57" s="327">
        <f>'将来負担比率（分子）の構造'!I$51</f>
        <v>2134</v>
      </c>
      <c r="E57" s="327"/>
      <c r="F57" s="327"/>
      <c r="G57" s="327">
        <f>'将来負担比率（分子）の構造'!J$51</f>
        <v>2545</v>
      </c>
      <c r="H57" s="327"/>
      <c r="I57" s="327"/>
      <c r="J57" s="327">
        <f>'将来負担比率（分子）の構造'!K$51</f>
        <v>2548</v>
      </c>
      <c r="K57" s="327"/>
      <c r="L57" s="327"/>
      <c r="M57" s="327">
        <f>'将来負担比率（分子）の構造'!L$51</f>
        <v>2408</v>
      </c>
      <c r="N57" s="327"/>
      <c r="O57" s="327"/>
      <c r="P57" s="327">
        <f>'将来負担比率（分子）の構造'!M$51</f>
        <v>2492</v>
      </c>
    </row>
    <row r="58" spans="1:16" x14ac:dyDescent="0.15">
      <c r="A58" s="327" t="s">
        <v>92</v>
      </c>
      <c r="B58" s="327"/>
      <c r="C58" s="327"/>
      <c r="D58" s="327">
        <f>'将来負担比率（分子）の構造'!I$50</f>
        <v>4443</v>
      </c>
      <c r="E58" s="327"/>
      <c r="F58" s="327"/>
      <c r="G58" s="327">
        <f>'将来負担比率（分子）の構造'!J$50</f>
        <v>4787</v>
      </c>
      <c r="H58" s="327"/>
      <c r="I58" s="327"/>
      <c r="J58" s="327">
        <f>'将来負担比率（分子）の構造'!K$50</f>
        <v>4529</v>
      </c>
      <c r="K58" s="327"/>
      <c r="L58" s="327"/>
      <c r="M58" s="327">
        <f>'将来負担比率（分子）の構造'!L$50</f>
        <v>5217</v>
      </c>
      <c r="N58" s="327"/>
      <c r="O58" s="327"/>
      <c r="P58" s="327">
        <f>'将来負担比率（分子）の構造'!M$50</f>
        <v>5134</v>
      </c>
    </row>
    <row r="59" spans="1:16" x14ac:dyDescent="0.15">
      <c r="A59" s="327" t="s">
        <v>88</v>
      </c>
      <c r="B59" s="327" t="str">
        <f>'将来負担比率（分子）の構造'!I$49</f>
        <v>-</v>
      </c>
      <c r="C59" s="327"/>
      <c r="D59" s="327"/>
      <c r="E59" s="327" t="str">
        <f>'将来負担比率（分子）の構造'!J$49</f>
        <v>-</v>
      </c>
      <c r="F59" s="327"/>
      <c r="G59" s="327"/>
      <c r="H59" s="327" t="str">
        <f>'将来負担比率（分子）の構造'!K$49</f>
        <v>-</v>
      </c>
      <c r="I59" s="327"/>
      <c r="J59" s="327"/>
      <c r="K59" s="327" t="str">
        <f>'将来負担比率（分子）の構造'!L$49</f>
        <v>-</v>
      </c>
      <c r="L59" s="327"/>
      <c r="M59" s="327"/>
      <c r="N59" s="327" t="str">
        <f>'将来負担比率（分子）の構造'!M$49</f>
        <v>-</v>
      </c>
      <c r="O59" s="327"/>
      <c r="P59" s="327"/>
    </row>
    <row r="60" spans="1:16" x14ac:dyDescent="0.15">
      <c r="A60" s="327" t="s">
        <v>82</v>
      </c>
      <c r="B60" s="327" t="str">
        <f>'将来負担比率（分子）の構造'!I$48</f>
        <v>-</v>
      </c>
      <c r="C60" s="327"/>
      <c r="D60" s="327"/>
      <c r="E60" s="327" t="str">
        <f>'将来負担比率（分子）の構造'!J$48</f>
        <v>-</v>
      </c>
      <c r="F60" s="327"/>
      <c r="G60" s="327"/>
      <c r="H60" s="327" t="str">
        <f>'将来負担比率（分子）の構造'!K$48</f>
        <v>-</v>
      </c>
      <c r="I60" s="327"/>
      <c r="J60" s="327"/>
      <c r="K60" s="327" t="str">
        <f>'将来負担比率（分子）の構造'!L$48</f>
        <v>-</v>
      </c>
      <c r="L60" s="327"/>
      <c r="M60" s="327"/>
      <c r="N60" s="327" t="str">
        <f>'将来負担比率（分子）の構造'!M$48</f>
        <v>-</v>
      </c>
      <c r="O60" s="327"/>
      <c r="P60" s="327"/>
    </row>
    <row r="61" spans="1:16" x14ac:dyDescent="0.15">
      <c r="A61" s="327" t="s">
        <v>74</v>
      </c>
      <c r="B61" s="327" t="str">
        <f>'将来負担比率（分子）の構造'!I$46</f>
        <v>-</v>
      </c>
      <c r="C61" s="327"/>
      <c r="D61" s="327"/>
      <c r="E61" s="327">
        <f>'将来負担比率（分子）の構造'!J$46</f>
        <v>3</v>
      </c>
      <c r="F61" s="327"/>
      <c r="G61" s="327"/>
      <c r="H61" s="327">
        <f>'将来負担比率（分子）の構造'!K$46</f>
        <v>0</v>
      </c>
      <c r="I61" s="327"/>
      <c r="J61" s="327"/>
      <c r="K61" s="327" t="str">
        <f>'将来負担比率（分子）の構造'!L$46</f>
        <v>-</v>
      </c>
      <c r="L61" s="327"/>
      <c r="M61" s="327"/>
      <c r="N61" s="327">
        <f>'将来負担比率（分子）の構造'!M$46</f>
        <v>0</v>
      </c>
      <c r="O61" s="327"/>
      <c r="P61" s="327"/>
    </row>
    <row r="62" spans="1:16" x14ac:dyDescent="0.15">
      <c r="A62" s="327" t="s">
        <v>75</v>
      </c>
      <c r="B62" s="327">
        <f>'将来負担比率（分子）の構造'!I$45</f>
        <v>2676</v>
      </c>
      <c r="C62" s="327"/>
      <c r="D62" s="327"/>
      <c r="E62" s="327">
        <f>'将来負担比率（分子）の構造'!J$45</f>
        <v>2796</v>
      </c>
      <c r="F62" s="327"/>
      <c r="G62" s="327"/>
      <c r="H62" s="327">
        <f>'将来負担比率（分子）の構造'!K$45</f>
        <v>2929</v>
      </c>
      <c r="I62" s="327"/>
      <c r="J62" s="327"/>
      <c r="K62" s="327">
        <f>'将来負担比率（分子）の構造'!L$45</f>
        <v>2816</v>
      </c>
      <c r="L62" s="327"/>
      <c r="M62" s="327"/>
      <c r="N62" s="327">
        <f>'将来負担比率（分子）の構造'!M$45</f>
        <v>2792</v>
      </c>
      <c r="O62" s="327"/>
      <c r="P62" s="327"/>
    </row>
    <row r="63" spans="1:16" x14ac:dyDescent="0.15">
      <c r="A63" s="327" t="s">
        <v>73</v>
      </c>
      <c r="B63" s="327">
        <f>'将来負担比率（分子）の構造'!I$44</f>
        <v>1858</v>
      </c>
      <c r="C63" s="327"/>
      <c r="D63" s="327"/>
      <c r="E63" s="327">
        <f>'将来負担比率（分子）の構造'!J$44</f>
        <v>1624</v>
      </c>
      <c r="F63" s="327"/>
      <c r="G63" s="327"/>
      <c r="H63" s="327">
        <f>'将来負担比率（分子）の構造'!K$44</f>
        <v>1569</v>
      </c>
      <c r="I63" s="327"/>
      <c r="J63" s="327"/>
      <c r="K63" s="327">
        <f>'将来負担比率（分子）の構造'!L$44</f>
        <v>1417</v>
      </c>
      <c r="L63" s="327"/>
      <c r="M63" s="327"/>
      <c r="N63" s="327">
        <f>'将来負担比率（分子）の構造'!M$44</f>
        <v>1468</v>
      </c>
      <c r="O63" s="327"/>
      <c r="P63" s="327"/>
    </row>
    <row r="64" spans="1:16" x14ac:dyDescent="0.15">
      <c r="A64" s="327" t="s">
        <v>71</v>
      </c>
      <c r="B64" s="327">
        <f>'将来負担比率（分子）の構造'!I$43</f>
        <v>21166</v>
      </c>
      <c r="C64" s="327"/>
      <c r="D64" s="327"/>
      <c r="E64" s="327">
        <f>'将来負担比率（分子）の構造'!J$43</f>
        <v>20364</v>
      </c>
      <c r="F64" s="327"/>
      <c r="G64" s="327"/>
      <c r="H64" s="327">
        <f>'将来負担比率（分子）の構造'!K$43</f>
        <v>19737</v>
      </c>
      <c r="I64" s="327"/>
      <c r="J64" s="327"/>
      <c r="K64" s="327">
        <f>'将来負担比率（分子）の構造'!L$43</f>
        <v>18914</v>
      </c>
      <c r="L64" s="327"/>
      <c r="M64" s="327"/>
      <c r="N64" s="327">
        <f>'将来負担比率（分子）の構造'!M$43</f>
        <v>18104</v>
      </c>
      <c r="O64" s="327"/>
      <c r="P64" s="327"/>
    </row>
    <row r="65" spans="1:16" x14ac:dyDescent="0.15">
      <c r="A65" s="327" t="s">
        <v>70</v>
      </c>
      <c r="B65" s="327">
        <f>'将来負担比率（分子）の構造'!I$42</f>
        <v>11</v>
      </c>
      <c r="C65" s="327"/>
      <c r="D65" s="327"/>
      <c r="E65" s="327">
        <f>'将来負担比率（分子）の構造'!J$42</f>
        <v>12</v>
      </c>
      <c r="F65" s="327"/>
      <c r="G65" s="327"/>
      <c r="H65" s="327">
        <f>'将来負担比率（分子）の構造'!K$42</f>
        <v>6</v>
      </c>
      <c r="I65" s="327"/>
      <c r="J65" s="327"/>
      <c r="K65" s="327">
        <f>'将来負担比率（分子）の構造'!L$42</f>
        <v>5</v>
      </c>
      <c r="L65" s="327"/>
      <c r="M65" s="327"/>
      <c r="N65" s="327">
        <f>'将来負担比率（分子）の構造'!M$42</f>
        <v>0</v>
      </c>
      <c r="O65" s="327"/>
      <c r="P65" s="327"/>
    </row>
    <row r="66" spans="1:16" x14ac:dyDescent="0.15">
      <c r="A66" s="327" t="s">
        <v>62</v>
      </c>
      <c r="B66" s="327">
        <f>'将来負担比率（分子）の構造'!I$41</f>
        <v>29645</v>
      </c>
      <c r="C66" s="327"/>
      <c r="D66" s="327"/>
      <c r="E66" s="327">
        <f>'将来負担比率（分子）の構造'!J$41</f>
        <v>31616</v>
      </c>
      <c r="F66" s="327"/>
      <c r="G66" s="327"/>
      <c r="H66" s="327">
        <f>'将来負担比率（分子）の構造'!K$41</f>
        <v>31286</v>
      </c>
      <c r="I66" s="327"/>
      <c r="J66" s="327"/>
      <c r="K66" s="327">
        <f>'将来負担比率（分子）の構造'!L$41</f>
        <v>31109</v>
      </c>
      <c r="L66" s="327"/>
      <c r="M66" s="327"/>
      <c r="N66" s="327">
        <f>'将来負担比率（分子）の構造'!M$41</f>
        <v>30799</v>
      </c>
      <c r="O66" s="327"/>
      <c r="P66" s="327"/>
    </row>
    <row r="67" spans="1:16" x14ac:dyDescent="0.15">
      <c r="A67" s="327" t="s">
        <v>97</v>
      </c>
      <c r="B67" s="327" t="e">
        <f>NA()</f>
        <v>#N/A</v>
      </c>
      <c r="C67" s="327">
        <f>IF(ISNUMBER('将来負担比率（分子）の構造'!I$53),IF('将来負担比率（分子）の構造'!I$53&lt;0,0,'将来負担比率（分子）の構造'!I$53),NA())</f>
        <v>14299</v>
      </c>
      <c r="D67" s="327" t="e">
        <f>NA()</f>
        <v>#N/A</v>
      </c>
      <c r="E67" s="327" t="e">
        <f>NA()</f>
        <v>#N/A</v>
      </c>
      <c r="F67" s="327">
        <f>IF(ISNUMBER('将来負担比率（分子）の構造'!J$53),IF('将来負担比率（分子）の構造'!J$53&lt;0,0,'将来負担比率（分子）の構造'!J$53),NA())</f>
        <v>13631</v>
      </c>
      <c r="G67" s="327" t="e">
        <f>NA()</f>
        <v>#N/A</v>
      </c>
      <c r="H67" s="327" t="e">
        <f>NA()</f>
        <v>#N/A</v>
      </c>
      <c r="I67" s="327">
        <f>IF(ISNUMBER('将来負担比率（分子）の構造'!K$53),IF('将来負担比率（分子）の構造'!K$53&lt;0,0,'将来負担比率（分子）の構造'!K$53),NA())</f>
        <v>13774</v>
      </c>
      <c r="J67" s="327" t="e">
        <f>NA()</f>
        <v>#N/A</v>
      </c>
      <c r="K67" s="327" t="e">
        <f>NA()</f>
        <v>#N/A</v>
      </c>
      <c r="L67" s="327">
        <f>IF(ISNUMBER('将来負担比率（分子）の構造'!L$53),IF('将来負担比率（分子）の構造'!L$53&lt;0,0,'将来負担比率（分子）の構造'!L$53),NA())</f>
        <v>12758</v>
      </c>
      <c r="M67" s="327" t="e">
        <f>NA()</f>
        <v>#N/A</v>
      </c>
      <c r="N67" s="327" t="e">
        <f>NA()</f>
        <v>#N/A</v>
      </c>
      <c r="O67" s="327">
        <f>IF(ISNUMBER('将来負担比率（分子）の構造'!M$53),IF('将来負担比率（分子）の構造'!M$53&lt;0,0,'将来負担比率（分子）の構造'!M$53),NA())</f>
        <v>12167</v>
      </c>
      <c r="P67" s="327" t="e">
        <f>NA()</f>
        <v>#N/A</v>
      </c>
    </row>
    <row r="70" spans="1:16" x14ac:dyDescent="0.15">
      <c r="A70" s="330" t="s">
        <v>127</v>
      </c>
      <c r="B70" s="330"/>
      <c r="C70" s="330"/>
      <c r="D70" s="330"/>
      <c r="E70" s="330"/>
      <c r="F70" s="330"/>
    </row>
    <row r="71" spans="1:16" x14ac:dyDescent="0.15">
      <c r="A71" s="329"/>
      <c r="B71" s="329" t="str">
        <f>基金残高に係る経年分析!F54</f>
        <v>H28</v>
      </c>
      <c r="C71" s="329" t="str">
        <f>基金残高に係る経年分析!G54</f>
        <v>H29</v>
      </c>
      <c r="D71" s="329" t="str">
        <f>基金残高に係る経年分析!H54</f>
        <v>H30</v>
      </c>
    </row>
    <row r="72" spans="1:16" x14ac:dyDescent="0.15">
      <c r="A72" s="329" t="s">
        <v>128</v>
      </c>
      <c r="B72" s="331">
        <f>基金残高に係る経年分析!F55</f>
        <v>1164</v>
      </c>
      <c r="C72" s="331">
        <f>基金残高に係る経年分析!G55</f>
        <v>1711</v>
      </c>
      <c r="D72" s="331">
        <f>基金残高に係る経年分析!H55</f>
        <v>1311</v>
      </c>
    </row>
    <row r="73" spans="1:16" x14ac:dyDescent="0.15">
      <c r="A73" s="329" t="s">
        <v>129</v>
      </c>
      <c r="B73" s="331">
        <f>基金残高に係る経年分析!F56</f>
        <v>1476</v>
      </c>
      <c r="C73" s="331">
        <f>基金残高に係る経年分析!G56</f>
        <v>1461</v>
      </c>
      <c r="D73" s="331">
        <f>基金残高に係る経年分析!H56</f>
        <v>1598</v>
      </c>
    </row>
    <row r="74" spans="1:16" x14ac:dyDescent="0.15">
      <c r="A74" s="329" t="s">
        <v>131</v>
      </c>
      <c r="B74" s="331">
        <f>基金残高に係る経年分析!F57</f>
        <v>2483</v>
      </c>
      <c r="C74" s="331">
        <f>基金残高に係る経年分析!G57</f>
        <v>2379</v>
      </c>
      <c r="D74" s="331">
        <f>基金残高に係る経年分析!H57</f>
        <v>2301</v>
      </c>
    </row>
  </sheetData>
  <sheetProtection algorithmName="SHA-512" hashValue="bwbpK/cR+X+9Bd8X5wEmd9NpuNNd5qvVt7qi9NIOgYucuvvQcvCWyy32/VfSeXpemgY140gFEjmpNg+cS8n/eg==" saltValue="EOIPMblBcwxUejfvdB+fR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77</v>
      </c>
      <c r="DI1" s="578"/>
      <c r="DJ1" s="578"/>
      <c r="DK1" s="578"/>
      <c r="DL1" s="578"/>
      <c r="DM1" s="578"/>
      <c r="DN1" s="579"/>
      <c r="DO1" s="1"/>
      <c r="DP1" s="577" t="s">
        <v>312</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3" t="s">
        <v>314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0" t="s">
        <v>118</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315</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316</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x14ac:dyDescent="0.15">
      <c r="B4" s="370" t="s">
        <v>5</v>
      </c>
      <c r="C4" s="371"/>
      <c r="D4" s="371"/>
      <c r="E4" s="371"/>
      <c r="F4" s="371"/>
      <c r="G4" s="371"/>
      <c r="H4" s="371"/>
      <c r="I4" s="371"/>
      <c r="J4" s="371"/>
      <c r="K4" s="371"/>
      <c r="L4" s="371"/>
      <c r="M4" s="371"/>
      <c r="N4" s="371"/>
      <c r="O4" s="371"/>
      <c r="P4" s="371"/>
      <c r="Q4" s="413"/>
      <c r="R4" s="370" t="s">
        <v>319</v>
      </c>
      <c r="S4" s="371"/>
      <c r="T4" s="371"/>
      <c r="U4" s="371"/>
      <c r="V4" s="371"/>
      <c r="W4" s="371"/>
      <c r="X4" s="371"/>
      <c r="Y4" s="413"/>
      <c r="Z4" s="370" t="s">
        <v>322</v>
      </c>
      <c r="AA4" s="371"/>
      <c r="AB4" s="371"/>
      <c r="AC4" s="413"/>
      <c r="AD4" s="370" t="s">
        <v>266</v>
      </c>
      <c r="AE4" s="371"/>
      <c r="AF4" s="371"/>
      <c r="AG4" s="371"/>
      <c r="AH4" s="371"/>
      <c r="AI4" s="371"/>
      <c r="AJ4" s="371"/>
      <c r="AK4" s="413"/>
      <c r="AL4" s="370" t="s">
        <v>322</v>
      </c>
      <c r="AM4" s="371"/>
      <c r="AN4" s="371"/>
      <c r="AO4" s="413"/>
      <c r="AP4" s="580" t="s">
        <v>326</v>
      </c>
      <c r="AQ4" s="580"/>
      <c r="AR4" s="580"/>
      <c r="AS4" s="580"/>
      <c r="AT4" s="580"/>
      <c r="AU4" s="580"/>
      <c r="AV4" s="580"/>
      <c r="AW4" s="580"/>
      <c r="AX4" s="580"/>
      <c r="AY4" s="580"/>
      <c r="AZ4" s="580"/>
      <c r="BA4" s="580"/>
      <c r="BB4" s="580"/>
      <c r="BC4" s="580"/>
      <c r="BD4" s="580"/>
      <c r="BE4" s="580"/>
      <c r="BF4" s="580"/>
      <c r="BG4" s="580" t="s">
        <v>301</v>
      </c>
      <c r="BH4" s="580"/>
      <c r="BI4" s="580"/>
      <c r="BJ4" s="580"/>
      <c r="BK4" s="580"/>
      <c r="BL4" s="580"/>
      <c r="BM4" s="580"/>
      <c r="BN4" s="580"/>
      <c r="BO4" s="580" t="s">
        <v>322</v>
      </c>
      <c r="BP4" s="580"/>
      <c r="BQ4" s="580"/>
      <c r="BR4" s="580"/>
      <c r="BS4" s="580" t="s">
        <v>327</v>
      </c>
      <c r="BT4" s="580"/>
      <c r="BU4" s="580"/>
      <c r="BV4" s="580"/>
      <c r="BW4" s="580"/>
      <c r="BX4" s="580"/>
      <c r="BY4" s="580"/>
      <c r="BZ4" s="580"/>
      <c r="CA4" s="580"/>
      <c r="CB4" s="580"/>
      <c r="CD4" s="370" t="s">
        <v>147</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x14ac:dyDescent="0.15">
      <c r="B5" s="581" t="s">
        <v>321</v>
      </c>
      <c r="C5" s="582"/>
      <c r="D5" s="582"/>
      <c r="E5" s="582"/>
      <c r="F5" s="582"/>
      <c r="G5" s="582"/>
      <c r="H5" s="582"/>
      <c r="I5" s="582"/>
      <c r="J5" s="582"/>
      <c r="K5" s="582"/>
      <c r="L5" s="582"/>
      <c r="M5" s="582"/>
      <c r="N5" s="582"/>
      <c r="O5" s="582"/>
      <c r="P5" s="582"/>
      <c r="Q5" s="583"/>
      <c r="R5" s="584">
        <v>5638486</v>
      </c>
      <c r="S5" s="585"/>
      <c r="T5" s="585"/>
      <c r="U5" s="585"/>
      <c r="V5" s="585"/>
      <c r="W5" s="585"/>
      <c r="X5" s="585"/>
      <c r="Y5" s="586"/>
      <c r="Z5" s="587">
        <v>19.5</v>
      </c>
      <c r="AA5" s="587"/>
      <c r="AB5" s="587"/>
      <c r="AC5" s="587"/>
      <c r="AD5" s="588">
        <v>5638346</v>
      </c>
      <c r="AE5" s="588"/>
      <c r="AF5" s="588"/>
      <c r="AG5" s="588"/>
      <c r="AH5" s="588"/>
      <c r="AI5" s="588"/>
      <c r="AJ5" s="588"/>
      <c r="AK5" s="588"/>
      <c r="AL5" s="589">
        <v>42.1</v>
      </c>
      <c r="AM5" s="590"/>
      <c r="AN5" s="590"/>
      <c r="AO5" s="591"/>
      <c r="AP5" s="581" t="s">
        <v>328</v>
      </c>
      <c r="AQ5" s="582"/>
      <c r="AR5" s="582"/>
      <c r="AS5" s="582"/>
      <c r="AT5" s="582"/>
      <c r="AU5" s="582"/>
      <c r="AV5" s="582"/>
      <c r="AW5" s="582"/>
      <c r="AX5" s="582"/>
      <c r="AY5" s="582"/>
      <c r="AZ5" s="582"/>
      <c r="BA5" s="582"/>
      <c r="BB5" s="582"/>
      <c r="BC5" s="582"/>
      <c r="BD5" s="582"/>
      <c r="BE5" s="582"/>
      <c r="BF5" s="583"/>
      <c r="BG5" s="592">
        <v>5636462</v>
      </c>
      <c r="BH5" s="376"/>
      <c r="BI5" s="376"/>
      <c r="BJ5" s="376"/>
      <c r="BK5" s="376"/>
      <c r="BL5" s="376"/>
      <c r="BM5" s="376"/>
      <c r="BN5" s="593"/>
      <c r="BO5" s="594">
        <v>100</v>
      </c>
      <c r="BP5" s="594"/>
      <c r="BQ5" s="594"/>
      <c r="BR5" s="594"/>
      <c r="BS5" s="595">
        <v>277603</v>
      </c>
      <c r="BT5" s="595"/>
      <c r="BU5" s="595"/>
      <c r="BV5" s="595"/>
      <c r="BW5" s="595"/>
      <c r="BX5" s="595"/>
      <c r="BY5" s="595"/>
      <c r="BZ5" s="595"/>
      <c r="CA5" s="595"/>
      <c r="CB5" s="596"/>
      <c r="CD5" s="370" t="s">
        <v>326</v>
      </c>
      <c r="CE5" s="371"/>
      <c r="CF5" s="371"/>
      <c r="CG5" s="371"/>
      <c r="CH5" s="371"/>
      <c r="CI5" s="371"/>
      <c r="CJ5" s="371"/>
      <c r="CK5" s="371"/>
      <c r="CL5" s="371"/>
      <c r="CM5" s="371"/>
      <c r="CN5" s="371"/>
      <c r="CO5" s="371"/>
      <c r="CP5" s="371"/>
      <c r="CQ5" s="413"/>
      <c r="CR5" s="370" t="s">
        <v>331</v>
      </c>
      <c r="CS5" s="371"/>
      <c r="CT5" s="371"/>
      <c r="CU5" s="371"/>
      <c r="CV5" s="371"/>
      <c r="CW5" s="371"/>
      <c r="CX5" s="371"/>
      <c r="CY5" s="413"/>
      <c r="CZ5" s="370" t="s">
        <v>322</v>
      </c>
      <c r="DA5" s="371"/>
      <c r="DB5" s="371"/>
      <c r="DC5" s="413"/>
      <c r="DD5" s="370" t="s">
        <v>332</v>
      </c>
      <c r="DE5" s="371"/>
      <c r="DF5" s="371"/>
      <c r="DG5" s="371"/>
      <c r="DH5" s="371"/>
      <c r="DI5" s="371"/>
      <c r="DJ5" s="371"/>
      <c r="DK5" s="371"/>
      <c r="DL5" s="371"/>
      <c r="DM5" s="371"/>
      <c r="DN5" s="371"/>
      <c r="DO5" s="371"/>
      <c r="DP5" s="413"/>
      <c r="DQ5" s="370" t="s">
        <v>335</v>
      </c>
      <c r="DR5" s="371"/>
      <c r="DS5" s="371"/>
      <c r="DT5" s="371"/>
      <c r="DU5" s="371"/>
      <c r="DV5" s="371"/>
      <c r="DW5" s="371"/>
      <c r="DX5" s="371"/>
      <c r="DY5" s="371"/>
      <c r="DZ5" s="371"/>
      <c r="EA5" s="371"/>
      <c r="EB5" s="371"/>
      <c r="EC5" s="413"/>
    </row>
    <row r="6" spans="2:143" ht="11.25" customHeight="1" x14ac:dyDescent="0.15">
      <c r="B6" s="597" t="s">
        <v>336</v>
      </c>
      <c r="C6" s="598"/>
      <c r="D6" s="598"/>
      <c r="E6" s="598"/>
      <c r="F6" s="598"/>
      <c r="G6" s="598"/>
      <c r="H6" s="598"/>
      <c r="I6" s="598"/>
      <c r="J6" s="598"/>
      <c r="K6" s="598"/>
      <c r="L6" s="598"/>
      <c r="M6" s="598"/>
      <c r="N6" s="598"/>
      <c r="O6" s="598"/>
      <c r="P6" s="598"/>
      <c r="Q6" s="599"/>
      <c r="R6" s="592">
        <v>212669</v>
      </c>
      <c r="S6" s="376"/>
      <c r="T6" s="376"/>
      <c r="U6" s="376"/>
      <c r="V6" s="376"/>
      <c r="W6" s="376"/>
      <c r="X6" s="376"/>
      <c r="Y6" s="593"/>
      <c r="Z6" s="594">
        <v>0.7</v>
      </c>
      <c r="AA6" s="594"/>
      <c r="AB6" s="594"/>
      <c r="AC6" s="594"/>
      <c r="AD6" s="595">
        <v>212669</v>
      </c>
      <c r="AE6" s="595"/>
      <c r="AF6" s="595"/>
      <c r="AG6" s="595"/>
      <c r="AH6" s="595"/>
      <c r="AI6" s="595"/>
      <c r="AJ6" s="595"/>
      <c r="AK6" s="595"/>
      <c r="AL6" s="600">
        <v>1.6</v>
      </c>
      <c r="AM6" s="382"/>
      <c r="AN6" s="382"/>
      <c r="AO6" s="601"/>
      <c r="AP6" s="597" t="s">
        <v>107</v>
      </c>
      <c r="AQ6" s="598"/>
      <c r="AR6" s="598"/>
      <c r="AS6" s="598"/>
      <c r="AT6" s="598"/>
      <c r="AU6" s="598"/>
      <c r="AV6" s="598"/>
      <c r="AW6" s="598"/>
      <c r="AX6" s="598"/>
      <c r="AY6" s="598"/>
      <c r="AZ6" s="598"/>
      <c r="BA6" s="598"/>
      <c r="BB6" s="598"/>
      <c r="BC6" s="598"/>
      <c r="BD6" s="598"/>
      <c r="BE6" s="598"/>
      <c r="BF6" s="599"/>
      <c r="BG6" s="592">
        <v>5636462</v>
      </c>
      <c r="BH6" s="376"/>
      <c r="BI6" s="376"/>
      <c r="BJ6" s="376"/>
      <c r="BK6" s="376"/>
      <c r="BL6" s="376"/>
      <c r="BM6" s="376"/>
      <c r="BN6" s="593"/>
      <c r="BO6" s="594">
        <v>100</v>
      </c>
      <c r="BP6" s="594"/>
      <c r="BQ6" s="594"/>
      <c r="BR6" s="594"/>
      <c r="BS6" s="595">
        <v>277603</v>
      </c>
      <c r="BT6" s="595"/>
      <c r="BU6" s="595"/>
      <c r="BV6" s="595"/>
      <c r="BW6" s="595"/>
      <c r="BX6" s="595"/>
      <c r="BY6" s="595"/>
      <c r="BZ6" s="595"/>
      <c r="CA6" s="595"/>
      <c r="CB6" s="596"/>
      <c r="CD6" s="581" t="s">
        <v>337</v>
      </c>
      <c r="CE6" s="582"/>
      <c r="CF6" s="582"/>
      <c r="CG6" s="582"/>
      <c r="CH6" s="582"/>
      <c r="CI6" s="582"/>
      <c r="CJ6" s="582"/>
      <c r="CK6" s="582"/>
      <c r="CL6" s="582"/>
      <c r="CM6" s="582"/>
      <c r="CN6" s="582"/>
      <c r="CO6" s="582"/>
      <c r="CP6" s="582"/>
      <c r="CQ6" s="583"/>
      <c r="CR6" s="592">
        <v>199947</v>
      </c>
      <c r="CS6" s="376"/>
      <c r="CT6" s="376"/>
      <c r="CU6" s="376"/>
      <c r="CV6" s="376"/>
      <c r="CW6" s="376"/>
      <c r="CX6" s="376"/>
      <c r="CY6" s="593"/>
      <c r="CZ6" s="589">
        <v>0.7</v>
      </c>
      <c r="DA6" s="590"/>
      <c r="DB6" s="590"/>
      <c r="DC6" s="602"/>
      <c r="DD6" s="603" t="s">
        <v>210</v>
      </c>
      <c r="DE6" s="376"/>
      <c r="DF6" s="376"/>
      <c r="DG6" s="376"/>
      <c r="DH6" s="376"/>
      <c r="DI6" s="376"/>
      <c r="DJ6" s="376"/>
      <c r="DK6" s="376"/>
      <c r="DL6" s="376"/>
      <c r="DM6" s="376"/>
      <c r="DN6" s="376"/>
      <c r="DO6" s="376"/>
      <c r="DP6" s="593"/>
      <c r="DQ6" s="603">
        <v>199946</v>
      </c>
      <c r="DR6" s="376"/>
      <c r="DS6" s="376"/>
      <c r="DT6" s="376"/>
      <c r="DU6" s="376"/>
      <c r="DV6" s="376"/>
      <c r="DW6" s="376"/>
      <c r="DX6" s="376"/>
      <c r="DY6" s="376"/>
      <c r="DZ6" s="376"/>
      <c r="EA6" s="376"/>
      <c r="EB6" s="376"/>
      <c r="EC6" s="604"/>
    </row>
    <row r="7" spans="2:143" ht="11.25" customHeight="1" x14ac:dyDescent="0.15">
      <c r="B7" s="597" t="s">
        <v>44</v>
      </c>
      <c r="C7" s="598"/>
      <c r="D7" s="598"/>
      <c r="E7" s="598"/>
      <c r="F7" s="598"/>
      <c r="G7" s="598"/>
      <c r="H7" s="598"/>
      <c r="I7" s="598"/>
      <c r="J7" s="598"/>
      <c r="K7" s="598"/>
      <c r="L7" s="598"/>
      <c r="M7" s="598"/>
      <c r="N7" s="598"/>
      <c r="O7" s="598"/>
      <c r="P7" s="598"/>
      <c r="Q7" s="599"/>
      <c r="R7" s="592">
        <v>12740</v>
      </c>
      <c r="S7" s="376"/>
      <c r="T7" s="376"/>
      <c r="U7" s="376"/>
      <c r="V7" s="376"/>
      <c r="W7" s="376"/>
      <c r="X7" s="376"/>
      <c r="Y7" s="593"/>
      <c r="Z7" s="594">
        <v>0</v>
      </c>
      <c r="AA7" s="594"/>
      <c r="AB7" s="594"/>
      <c r="AC7" s="594"/>
      <c r="AD7" s="595">
        <v>12740</v>
      </c>
      <c r="AE7" s="595"/>
      <c r="AF7" s="595"/>
      <c r="AG7" s="595"/>
      <c r="AH7" s="595"/>
      <c r="AI7" s="595"/>
      <c r="AJ7" s="595"/>
      <c r="AK7" s="595"/>
      <c r="AL7" s="600">
        <v>0.1</v>
      </c>
      <c r="AM7" s="382"/>
      <c r="AN7" s="382"/>
      <c r="AO7" s="601"/>
      <c r="AP7" s="597" t="s">
        <v>338</v>
      </c>
      <c r="AQ7" s="598"/>
      <c r="AR7" s="598"/>
      <c r="AS7" s="598"/>
      <c r="AT7" s="598"/>
      <c r="AU7" s="598"/>
      <c r="AV7" s="598"/>
      <c r="AW7" s="598"/>
      <c r="AX7" s="598"/>
      <c r="AY7" s="598"/>
      <c r="AZ7" s="598"/>
      <c r="BA7" s="598"/>
      <c r="BB7" s="598"/>
      <c r="BC7" s="598"/>
      <c r="BD7" s="598"/>
      <c r="BE7" s="598"/>
      <c r="BF7" s="599"/>
      <c r="BG7" s="592">
        <v>2389080</v>
      </c>
      <c r="BH7" s="376"/>
      <c r="BI7" s="376"/>
      <c r="BJ7" s="376"/>
      <c r="BK7" s="376"/>
      <c r="BL7" s="376"/>
      <c r="BM7" s="376"/>
      <c r="BN7" s="593"/>
      <c r="BO7" s="594">
        <v>42.4</v>
      </c>
      <c r="BP7" s="594"/>
      <c r="BQ7" s="594"/>
      <c r="BR7" s="594"/>
      <c r="BS7" s="595">
        <v>97311</v>
      </c>
      <c r="BT7" s="595"/>
      <c r="BU7" s="595"/>
      <c r="BV7" s="595"/>
      <c r="BW7" s="595"/>
      <c r="BX7" s="595"/>
      <c r="BY7" s="595"/>
      <c r="BZ7" s="595"/>
      <c r="CA7" s="595"/>
      <c r="CB7" s="596"/>
      <c r="CD7" s="597" t="s">
        <v>341</v>
      </c>
      <c r="CE7" s="598"/>
      <c r="CF7" s="598"/>
      <c r="CG7" s="598"/>
      <c r="CH7" s="598"/>
      <c r="CI7" s="598"/>
      <c r="CJ7" s="598"/>
      <c r="CK7" s="598"/>
      <c r="CL7" s="598"/>
      <c r="CM7" s="598"/>
      <c r="CN7" s="598"/>
      <c r="CO7" s="598"/>
      <c r="CP7" s="598"/>
      <c r="CQ7" s="599"/>
      <c r="CR7" s="592">
        <v>4213802</v>
      </c>
      <c r="CS7" s="376"/>
      <c r="CT7" s="376"/>
      <c r="CU7" s="376"/>
      <c r="CV7" s="376"/>
      <c r="CW7" s="376"/>
      <c r="CX7" s="376"/>
      <c r="CY7" s="593"/>
      <c r="CZ7" s="594">
        <v>14.9</v>
      </c>
      <c r="DA7" s="594"/>
      <c r="DB7" s="594"/>
      <c r="DC7" s="594"/>
      <c r="DD7" s="603">
        <v>973730</v>
      </c>
      <c r="DE7" s="376"/>
      <c r="DF7" s="376"/>
      <c r="DG7" s="376"/>
      <c r="DH7" s="376"/>
      <c r="DI7" s="376"/>
      <c r="DJ7" s="376"/>
      <c r="DK7" s="376"/>
      <c r="DL7" s="376"/>
      <c r="DM7" s="376"/>
      <c r="DN7" s="376"/>
      <c r="DO7" s="376"/>
      <c r="DP7" s="593"/>
      <c r="DQ7" s="603">
        <v>2191491</v>
      </c>
      <c r="DR7" s="376"/>
      <c r="DS7" s="376"/>
      <c r="DT7" s="376"/>
      <c r="DU7" s="376"/>
      <c r="DV7" s="376"/>
      <c r="DW7" s="376"/>
      <c r="DX7" s="376"/>
      <c r="DY7" s="376"/>
      <c r="DZ7" s="376"/>
      <c r="EA7" s="376"/>
      <c r="EB7" s="376"/>
      <c r="EC7" s="604"/>
    </row>
    <row r="8" spans="2:143" ht="11.25" customHeight="1" x14ac:dyDescent="0.15">
      <c r="B8" s="597" t="s">
        <v>231</v>
      </c>
      <c r="C8" s="598"/>
      <c r="D8" s="598"/>
      <c r="E8" s="598"/>
      <c r="F8" s="598"/>
      <c r="G8" s="598"/>
      <c r="H8" s="598"/>
      <c r="I8" s="598"/>
      <c r="J8" s="598"/>
      <c r="K8" s="598"/>
      <c r="L8" s="598"/>
      <c r="M8" s="598"/>
      <c r="N8" s="598"/>
      <c r="O8" s="598"/>
      <c r="P8" s="598"/>
      <c r="Q8" s="599"/>
      <c r="R8" s="592">
        <v>18020</v>
      </c>
      <c r="S8" s="376"/>
      <c r="T8" s="376"/>
      <c r="U8" s="376"/>
      <c r="V8" s="376"/>
      <c r="W8" s="376"/>
      <c r="X8" s="376"/>
      <c r="Y8" s="593"/>
      <c r="Z8" s="594">
        <v>0.1</v>
      </c>
      <c r="AA8" s="594"/>
      <c r="AB8" s="594"/>
      <c r="AC8" s="594"/>
      <c r="AD8" s="595">
        <v>18020</v>
      </c>
      <c r="AE8" s="595"/>
      <c r="AF8" s="595"/>
      <c r="AG8" s="595"/>
      <c r="AH8" s="595"/>
      <c r="AI8" s="595"/>
      <c r="AJ8" s="595"/>
      <c r="AK8" s="595"/>
      <c r="AL8" s="600">
        <v>0.1</v>
      </c>
      <c r="AM8" s="382"/>
      <c r="AN8" s="382"/>
      <c r="AO8" s="601"/>
      <c r="AP8" s="597" t="s">
        <v>109</v>
      </c>
      <c r="AQ8" s="598"/>
      <c r="AR8" s="598"/>
      <c r="AS8" s="598"/>
      <c r="AT8" s="598"/>
      <c r="AU8" s="598"/>
      <c r="AV8" s="598"/>
      <c r="AW8" s="598"/>
      <c r="AX8" s="598"/>
      <c r="AY8" s="598"/>
      <c r="AZ8" s="598"/>
      <c r="BA8" s="598"/>
      <c r="BB8" s="598"/>
      <c r="BC8" s="598"/>
      <c r="BD8" s="598"/>
      <c r="BE8" s="598"/>
      <c r="BF8" s="599"/>
      <c r="BG8" s="592">
        <v>80830</v>
      </c>
      <c r="BH8" s="376"/>
      <c r="BI8" s="376"/>
      <c r="BJ8" s="376"/>
      <c r="BK8" s="376"/>
      <c r="BL8" s="376"/>
      <c r="BM8" s="376"/>
      <c r="BN8" s="593"/>
      <c r="BO8" s="594">
        <v>1.4</v>
      </c>
      <c r="BP8" s="594"/>
      <c r="BQ8" s="594"/>
      <c r="BR8" s="594"/>
      <c r="BS8" s="603" t="s">
        <v>210</v>
      </c>
      <c r="BT8" s="376"/>
      <c r="BU8" s="376"/>
      <c r="BV8" s="376"/>
      <c r="BW8" s="376"/>
      <c r="BX8" s="376"/>
      <c r="BY8" s="376"/>
      <c r="BZ8" s="376"/>
      <c r="CA8" s="376"/>
      <c r="CB8" s="604"/>
      <c r="CD8" s="597" t="s">
        <v>343</v>
      </c>
      <c r="CE8" s="598"/>
      <c r="CF8" s="598"/>
      <c r="CG8" s="598"/>
      <c r="CH8" s="598"/>
      <c r="CI8" s="598"/>
      <c r="CJ8" s="598"/>
      <c r="CK8" s="598"/>
      <c r="CL8" s="598"/>
      <c r="CM8" s="598"/>
      <c r="CN8" s="598"/>
      <c r="CO8" s="598"/>
      <c r="CP8" s="598"/>
      <c r="CQ8" s="599"/>
      <c r="CR8" s="592">
        <v>9516552</v>
      </c>
      <c r="CS8" s="376"/>
      <c r="CT8" s="376"/>
      <c r="CU8" s="376"/>
      <c r="CV8" s="376"/>
      <c r="CW8" s="376"/>
      <c r="CX8" s="376"/>
      <c r="CY8" s="593"/>
      <c r="CZ8" s="594">
        <v>33.700000000000003</v>
      </c>
      <c r="DA8" s="594"/>
      <c r="DB8" s="594"/>
      <c r="DC8" s="594"/>
      <c r="DD8" s="603">
        <v>164628</v>
      </c>
      <c r="DE8" s="376"/>
      <c r="DF8" s="376"/>
      <c r="DG8" s="376"/>
      <c r="DH8" s="376"/>
      <c r="DI8" s="376"/>
      <c r="DJ8" s="376"/>
      <c r="DK8" s="376"/>
      <c r="DL8" s="376"/>
      <c r="DM8" s="376"/>
      <c r="DN8" s="376"/>
      <c r="DO8" s="376"/>
      <c r="DP8" s="593"/>
      <c r="DQ8" s="603">
        <v>4530081</v>
      </c>
      <c r="DR8" s="376"/>
      <c r="DS8" s="376"/>
      <c r="DT8" s="376"/>
      <c r="DU8" s="376"/>
      <c r="DV8" s="376"/>
      <c r="DW8" s="376"/>
      <c r="DX8" s="376"/>
      <c r="DY8" s="376"/>
      <c r="DZ8" s="376"/>
      <c r="EA8" s="376"/>
      <c r="EB8" s="376"/>
      <c r="EC8" s="604"/>
    </row>
    <row r="9" spans="2:143" ht="11.25" customHeight="1" x14ac:dyDescent="0.15">
      <c r="B9" s="597" t="s">
        <v>342</v>
      </c>
      <c r="C9" s="598"/>
      <c r="D9" s="598"/>
      <c r="E9" s="598"/>
      <c r="F9" s="598"/>
      <c r="G9" s="598"/>
      <c r="H9" s="598"/>
      <c r="I9" s="598"/>
      <c r="J9" s="598"/>
      <c r="K9" s="598"/>
      <c r="L9" s="598"/>
      <c r="M9" s="598"/>
      <c r="N9" s="598"/>
      <c r="O9" s="598"/>
      <c r="P9" s="598"/>
      <c r="Q9" s="599"/>
      <c r="R9" s="592">
        <v>14056</v>
      </c>
      <c r="S9" s="376"/>
      <c r="T9" s="376"/>
      <c r="U9" s="376"/>
      <c r="V9" s="376"/>
      <c r="W9" s="376"/>
      <c r="X9" s="376"/>
      <c r="Y9" s="593"/>
      <c r="Z9" s="594">
        <v>0</v>
      </c>
      <c r="AA9" s="594"/>
      <c r="AB9" s="594"/>
      <c r="AC9" s="594"/>
      <c r="AD9" s="595">
        <v>14056</v>
      </c>
      <c r="AE9" s="595"/>
      <c r="AF9" s="595"/>
      <c r="AG9" s="595"/>
      <c r="AH9" s="595"/>
      <c r="AI9" s="595"/>
      <c r="AJ9" s="595"/>
      <c r="AK9" s="595"/>
      <c r="AL9" s="600">
        <v>0.1</v>
      </c>
      <c r="AM9" s="382"/>
      <c r="AN9" s="382"/>
      <c r="AO9" s="601"/>
      <c r="AP9" s="597" t="s">
        <v>344</v>
      </c>
      <c r="AQ9" s="598"/>
      <c r="AR9" s="598"/>
      <c r="AS9" s="598"/>
      <c r="AT9" s="598"/>
      <c r="AU9" s="598"/>
      <c r="AV9" s="598"/>
      <c r="AW9" s="598"/>
      <c r="AX9" s="598"/>
      <c r="AY9" s="598"/>
      <c r="AZ9" s="598"/>
      <c r="BA9" s="598"/>
      <c r="BB9" s="598"/>
      <c r="BC9" s="598"/>
      <c r="BD9" s="598"/>
      <c r="BE9" s="598"/>
      <c r="BF9" s="599"/>
      <c r="BG9" s="592">
        <v>1790036</v>
      </c>
      <c r="BH9" s="376"/>
      <c r="BI9" s="376"/>
      <c r="BJ9" s="376"/>
      <c r="BK9" s="376"/>
      <c r="BL9" s="376"/>
      <c r="BM9" s="376"/>
      <c r="BN9" s="593"/>
      <c r="BO9" s="594">
        <v>31.7</v>
      </c>
      <c r="BP9" s="594"/>
      <c r="BQ9" s="594"/>
      <c r="BR9" s="594"/>
      <c r="BS9" s="603" t="s">
        <v>210</v>
      </c>
      <c r="BT9" s="376"/>
      <c r="BU9" s="376"/>
      <c r="BV9" s="376"/>
      <c r="BW9" s="376"/>
      <c r="BX9" s="376"/>
      <c r="BY9" s="376"/>
      <c r="BZ9" s="376"/>
      <c r="CA9" s="376"/>
      <c r="CB9" s="604"/>
      <c r="CD9" s="597" t="s">
        <v>347</v>
      </c>
      <c r="CE9" s="598"/>
      <c r="CF9" s="598"/>
      <c r="CG9" s="598"/>
      <c r="CH9" s="598"/>
      <c r="CI9" s="598"/>
      <c r="CJ9" s="598"/>
      <c r="CK9" s="598"/>
      <c r="CL9" s="598"/>
      <c r="CM9" s="598"/>
      <c r="CN9" s="598"/>
      <c r="CO9" s="598"/>
      <c r="CP9" s="598"/>
      <c r="CQ9" s="599"/>
      <c r="CR9" s="592">
        <v>1066039</v>
      </c>
      <c r="CS9" s="376"/>
      <c r="CT9" s="376"/>
      <c r="CU9" s="376"/>
      <c r="CV9" s="376"/>
      <c r="CW9" s="376"/>
      <c r="CX9" s="376"/>
      <c r="CY9" s="593"/>
      <c r="CZ9" s="594">
        <v>3.8</v>
      </c>
      <c r="DA9" s="594"/>
      <c r="DB9" s="594"/>
      <c r="DC9" s="594"/>
      <c r="DD9" s="603">
        <v>7797</v>
      </c>
      <c r="DE9" s="376"/>
      <c r="DF9" s="376"/>
      <c r="DG9" s="376"/>
      <c r="DH9" s="376"/>
      <c r="DI9" s="376"/>
      <c r="DJ9" s="376"/>
      <c r="DK9" s="376"/>
      <c r="DL9" s="376"/>
      <c r="DM9" s="376"/>
      <c r="DN9" s="376"/>
      <c r="DO9" s="376"/>
      <c r="DP9" s="593"/>
      <c r="DQ9" s="603">
        <v>963215</v>
      </c>
      <c r="DR9" s="376"/>
      <c r="DS9" s="376"/>
      <c r="DT9" s="376"/>
      <c r="DU9" s="376"/>
      <c r="DV9" s="376"/>
      <c r="DW9" s="376"/>
      <c r="DX9" s="376"/>
      <c r="DY9" s="376"/>
      <c r="DZ9" s="376"/>
      <c r="EA9" s="376"/>
      <c r="EB9" s="376"/>
      <c r="EC9" s="604"/>
    </row>
    <row r="10" spans="2:143" ht="11.25" customHeight="1" x14ac:dyDescent="0.15">
      <c r="B10" s="597" t="s">
        <v>130</v>
      </c>
      <c r="C10" s="598"/>
      <c r="D10" s="598"/>
      <c r="E10" s="598"/>
      <c r="F10" s="598"/>
      <c r="G10" s="598"/>
      <c r="H10" s="598"/>
      <c r="I10" s="598"/>
      <c r="J10" s="598"/>
      <c r="K10" s="598"/>
      <c r="L10" s="598"/>
      <c r="M10" s="598"/>
      <c r="N10" s="598"/>
      <c r="O10" s="598"/>
      <c r="P10" s="598"/>
      <c r="Q10" s="599"/>
      <c r="R10" s="592" t="s">
        <v>210</v>
      </c>
      <c r="S10" s="376"/>
      <c r="T10" s="376"/>
      <c r="U10" s="376"/>
      <c r="V10" s="376"/>
      <c r="W10" s="376"/>
      <c r="X10" s="376"/>
      <c r="Y10" s="593"/>
      <c r="Z10" s="594" t="s">
        <v>210</v>
      </c>
      <c r="AA10" s="594"/>
      <c r="AB10" s="594"/>
      <c r="AC10" s="594"/>
      <c r="AD10" s="595" t="s">
        <v>210</v>
      </c>
      <c r="AE10" s="595"/>
      <c r="AF10" s="595"/>
      <c r="AG10" s="595"/>
      <c r="AH10" s="595"/>
      <c r="AI10" s="595"/>
      <c r="AJ10" s="595"/>
      <c r="AK10" s="595"/>
      <c r="AL10" s="600" t="s">
        <v>210</v>
      </c>
      <c r="AM10" s="382"/>
      <c r="AN10" s="382"/>
      <c r="AO10" s="601"/>
      <c r="AP10" s="597" t="s">
        <v>196</v>
      </c>
      <c r="AQ10" s="598"/>
      <c r="AR10" s="598"/>
      <c r="AS10" s="598"/>
      <c r="AT10" s="598"/>
      <c r="AU10" s="598"/>
      <c r="AV10" s="598"/>
      <c r="AW10" s="598"/>
      <c r="AX10" s="598"/>
      <c r="AY10" s="598"/>
      <c r="AZ10" s="598"/>
      <c r="BA10" s="598"/>
      <c r="BB10" s="598"/>
      <c r="BC10" s="598"/>
      <c r="BD10" s="598"/>
      <c r="BE10" s="598"/>
      <c r="BF10" s="599"/>
      <c r="BG10" s="592">
        <v>168137</v>
      </c>
      <c r="BH10" s="376"/>
      <c r="BI10" s="376"/>
      <c r="BJ10" s="376"/>
      <c r="BK10" s="376"/>
      <c r="BL10" s="376"/>
      <c r="BM10" s="376"/>
      <c r="BN10" s="593"/>
      <c r="BO10" s="594">
        <v>3</v>
      </c>
      <c r="BP10" s="594"/>
      <c r="BQ10" s="594"/>
      <c r="BR10" s="594"/>
      <c r="BS10" s="603">
        <v>27984</v>
      </c>
      <c r="BT10" s="376"/>
      <c r="BU10" s="376"/>
      <c r="BV10" s="376"/>
      <c r="BW10" s="376"/>
      <c r="BX10" s="376"/>
      <c r="BY10" s="376"/>
      <c r="BZ10" s="376"/>
      <c r="CA10" s="376"/>
      <c r="CB10" s="604"/>
      <c r="CD10" s="597" t="s">
        <v>45</v>
      </c>
      <c r="CE10" s="598"/>
      <c r="CF10" s="598"/>
      <c r="CG10" s="598"/>
      <c r="CH10" s="598"/>
      <c r="CI10" s="598"/>
      <c r="CJ10" s="598"/>
      <c r="CK10" s="598"/>
      <c r="CL10" s="598"/>
      <c r="CM10" s="598"/>
      <c r="CN10" s="598"/>
      <c r="CO10" s="598"/>
      <c r="CP10" s="598"/>
      <c r="CQ10" s="599"/>
      <c r="CR10" s="592">
        <v>1447</v>
      </c>
      <c r="CS10" s="376"/>
      <c r="CT10" s="376"/>
      <c r="CU10" s="376"/>
      <c r="CV10" s="376"/>
      <c r="CW10" s="376"/>
      <c r="CX10" s="376"/>
      <c r="CY10" s="593"/>
      <c r="CZ10" s="594">
        <v>0</v>
      </c>
      <c r="DA10" s="594"/>
      <c r="DB10" s="594"/>
      <c r="DC10" s="594"/>
      <c r="DD10" s="603" t="s">
        <v>210</v>
      </c>
      <c r="DE10" s="376"/>
      <c r="DF10" s="376"/>
      <c r="DG10" s="376"/>
      <c r="DH10" s="376"/>
      <c r="DI10" s="376"/>
      <c r="DJ10" s="376"/>
      <c r="DK10" s="376"/>
      <c r="DL10" s="376"/>
      <c r="DM10" s="376"/>
      <c r="DN10" s="376"/>
      <c r="DO10" s="376"/>
      <c r="DP10" s="593"/>
      <c r="DQ10" s="603">
        <v>128</v>
      </c>
      <c r="DR10" s="376"/>
      <c r="DS10" s="376"/>
      <c r="DT10" s="376"/>
      <c r="DU10" s="376"/>
      <c r="DV10" s="376"/>
      <c r="DW10" s="376"/>
      <c r="DX10" s="376"/>
      <c r="DY10" s="376"/>
      <c r="DZ10" s="376"/>
      <c r="EA10" s="376"/>
      <c r="EB10" s="376"/>
      <c r="EC10" s="604"/>
    </row>
    <row r="11" spans="2:143" ht="11.25" customHeight="1" x14ac:dyDescent="0.15">
      <c r="B11" s="597" t="s">
        <v>349</v>
      </c>
      <c r="C11" s="598"/>
      <c r="D11" s="598"/>
      <c r="E11" s="598"/>
      <c r="F11" s="598"/>
      <c r="G11" s="598"/>
      <c r="H11" s="598"/>
      <c r="I11" s="598"/>
      <c r="J11" s="598"/>
      <c r="K11" s="598"/>
      <c r="L11" s="598"/>
      <c r="M11" s="598"/>
      <c r="N11" s="598"/>
      <c r="O11" s="598"/>
      <c r="P11" s="598"/>
      <c r="Q11" s="599"/>
      <c r="R11" s="592" t="s">
        <v>210</v>
      </c>
      <c r="S11" s="376"/>
      <c r="T11" s="376"/>
      <c r="U11" s="376"/>
      <c r="V11" s="376"/>
      <c r="W11" s="376"/>
      <c r="X11" s="376"/>
      <c r="Y11" s="593"/>
      <c r="Z11" s="594" t="s">
        <v>210</v>
      </c>
      <c r="AA11" s="594"/>
      <c r="AB11" s="594"/>
      <c r="AC11" s="594"/>
      <c r="AD11" s="595" t="s">
        <v>210</v>
      </c>
      <c r="AE11" s="595"/>
      <c r="AF11" s="595"/>
      <c r="AG11" s="595"/>
      <c r="AH11" s="595"/>
      <c r="AI11" s="595"/>
      <c r="AJ11" s="595"/>
      <c r="AK11" s="595"/>
      <c r="AL11" s="600" t="s">
        <v>210</v>
      </c>
      <c r="AM11" s="382"/>
      <c r="AN11" s="382"/>
      <c r="AO11" s="601"/>
      <c r="AP11" s="597" t="s">
        <v>350</v>
      </c>
      <c r="AQ11" s="598"/>
      <c r="AR11" s="598"/>
      <c r="AS11" s="598"/>
      <c r="AT11" s="598"/>
      <c r="AU11" s="598"/>
      <c r="AV11" s="598"/>
      <c r="AW11" s="598"/>
      <c r="AX11" s="598"/>
      <c r="AY11" s="598"/>
      <c r="AZ11" s="598"/>
      <c r="BA11" s="598"/>
      <c r="BB11" s="598"/>
      <c r="BC11" s="598"/>
      <c r="BD11" s="598"/>
      <c r="BE11" s="598"/>
      <c r="BF11" s="599"/>
      <c r="BG11" s="592">
        <v>350077</v>
      </c>
      <c r="BH11" s="376"/>
      <c r="BI11" s="376"/>
      <c r="BJ11" s="376"/>
      <c r="BK11" s="376"/>
      <c r="BL11" s="376"/>
      <c r="BM11" s="376"/>
      <c r="BN11" s="593"/>
      <c r="BO11" s="594">
        <v>6.2</v>
      </c>
      <c r="BP11" s="594"/>
      <c r="BQ11" s="594"/>
      <c r="BR11" s="594"/>
      <c r="BS11" s="603">
        <v>69327</v>
      </c>
      <c r="BT11" s="376"/>
      <c r="BU11" s="376"/>
      <c r="BV11" s="376"/>
      <c r="BW11" s="376"/>
      <c r="BX11" s="376"/>
      <c r="BY11" s="376"/>
      <c r="BZ11" s="376"/>
      <c r="CA11" s="376"/>
      <c r="CB11" s="604"/>
      <c r="CD11" s="597" t="s">
        <v>353</v>
      </c>
      <c r="CE11" s="598"/>
      <c r="CF11" s="598"/>
      <c r="CG11" s="598"/>
      <c r="CH11" s="598"/>
      <c r="CI11" s="598"/>
      <c r="CJ11" s="598"/>
      <c r="CK11" s="598"/>
      <c r="CL11" s="598"/>
      <c r="CM11" s="598"/>
      <c r="CN11" s="598"/>
      <c r="CO11" s="598"/>
      <c r="CP11" s="598"/>
      <c r="CQ11" s="599"/>
      <c r="CR11" s="592">
        <v>1365893</v>
      </c>
      <c r="CS11" s="376"/>
      <c r="CT11" s="376"/>
      <c r="CU11" s="376"/>
      <c r="CV11" s="376"/>
      <c r="CW11" s="376"/>
      <c r="CX11" s="376"/>
      <c r="CY11" s="593"/>
      <c r="CZ11" s="594">
        <v>4.8</v>
      </c>
      <c r="DA11" s="594"/>
      <c r="DB11" s="594"/>
      <c r="DC11" s="594"/>
      <c r="DD11" s="603">
        <v>353952</v>
      </c>
      <c r="DE11" s="376"/>
      <c r="DF11" s="376"/>
      <c r="DG11" s="376"/>
      <c r="DH11" s="376"/>
      <c r="DI11" s="376"/>
      <c r="DJ11" s="376"/>
      <c r="DK11" s="376"/>
      <c r="DL11" s="376"/>
      <c r="DM11" s="376"/>
      <c r="DN11" s="376"/>
      <c r="DO11" s="376"/>
      <c r="DP11" s="593"/>
      <c r="DQ11" s="603">
        <v>706057</v>
      </c>
      <c r="DR11" s="376"/>
      <c r="DS11" s="376"/>
      <c r="DT11" s="376"/>
      <c r="DU11" s="376"/>
      <c r="DV11" s="376"/>
      <c r="DW11" s="376"/>
      <c r="DX11" s="376"/>
      <c r="DY11" s="376"/>
      <c r="DZ11" s="376"/>
      <c r="EA11" s="376"/>
      <c r="EB11" s="376"/>
      <c r="EC11" s="604"/>
    </row>
    <row r="12" spans="2:143" ht="11.25" customHeight="1" x14ac:dyDescent="0.15">
      <c r="B12" s="597" t="s">
        <v>104</v>
      </c>
      <c r="C12" s="598"/>
      <c r="D12" s="598"/>
      <c r="E12" s="598"/>
      <c r="F12" s="598"/>
      <c r="G12" s="598"/>
      <c r="H12" s="598"/>
      <c r="I12" s="598"/>
      <c r="J12" s="598"/>
      <c r="K12" s="598"/>
      <c r="L12" s="598"/>
      <c r="M12" s="598"/>
      <c r="N12" s="598"/>
      <c r="O12" s="598"/>
      <c r="P12" s="598"/>
      <c r="Q12" s="599"/>
      <c r="R12" s="592">
        <v>973110</v>
      </c>
      <c r="S12" s="376"/>
      <c r="T12" s="376"/>
      <c r="U12" s="376"/>
      <c r="V12" s="376"/>
      <c r="W12" s="376"/>
      <c r="X12" s="376"/>
      <c r="Y12" s="593"/>
      <c r="Z12" s="594">
        <v>3.4</v>
      </c>
      <c r="AA12" s="594"/>
      <c r="AB12" s="594"/>
      <c r="AC12" s="594"/>
      <c r="AD12" s="595">
        <v>973110</v>
      </c>
      <c r="AE12" s="595"/>
      <c r="AF12" s="595"/>
      <c r="AG12" s="595"/>
      <c r="AH12" s="595"/>
      <c r="AI12" s="595"/>
      <c r="AJ12" s="595"/>
      <c r="AK12" s="595"/>
      <c r="AL12" s="600">
        <v>7.3</v>
      </c>
      <c r="AM12" s="382"/>
      <c r="AN12" s="382"/>
      <c r="AO12" s="601"/>
      <c r="AP12" s="597" t="s">
        <v>354</v>
      </c>
      <c r="AQ12" s="598"/>
      <c r="AR12" s="598"/>
      <c r="AS12" s="598"/>
      <c r="AT12" s="598"/>
      <c r="AU12" s="598"/>
      <c r="AV12" s="598"/>
      <c r="AW12" s="598"/>
      <c r="AX12" s="598"/>
      <c r="AY12" s="598"/>
      <c r="AZ12" s="598"/>
      <c r="BA12" s="598"/>
      <c r="BB12" s="598"/>
      <c r="BC12" s="598"/>
      <c r="BD12" s="598"/>
      <c r="BE12" s="598"/>
      <c r="BF12" s="599"/>
      <c r="BG12" s="592">
        <v>2740074</v>
      </c>
      <c r="BH12" s="376"/>
      <c r="BI12" s="376"/>
      <c r="BJ12" s="376"/>
      <c r="BK12" s="376"/>
      <c r="BL12" s="376"/>
      <c r="BM12" s="376"/>
      <c r="BN12" s="593"/>
      <c r="BO12" s="594">
        <v>48.6</v>
      </c>
      <c r="BP12" s="594"/>
      <c r="BQ12" s="594"/>
      <c r="BR12" s="594"/>
      <c r="BS12" s="603">
        <v>180292</v>
      </c>
      <c r="BT12" s="376"/>
      <c r="BU12" s="376"/>
      <c r="BV12" s="376"/>
      <c r="BW12" s="376"/>
      <c r="BX12" s="376"/>
      <c r="BY12" s="376"/>
      <c r="BZ12" s="376"/>
      <c r="CA12" s="376"/>
      <c r="CB12" s="604"/>
      <c r="CD12" s="597" t="s">
        <v>89</v>
      </c>
      <c r="CE12" s="598"/>
      <c r="CF12" s="598"/>
      <c r="CG12" s="598"/>
      <c r="CH12" s="598"/>
      <c r="CI12" s="598"/>
      <c r="CJ12" s="598"/>
      <c r="CK12" s="598"/>
      <c r="CL12" s="598"/>
      <c r="CM12" s="598"/>
      <c r="CN12" s="598"/>
      <c r="CO12" s="598"/>
      <c r="CP12" s="598"/>
      <c r="CQ12" s="599"/>
      <c r="CR12" s="592">
        <v>3369150</v>
      </c>
      <c r="CS12" s="376"/>
      <c r="CT12" s="376"/>
      <c r="CU12" s="376"/>
      <c r="CV12" s="376"/>
      <c r="CW12" s="376"/>
      <c r="CX12" s="376"/>
      <c r="CY12" s="593"/>
      <c r="CZ12" s="594">
        <v>11.9</v>
      </c>
      <c r="DA12" s="594"/>
      <c r="DB12" s="594"/>
      <c r="DC12" s="594"/>
      <c r="DD12" s="603">
        <v>41330</v>
      </c>
      <c r="DE12" s="376"/>
      <c r="DF12" s="376"/>
      <c r="DG12" s="376"/>
      <c r="DH12" s="376"/>
      <c r="DI12" s="376"/>
      <c r="DJ12" s="376"/>
      <c r="DK12" s="376"/>
      <c r="DL12" s="376"/>
      <c r="DM12" s="376"/>
      <c r="DN12" s="376"/>
      <c r="DO12" s="376"/>
      <c r="DP12" s="593"/>
      <c r="DQ12" s="603">
        <v>703810</v>
      </c>
      <c r="DR12" s="376"/>
      <c r="DS12" s="376"/>
      <c r="DT12" s="376"/>
      <c r="DU12" s="376"/>
      <c r="DV12" s="376"/>
      <c r="DW12" s="376"/>
      <c r="DX12" s="376"/>
      <c r="DY12" s="376"/>
      <c r="DZ12" s="376"/>
      <c r="EA12" s="376"/>
      <c r="EB12" s="376"/>
      <c r="EC12" s="604"/>
    </row>
    <row r="13" spans="2:143" ht="11.25" customHeight="1" x14ac:dyDescent="0.15">
      <c r="B13" s="597" t="s">
        <v>144</v>
      </c>
      <c r="C13" s="598"/>
      <c r="D13" s="598"/>
      <c r="E13" s="598"/>
      <c r="F13" s="598"/>
      <c r="G13" s="598"/>
      <c r="H13" s="598"/>
      <c r="I13" s="598"/>
      <c r="J13" s="598"/>
      <c r="K13" s="598"/>
      <c r="L13" s="598"/>
      <c r="M13" s="598"/>
      <c r="N13" s="598"/>
      <c r="O13" s="598"/>
      <c r="P13" s="598"/>
      <c r="Q13" s="599"/>
      <c r="R13" s="592" t="s">
        <v>210</v>
      </c>
      <c r="S13" s="376"/>
      <c r="T13" s="376"/>
      <c r="U13" s="376"/>
      <c r="V13" s="376"/>
      <c r="W13" s="376"/>
      <c r="X13" s="376"/>
      <c r="Y13" s="593"/>
      <c r="Z13" s="594" t="s">
        <v>210</v>
      </c>
      <c r="AA13" s="594"/>
      <c r="AB13" s="594"/>
      <c r="AC13" s="594"/>
      <c r="AD13" s="595" t="s">
        <v>210</v>
      </c>
      <c r="AE13" s="595"/>
      <c r="AF13" s="595"/>
      <c r="AG13" s="595"/>
      <c r="AH13" s="595"/>
      <c r="AI13" s="595"/>
      <c r="AJ13" s="595"/>
      <c r="AK13" s="595"/>
      <c r="AL13" s="600" t="s">
        <v>210</v>
      </c>
      <c r="AM13" s="382"/>
      <c r="AN13" s="382"/>
      <c r="AO13" s="601"/>
      <c r="AP13" s="597" t="s">
        <v>150</v>
      </c>
      <c r="AQ13" s="598"/>
      <c r="AR13" s="598"/>
      <c r="AS13" s="598"/>
      <c r="AT13" s="598"/>
      <c r="AU13" s="598"/>
      <c r="AV13" s="598"/>
      <c r="AW13" s="598"/>
      <c r="AX13" s="598"/>
      <c r="AY13" s="598"/>
      <c r="AZ13" s="598"/>
      <c r="BA13" s="598"/>
      <c r="BB13" s="598"/>
      <c r="BC13" s="598"/>
      <c r="BD13" s="598"/>
      <c r="BE13" s="598"/>
      <c r="BF13" s="599"/>
      <c r="BG13" s="592">
        <v>2719062</v>
      </c>
      <c r="BH13" s="376"/>
      <c r="BI13" s="376"/>
      <c r="BJ13" s="376"/>
      <c r="BK13" s="376"/>
      <c r="BL13" s="376"/>
      <c r="BM13" s="376"/>
      <c r="BN13" s="593"/>
      <c r="BO13" s="594">
        <v>48.2</v>
      </c>
      <c r="BP13" s="594"/>
      <c r="BQ13" s="594"/>
      <c r="BR13" s="594"/>
      <c r="BS13" s="603">
        <v>180292</v>
      </c>
      <c r="BT13" s="376"/>
      <c r="BU13" s="376"/>
      <c r="BV13" s="376"/>
      <c r="BW13" s="376"/>
      <c r="BX13" s="376"/>
      <c r="BY13" s="376"/>
      <c r="BZ13" s="376"/>
      <c r="CA13" s="376"/>
      <c r="CB13" s="604"/>
      <c r="CD13" s="597" t="s">
        <v>355</v>
      </c>
      <c r="CE13" s="598"/>
      <c r="CF13" s="598"/>
      <c r="CG13" s="598"/>
      <c r="CH13" s="598"/>
      <c r="CI13" s="598"/>
      <c r="CJ13" s="598"/>
      <c r="CK13" s="598"/>
      <c r="CL13" s="598"/>
      <c r="CM13" s="598"/>
      <c r="CN13" s="598"/>
      <c r="CO13" s="598"/>
      <c r="CP13" s="598"/>
      <c r="CQ13" s="599"/>
      <c r="CR13" s="592">
        <v>2398866</v>
      </c>
      <c r="CS13" s="376"/>
      <c r="CT13" s="376"/>
      <c r="CU13" s="376"/>
      <c r="CV13" s="376"/>
      <c r="CW13" s="376"/>
      <c r="CX13" s="376"/>
      <c r="CY13" s="593"/>
      <c r="CZ13" s="594">
        <v>8.5</v>
      </c>
      <c r="DA13" s="594"/>
      <c r="DB13" s="594"/>
      <c r="DC13" s="594"/>
      <c r="DD13" s="603">
        <v>738742</v>
      </c>
      <c r="DE13" s="376"/>
      <c r="DF13" s="376"/>
      <c r="DG13" s="376"/>
      <c r="DH13" s="376"/>
      <c r="DI13" s="376"/>
      <c r="DJ13" s="376"/>
      <c r="DK13" s="376"/>
      <c r="DL13" s="376"/>
      <c r="DM13" s="376"/>
      <c r="DN13" s="376"/>
      <c r="DO13" s="376"/>
      <c r="DP13" s="593"/>
      <c r="DQ13" s="603">
        <v>1598038</v>
      </c>
      <c r="DR13" s="376"/>
      <c r="DS13" s="376"/>
      <c r="DT13" s="376"/>
      <c r="DU13" s="376"/>
      <c r="DV13" s="376"/>
      <c r="DW13" s="376"/>
      <c r="DX13" s="376"/>
      <c r="DY13" s="376"/>
      <c r="DZ13" s="376"/>
      <c r="EA13" s="376"/>
      <c r="EB13" s="376"/>
      <c r="EC13" s="604"/>
    </row>
    <row r="14" spans="2:143" ht="11.25" customHeight="1" x14ac:dyDescent="0.15">
      <c r="B14" s="597" t="s">
        <v>356</v>
      </c>
      <c r="C14" s="598"/>
      <c r="D14" s="598"/>
      <c r="E14" s="598"/>
      <c r="F14" s="598"/>
      <c r="G14" s="598"/>
      <c r="H14" s="598"/>
      <c r="I14" s="598"/>
      <c r="J14" s="598"/>
      <c r="K14" s="598"/>
      <c r="L14" s="598"/>
      <c r="M14" s="598"/>
      <c r="N14" s="598"/>
      <c r="O14" s="598"/>
      <c r="P14" s="598"/>
      <c r="Q14" s="599"/>
      <c r="R14" s="592" t="s">
        <v>210</v>
      </c>
      <c r="S14" s="376"/>
      <c r="T14" s="376"/>
      <c r="U14" s="376"/>
      <c r="V14" s="376"/>
      <c r="W14" s="376"/>
      <c r="X14" s="376"/>
      <c r="Y14" s="593"/>
      <c r="Z14" s="594" t="s">
        <v>210</v>
      </c>
      <c r="AA14" s="594"/>
      <c r="AB14" s="594"/>
      <c r="AC14" s="594"/>
      <c r="AD14" s="595" t="s">
        <v>210</v>
      </c>
      <c r="AE14" s="595"/>
      <c r="AF14" s="595"/>
      <c r="AG14" s="595"/>
      <c r="AH14" s="595"/>
      <c r="AI14" s="595"/>
      <c r="AJ14" s="595"/>
      <c r="AK14" s="595"/>
      <c r="AL14" s="600" t="s">
        <v>210</v>
      </c>
      <c r="AM14" s="382"/>
      <c r="AN14" s="382"/>
      <c r="AO14" s="601"/>
      <c r="AP14" s="597" t="s">
        <v>226</v>
      </c>
      <c r="AQ14" s="598"/>
      <c r="AR14" s="598"/>
      <c r="AS14" s="598"/>
      <c r="AT14" s="598"/>
      <c r="AU14" s="598"/>
      <c r="AV14" s="598"/>
      <c r="AW14" s="598"/>
      <c r="AX14" s="598"/>
      <c r="AY14" s="598"/>
      <c r="AZ14" s="598"/>
      <c r="BA14" s="598"/>
      <c r="BB14" s="598"/>
      <c r="BC14" s="598"/>
      <c r="BD14" s="598"/>
      <c r="BE14" s="598"/>
      <c r="BF14" s="599"/>
      <c r="BG14" s="592">
        <v>176780</v>
      </c>
      <c r="BH14" s="376"/>
      <c r="BI14" s="376"/>
      <c r="BJ14" s="376"/>
      <c r="BK14" s="376"/>
      <c r="BL14" s="376"/>
      <c r="BM14" s="376"/>
      <c r="BN14" s="593"/>
      <c r="BO14" s="594">
        <v>3.1</v>
      </c>
      <c r="BP14" s="594"/>
      <c r="BQ14" s="594"/>
      <c r="BR14" s="594"/>
      <c r="BS14" s="603" t="s">
        <v>210</v>
      </c>
      <c r="BT14" s="376"/>
      <c r="BU14" s="376"/>
      <c r="BV14" s="376"/>
      <c r="BW14" s="376"/>
      <c r="BX14" s="376"/>
      <c r="BY14" s="376"/>
      <c r="BZ14" s="376"/>
      <c r="CA14" s="376"/>
      <c r="CB14" s="604"/>
      <c r="CD14" s="597" t="s">
        <v>357</v>
      </c>
      <c r="CE14" s="598"/>
      <c r="CF14" s="598"/>
      <c r="CG14" s="598"/>
      <c r="CH14" s="598"/>
      <c r="CI14" s="598"/>
      <c r="CJ14" s="598"/>
      <c r="CK14" s="598"/>
      <c r="CL14" s="598"/>
      <c r="CM14" s="598"/>
      <c r="CN14" s="598"/>
      <c r="CO14" s="598"/>
      <c r="CP14" s="598"/>
      <c r="CQ14" s="599"/>
      <c r="CR14" s="592">
        <v>809072</v>
      </c>
      <c r="CS14" s="376"/>
      <c r="CT14" s="376"/>
      <c r="CU14" s="376"/>
      <c r="CV14" s="376"/>
      <c r="CW14" s="376"/>
      <c r="CX14" s="376"/>
      <c r="CY14" s="593"/>
      <c r="CZ14" s="594">
        <v>2.9</v>
      </c>
      <c r="DA14" s="594"/>
      <c r="DB14" s="594"/>
      <c r="DC14" s="594"/>
      <c r="DD14" s="603">
        <v>58432</v>
      </c>
      <c r="DE14" s="376"/>
      <c r="DF14" s="376"/>
      <c r="DG14" s="376"/>
      <c r="DH14" s="376"/>
      <c r="DI14" s="376"/>
      <c r="DJ14" s="376"/>
      <c r="DK14" s="376"/>
      <c r="DL14" s="376"/>
      <c r="DM14" s="376"/>
      <c r="DN14" s="376"/>
      <c r="DO14" s="376"/>
      <c r="DP14" s="593"/>
      <c r="DQ14" s="603">
        <v>735177</v>
      </c>
      <c r="DR14" s="376"/>
      <c r="DS14" s="376"/>
      <c r="DT14" s="376"/>
      <c r="DU14" s="376"/>
      <c r="DV14" s="376"/>
      <c r="DW14" s="376"/>
      <c r="DX14" s="376"/>
      <c r="DY14" s="376"/>
      <c r="DZ14" s="376"/>
      <c r="EA14" s="376"/>
      <c r="EB14" s="376"/>
      <c r="EC14" s="604"/>
    </row>
    <row r="15" spans="2:143" ht="11.25" customHeight="1" x14ac:dyDescent="0.15">
      <c r="B15" s="597" t="s">
        <v>359</v>
      </c>
      <c r="C15" s="598"/>
      <c r="D15" s="598"/>
      <c r="E15" s="598"/>
      <c r="F15" s="598"/>
      <c r="G15" s="598"/>
      <c r="H15" s="598"/>
      <c r="I15" s="598"/>
      <c r="J15" s="598"/>
      <c r="K15" s="598"/>
      <c r="L15" s="598"/>
      <c r="M15" s="598"/>
      <c r="N15" s="598"/>
      <c r="O15" s="598"/>
      <c r="P15" s="598"/>
      <c r="Q15" s="599"/>
      <c r="R15" s="592">
        <v>57648</v>
      </c>
      <c r="S15" s="376"/>
      <c r="T15" s="376"/>
      <c r="U15" s="376"/>
      <c r="V15" s="376"/>
      <c r="W15" s="376"/>
      <c r="X15" s="376"/>
      <c r="Y15" s="593"/>
      <c r="Z15" s="594">
        <v>0.2</v>
      </c>
      <c r="AA15" s="594"/>
      <c r="AB15" s="594"/>
      <c r="AC15" s="594"/>
      <c r="AD15" s="595">
        <v>57648</v>
      </c>
      <c r="AE15" s="595"/>
      <c r="AF15" s="595"/>
      <c r="AG15" s="595"/>
      <c r="AH15" s="595"/>
      <c r="AI15" s="595"/>
      <c r="AJ15" s="595"/>
      <c r="AK15" s="595"/>
      <c r="AL15" s="600">
        <v>0.4</v>
      </c>
      <c r="AM15" s="382"/>
      <c r="AN15" s="382"/>
      <c r="AO15" s="601"/>
      <c r="AP15" s="597" t="s">
        <v>360</v>
      </c>
      <c r="AQ15" s="598"/>
      <c r="AR15" s="598"/>
      <c r="AS15" s="598"/>
      <c r="AT15" s="598"/>
      <c r="AU15" s="598"/>
      <c r="AV15" s="598"/>
      <c r="AW15" s="598"/>
      <c r="AX15" s="598"/>
      <c r="AY15" s="598"/>
      <c r="AZ15" s="598"/>
      <c r="BA15" s="598"/>
      <c r="BB15" s="598"/>
      <c r="BC15" s="598"/>
      <c r="BD15" s="598"/>
      <c r="BE15" s="598"/>
      <c r="BF15" s="599"/>
      <c r="BG15" s="592">
        <v>330528</v>
      </c>
      <c r="BH15" s="376"/>
      <c r="BI15" s="376"/>
      <c r="BJ15" s="376"/>
      <c r="BK15" s="376"/>
      <c r="BL15" s="376"/>
      <c r="BM15" s="376"/>
      <c r="BN15" s="593"/>
      <c r="BO15" s="594">
        <v>5.9</v>
      </c>
      <c r="BP15" s="594"/>
      <c r="BQ15" s="594"/>
      <c r="BR15" s="594"/>
      <c r="BS15" s="603" t="s">
        <v>210</v>
      </c>
      <c r="BT15" s="376"/>
      <c r="BU15" s="376"/>
      <c r="BV15" s="376"/>
      <c r="BW15" s="376"/>
      <c r="BX15" s="376"/>
      <c r="BY15" s="376"/>
      <c r="BZ15" s="376"/>
      <c r="CA15" s="376"/>
      <c r="CB15" s="604"/>
      <c r="CD15" s="597" t="s">
        <v>361</v>
      </c>
      <c r="CE15" s="598"/>
      <c r="CF15" s="598"/>
      <c r="CG15" s="598"/>
      <c r="CH15" s="598"/>
      <c r="CI15" s="598"/>
      <c r="CJ15" s="598"/>
      <c r="CK15" s="598"/>
      <c r="CL15" s="598"/>
      <c r="CM15" s="598"/>
      <c r="CN15" s="598"/>
      <c r="CO15" s="598"/>
      <c r="CP15" s="598"/>
      <c r="CQ15" s="599"/>
      <c r="CR15" s="592">
        <v>2026580</v>
      </c>
      <c r="CS15" s="376"/>
      <c r="CT15" s="376"/>
      <c r="CU15" s="376"/>
      <c r="CV15" s="376"/>
      <c r="CW15" s="376"/>
      <c r="CX15" s="376"/>
      <c r="CY15" s="593"/>
      <c r="CZ15" s="594">
        <v>7.2</v>
      </c>
      <c r="DA15" s="594"/>
      <c r="DB15" s="594"/>
      <c r="DC15" s="594"/>
      <c r="DD15" s="603">
        <v>222520</v>
      </c>
      <c r="DE15" s="376"/>
      <c r="DF15" s="376"/>
      <c r="DG15" s="376"/>
      <c r="DH15" s="376"/>
      <c r="DI15" s="376"/>
      <c r="DJ15" s="376"/>
      <c r="DK15" s="376"/>
      <c r="DL15" s="376"/>
      <c r="DM15" s="376"/>
      <c r="DN15" s="376"/>
      <c r="DO15" s="376"/>
      <c r="DP15" s="593"/>
      <c r="DQ15" s="603">
        <v>1533212</v>
      </c>
      <c r="DR15" s="376"/>
      <c r="DS15" s="376"/>
      <c r="DT15" s="376"/>
      <c r="DU15" s="376"/>
      <c r="DV15" s="376"/>
      <c r="DW15" s="376"/>
      <c r="DX15" s="376"/>
      <c r="DY15" s="376"/>
      <c r="DZ15" s="376"/>
      <c r="EA15" s="376"/>
      <c r="EB15" s="376"/>
      <c r="EC15" s="604"/>
    </row>
    <row r="16" spans="2:143" ht="11.25" customHeight="1" x14ac:dyDescent="0.15">
      <c r="B16" s="597" t="s">
        <v>329</v>
      </c>
      <c r="C16" s="598"/>
      <c r="D16" s="598"/>
      <c r="E16" s="598"/>
      <c r="F16" s="598"/>
      <c r="G16" s="598"/>
      <c r="H16" s="598"/>
      <c r="I16" s="598"/>
      <c r="J16" s="598"/>
      <c r="K16" s="598"/>
      <c r="L16" s="598"/>
      <c r="M16" s="598"/>
      <c r="N16" s="598"/>
      <c r="O16" s="598"/>
      <c r="P16" s="598"/>
      <c r="Q16" s="599"/>
      <c r="R16" s="592" t="s">
        <v>210</v>
      </c>
      <c r="S16" s="376"/>
      <c r="T16" s="376"/>
      <c r="U16" s="376"/>
      <c r="V16" s="376"/>
      <c r="W16" s="376"/>
      <c r="X16" s="376"/>
      <c r="Y16" s="593"/>
      <c r="Z16" s="594" t="s">
        <v>210</v>
      </c>
      <c r="AA16" s="594"/>
      <c r="AB16" s="594"/>
      <c r="AC16" s="594"/>
      <c r="AD16" s="595" t="s">
        <v>210</v>
      </c>
      <c r="AE16" s="595"/>
      <c r="AF16" s="595"/>
      <c r="AG16" s="595"/>
      <c r="AH16" s="595"/>
      <c r="AI16" s="595"/>
      <c r="AJ16" s="595"/>
      <c r="AK16" s="595"/>
      <c r="AL16" s="600" t="s">
        <v>210</v>
      </c>
      <c r="AM16" s="382"/>
      <c r="AN16" s="382"/>
      <c r="AO16" s="601"/>
      <c r="AP16" s="597" t="s">
        <v>362</v>
      </c>
      <c r="AQ16" s="598"/>
      <c r="AR16" s="598"/>
      <c r="AS16" s="598"/>
      <c r="AT16" s="598"/>
      <c r="AU16" s="598"/>
      <c r="AV16" s="598"/>
      <c r="AW16" s="598"/>
      <c r="AX16" s="598"/>
      <c r="AY16" s="598"/>
      <c r="AZ16" s="598"/>
      <c r="BA16" s="598"/>
      <c r="BB16" s="598"/>
      <c r="BC16" s="598"/>
      <c r="BD16" s="598"/>
      <c r="BE16" s="598"/>
      <c r="BF16" s="599"/>
      <c r="BG16" s="592" t="s">
        <v>210</v>
      </c>
      <c r="BH16" s="376"/>
      <c r="BI16" s="376"/>
      <c r="BJ16" s="376"/>
      <c r="BK16" s="376"/>
      <c r="BL16" s="376"/>
      <c r="BM16" s="376"/>
      <c r="BN16" s="593"/>
      <c r="BO16" s="594" t="s">
        <v>210</v>
      </c>
      <c r="BP16" s="594"/>
      <c r="BQ16" s="594"/>
      <c r="BR16" s="594"/>
      <c r="BS16" s="603" t="s">
        <v>210</v>
      </c>
      <c r="BT16" s="376"/>
      <c r="BU16" s="376"/>
      <c r="BV16" s="376"/>
      <c r="BW16" s="376"/>
      <c r="BX16" s="376"/>
      <c r="BY16" s="376"/>
      <c r="BZ16" s="376"/>
      <c r="CA16" s="376"/>
      <c r="CB16" s="604"/>
      <c r="CD16" s="597" t="s">
        <v>363</v>
      </c>
      <c r="CE16" s="598"/>
      <c r="CF16" s="598"/>
      <c r="CG16" s="598"/>
      <c r="CH16" s="598"/>
      <c r="CI16" s="598"/>
      <c r="CJ16" s="598"/>
      <c r="CK16" s="598"/>
      <c r="CL16" s="598"/>
      <c r="CM16" s="598"/>
      <c r="CN16" s="598"/>
      <c r="CO16" s="598"/>
      <c r="CP16" s="598"/>
      <c r="CQ16" s="599"/>
      <c r="CR16" s="592">
        <v>471252</v>
      </c>
      <c r="CS16" s="376"/>
      <c r="CT16" s="376"/>
      <c r="CU16" s="376"/>
      <c r="CV16" s="376"/>
      <c r="CW16" s="376"/>
      <c r="CX16" s="376"/>
      <c r="CY16" s="593"/>
      <c r="CZ16" s="594">
        <v>1.7</v>
      </c>
      <c r="DA16" s="594"/>
      <c r="DB16" s="594"/>
      <c r="DC16" s="594"/>
      <c r="DD16" s="603" t="s">
        <v>210</v>
      </c>
      <c r="DE16" s="376"/>
      <c r="DF16" s="376"/>
      <c r="DG16" s="376"/>
      <c r="DH16" s="376"/>
      <c r="DI16" s="376"/>
      <c r="DJ16" s="376"/>
      <c r="DK16" s="376"/>
      <c r="DL16" s="376"/>
      <c r="DM16" s="376"/>
      <c r="DN16" s="376"/>
      <c r="DO16" s="376"/>
      <c r="DP16" s="593"/>
      <c r="DQ16" s="603">
        <v>58954</v>
      </c>
      <c r="DR16" s="376"/>
      <c r="DS16" s="376"/>
      <c r="DT16" s="376"/>
      <c r="DU16" s="376"/>
      <c r="DV16" s="376"/>
      <c r="DW16" s="376"/>
      <c r="DX16" s="376"/>
      <c r="DY16" s="376"/>
      <c r="DZ16" s="376"/>
      <c r="EA16" s="376"/>
      <c r="EB16" s="376"/>
      <c r="EC16" s="604"/>
    </row>
    <row r="17" spans="2:133" ht="11.25" customHeight="1" x14ac:dyDescent="0.15">
      <c r="B17" s="597" t="s">
        <v>165</v>
      </c>
      <c r="C17" s="598"/>
      <c r="D17" s="598"/>
      <c r="E17" s="598"/>
      <c r="F17" s="598"/>
      <c r="G17" s="598"/>
      <c r="H17" s="598"/>
      <c r="I17" s="598"/>
      <c r="J17" s="598"/>
      <c r="K17" s="598"/>
      <c r="L17" s="598"/>
      <c r="M17" s="598"/>
      <c r="N17" s="598"/>
      <c r="O17" s="598"/>
      <c r="P17" s="598"/>
      <c r="Q17" s="599"/>
      <c r="R17" s="592">
        <v>18237</v>
      </c>
      <c r="S17" s="376"/>
      <c r="T17" s="376"/>
      <c r="U17" s="376"/>
      <c r="V17" s="376"/>
      <c r="W17" s="376"/>
      <c r="X17" s="376"/>
      <c r="Y17" s="593"/>
      <c r="Z17" s="594">
        <v>0.1</v>
      </c>
      <c r="AA17" s="594"/>
      <c r="AB17" s="594"/>
      <c r="AC17" s="594"/>
      <c r="AD17" s="595">
        <v>18237</v>
      </c>
      <c r="AE17" s="595"/>
      <c r="AF17" s="595"/>
      <c r="AG17" s="595"/>
      <c r="AH17" s="595"/>
      <c r="AI17" s="595"/>
      <c r="AJ17" s="595"/>
      <c r="AK17" s="595"/>
      <c r="AL17" s="600">
        <v>0.1</v>
      </c>
      <c r="AM17" s="382"/>
      <c r="AN17" s="382"/>
      <c r="AO17" s="601"/>
      <c r="AP17" s="597" t="s">
        <v>364</v>
      </c>
      <c r="AQ17" s="598"/>
      <c r="AR17" s="598"/>
      <c r="AS17" s="598"/>
      <c r="AT17" s="598"/>
      <c r="AU17" s="598"/>
      <c r="AV17" s="598"/>
      <c r="AW17" s="598"/>
      <c r="AX17" s="598"/>
      <c r="AY17" s="598"/>
      <c r="AZ17" s="598"/>
      <c r="BA17" s="598"/>
      <c r="BB17" s="598"/>
      <c r="BC17" s="598"/>
      <c r="BD17" s="598"/>
      <c r="BE17" s="598"/>
      <c r="BF17" s="599"/>
      <c r="BG17" s="592" t="s">
        <v>210</v>
      </c>
      <c r="BH17" s="376"/>
      <c r="BI17" s="376"/>
      <c r="BJ17" s="376"/>
      <c r="BK17" s="376"/>
      <c r="BL17" s="376"/>
      <c r="BM17" s="376"/>
      <c r="BN17" s="593"/>
      <c r="BO17" s="594" t="s">
        <v>210</v>
      </c>
      <c r="BP17" s="594"/>
      <c r="BQ17" s="594"/>
      <c r="BR17" s="594"/>
      <c r="BS17" s="603" t="s">
        <v>210</v>
      </c>
      <c r="BT17" s="376"/>
      <c r="BU17" s="376"/>
      <c r="BV17" s="376"/>
      <c r="BW17" s="376"/>
      <c r="BX17" s="376"/>
      <c r="BY17" s="376"/>
      <c r="BZ17" s="376"/>
      <c r="CA17" s="376"/>
      <c r="CB17" s="604"/>
      <c r="CD17" s="597" t="s">
        <v>366</v>
      </c>
      <c r="CE17" s="598"/>
      <c r="CF17" s="598"/>
      <c r="CG17" s="598"/>
      <c r="CH17" s="598"/>
      <c r="CI17" s="598"/>
      <c r="CJ17" s="598"/>
      <c r="CK17" s="598"/>
      <c r="CL17" s="598"/>
      <c r="CM17" s="598"/>
      <c r="CN17" s="598"/>
      <c r="CO17" s="598"/>
      <c r="CP17" s="598"/>
      <c r="CQ17" s="599"/>
      <c r="CR17" s="592">
        <v>2768855</v>
      </c>
      <c r="CS17" s="376"/>
      <c r="CT17" s="376"/>
      <c r="CU17" s="376"/>
      <c r="CV17" s="376"/>
      <c r="CW17" s="376"/>
      <c r="CX17" s="376"/>
      <c r="CY17" s="593"/>
      <c r="CZ17" s="594">
        <v>9.8000000000000007</v>
      </c>
      <c r="DA17" s="594"/>
      <c r="DB17" s="594"/>
      <c r="DC17" s="594"/>
      <c r="DD17" s="603" t="s">
        <v>210</v>
      </c>
      <c r="DE17" s="376"/>
      <c r="DF17" s="376"/>
      <c r="DG17" s="376"/>
      <c r="DH17" s="376"/>
      <c r="DI17" s="376"/>
      <c r="DJ17" s="376"/>
      <c r="DK17" s="376"/>
      <c r="DL17" s="376"/>
      <c r="DM17" s="376"/>
      <c r="DN17" s="376"/>
      <c r="DO17" s="376"/>
      <c r="DP17" s="593"/>
      <c r="DQ17" s="603">
        <v>2610446</v>
      </c>
      <c r="DR17" s="376"/>
      <c r="DS17" s="376"/>
      <c r="DT17" s="376"/>
      <c r="DU17" s="376"/>
      <c r="DV17" s="376"/>
      <c r="DW17" s="376"/>
      <c r="DX17" s="376"/>
      <c r="DY17" s="376"/>
      <c r="DZ17" s="376"/>
      <c r="EA17" s="376"/>
      <c r="EB17" s="376"/>
      <c r="EC17" s="604"/>
    </row>
    <row r="18" spans="2:133" ht="11.25" customHeight="1" x14ac:dyDescent="0.15">
      <c r="B18" s="597" t="s">
        <v>351</v>
      </c>
      <c r="C18" s="598"/>
      <c r="D18" s="598"/>
      <c r="E18" s="598"/>
      <c r="F18" s="598"/>
      <c r="G18" s="598"/>
      <c r="H18" s="598"/>
      <c r="I18" s="598"/>
      <c r="J18" s="598"/>
      <c r="K18" s="598"/>
      <c r="L18" s="598"/>
      <c r="M18" s="598"/>
      <c r="N18" s="598"/>
      <c r="O18" s="598"/>
      <c r="P18" s="598"/>
      <c r="Q18" s="599"/>
      <c r="R18" s="592">
        <v>7283073</v>
      </c>
      <c r="S18" s="376"/>
      <c r="T18" s="376"/>
      <c r="U18" s="376"/>
      <c r="V18" s="376"/>
      <c r="W18" s="376"/>
      <c r="X18" s="376"/>
      <c r="Y18" s="593"/>
      <c r="Z18" s="594">
        <v>25.2</v>
      </c>
      <c r="AA18" s="594"/>
      <c r="AB18" s="594"/>
      <c r="AC18" s="594"/>
      <c r="AD18" s="595">
        <v>6412445</v>
      </c>
      <c r="AE18" s="595"/>
      <c r="AF18" s="595"/>
      <c r="AG18" s="595"/>
      <c r="AH18" s="595"/>
      <c r="AI18" s="595"/>
      <c r="AJ18" s="595"/>
      <c r="AK18" s="595"/>
      <c r="AL18" s="600">
        <v>47.9</v>
      </c>
      <c r="AM18" s="382"/>
      <c r="AN18" s="382"/>
      <c r="AO18" s="601"/>
      <c r="AP18" s="597" t="s">
        <v>101</v>
      </c>
      <c r="AQ18" s="598"/>
      <c r="AR18" s="598"/>
      <c r="AS18" s="598"/>
      <c r="AT18" s="598"/>
      <c r="AU18" s="598"/>
      <c r="AV18" s="598"/>
      <c r="AW18" s="598"/>
      <c r="AX18" s="598"/>
      <c r="AY18" s="598"/>
      <c r="AZ18" s="598"/>
      <c r="BA18" s="598"/>
      <c r="BB18" s="598"/>
      <c r="BC18" s="598"/>
      <c r="BD18" s="598"/>
      <c r="BE18" s="598"/>
      <c r="BF18" s="599"/>
      <c r="BG18" s="592" t="s">
        <v>210</v>
      </c>
      <c r="BH18" s="376"/>
      <c r="BI18" s="376"/>
      <c r="BJ18" s="376"/>
      <c r="BK18" s="376"/>
      <c r="BL18" s="376"/>
      <c r="BM18" s="376"/>
      <c r="BN18" s="593"/>
      <c r="BO18" s="594" t="s">
        <v>210</v>
      </c>
      <c r="BP18" s="594"/>
      <c r="BQ18" s="594"/>
      <c r="BR18" s="594"/>
      <c r="BS18" s="603" t="s">
        <v>210</v>
      </c>
      <c r="BT18" s="376"/>
      <c r="BU18" s="376"/>
      <c r="BV18" s="376"/>
      <c r="BW18" s="376"/>
      <c r="BX18" s="376"/>
      <c r="BY18" s="376"/>
      <c r="BZ18" s="376"/>
      <c r="CA18" s="376"/>
      <c r="CB18" s="604"/>
      <c r="CD18" s="597" t="s">
        <v>367</v>
      </c>
      <c r="CE18" s="598"/>
      <c r="CF18" s="598"/>
      <c r="CG18" s="598"/>
      <c r="CH18" s="598"/>
      <c r="CI18" s="598"/>
      <c r="CJ18" s="598"/>
      <c r="CK18" s="598"/>
      <c r="CL18" s="598"/>
      <c r="CM18" s="598"/>
      <c r="CN18" s="598"/>
      <c r="CO18" s="598"/>
      <c r="CP18" s="598"/>
      <c r="CQ18" s="599"/>
      <c r="CR18" s="592" t="s">
        <v>210</v>
      </c>
      <c r="CS18" s="376"/>
      <c r="CT18" s="376"/>
      <c r="CU18" s="376"/>
      <c r="CV18" s="376"/>
      <c r="CW18" s="376"/>
      <c r="CX18" s="376"/>
      <c r="CY18" s="593"/>
      <c r="CZ18" s="594" t="s">
        <v>210</v>
      </c>
      <c r="DA18" s="594"/>
      <c r="DB18" s="594"/>
      <c r="DC18" s="594"/>
      <c r="DD18" s="603" t="s">
        <v>210</v>
      </c>
      <c r="DE18" s="376"/>
      <c r="DF18" s="376"/>
      <c r="DG18" s="376"/>
      <c r="DH18" s="376"/>
      <c r="DI18" s="376"/>
      <c r="DJ18" s="376"/>
      <c r="DK18" s="376"/>
      <c r="DL18" s="376"/>
      <c r="DM18" s="376"/>
      <c r="DN18" s="376"/>
      <c r="DO18" s="376"/>
      <c r="DP18" s="593"/>
      <c r="DQ18" s="603" t="s">
        <v>210</v>
      </c>
      <c r="DR18" s="376"/>
      <c r="DS18" s="376"/>
      <c r="DT18" s="376"/>
      <c r="DU18" s="376"/>
      <c r="DV18" s="376"/>
      <c r="DW18" s="376"/>
      <c r="DX18" s="376"/>
      <c r="DY18" s="376"/>
      <c r="DZ18" s="376"/>
      <c r="EA18" s="376"/>
      <c r="EB18" s="376"/>
      <c r="EC18" s="604"/>
    </row>
    <row r="19" spans="2:133" ht="11.25" customHeight="1" x14ac:dyDescent="0.15">
      <c r="B19" s="597" t="s">
        <v>306</v>
      </c>
      <c r="C19" s="598"/>
      <c r="D19" s="598"/>
      <c r="E19" s="598"/>
      <c r="F19" s="598"/>
      <c r="G19" s="598"/>
      <c r="H19" s="598"/>
      <c r="I19" s="598"/>
      <c r="J19" s="598"/>
      <c r="K19" s="598"/>
      <c r="L19" s="598"/>
      <c r="M19" s="598"/>
      <c r="N19" s="598"/>
      <c r="O19" s="598"/>
      <c r="P19" s="598"/>
      <c r="Q19" s="599"/>
      <c r="R19" s="592">
        <v>6412445</v>
      </c>
      <c r="S19" s="376"/>
      <c r="T19" s="376"/>
      <c r="U19" s="376"/>
      <c r="V19" s="376"/>
      <c r="W19" s="376"/>
      <c r="X19" s="376"/>
      <c r="Y19" s="593"/>
      <c r="Z19" s="594">
        <v>22.2</v>
      </c>
      <c r="AA19" s="594"/>
      <c r="AB19" s="594"/>
      <c r="AC19" s="594"/>
      <c r="AD19" s="595">
        <v>6412445</v>
      </c>
      <c r="AE19" s="595"/>
      <c r="AF19" s="595"/>
      <c r="AG19" s="595"/>
      <c r="AH19" s="595"/>
      <c r="AI19" s="595"/>
      <c r="AJ19" s="595"/>
      <c r="AK19" s="595"/>
      <c r="AL19" s="600">
        <v>47.9</v>
      </c>
      <c r="AM19" s="382"/>
      <c r="AN19" s="382"/>
      <c r="AO19" s="601"/>
      <c r="AP19" s="597" t="s">
        <v>368</v>
      </c>
      <c r="AQ19" s="598"/>
      <c r="AR19" s="598"/>
      <c r="AS19" s="598"/>
      <c r="AT19" s="598"/>
      <c r="AU19" s="598"/>
      <c r="AV19" s="598"/>
      <c r="AW19" s="598"/>
      <c r="AX19" s="598"/>
      <c r="AY19" s="598"/>
      <c r="AZ19" s="598"/>
      <c r="BA19" s="598"/>
      <c r="BB19" s="598"/>
      <c r="BC19" s="598"/>
      <c r="BD19" s="598"/>
      <c r="BE19" s="598"/>
      <c r="BF19" s="599"/>
      <c r="BG19" s="592">
        <v>2024</v>
      </c>
      <c r="BH19" s="376"/>
      <c r="BI19" s="376"/>
      <c r="BJ19" s="376"/>
      <c r="BK19" s="376"/>
      <c r="BL19" s="376"/>
      <c r="BM19" s="376"/>
      <c r="BN19" s="593"/>
      <c r="BO19" s="594">
        <v>0</v>
      </c>
      <c r="BP19" s="594"/>
      <c r="BQ19" s="594"/>
      <c r="BR19" s="594"/>
      <c r="BS19" s="603" t="s">
        <v>210</v>
      </c>
      <c r="BT19" s="376"/>
      <c r="BU19" s="376"/>
      <c r="BV19" s="376"/>
      <c r="BW19" s="376"/>
      <c r="BX19" s="376"/>
      <c r="BY19" s="376"/>
      <c r="BZ19" s="376"/>
      <c r="CA19" s="376"/>
      <c r="CB19" s="604"/>
      <c r="CD19" s="597" t="s">
        <v>369</v>
      </c>
      <c r="CE19" s="598"/>
      <c r="CF19" s="598"/>
      <c r="CG19" s="598"/>
      <c r="CH19" s="598"/>
      <c r="CI19" s="598"/>
      <c r="CJ19" s="598"/>
      <c r="CK19" s="598"/>
      <c r="CL19" s="598"/>
      <c r="CM19" s="598"/>
      <c r="CN19" s="598"/>
      <c r="CO19" s="598"/>
      <c r="CP19" s="598"/>
      <c r="CQ19" s="599"/>
      <c r="CR19" s="592" t="s">
        <v>210</v>
      </c>
      <c r="CS19" s="376"/>
      <c r="CT19" s="376"/>
      <c r="CU19" s="376"/>
      <c r="CV19" s="376"/>
      <c r="CW19" s="376"/>
      <c r="CX19" s="376"/>
      <c r="CY19" s="593"/>
      <c r="CZ19" s="594" t="s">
        <v>210</v>
      </c>
      <c r="DA19" s="594"/>
      <c r="DB19" s="594"/>
      <c r="DC19" s="594"/>
      <c r="DD19" s="603" t="s">
        <v>210</v>
      </c>
      <c r="DE19" s="376"/>
      <c r="DF19" s="376"/>
      <c r="DG19" s="376"/>
      <c r="DH19" s="376"/>
      <c r="DI19" s="376"/>
      <c r="DJ19" s="376"/>
      <c r="DK19" s="376"/>
      <c r="DL19" s="376"/>
      <c r="DM19" s="376"/>
      <c r="DN19" s="376"/>
      <c r="DO19" s="376"/>
      <c r="DP19" s="593"/>
      <c r="DQ19" s="603" t="s">
        <v>210</v>
      </c>
      <c r="DR19" s="376"/>
      <c r="DS19" s="376"/>
      <c r="DT19" s="376"/>
      <c r="DU19" s="376"/>
      <c r="DV19" s="376"/>
      <c r="DW19" s="376"/>
      <c r="DX19" s="376"/>
      <c r="DY19" s="376"/>
      <c r="DZ19" s="376"/>
      <c r="EA19" s="376"/>
      <c r="EB19" s="376"/>
      <c r="EC19" s="604"/>
    </row>
    <row r="20" spans="2:133" ht="11.25" customHeight="1" x14ac:dyDescent="0.15">
      <c r="B20" s="597" t="s">
        <v>303</v>
      </c>
      <c r="C20" s="598"/>
      <c r="D20" s="598"/>
      <c r="E20" s="598"/>
      <c r="F20" s="598"/>
      <c r="G20" s="598"/>
      <c r="H20" s="598"/>
      <c r="I20" s="598"/>
      <c r="J20" s="598"/>
      <c r="K20" s="598"/>
      <c r="L20" s="598"/>
      <c r="M20" s="598"/>
      <c r="N20" s="598"/>
      <c r="O20" s="598"/>
      <c r="P20" s="598"/>
      <c r="Q20" s="599"/>
      <c r="R20" s="592">
        <v>870628</v>
      </c>
      <c r="S20" s="376"/>
      <c r="T20" s="376"/>
      <c r="U20" s="376"/>
      <c r="V20" s="376"/>
      <c r="W20" s="376"/>
      <c r="X20" s="376"/>
      <c r="Y20" s="593"/>
      <c r="Z20" s="594">
        <v>3</v>
      </c>
      <c r="AA20" s="594"/>
      <c r="AB20" s="594"/>
      <c r="AC20" s="594"/>
      <c r="AD20" s="595" t="s">
        <v>210</v>
      </c>
      <c r="AE20" s="595"/>
      <c r="AF20" s="595"/>
      <c r="AG20" s="595"/>
      <c r="AH20" s="595"/>
      <c r="AI20" s="595"/>
      <c r="AJ20" s="595"/>
      <c r="AK20" s="595"/>
      <c r="AL20" s="600" t="s">
        <v>210</v>
      </c>
      <c r="AM20" s="382"/>
      <c r="AN20" s="382"/>
      <c r="AO20" s="601"/>
      <c r="AP20" s="597" t="s">
        <v>370</v>
      </c>
      <c r="AQ20" s="598"/>
      <c r="AR20" s="598"/>
      <c r="AS20" s="598"/>
      <c r="AT20" s="598"/>
      <c r="AU20" s="598"/>
      <c r="AV20" s="598"/>
      <c r="AW20" s="598"/>
      <c r="AX20" s="598"/>
      <c r="AY20" s="598"/>
      <c r="AZ20" s="598"/>
      <c r="BA20" s="598"/>
      <c r="BB20" s="598"/>
      <c r="BC20" s="598"/>
      <c r="BD20" s="598"/>
      <c r="BE20" s="598"/>
      <c r="BF20" s="599"/>
      <c r="BG20" s="592">
        <v>2024</v>
      </c>
      <c r="BH20" s="376"/>
      <c r="BI20" s="376"/>
      <c r="BJ20" s="376"/>
      <c r="BK20" s="376"/>
      <c r="BL20" s="376"/>
      <c r="BM20" s="376"/>
      <c r="BN20" s="593"/>
      <c r="BO20" s="594">
        <v>0</v>
      </c>
      <c r="BP20" s="594"/>
      <c r="BQ20" s="594"/>
      <c r="BR20" s="594"/>
      <c r="BS20" s="603" t="s">
        <v>210</v>
      </c>
      <c r="BT20" s="376"/>
      <c r="BU20" s="376"/>
      <c r="BV20" s="376"/>
      <c r="BW20" s="376"/>
      <c r="BX20" s="376"/>
      <c r="BY20" s="376"/>
      <c r="BZ20" s="376"/>
      <c r="CA20" s="376"/>
      <c r="CB20" s="604"/>
      <c r="CD20" s="597" t="s">
        <v>197</v>
      </c>
      <c r="CE20" s="598"/>
      <c r="CF20" s="598"/>
      <c r="CG20" s="598"/>
      <c r="CH20" s="598"/>
      <c r="CI20" s="598"/>
      <c r="CJ20" s="598"/>
      <c r="CK20" s="598"/>
      <c r="CL20" s="598"/>
      <c r="CM20" s="598"/>
      <c r="CN20" s="598"/>
      <c r="CO20" s="598"/>
      <c r="CP20" s="598"/>
      <c r="CQ20" s="599"/>
      <c r="CR20" s="592">
        <v>28207455</v>
      </c>
      <c r="CS20" s="376"/>
      <c r="CT20" s="376"/>
      <c r="CU20" s="376"/>
      <c r="CV20" s="376"/>
      <c r="CW20" s="376"/>
      <c r="CX20" s="376"/>
      <c r="CY20" s="593"/>
      <c r="CZ20" s="594">
        <v>100</v>
      </c>
      <c r="DA20" s="594"/>
      <c r="DB20" s="594"/>
      <c r="DC20" s="594"/>
      <c r="DD20" s="603">
        <v>2561131</v>
      </c>
      <c r="DE20" s="376"/>
      <c r="DF20" s="376"/>
      <c r="DG20" s="376"/>
      <c r="DH20" s="376"/>
      <c r="DI20" s="376"/>
      <c r="DJ20" s="376"/>
      <c r="DK20" s="376"/>
      <c r="DL20" s="376"/>
      <c r="DM20" s="376"/>
      <c r="DN20" s="376"/>
      <c r="DO20" s="376"/>
      <c r="DP20" s="593"/>
      <c r="DQ20" s="603">
        <v>15830555</v>
      </c>
      <c r="DR20" s="376"/>
      <c r="DS20" s="376"/>
      <c r="DT20" s="376"/>
      <c r="DU20" s="376"/>
      <c r="DV20" s="376"/>
      <c r="DW20" s="376"/>
      <c r="DX20" s="376"/>
      <c r="DY20" s="376"/>
      <c r="DZ20" s="376"/>
      <c r="EA20" s="376"/>
      <c r="EB20" s="376"/>
      <c r="EC20" s="604"/>
    </row>
    <row r="21" spans="2:133" ht="11.25" customHeight="1" x14ac:dyDescent="0.15">
      <c r="B21" s="597" t="s">
        <v>373</v>
      </c>
      <c r="C21" s="598"/>
      <c r="D21" s="598"/>
      <c r="E21" s="598"/>
      <c r="F21" s="598"/>
      <c r="G21" s="598"/>
      <c r="H21" s="598"/>
      <c r="I21" s="598"/>
      <c r="J21" s="598"/>
      <c r="K21" s="598"/>
      <c r="L21" s="598"/>
      <c r="M21" s="598"/>
      <c r="N21" s="598"/>
      <c r="O21" s="598"/>
      <c r="P21" s="598"/>
      <c r="Q21" s="599"/>
      <c r="R21" s="592" t="s">
        <v>210</v>
      </c>
      <c r="S21" s="376"/>
      <c r="T21" s="376"/>
      <c r="U21" s="376"/>
      <c r="V21" s="376"/>
      <c r="W21" s="376"/>
      <c r="X21" s="376"/>
      <c r="Y21" s="593"/>
      <c r="Z21" s="594" t="s">
        <v>210</v>
      </c>
      <c r="AA21" s="594"/>
      <c r="AB21" s="594"/>
      <c r="AC21" s="594"/>
      <c r="AD21" s="595" t="s">
        <v>210</v>
      </c>
      <c r="AE21" s="595"/>
      <c r="AF21" s="595"/>
      <c r="AG21" s="595"/>
      <c r="AH21" s="595"/>
      <c r="AI21" s="595"/>
      <c r="AJ21" s="595"/>
      <c r="AK21" s="595"/>
      <c r="AL21" s="600" t="s">
        <v>210</v>
      </c>
      <c r="AM21" s="382"/>
      <c r="AN21" s="382"/>
      <c r="AO21" s="601"/>
      <c r="AP21" s="605" t="s">
        <v>374</v>
      </c>
      <c r="AQ21" s="606"/>
      <c r="AR21" s="606"/>
      <c r="AS21" s="606"/>
      <c r="AT21" s="606"/>
      <c r="AU21" s="606"/>
      <c r="AV21" s="606"/>
      <c r="AW21" s="606"/>
      <c r="AX21" s="606"/>
      <c r="AY21" s="606"/>
      <c r="AZ21" s="606"/>
      <c r="BA21" s="606"/>
      <c r="BB21" s="606"/>
      <c r="BC21" s="606"/>
      <c r="BD21" s="606"/>
      <c r="BE21" s="606"/>
      <c r="BF21" s="607"/>
      <c r="BG21" s="592">
        <v>1884</v>
      </c>
      <c r="BH21" s="376"/>
      <c r="BI21" s="376"/>
      <c r="BJ21" s="376"/>
      <c r="BK21" s="376"/>
      <c r="BL21" s="376"/>
      <c r="BM21" s="376"/>
      <c r="BN21" s="593"/>
      <c r="BO21" s="594">
        <v>0</v>
      </c>
      <c r="BP21" s="594"/>
      <c r="BQ21" s="594"/>
      <c r="BR21" s="594"/>
      <c r="BS21" s="603" t="s">
        <v>210</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15">
      <c r="B22" s="597" t="s">
        <v>81</v>
      </c>
      <c r="C22" s="598"/>
      <c r="D22" s="598"/>
      <c r="E22" s="598"/>
      <c r="F22" s="598"/>
      <c r="G22" s="598"/>
      <c r="H22" s="598"/>
      <c r="I22" s="598"/>
      <c r="J22" s="598"/>
      <c r="K22" s="598"/>
      <c r="L22" s="598"/>
      <c r="M22" s="598"/>
      <c r="N22" s="598"/>
      <c r="O22" s="598"/>
      <c r="P22" s="598"/>
      <c r="Q22" s="599"/>
      <c r="R22" s="592">
        <v>14228039</v>
      </c>
      <c r="S22" s="376"/>
      <c r="T22" s="376"/>
      <c r="U22" s="376"/>
      <c r="V22" s="376"/>
      <c r="W22" s="376"/>
      <c r="X22" s="376"/>
      <c r="Y22" s="593"/>
      <c r="Z22" s="594">
        <v>49.3</v>
      </c>
      <c r="AA22" s="594"/>
      <c r="AB22" s="594"/>
      <c r="AC22" s="594"/>
      <c r="AD22" s="595">
        <v>13357271</v>
      </c>
      <c r="AE22" s="595"/>
      <c r="AF22" s="595"/>
      <c r="AG22" s="595"/>
      <c r="AH22" s="595"/>
      <c r="AI22" s="595"/>
      <c r="AJ22" s="595"/>
      <c r="AK22" s="595"/>
      <c r="AL22" s="600">
        <v>99.8</v>
      </c>
      <c r="AM22" s="382"/>
      <c r="AN22" s="382"/>
      <c r="AO22" s="601"/>
      <c r="AP22" s="605" t="s">
        <v>376</v>
      </c>
      <c r="AQ22" s="606"/>
      <c r="AR22" s="606"/>
      <c r="AS22" s="606"/>
      <c r="AT22" s="606"/>
      <c r="AU22" s="606"/>
      <c r="AV22" s="606"/>
      <c r="AW22" s="606"/>
      <c r="AX22" s="606"/>
      <c r="AY22" s="606"/>
      <c r="AZ22" s="606"/>
      <c r="BA22" s="606"/>
      <c r="BB22" s="606"/>
      <c r="BC22" s="606"/>
      <c r="BD22" s="606"/>
      <c r="BE22" s="606"/>
      <c r="BF22" s="607"/>
      <c r="BG22" s="592" t="s">
        <v>210</v>
      </c>
      <c r="BH22" s="376"/>
      <c r="BI22" s="376"/>
      <c r="BJ22" s="376"/>
      <c r="BK22" s="376"/>
      <c r="BL22" s="376"/>
      <c r="BM22" s="376"/>
      <c r="BN22" s="593"/>
      <c r="BO22" s="594" t="s">
        <v>210</v>
      </c>
      <c r="BP22" s="594"/>
      <c r="BQ22" s="594"/>
      <c r="BR22" s="594"/>
      <c r="BS22" s="603" t="s">
        <v>210</v>
      </c>
      <c r="BT22" s="376"/>
      <c r="BU22" s="376"/>
      <c r="BV22" s="376"/>
      <c r="BW22" s="376"/>
      <c r="BX22" s="376"/>
      <c r="BY22" s="376"/>
      <c r="BZ22" s="376"/>
      <c r="CA22" s="376"/>
      <c r="CB22" s="604"/>
      <c r="CD22" s="370" t="s">
        <v>377</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x14ac:dyDescent="0.15">
      <c r="B23" s="597" t="s">
        <v>378</v>
      </c>
      <c r="C23" s="598"/>
      <c r="D23" s="598"/>
      <c r="E23" s="598"/>
      <c r="F23" s="598"/>
      <c r="G23" s="598"/>
      <c r="H23" s="598"/>
      <c r="I23" s="598"/>
      <c r="J23" s="598"/>
      <c r="K23" s="598"/>
      <c r="L23" s="598"/>
      <c r="M23" s="598"/>
      <c r="N23" s="598"/>
      <c r="O23" s="598"/>
      <c r="P23" s="598"/>
      <c r="Q23" s="599"/>
      <c r="R23" s="592">
        <v>5905</v>
      </c>
      <c r="S23" s="376"/>
      <c r="T23" s="376"/>
      <c r="U23" s="376"/>
      <c r="V23" s="376"/>
      <c r="W23" s="376"/>
      <c r="X23" s="376"/>
      <c r="Y23" s="593"/>
      <c r="Z23" s="594">
        <v>0</v>
      </c>
      <c r="AA23" s="594"/>
      <c r="AB23" s="594"/>
      <c r="AC23" s="594"/>
      <c r="AD23" s="595">
        <v>5905</v>
      </c>
      <c r="AE23" s="595"/>
      <c r="AF23" s="595"/>
      <c r="AG23" s="595"/>
      <c r="AH23" s="595"/>
      <c r="AI23" s="595"/>
      <c r="AJ23" s="595"/>
      <c r="AK23" s="595"/>
      <c r="AL23" s="600">
        <v>0</v>
      </c>
      <c r="AM23" s="382"/>
      <c r="AN23" s="382"/>
      <c r="AO23" s="601"/>
      <c r="AP23" s="605" t="s">
        <v>125</v>
      </c>
      <c r="AQ23" s="606"/>
      <c r="AR23" s="606"/>
      <c r="AS23" s="606"/>
      <c r="AT23" s="606"/>
      <c r="AU23" s="606"/>
      <c r="AV23" s="606"/>
      <c r="AW23" s="606"/>
      <c r="AX23" s="606"/>
      <c r="AY23" s="606"/>
      <c r="AZ23" s="606"/>
      <c r="BA23" s="606"/>
      <c r="BB23" s="606"/>
      <c r="BC23" s="606"/>
      <c r="BD23" s="606"/>
      <c r="BE23" s="606"/>
      <c r="BF23" s="607"/>
      <c r="BG23" s="592">
        <v>140</v>
      </c>
      <c r="BH23" s="376"/>
      <c r="BI23" s="376"/>
      <c r="BJ23" s="376"/>
      <c r="BK23" s="376"/>
      <c r="BL23" s="376"/>
      <c r="BM23" s="376"/>
      <c r="BN23" s="593"/>
      <c r="BO23" s="594">
        <v>0</v>
      </c>
      <c r="BP23" s="594"/>
      <c r="BQ23" s="594"/>
      <c r="BR23" s="594"/>
      <c r="BS23" s="603" t="s">
        <v>210</v>
      </c>
      <c r="BT23" s="376"/>
      <c r="BU23" s="376"/>
      <c r="BV23" s="376"/>
      <c r="BW23" s="376"/>
      <c r="BX23" s="376"/>
      <c r="BY23" s="376"/>
      <c r="BZ23" s="376"/>
      <c r="CA23" s="376"/>
      <c r="CB23" s="604"/>
      <c r="CD23" s="370" t="s">
        <v>326</v>
      </c>
      <c r="CE23" s="371"/>
      <c r="CF23" s="371"/>
      <c r="CG23" s="371"/>
      <c r="CH23" s="371"/>
      <c r="CI23" s="371"/>
      <c r="CJ23" s="371"/>
      <c r="CK23" s="371"/>
      <c r="CL23" s="371"/>
      <c r="CM23" s="371"/>
      <c r="CN23" s="371"/>
      <c r="CO23" s="371"/>
      <c r="CP23" s="371"/>
      <c r="CQ23" s="413"/>
      <c r="CR23" s="370" t="s">
        <v>380</v>
      </c>
      <c r="CS23" s="371"/>
      <c r="CT23" s="371"/>
      <c r="CU23" s="371"/>
      <c r="CV23" s="371"/>
      <c r="CW23" s="371"/>
      <c r="CX23" s="371"/>
      <c r="CY23" s="413"/>
      <c r="CZ23" s="370" t="s">
        <v>384</v>
      </c>
      <c r="DA23" s="371"/>
      <c r="DB23" s="371"/>
      <c r="DC23" s="413"/>
      <c r="DD23" s="370" t="s">
        <v>309</v>
      </c>
      <c r="DE23" s="371"/>
      <c r="DF23" s="371"/>
      <c r="DG23" s="371"/>
      <c r="DH23" s="371"/>
      <c r="DI23" s="371"/>
      <c r="DJ23" s="371"/>
      <c r="DK23" s="413"/>
      <c r="DL23" s="617" t="s">
        <v>386</v>
      </c>
      <c r="DM23" s="618"/>
      <c r="DN23" s="618"/>
      <c r="DO23" s="618"/>
      <c r="DP23" s="618"/>
      <c r="DQ23" s="618"/>
      <c r="DR23" s="618"/>
      <c r="DS23" s="618"/>
      <c r="DT23" s="618"/>
      <c r="DU23" s="618"/>
      <c r="DV23" s="619"/>
      <c r="DW23" s="370" t="s">
        <v>387</v>
      </c>
      <c r="DX23" s="371"/>
      <c r="DY23" s="371"/>
      <c r="DZ23" s="371"/>
      <c r="EA23" s="371"/>
      <c r="EB23" s="371"/>
      <c r="EC23" s="413"/>
    </row>
    <row r="24" spans="2:133" ht="11.25" customHeight="1" x14ac:dyDescent="0.15">
      <c r="B24" s="597" t="s">
        <v>158</v>
      </c>
      <c r="C24" s="598"/>
      <c r="D24" s="598"/>
      <c r="E24" s="598"/>
      <c r="F24" s="598"/>
      <c r="G24" s="598"/>
      <c r="H24" s="598"/>
      <c r="I24" s="598"/>
      <c r="J24" s="598"/>
      <c r="K24" s="598"/>
      <c r="L24" s="598"/>
      <c r="M24" s="598"/>
      <c r="N24" s="598"/>
      <c r="O24" s="598"/>
      <c r="P24" s="598"/>
      <c r="Q24" s="599"/>
      <c r="R24" s="592">
        <v>195093</v>
      </c>
      <c r="S24" s="376"/>
      <c r="T24" s="376"/>
      <c r="U24" s="376"/>
      <c r="V24" s="376"/>
      <c r="W24" s="376"/>
      <c r="X24" s="376"/>
      <c r="Y24" s="593"/>
      <c r="Z24" s="594">
        <v>0.7</v>
      </c>
      <c r="AA24" s="594"/>
      <c r="AB24" s="594"/>
      <c r="AC24" s="594"/>
      <c r="AD24" s="595">
        <v>2544</v>
      </c>
      <c r="AE24" s="595"/>
      <c r="AF24" s="595"/>
      <c r="AG24" s="595"/>
      <c r="AH24" s="595"/>
      <c r="AI24" s="595"/>
      <c r="AJ24" s="595"/>
      <c r="AK24" s="595"/>
      <c r="AL24" s="600">
        <v>0</v>
      </c>
      <c r="AM24" s="382"/>
      <c r="AN24" s="382"/>
      <c r="AO24" s="601"/>
      <c r="AP24" s="605" t="s">
        <v>388</v>
      </c>
      <c r="AQ24" s="606"/>
      <c r="AR24" s="606"/>
      <c r="AS24" s="606"/>
      <c r="AT24" s="606"/>
      <c r="AU24" s="606"/>
      <c r="AV24" s="606"/>
      <c r="AW24" s="606"/>
      <c r="AX24" s="606"/>
      <c r="AY24" s="606"/>
      <c r="AZ24" s="606"/>
      <c r="BA24" s="606"/>
      <c r="BB24" s="606"/>
      <c r="BC24" s="606"/>
      <c r="BD24" s="606"/>
      <c r="BE24" s="606"/>
      <c r="BF24" s="607"/>
      <c r="BG24" s="592" t="s">
        <v>210</v>
      </c>
      <c r="BH24" s="376"/>
      <c r="BI24" s="376"/>
      <c r="BJ24" s="376"/>
      <c r="BK24" s="376"/>
      <c r="BL24" s="376"/>
      <c r="BM24" s="376"/>
      <c r="BN24" s="593"/>
      <c r="BO24" s="594" t="s">
        <v>210</v>
      </c>
      <c r="BP24" s="594"/>
      <c r="BQ24" s="594"/>
      <c r="BR24" s="594"/>
      <c r="BS24" s="603" t="s">
        <v>210</v>
      </c>
      <c r="BT24" s="376"/>
      <c r="BU24" s="376"/>
      <c r="BV24" s="376"/>
      <c r="BW24" s="376"/>
      <c r="BX24" s="376"/>
      <c r="BY24" s="376"/>
      <c r="BZ24" s="376"/>
      <c r="CA24" s="376"/>
      <c r="CB24" s="604"/>
      <c r="CD24" s="581" t="s">
        <v>389</v>
      </c>
      <c r="CE24" s="582"/>
      <c r="CF24" s="582"/>
      <c r="CG24" s="582"/>
      <c r="CH24" s="582"/>
      <c r="CI24" s="582"/>
      <c r="CJ24" s="582"/>
      <c r="CK24" s="582"/>
      <c r="CL24" s="582"/>
      <c r="CM24" s="582"/>
      <c r="CN24" s="582"/>
      <c r="CO24" s="582"/>
      <c r="CP24" s="582"/>
      <c r="CQ24" s="583"/>
      <c r="CR24" s="584">
        <v>11948169</v>
      </c>
      <c r="CS24" s="585"/>
      <c r="CT24" s="585"/>
      <c r="CU24" s="585"/>
      <c r="CV24" s="585"/>
      <c r="CW24" s="585"/>
      <c r="CX24" s="585"/>
      <c r="CY24" s="586"/>
      <c r="CZ24" s="589">
        <v>42.4</v>
      </c>
      <c r="DA24" s="590"/>
      <c r="DB24" s="590"/>
      <c r="DC24" s="602"/>
      <c r="DD24" s="620">
        <v>7370193</v>
      </c>
      <c r="DE24" s="585"/>
      <c r="DF24" s="585"/>
      <c r="DG24" s="585"/>
      <c r="DH24" s="585"/>
      <c r="DI24" s="585"/>
      <c r="DJ24" s="585"/>
      <c r="DK24" s="586"/>
      <c r="DL24" s="620">
        <v>7278939</v>
      </c>
      <c r="DM24" s="585"/>
      <c r="DN24" s="585"/>
      <c r="DO24" s="585"/>
      <c r="DP24" s="585"/>
      <c r="DQ24" s="585"/>
      <c r="DR24" s="585"/>
      <c r="DS24" s="585"/>
      <c r="DT24" s="585"/>
      <c r="DU24" s="585"/>
      <c r="DV24" s="586"/>
      <c r="DW24" s="589">
        <v>51.6</v>
      </c>
      <c r="DX24" s="590"/>
      <c r="DY24" s="590"/>
      <c r="DZ24" s="590"/>
      <c r="EA24" s="590"/>
      <c r="EB24" s="590"/>
      <c r="EC24" s="591"/>
    </row>
    <row r="25" spans="2:133" ht="11.25" customHeight="1" x14ac:dyDescent="0.15">
      <c r="B25" s="597" t="s">
        <v>323</v>
      </c>
      <c r="C25" s="598"/>
      <c r="D25" s="598"/>
      <c r="E25" s="598"/>
      <c r="F25" s="598"/>
      <c r="G25" s="598"/>
      <c r="H25" s="598"/>
      <c r="I25" s="598"/>
      <c r="J25" s="598"/>
      <c r="K25" s="598"/>
      <c r="L25" s="598"/>
      <c r="M25" s="598"/>
      <c r="N25" s="598"/>
      <c r="O25" s="598"/>
      <c r="P25" s="598"/>
      <c r="Q25" s="599"/>
      <c r="R25" s="592">
        <v>244624</v>
      </c>
      <c r="S25" s="376"/>
      <c r="T25" s="376"/>
      <c r="U25" s="376"/>
      <c r="V25" s="376"/>
      <c r="W25" s="376"/>
      <c r="X25" s="376"/>
      <c r="Y25" s="593"/>
      <c r="Z25" s="594">
        <v>0.8</v>
      </c>
      <c r="AA25" s="594"/>
      <c r="AB25" s="594"/>
      <c r="AC25" s="594"/>
      <c r="AD25" s="595">
        <v>11556</v>
      </c>
      <c r="AE25" s="595"/>
      <c r="AF25" s="595"/>
      <c r="AG25" s="595"/>
      <c r="AH25" s="595"/>
      <c r="AI25" s="595"/>
      <c r="AJ25" s="595"/>
      <c r="AK25" s="595"/>
      <c r="AL25" s="600">
        <v>0.1</v>
      </c>
      <c r="AM25" s="382"/>
      <c r="AN25" s="382"/>
      <c r="AO25" s="601"/>
      <c r="AP25" s="605" t="s">
        <v>283</v>
      </c>
      <c r="AQ25" s="606"/>
      <c r="AR25" s="606"/>
      <c r="AS25" s="606"/>
      <c r="AT25" s="606"/>
      <c r="AU25" s="606"/>
      <c r="AV25" s="606"/>
      <c r="AW25" s="606"/>
      <c r="AX25" s="606"/>
      <c r="AY25" s="606"/>
      <c r="AZ25" s="606"/>
      <c r="BA25" s="606"/>
      <c r="BB25" s="606"/>
      <c r="BC25" s="606"/>
      <c r="BD25" s="606"/>
      <c r="BE25" s="606"/>
      <c r="BF25" s="607"/>
      <c r="BG25" s="592" t="s">
        <v>210</v>
      </c>
      <c r="BH25" s="376"/>
      <c r="BI25" s="376"/>
      <c r="BJ25" s="376"/>
      <c r="BK25" s="376"/>
      <c r="BL25" s="376"/>
      <c r="BM25" s="376"/>
      <c r="BN25" s="593"/>
      <c r="BO25" s="594" t="s">
        <v>210</v>
      </c>
      <c r="BP25" s="594"/>
      <c r="BQ25" s="594"/>
      <c r="BR25" s="594"/>
      <c r="BS25" s="603" t="s">
        <v>210</v>
      </c>
      <c r="BT25" s="376"/>
      <c r="BU25" s="376"/>
      <c r="BV25" s="376"/>
      <c r="BW25" s="376"/>
      <c r="BX25" s="376"/>
      <c r="BY25" s="376"/>
      <c r="BZ25" s="376"/>
      <c r="CA25" s="376"/>
      <c r="CB25" s="604"/>
      <c r="CD25" s="597" t="s">
        <v>208</v>
      </c>
      <c r="CE25" s="598"/>
      <c r="CF25" s="598"/>
      <c r="CG25" s="598"/>
      <c r="CH25" s="598"/>
      <c r="CI25" s="598"/>
      <c r="CJ25" s="598"/>
      <c r="CK25" s="598"/>
      <c r="CL25" s="598"/>
      <c r="CM25" s="598"/>
      <c r="CN25" s="598"/>
      <c r="CO25" s="598"/>
      <c r="CP25" s="598"/>
      <c r="CQ25" s="599"/>
      <c r="CR25" s="592">
        <v>3431924</v>
      </c>
      <c r="CS25" s="621"/>
      <c r="CT25" s="621"/>
      <c r="CU25" s="621"/>
      <c r="CV25" s="621"/>
      <c r="CW25" s="621"/>
      <c r="CX25" s="621"/>
      <c r="CY25" s="622"/>
      <c r="CZ25" s="600">
        <v>12.2</v>
      </c>
      <c r="DA25" s="623"/>
      <c r="DB25" s="623"/>
      <c r="DC25" s="624"/>
      <c r="DD25" s="603">
        <v>3128300</v>
      </c>
      <c r="DE25" s="621"/>
      <c r="DF25" s="621"/>
      <c r="DG25" s="621"/>
      <c r="DH25" s="621"/>
      <c r="DI25" s="621"/>
      <c r="DJ25" s="621"/>
      <c r="DK25" s="622"/>
      <c r="DL25" s="603">
        <v>3060892</v>
      </c>
      <c r="DM25" s="621"/>
      <c r="DN25" s="621"/>
      <c r="DO25" s="621"/>
      <c r="DP25" s="621"/>
      <c r="DQ25" s="621"/>
      <c r="DR25" s="621"/>
      <c r="DS25" s="621"/>
      <c r="DT25" s="621"/>
      <c r="DU25" s="621"/>
      <c r="DV25" s="622"/>
      <c r="DW25" s="600">
        <v>21.7</v>
      </c>
      <c r="DX25" s="623"/>
      <c r="DY25" s="623"/>
      <c r="DZ25" s="623"/>
      <c r="EA25" s="623"/>
      <c r="EB25" s="623"/>
      <c r="EC25" s="625"/>
    </row>
    <row r="26" spans="2:133" ht="11.25" customHeight="1" x14ac:dyDescent="0.15">
      <c r="B26" s="597" t="s">
        <v>18</v>
      </c>
      <c r="C26" s="598"/>
      <c r="D26" s="598"/>
      <c r="E26" s="598"/>
      <c r="F26" s="598"/>
      <c r="G26" s="598"/>
      <c r="H26" s="598"/>
      <c r="I26" s="598"/>
      <c r="J26" s="598"/>
      <c r="K26" s="598"/>
      <c r="L26" s="598"/>
      <c r="M26" s="598"/>
      <c r="N26" s="598"/>
      <c r="O26" s="598"/>
      <c r="P26" s="598"/>
      <c r="Q26" s="599"/>
      <c r="R26" s="592">
        <v>102787</v>
      </c>
      <c r="S26" s="376"/>
      <c r="T26" s="376"/>
      <c r="U26" s="376"/>
      <c r="V26" s="376"/>
      <c r="W26" s="376"/>
      <c r="X26" s="376"/>
      <c r="Y26" s="593"/>
      <c r="Z26" s="594">
        <v>0.4</v>
      </c>
      <c r="AA26" s="594"/>
      <c r="AB26" s="594"/>
      <c r="AC26" s="594"/>
      <c r="AD26" s="595" t="s">
        <v>210</v>
      </c>
      <c r="AE26" s="595"/>
      <c r="AF26" s="595"/>
      <c r="AG26" s="595"/>
      <c r="AH26" s="595"/>
      <c r="AI26" s="595"/>
      <c r="AJ26" s="595"/>
      <c r="AK26" s="595"/>
      <c r="AL26" s="600" t="s">
        <v>210</v>
      </c>
      <c r="AM26" s="382"/>
      <c r="AN26" s="382"/>
      <c r="AO26" s="601"/>
      <c r="AP26" s="605" t="s">
        <v>393</v>
      </c>
      <c r="AQ26" s="626"/>
      <c r="AR26" s="626"/>
      <c r="AS26" s="626"/>
      <c r="AT26" s="626"/>
      <c r="AU26" s="626"/>
      <c r="AV26" s="626"/>
      <c r="AW26" s="626"/>
      <c r="AX26" s="626"/>
      <c r="AY26" s="626"/>
      <c r="AZ26" s="626"/>
      <c r="BA26" s="626"/>
      <c r="BB26" s="626"/>
      <c r="BC26" s="626"/>
      <c r="BD26" s="626"/>
      <c r="BE26" s="626"/>
      <c r="BF26" s="607"/>
      <c r="BG26" s="592" t="s">
        <v>210</v>
      </c>
      <c r="BH26" s="376"/>
      <c r="BI26" s="376"/>
      <c r="BJ26" s="376"/>
      <c r="BK26" s="376"/>
      <c r="BL26" s="376"/>
      <c r="BM26" s="376"/>
      <c r="BN26" s="593"/>
      <c r="BO26" s="594" t="s">
        <v>210</v>
      </c>
      <c r="BP26" s="594"/>
      <c r="BQ26" s="594"/>
      <c r="BR26" s="594"/>
      <c r="BS26" s="603" t="s">
        <v>210</v>
      </c>
      <c r="BT26" s="376"/>
      <c r="BU26" s="376"/>
      <c r="BV26" s="376"/>
      <c r="BW26" s="376"/>
      <c r="BX26" s="376"/>
      <c r="BY26" s="376"/>
      <c r="BZ26" s="376"/>
      <c r="CA26" s="376"/>
      <c r="CB26" s="604"/>
      <c r="CD26" s="597" t="s">
        <v>110</v>
      </c>
      <c r="CE26" s="598"/>
      <c r="CF26" s="598"/>
      <c r="CG26" s="598"/>
      <c r="CH26" s="598"/>
      <c r="CI26" s="598"/>
      <c r="CJ26" s="598"/>
      <c r="CK26" s="598"/>
      <c r="CL26" s="598"/>
      <c r="CM26" s="598"/>
      <c r="CN26" s="598"/>
      <c r="CO26" s="598"/>
      <c r="CP26" s="598"/>
      <c r="CQ26" s="599"/>
      <c r="CR26" s="592">
        <v>2077820</v>
      </c>
      <c r="CS26" s="376"/>
      <c r="CT26" s="376"/>
      <c r="CU26" s="376"/>
      <c r="CV26" s="376"/>
      <c r="CW26" s="376"/>
      <c r="CX26" s="376"/>
      <c r="CY26" s="593"/>
      <c r="CZ26" s="600">
        <v>7.4</v>
      </c>
      <c r="DA26" s="623"/>
      <c r="DB26" s="623"/>
      <c r="DC26" s="624"/>
      <c r="DD26" s="603">
        <v>1851667</v>
      </c>
      <c r="DE26" s="376"/>
      <c r="DF26" s="376"/>
      <c r="DG26" s="376"/>
      <c r="DH26" s="376"/>
      <c r="DI26" s="376"/>
      <c r="DJ26" s="376"/>
      <c r="DK26" s="593"/>
      <c r="DL26" s="603" t="s">
        <v>210</v>
      </c>
      <c r="DM26" s="376"/>
      <c r="DN26" s="376"/>
      <c r="DO26" s="376"/>
      <c r="DP26" s="376"/>
      <c r="DQ26" s="376"/>
      <c r="DR26" s="376"/>
      <c r="DS26" s="376"/>
      <c r="DT26" s="376"/>
      <c r="DU26" s="376"/>
      <c r="DV26" s="593"/>
      <c r="DW26" s="600" t="s">
        <v>210</v>
      </c>
      <c r="DX26" s="623"/>
      <c r="DY26" s="623"/>
      <c r="DZ26" s="623"/>
      <c r="EA26" s="623"/>
      <c r="EB26" s="623"/>
      <c r="EC26" s="625"/>
    </row>
    <row r="27" spans="2:133" ht="11.25" customHeight="1" x14ac:dyDescent="0.15">
      <c r="B27" s="597" t="s">
        <v>352</v>
      </c>
      <c r="C27" s="598"/>
      <c r="D27" s="598"/>
      <c r="E27" s="598"/>
      <c r="F27" s="598"/>
      <c r="G27" s="598"/>
      <c r="H27" s="598"/>
      <c r="I27" s="598"/>
      <c r="J27" s="598"/>
      <c r="K27" s="598"/>
      <c r="L27" s="598"/>
      <c r="M27" s="598"/>
      <c r="N27" s="598"/>
      <c r="O27" s="598"/>
      <c r="P27" s="598"/>
      <c r="Q27" s="599"/>
      <c r="R27" s="592">
        <v>3499286</v>
      </c>
      <c r="S27" s="376"/>
      <c r="T27" s="376"/>
      <c r="U27" s="376"/>
      <c r="V27" s="376"/>
      <c r="W27" s="376"/>
      <c r="X27" s="376"/>
      <c r="Y27" s="593"/>
      <c r="Z27" s="594">
        <v>12.1</v>
      </c>
      <c r="AA27" s="594"/>
      <c r="AB27" s="594"/>
      <c r="AC27" s="594"/>
      <c r="AD27" s="595" t="s">
        <v>210</v>
      </c>
      <c r="AE27" s="595"/>
      <c r="AF27" s="595"/>
      <c r="AG27" s="595"/>
      <c r="AH27" s="595"/>
      <c r="AI27" s="595"/>
      <c r="AJ27" s="595"/>
      <c r="AK27" s="595"/>
      <c r="AL27" s="600" t="s">
        <v>210</v>
      </c>
      <c r="AM27" s="382"/>
      <c r="AN27" s="382"/>
      <c r="AO27" s="601"/>
      <c r="AP27" s="597" t="s">
        <v>394</v>
      </c>
      <c r="AQ27" s="598"/>
      <c r="AR27" s="598"/>
      <c r="AS27" s="598"/>
      <c r="AT27" s="598"/>
      <c r="AU27" s="598"/>
      <c r="AV27" s="598"/>
      <c r="AW27" s="598"/>
      <c r="AX27" s="598"/>
      <c r="AY27" s="598"/>
      <c r="AZ27" s="598"/>
      <c r="BA27" s="598"/>
      <c r="BB27" s="598"/>
      <c r="BC27" s="598"/>
      <c r="BD27" s="598"/>
      <c r="BE27" s="598"/>
      <c r="BF27" s="599"/>
      <c r="BG27" s="592">
        <v>5638486</v>
      </c>
      <c r="BH27" s="376"/>
      <c r="BI27" s="376"/>
      <c r="BJ27" s="376"/>
      <c r="BK27" s="376"/>
      <c r="BL27" s="376"/>
      <c r="BM27" s="376"/>
      <c r="BN27" s="593"/>
      <c r="BO27" s="594">
        <v>100</v>
      </c>
      <c r="BP27" s="594"/>
      <c r="BQ27" s="594"/>
      <c r="BR27" s="594"/>
      <c r="BS27" s="603">
        <v>277603</v>
      </c>
      <c r="BT27" s="376"/>
      <c r="BU27" s="376"/>
      <c r="BV27" s="376"/>
      <c r="BW27" s="376"/>
      <c r="BX27" s="376"/>
      <c r="BY27" s="376"/>
      <c r="BZ27" s="376"/>
      <c r="CA27" s="376"/>
      <c r="CB27" s="604"/>
      <c r="CD27" s="597" t="s">
        <v>233</v>
      </c>
      <c r="CE27" s="598"/>
      <c r="CF27" s="598"/>
      <c r="CG27" s="598"/>
      <c r="CH27" s="598"/>
      <c r="CI27" s="598"/>
      <c r="CJ27" s="598"/>
      <c r="CK27" s="598"/>
      <c r="CL27" s="598"/>
      <c r="CM27" s="598"/>
      <c r="CN27" s="598"/>
      <c r="CO27" s="598"/>
      <c r="CP27" s="598"/>
      <c r="CQ27" s="599"/>
      <c r="CR27" s="592">
        <v>5748478</v>
      </c>
      <c r="CS27" s="621"/>
      <c r="CT27" s="621"/>
      <c r="CU27" s="621"/>
      <c r="CV27" s="621"/>
      <c r="CW27" s="621"/>
      <c r="CX27" s="621"/>
      <c r="CY27" s="622"/>
      <c r="CZ27" s="600">
        <v>20.399999999999999</v>
      </c>
      <c r="DA27" s="623"/>
      <c r="DB27" s="623"/>
      <c r="DC27" s="624"/>
      <c r="DD27" s="603">
        <v>1632535</v>
      </c>
      <c r="DE27" s="621"/>
      <c r="DF27" s="621"/>
      <c r="DG27" s="621"/>
      <c r="DH27" s="621"/>
      <c r="DI27" s="621"/>
      <c r="DJ27" s="621"/>
      <c r="DK27" s="622"/>
      <c r="DL27" s="603">
        <v>1608689</v>
      </c>
      <c r="DM27" s="621"/>
      <c r="DN27" s="621"/>
      <c r="DO27" s="621"/>
      <c r="DP27" s="621"/>
      <c r="DQ27" s="621"/>
      <c r="DR27" s="621"/>
      <c r="DS27" s="621"/>
      <c r="DT27" s="621"/>
      <c r="DU27" s="621"/>
      <c r="DV27" s="622"/>
      <c r="DW27" s="600">
        <v>11.4</v>
      </c>
      <c r="DX27" s="623"/>
      <c r="DY27" s="623"/>
      <c r="DZ27" s="623"/>
      <c r="EA27" s="623"/>
      <c r="EB27" s="623"/>
      <c r="EC27" s="625"/>
    </row>
    <row r="28" spans="2:133" ht="11.25" customHeight="1" x14ac:dyDescent="0.15">
      <c r="B28" s="627" t="s">
        <v>55</v>
      </c>
      <c r="C28" s="628"/>
      <c r="D28" s="628"/>
      <c r="E28" s="628"/>
      <c r="F28" s="628"/>
      <c r="G28" s="628"/>
      <c r="H28" s="628"/>
      <c r="I28" s="628"/>
      <c r="J28" s="628"/>
      <c r="K28" s="628"/>
      <c r="L28" s="628"/>
      <c r="M28" s="628"/>
      <c r="N28" s="628"/>
      <c r="O28" s="628"/>
      <c r="P28" s="628"/>
      <c r="Q28" s="629"/>
      <c r="R28" s="592" t="s">
        <v>210</v>
      </c>
      <c r="S28" s="376"/>
      <c r="T28" s="376"/>
      <c r="U28" s="376"/>
      <c r="V28" s="376"/>
      <c r="W28" s="376"/>
      <c r="X28" s="376"/>
      <c r="Y28" s="593"/>
      <c r="Z28" s="594" t="s">
        <v>210</v>
      </c>
      <c r="AA28" s="594"/>
      <c r="AB28" s="594"/>
      <c r="AC28" s="594"/>
      <c r="AD28" s="595" t="s">
        <v>210</v>
      </c>
      <c r="AE28" s="595"/>
      <c r="AF28" s="595"/>
      <c r="AG28" s="595"/>
      <c r="AH28" s="595"/>
      <c r="AI28" s="595"/>
      <c r="AJ28" s="595"/>
      <c r="AK28" s="595"/>
      <c r="AL28" s="600" t="s">
        <v>210</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390</v>
      </c>
      <c r="CE28" s="598"/>
      <c r="CF28" s="598"/>
      <c r="CG28" s="598"/>
      <c r="CH28" s="598"/>
      <c r="CI28" s="598"/>
      <c r="CJ28" s="598"/>
      <c r="CK28" s="598"/>
      <c r="CL28" s="598"/>
      <c r="CM28" s="598"/>
      <c r="CN28" s="598"/>
      <c r="CO28" s="598"/>
      <c r="CP28" s="598"/>
      <c r="CQ28" s="599"/>
      <c r="CR28" s="592">
        <v>2767767</v>
      </c>
      <c r="CS28" s="376"/>
      <c r="CT28" s="376"/>
      <c r="CU28" s="376"/>
      <c r="CV28" s="376"/>
      <c r="CW28" s="376"/>
      <c r="CX28" s="376"/>
      <c r="CY28" s="593"/>
      <c r="CZ28" s="600">
        <v>9.8000000000000007</v>
      </c>
      <c r="DA28" s="623"/>
      <c r="DB28" s="623"/>
      <c r="DC28" s="624"/>
      <c r="DD28" s="603">
        <v>2609358</v>
      </c>
      <c r="DE28" s="376"/>
      <c r="DF28" s="376"/>
      <c r="DG28" s="376"/>
      <c r="DH28" s="376"/>
      <c r="DI28" s="376"/>
      <c r="DJ28" s="376"/>
      <c r="DK28" s="593"/>
      <c r="DL28" s="603">
        <v>2609358</v>
      </c>
      <c r="DM28" s="376"/>
      <c r="DN28" s="376"/>
      <c r="DO28" s="376"/>
      <c r="DP28" s="376"/>
      <c r="DQ28" s="376"/>
      <c r="DR28" s="376"/>
      <c r="DS28" s="376"/>
      <c r="DT28" s="376"/>
      <c r="DU28" s="376"/>
      <c r="DV28" s="593"/>
      <c r="DW28" s="600">
        <v>18.5</v>
      </c>
      <c r="DX28" s="623"/>
      <c r="DY28" s="623"/>
      <c r="DZ28" s="623"/>
      <c r="EA28" s="623"/>
      <c r="EB28" s="623"/>
      <c r="EC28" s="625"/>
    </row>
    <row r="29" spans="2:133" ht="11.25" customHeight="1" x14ac:dyDescent="0.15">
      <c r="B29" s="597" t="s">
        <v>396</v>
      </c>
      <c r="C29" s="598"/>
      <c r="D29" s="598"/>
      <c r="E29" s="598"/>
      <c r="F29" s="598"/>
      <c r="G29" s="598"/>
      <c r="H29" s="598"/>
      <c r="I29" s="598"/>
      <c r="J29" s="598"/>
      <c r="K29" s="598"/>
      <c r="L29" s="598"/>
      <c r="M29" s="598"/>
      <c r="N29" s="598"/>
      <c r="O29" s="598"/>
      <c r="P29" s="598"/>
      <c r="Q29" s="599"/>
      <c r="R29" s="592">
        <v>2383188</v>
      </c>
      <c r="S29" s="376"/>
      <c r="T29" s="376"/>
      <c r="U29" s="376"/>
      <c r="V29" s="376"/>
      <c r="W29" s="376"/>
      <c r="X29" s="376"/>
      <c r="Y29" s="593"/>
      <c r="Z29" s="594">
        <v>8.3000000000000007</v>
      </c>
      <c r="AA29" s="594"/>
      <c r="AB29" s="594"/>
      <c r="AC29" s="594"/>
      <c r="AD29" s="595" t="s">
        <v>210</v>
      </c>
      <c r="AE29" s="595"/>
      <c r="AF29" s="595"/>
      <c r="AG29" s="595"/>
      <c r="AH29" s="595"/>
      <c r="AI29" s="595"/>
      <c r="AJ29" s="595"/>
      <c r="AK29" s="595"/>
      <c r="AL29" s="600" t="s">
        <v>210</v>
      </c>
      <c r="AM29" s="382"/>
      <c r="AN29" s="382"/>
      <c r="AO29" s="601"/>
      <c r="AP29" s="370" t="s">
        <v>326</v>
      </c>
      <c r="AQ29" s="371"/>
      <c r="AR29" s="371"/>
      <c r="AS29" s="371"/>
      <c r="AT29" s="371"/>
      <c r="AU29" s="371"/>
      <c r="AV29" s="371"/>
      <c r="AW29" s="371"/>
      <c r="AX29" s="371"/>
      <c r="AY29" s="371"/>
      <c r="AZ29" s="371"/>
      <c r="BA29" s="371"/>
      <c r="BB29" s="371"/>
      <c r="BC29" s="371"/>
      <c r="BD29" s="371"/>
      <c r="BE29" s="371"/>
      <c r="BF29" s="413"/>
      <c r="BG29" s="370" t="s">
        <v>397</v>
      </c>
      <c r="BH29" s="630"/>
      <c r="BI29" s="630"/>
      <c r="BJ29" s="630"/>
      <c r="BK29" s="630"/>
      <c r="BL29" s="630"/>
      <c r="BM29" s="630"/>
      <c r="BN29" s="630"/>
      <c r="BO29" s="630"/>
      <c r="BP29" s="630"/>
      <c r="BQ29" s="631"/>
      <c r="BR29" s="370" t="s">
        <v>267</v>
      </c>
      <c r="BS29" s="630"/>
      <c r="BT29" s="630"/>
      <c r="BU29" s="630"/>
      <c r="BV29" s="630"/>
      <c r="BW29" s="630"/>
      <c r="BX29" s="630"/>
      <c r="BY29" s="630"/>
      <c r="BZ29" s="630"/>
      <c r="CA29" s="630"/>
      <c r="CB29" s="631"/>
      <c r="CD29" s="572" t="s">
        <v>182</v>
      </c>
      <c r="CE29" s="565"/>
      <c r="CF29" s="597" t="s">
        <v>24</v>
      </c>
      <c r="CG29" s="598"/>
      <c r="CH29" s="598"/>
      <c r="CI29" s="598"/>
      <c r="CJ29" s="598"/>
      <c r="CK29" s="598"/>
      <c r="CL29" s="598"/>
      <c r="CM29" s="598"/>
      <c r="CN29" s="598"/>
      <c r="CO29" s="598"/>
      <c r="CP29" s="598"/>
      <c r="CQ29" s="599"/>
      <c r="CR29" s="592">
        <v>2767270</v>
      </c>
      <c r="CS29" s="621"/>
      <c r="CT29" s="621"/>
      <c r="CU29" s="621"/>
      <c r="CV29" s="621"/>
      <c r="CW29" s="621"/>
      <c r="CX29" s="621"/>
      <c r="CY29" s="622"/>
      <c r="CZ29" s="600">
        <v>9.8000000000000007</v>
      </c>
      <c r="DA29" s="623"/>
      <c r="DB29" s="623"/>
      <c r="DC29" s="624"/>
      <c r="DD29" s="603">
        <v>2608861</v>
      </c>
      <c r="DE29" s="621"/>
      <c r="DF29" s="621"/>
      <c r="DG29" s="621"/>
      <c r="DH29" s="621"/>
      <c r="DI29" s="621"/>
      <c r="DJ29" s="621"/>
      <c r="DK29" s="622"/>
      <c r="DL29" s="603">
        <v>2608861</v>
      </c>
      <c r="DM29" s="621"/>
      <c r="DN29" s="621"/>
      <c r="DO29" s="621"/>
      <c r="DP29" s="621"/>
      <c r="DQ29" s="621"/>
      <c r="DR29" s="621"/>
      <c r="DS29" s="621"/>
      <c r="DT29" s="621"/>
      <c r="DU29" s="621"/>
      <c r="DV29" s="622"/>
      <c r="DW29" s="600">
        <v>18.5</v>
      </c>
      <c r="DX29" s="623"/>
      <c r="DY29" s="623"/>
      <c r="DZ29" s="623"/>
      <c r="EA29" s="623"/>
      <c r="EB29" s="623"/>
      <c r="EC29" s="625"/>
    </row>
    <row r="30" spans="2:133" ht="11.25" customHeight="1" x14ac:dyDescent="0.15">
      <c r="B30" s="597" t="s">
        <v>247</v>
      </c>
      <c r="C30" s="598"/>
      <c r="D30" s="598"/>
      <c r="E30" s="598"/>
      <c r="F30" s="598"/>
      <c r="G30" s="598"/>
      <c r="H30" s="598"/>
      <c r="I30" s="598"/>
      <c r="J30" s="598"/>
      <c r="K30" s="598"/>
      <c r="L30" s="598"/>
      <c r="M30" s="598"/>
      <c r="N30" s="598"/>
      <c r="O30" s="598"/>
      <c r="P30" s="598"/>
      <c r="Q30" s="599"/>
      <c r="R30" s="592">
        <v>40161</v>
      </c>
      <c r="S30" s="376"/>
      <c r="T30" s="376"/>
      <c r="U30" s="376"/>
      <c r="V30" s="376"/>
      <c r="W30" s="376"/>
      <c r="X30" s="376"/>
      <c r="Y30" s="593"/>
      <c r="Z30" s="594">
        <v>0.1</v>
      </c>
      <c r="AA30" s="594"/>
      <c r="AB30" s="594"/>
      <c r="AC30" s="594"/>
      <c r="AD30" s="595">
        <v>449</v>
      </c>
      <c r="AE30" s="595"/>
      <c r="AF30" s="595"/>
      <c r="AG30" s="595"/>
      <c r="AH30" s="595"/>
      <c r="AI30" s="595"/>
      <c r="AJ30" s="595"/>
      <c r="AK30" s="595"/>
      <c r="AL30" s="600">
        <v>0</v>
      </c>
      <c r="AM30" s="382"/>
      <c r="AN30" s="382"/>
      <c r="AO30" s="601"/>
      <c r="AP30" s="546" t="s">
        <v>4</v>
      </c>
      <c r="AQ30" s="547"/>
      <c r="AR30" s="547"/>
      <c r="AS30" s="547"/>
      <c r="AT30" s="677" t="s">
        <v>399</v>
      </c>
      <c r="AU30" s="46"/>
      <c r="AV30" s="46"/>
      <c r="AW30" s="46"/>
      <c r="AX30" s="581" t="s">
        <v>284</v>
      </c>
      <c r="AY30" s="582"/>
      <c r="AZ30" s="582"/>
      <c r="BA30" s="582"/>
      <c r="BB30" s="582"/>
      <c r="BC30" s="582"/>
      <c r="BD30" s="582"/>
      <c r="BE30" s="582"/>
      <c r="BF30" s="583"/>
      <c r="BG30" s="632">
        <v>99.6</v>
      </c>
      <c r="BH30" s="633"/>
      <c r="BI30" s="633"/>
      <c r="BJ30" s="633"/>
      <c r="BK30" s="633"/>
      <c r="BL30" s="633"/>
      <c r="BM30" s="590">
        <v>97.6</v>
      </c>
      <c r="BN30" s="633"/>
      <c r="BO30" s="633"/>
      <c r="BP30" s="633"/>
      <c r="BQ30" s="634"/>
      <c r="BR30" s="632">
        <v>99.3</v>
      </c>
      <c r="BS30" s="633"/>
      <c r="BT30" s="633"/>
      <c r="BU30" s="633"/>
      <c r="BV30" s="633"/>
      <c r="BW30" s="633"/>
      <c r="BX30" s="590">
        <v>97.1</v>
      </c>
      <c r="BY30" s="633"/>
      <c r="BZ30" s="633"/>
      <c r="CA30" s="633"/>
      <c r="CB30" s="634"/>
      <c r="CD30" s="573"/>
      <c r="CE30" s="568"/>
      <c r="CF30" s="597" t="s">
        <v>400</v>
      </c>
      <c r="CG30" s="598"/>
      <c r="CH30" s="598"/>
      <c r="CI30" s="598"/>
      <c r="CJ30" s="598"/>
      <c r="CK30" s="598"/>
      <c r="CL30" s="598"/>
      <c r="CM30" s="598"/>
      <c r="CN30" s="598"/>
      <c r="CO30" s="598"/>
      <c r="CP30" s="598"/>
      <c r="CQ30" s="599"/>
      <c r="CR30" s="592">
        <v>2566927</v>
      </c>
      <c r="CS30" s="376"/>
      <c r="CT30" s="376"/>
      <c r="CU30" s="376"/>
      <c r="CV30" s="376"/>
      <c r="CW30" s="376"/>
      <c r="CX30" s="376"/>
      <c r="CY30" s="593"/>
      <c r="CZ30" s="600">
        <v>9.1</v>
      </c>
      <c r="DA30" s="623"/>
      <c r="DB30" s="623"/>
      <c r="DC30" s="624"/>
      <c r="DD30" s="603">
        <v>2421849</v>
      </c>
      <c r="DE30" s="376"/>
      <c r="DF30" s="376"/>
      <c r="DG30" s="376"/>
      <c r="DH30" s="376"/>
      <c r="DI30" s="376"/>
      <c r="DJ30" s="376"/>
      <c r="DK30" s="593"/>
      <c r="DL30" s="603">
        <v>2421849</v>
      </c>
      <c r="DM30" s="376"/>
      <c r="DN30" s="376"/>
      <c r="DO30" s="376"/>
      <c r="DP30" s="376"/>
      <c r="DQ30" s="376"/>
      <c r="DR30" s="376"/>
      <c r="DS30" s="376"/>
      <c r="DT30" s="376"/>
      <c r="DU30" s="376"/>
      <c r="DV30" s="593"/>
      <c r="DW30" s="600">
        <v>17.2</v>
      </c>
      <c r="DX30" s="623"/>
      <c r="DY30" s="623"/>
      <c r="DZ30" s="623"/>
      <c r="EA30" s="623"/>
      <c r="EB30" s="623"/>
      <c r="EC30" s="625"/>
    </row>
    <row r="31" spans="2:133" ht="11.25" customHeight="1" x14ac:dyDescent="0.15">
      <c r="B31" s="597" t="s">
        <v>145</v>
      </c>
      <c r="C31" s="598"/>
      <c r="D31" s="598"/>
      <c r="E31" s="598"/>
      <c r="F31" s="598"/>
      <c r="G31" s="598"/>
      <c r="H31" s="598"/>
      <c r="I31" s="598"/>
      <c r="J31" s="598"/>
      <c r="K31" s="598"/>
      <c r="L31" s="598"/>
      <c r="M31" s="598"/>
      <c r="N31" s="598"/>
      <c r="O31" s="598"/>
      <c r="P31" s="598"/>
      <c r="Q31" s="599"/>
      <c r="R31" s="592">
        <v>613728</v>
      </c>
      <c r="S31" s="376"/>
      <c r="T31" s="376"/>
      <c r="U31" s="376"/>
      <c r="V31" s="376"/>
      <c r="W31" s="376"/>
      <c r="X31" s="376"/>
      <c r="Y31" s="593"/>
      <c r="Z31" s="594">
        <v>2.1</v>
      </c>
      <c r="AA31" s="594"/>
      <c r="AB31" s="594"/>
      <c r="AC31" s="594"/>
      <c r="AD31" s="595" t="s">
        <v>210</v>
      </c>
      <c r="AE31" s="595"/>
      <c r="AF31" s="595"/>
      <c r="AG31" s="595"/>
      <c r="AH31" s="595"/>
      <c r="AI31" s="595"/>
      <c r="AJ31" s="595"/>
      <c r="AK31" s="595"/>
      <c r="AL31" s="600" t="s">
        <v>210</v>
      </c>
      <c r="AM31" s="382"/>
      <c r="AN31" s="382"/>
      <c r="AO31" s="601"/>
      <c r="AP31" s="676"/>
      <c r="AQ31" s="533"/>
      <c r="AR31" s="533"/>
      <c r="AS31" s="533"/>
      <c r="AT31" s="678"/>
      <c r="AU31" s="8" t="s">
        <v>261</v>
      </c>
      <c r="AV31" s="8"/>
      <c r="AW31" s="8"/>
      <c r="AX31" s="597" t="s">
        <v>381</v>
      </c>
      <c r="AY31" s="598"/>
      <c r="AZ31" s="598"/>
      <c r="BA31" s="598"/>
      <c r="BB31" s="598"/>
      <c r="BC31" s="598"/>
      <c r="BD31" s="598"/>
      <c r="BE31" s="598"/>
      <c r="BF31" s="599"/>
      <c r="BG31" s="635">
        <v>99.6</v>
      </c>
      <c r="BH31" s="621"/>
      <c r="BI31" s="621"/>
      <c r="BJ31" s="621"/>
      <c r="BK31" s="621"/>
      <c r="BL31" s="621"/>
      <c r="BM31" s="382">
        <v>99</v>
      </c>
      <c r="BN31" s="636"/>
      <c r="BO31" s="636"/>
      <c r="BP31" s="636"/>
      <c r="BQ31" s="637"/>
      <c r="BR31" s="635">
        <v>99.6</v>
      </c>
      <c r="BS31" s="621"/>
      <c r="BT31" s="621"/>
      <c r="BU31" s="621"/>
      <c r="BV31" s="621"/>
      <c r="BW31" s="621"/>
      <c r="BX31" s="382">
        <v>99</v>
      </c>
      <c r="BY31" s="636"/>
      <c r="BZ31" s="636"/>
      <c r="CA31" s="636"/>
      <c r="CB31" s="637"/>
      <c r="CD31" s="573"/>
      <c r="CE31" s="568"/>
      <c r="CF31" s="597" t="s">
        <v>324</v>
      </c>
      <c r="CG31" s="598"/>
      <c r="CH31" s="598"/>
      <c r="CI31" s="598"/>
      <c r="CJ31" s="598"/>
      <c r="CK31" s="598"/>
      <c r="CL31" s="598"/>
      <c r="CM31" s="598"/>
      <c r="CN31" s="598"/>
      <c r="CO31" s="598"/>
      <c r="CP31" s="598"/>
      <c r="CQ31" s="599"/>
      <c r="CR31" s="592">
        <v>200343</v>
      </c>
      <c r="CS31" s="621"/>
      <c r="CT31" s="621"/>
      <c r="CU31" s="621"/>
      <c r="CV31" s="621"/>
      <c r="CW31" s="621"/>
      <c r="CX31" s="621"/>
      <c r="CY31" s="622"/>
      <c r="CZ31" s="600">
        <v>0.7</v>
      </c>
      <c r="DA31" s="623"/>
      <c r="DB31" s="623"/>
      <c r="DC31" s="624"/>
      <c r="DD31" s="603">
        <v>187012</v>
      </c>
      <c r="DE31" s="621"/>
      <c r="DF31" s="621"/>
      <c r="DG31" s="621"/>
      <c r="DH31" s="621"/>
      <c r="DI31" s="621"/>
      <c r="DJ31" s="621"/>
      <c r="DK31" s="622"/>
      <c r="DL31" s="603">
        <v>187012</v>
      </c>
      <c r="DM31" s="621"/>
      <c r="DN31" s="621"/>
      <c r="DO31" s="621"/>
      <c r="DP31" s="621"/>
      <c r="DQ31" s="621"/>
      <c r="DR31" s="621"/>
      <c r="DS31" s="621"/>
      <c r="DT31" s="621"/>
      <c r="DU31" s="621"/>
      <c r="DV31" s="622"/>
      <c r="DW31" s="600">
        <v>1.3</v>
      </c>
      <c r="DX31" s="623"/>
      <c r="DY31" s="623"/>
      <c r="DZ31" s="623"/>
      <c r="EA31" s="623"/>
      <c r="EB31" s="623"/>
      <c r="EC31" s="625"/>
    </row>
    <row r="32" spans="2:133" ht="11.25" customHeight="1" x14ac:dyDescent="0.15">
      <c r="B32" s="597" t="s">
        <v>401</v>
      </c>
      <c r="C32" s="598"/>
      <c r="D32" s="598"/>
      <c r="E32" s="598"/>
      <c r="F32" s="598"/>
      <c r="G32" s="598"/>
      <c r="H32" s="598"/>
      <c r="I32" s="598"/>
      <c r="J32" s="598"/>
      <c r="K32" s="598"/>
      <c r="L32" s="598"/>
      <c r="M32" s="598"/>
      <c r="N32" s="598"/>
      <c r="O32" s="598"/>
      <c r="P32" s="598"/>
      <c r="Q32" s="599"/>
      <c r="R32" s="592">
        <v>1675048</v>
      </c>
      <c r="S32" s="376"/>
      <c r="T32" s="376"/>
      <c r="U32" s="376"/>
      <c r="V32" s="376"/>
      <c r="W32" s="376"/>
      <c r="X32" s="376"/>
      <c r="Y32" s="593"/>
      <c r="Z32" s="594">
        <v>5.8</v>
      </c>
      <c r="AA32" s="594"/>
      <c r="AB32" s="594"/>
      <c r="AC32" s="594"/>
      <c r="AD32" s="595" t="s">
        <v>210</v>
      </c>
      <c r="AE32" s="595"/>
      <c r="AF32" s="595"/>
      <c r="AG32" s="595"/>
      <c r="AH32" s="595"/>
      <c r="AI32" s="595"/>
      <c r="AJ32" s="595"/>
      <c r="AK32" s="595"/>
      <c r="AL32" s="600" t="s">
        <v>210</v>
      </c>
      <c r="AM32" s="382"/>
      <c r="AN32" s="382"/>
      <c r="AO32" s="601"/>
      <c r="AP32" s="549"/>
      <c r="AQ32" s="550"/>
      <c r="AR32" s="550"/>
      <c r="AS32" s="550"/>
      <c r="AT32" s="679"/>
      <c r="AU32" s="47"/>
      <c r="AV32" s="47"/>
      <c r="AW32" s="47"/>
      <c r="AX32" s="608" t="s">
        <v>162</v>
      </c>
      <c r="AY32" s="609"/>
      <c r="AZ32" s="609"/>
      <c r="BA32" s="609"/>
      <c r="BB32" s="609"/>
      <c r="BC32" s="609"/>
      <c r="BD32" s="609"/>
      <c r="BE32" s="609"/>
      <c r="BF32" s="610"/>
      <c r="BG32" s="638">
        <v>99.5</v>
      </c>
      <c r="BH32" s="639"/>
      <c r="BI32" s="639"/>
      <c r="BJ32" s="639"/>
      <c r="BK32" s="639"/>
      <c r="BL32" s="639"/>
      <c r="BM32" s="640">
        <v>96.1</v>
      </c>
      <c r="BN32" s="639"/>
      <c r="BO32" s="639"/>
      <c r="BP32" s="639"/>
      <c r="BQ32" s="641"/>
      <c r="BR32" s="638">
        <v>99.1</v>
      </c>
      <c r="BS32" s="639"/>
      <c r="BT32" s="639"/>
      <c r="BU32" s="639"/>
      <c r="BV32" s="639"/>
      <c r="BW32" s="639"/>
      <c r="BX32" s="640">
        <v>95.3</v>
      </c>
      <c r="BY32" s="639"/>
      <c r="BZ32" s="639"/>
      <c r="CA32" s="639"/>
      <c r="CB32" s="641"/>
      <c r="CD32" s="574"/>
      <c r="CE32" s="576"/>
      <c r="CF32" s="597" t="s">
        <v>403</v>
      </c>
      <c r="CG32" s="598"/>
      <c r="CH32" s="598"/>
      <c r="CI32" s="598"/>
      <c r="CJ32" s="598"/>
      <c r="CK32" s="598"/>
      <c r="CL32" s="598"/>
      <c r="CM32" s="598"/>
      <c r="CN32" s="598"/>
      <c r="CO32" s="598"/>
      <c r="CP32" s="598"/>
      <c r="CQ32" s="599"/>
      <c r="CR32" s="592">
        <v>497</v>
      </c>
      <c r="CS32" s="376"/>
      <c r="CT32" s="376"/>
      <c r="CU32" s="376"/>
      <c r="CV32" s="376"/>
      <c r="CW32" s="376"/>
      <c r="CX32" s="376"/>
      <c r="CY32" s="593"/>
      <c r="CZ32" s="600">
        <v>0</v>
      </c>
      <c r="DA32" s="623"/>
      <c r="DB32" s="623"/>
      <c r="DC32" s="624"/>
      <c r="DD32" s="603">
        <v>497</v>
      </c>
      <c r="DE32" s="376"/>
      <c r="DF32" s="376"/>
      <c r="DG32" s="376"/>
      <c r="DH32" s="376"/>
      <c r="DI32" s="376"/>
      <c r="DJ32" s="376"/>
      <c r="DK32" s="593"/>
      <c r="DL32" s="603">
        <v>497</v>
      </c>
      <c r="DM32" s="376"/>
      <c r="DN32" s="376"/>
      <c r="DO32" s="376"/>
      <c r="DP32" s="376"/>
      <c r="DQ32" s="376"/>
      <c r="DR32" s="376"/>
      <c r="DS32" s="376"/>
      <c r="DT32" s="376"/>
      <c r="DU32" s="376"/>
      <c r="DV32" s="593"/>
      <c r="DW32" s="600">
        <v>0</v>
      </c>
      <c r="DX32" s="623"/>
      <c r="DY32" s="623"/>
      <c r="DZ32" s="623"/>
      <c r="EA32" s="623"/>
      <c r="EB32" s="623"/>
      <c r="EC32" s="625"/>
    </row>
    <row r="33" spans="2:133" ht="11.25" customHeight="1" x14ac:dyDescent="0.15">
      <c r="B33" s="597" t="s">
        <v>382</v>
      </c>
      <c r="C33" s="598"/>
      <c r="D33" s="598"/>
      <c r="E33" s="598"/>
      <c r="F33" s="598"/>
      <c r="G33" s="598"/>
      <c r="H33" s="598"/>
      <c r="I33" s="598"/>
      <c r="J33" s="598"/>
      <c r="K33" s="598"/>
      <c r="L33" s="598"/>
      <c r="M33" s="598"/>
      <c r="N33" s="598"/>
      <c r="O33" s="598"/>
      <c r="P33" s="598"/>
      <c r="Q33" s="599"/>
      <c r="R33" s="592">
        <v>769875</v>
      </c>
      <c r="S33" s="376"/>
      <c r="T33" s="376"/>
      <c r="U33" s="376"/>
      <c r="V33" s="376"/>
      <c r="W33" s="376"/>
      <c r="X33" s="376"/>
      <c r="Y33" s="593"/>
      <c r="Z33" s="594">
        <v>2.7</v>
      </c>
      <c r="AA33" s="594"/>
      <c r="AB33" s="594"/>
      <c r="AC33" s="594"/>
      <c r="AD33" s="595" t="s">
        <v>210</v>
      </c>
      <c r="AE33" s="595"/>
      <c r="AF33" s="595"/>
      <c r="AG33" s="595"/>
      <c r="AH33" s="595"/>
      <c r="AI33" s="595"/>
      <c r="AJ33" s="595"/>
      <c r="AK33" s="595"/>
      <c r="AL33" s="600" t="s">
        <v>210</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404</v>
      </c>
      <c r="CE33" s="598"/>
      <c r="CF33" s="598"/>
      <c r="CG33" s="598"/>
      <c r="CH33" s="598"/>
      <c r="CI33" s="598"/>
      <c r="CJ33" s="598"/>
      <c r="CK33" s="598"/>
      <c r="CL33" s="598"/>
      <c r="CM33" s="598"/>
      <c r="CN33" s="598"/>
      <c r="CO33" s="598"/>
      <c r="CP33" s="598"/>
      <c r="CQ33" s="599"/>
      <c r="CR33" s="592">
        <v>13226903</v>
      </c>
      <c r="CS33" s="621"/>
      <c r="CT33" s="621"/>
      <c r="CU33" s="621"/>
      <c r="CV33" s="621"/>
      <c r="CW33" s="621"/>
      <c r="CX33" s="621"/>
      <c r="CY33" s="622"/>
      <c r="CZ33" s="600">
        <v>46.9</v>
      </c>
      <c r="DA33" s="623"/>
      <c r="DB33" s="623"/>
      <c r="DC33" s="624"/>
      <c r="DD33" s="603">
        <v>8009555</v>
      </c>
      <c r="DE33" s="621"/>
      <c r="DF33" s="621"/>
      <c r="DG33" s="621"/>
      <c r="DH33" s="621"/>
      <c r="DI33" s="621"/>
      <c r="DJ33" s="621"/>
      <c r="DK33" s="622"/>
      <c r="DL33" s="603">
        <v>6245528</v>
      </c>
      <c r="DM33" s="621"/>
      <c r="DN33" s="621"/>
      <c r="DO33" s="621"/>
      <c r="DP33" s="621"/>
      <c r="DQ33" s="621"/>
      <c r="DR33" s="621"/>
      <c r="DS33" s="621"/>
      <c r="DT33" s="621"/>
      <c r="DU33" s="621"/>
      <c r="DV33" s="622"/>
      <c r="DW33" s="600">
        <v>44.3</v>
      </c>
      <c r="DX33" s="623"/>
      <c r="DY33" s="623"/>
      <c r="DZ33" s="623"/>
      <c r="EA33" s="623"/>
      <c r="EB33" s="623"/>
      <c r="EC33" s="625"/>
    </row>
    <row r="34" spans="2:133" ht="11.25" customHeight="1" x14ac:dyDescent="0.15">
      <c r="B34" s="597" t="s">
        <v>405</v>
      </c>
      <c r="C34" s="598"/>
      <c r="D34" s="598"/>
      <c r="E34" s="598"/>
      <c r="F34" s="598"/>
      <c r="G34" s="598"/>
      <c r="H34" s="598"/>
      <c r="I34" s="598"/>
      <c r="J34" s="598"/>
      <c r="K34" s="598"/>
      <c r="L34" s="598"/>
      <c r="M34" s="598"/>
      <c r="N34" s="598"/>
      <c r="O34" s="598"/>
      <c r="P34" s="598"/>
      <c r="Q34" s="599"/>
      <c r="R34" s="592">
        <v>2844502</v>
      </c>
      <c r="S34" s="376"/>
      <c r="T34" s="376"/>
      <c r="U34" s="376"/>
      <c r="V34" s="376"/>
      <c r="W34" s="376"/>
      <c r="X34" s="376"/>
      <c r="Y34" s="593"/>
      <c r="Z34" s="594">
        <v>9.9</v>
      </c>
      <c r="AA34" s="594"/>
      <c r="AB34" s="594"/>
      <c r="AC34" s="594"/>
      <c r="AD34" s="595">
        <v>1757</v>
      </c>
      <c r="AE34" s="595"/>
      <c r="AF34" s="595"/>
      <c r="AG34" s="595"/>
      <c r="AH34" s="595"/>
      <c r="AI34" s="595"/>
      <c r="AJ34" s="595"/>
      <c r="AK34" s="595"/>
      <c r="AL34" s="600">
        <v>0</v>
      </c>
      <c r="AM34" s="382"/>
      <c r="AN34" s="382"/>
      <c r="AO34" s="601"/>
      <c r="AP34" s="18"/>
      <c r="AQ34" s="370" t="s">
        <v>407</v>
      </c>
      <c r="AR34" s="371"/>
      <c r="AS34" s="371"/>
      <c r="AT34" s="371"/>
      <c r="AU34" s="371"/>
      <c r="AV34" s="371"/>
      <c r="AW34" s="371"/>
      <c r="AX34" s="371"/>
      <c r="AY34" s="371"/>
      <c r="AZ34" s="371"/>
      <c r="BA34" s="371"/>
      <c r="BB34" s="371"/>
      <c r="BC34" s="371"/>
      <c r="BD34" s="371"/>
      <c r="BE34" s="371"/>
      <c r="BF34" s="413"/>
      <c r="BG34" s="370" t="s">
        <v>217</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408</v>
      </c>
      <c r="CE34" s="598"/>
      <c r="CF34" s="598"/>
      <c r="CG34" s="598"/>
      <c r="CH34" s="598"/>
      <c r="CI34" s="598"/>
      <c r="CJ34" s="598"/>
      <c r="CK34" s="598"/>
      <c r="CL34" s="598"/>
      <c r="CM34" s="598"/>
      <c r="CN34" s="598"/>
      <c r="CO34" s="598"/>
      <c r="CP34" s="598"/>
      <c r="CQ34" s="599"/>
      <c r="CR34" s="592">
        <v>3149895</v>
      </c>
      <c r="CS34" s="376"/>
      <c r="CT34" s="376"/>
      <c r="CU34" s="376"/>
      <c r="CV34" s="376"/>
      <c r="CW34" s="376"/>
      <c r="CX34" s="376"/>
      <c r="CY34" s="593"/>
      <c r="CZ34" s="600">
        <v>11.2</v>
      </c>
      <c r="DA34" s="623"/>
      <c r="DB34" s="623"/>
      <c r="DC34" s="624"/>
      <c r="DD34" s="603">
        <v>2082071</v>
      </c>
      <c r="DE34" s="376"/>
      <c r="DF34" s="376"/>
      <c r="DG34" s="376"/>
      <c r="DH34" s="376"/>
      <c r="DI34" s="376"/>
      <c r="DJ34" s="376"/>
      <c r="DK34" s="593"/>
      <c r="DL34" s="603">
        <v>1931215</v>
      </c>
      <c r="DM34" s="376"/>
      <c r="DN34" s="376"/>
      <c r="DO34" s="376"/>
      <c r="DP34" s="376"/>
      <c r="DQ34" s="376"/>
      <c r="DR34" s="376"/>
      <c r="DS34" s="376"/>
      <c r="DT34" s="376"/>
      <c r="DU34" s="376"/>
      <c r="DV34" s="593"/>
      <c r="DW34" s="600">
        <v>13.7</v>
      </c>
      <c r="DX34" s="623"/>
      <c r="DY34" s="623"/>
      <c r="DZ34" s="623"/>
      <c r="EA34" s="623"/>
      <c r="EB34" s="623"/>
      <c r="EC34" s="625"/>
    </row>
    <row r="35" spans="2:133" ht="11.25" customHeight="1" x14ac:dyDescent="0.15">
      <c r="B35" s="597" t="s">
        <v>410</v>
      </c>
      <c r="C35" s="598"/>
      <c r="D35" s="598"/>
      <c r="E35" s="598"/>
      <c r="F35" s="598"/>
      <c r="G35" s="598"/>
      <c r="H35" s="598"/>
      <c r="I35" s="598"/>
      <c r="J35" s="598"/>
      <c r="K35" s="598"/>
      <c r="L35" s="598"/>
      <c r="M35" s="598"/>
      <c r="N35" s="598"/>
      <c r="O35" s="598"/>
      <c r="P35" s="598"/>
      <c r="Q35" s="599"/>
      <c r="R35" s="592">
        <v>2256283</v>
      </c>
      <c r="S35" s="376"/>
      <c r="T35" s="376"/>
      <c r="U35" s="376"/>
      <c r="V35" s="376"/>
      <c r="W35" s="376"/>
      <c r="X35" s="376"/>
      <c r="Y35" s="593"/>
      <c r="Z35" s="594">
        <v>7.8</v>
      </c>
      <c r="AA35" s="594"/>
      <c r="AB35" s="594"/>
      <c r="AC35" s="594"/>
      <c r="AD35" s="595" t="s">
        <v>210</v>
      </c>
      <c r="AE35" s="595"/>
      <c r="AF35" s="595"/>
      <c r="AG35" s="595"/>
      <c r="AH35" s="595"/>
      <c r="AI35" s="595"/>
      <c r="AJ35" s="595"/>
      <c r="AK35" s="595"/>
      <c r="AL35" s="600" t="s">
        <v>210</v>
      </c>
      <c r="AM35" s="382"/>
      <c r="AN35" s="382"/>
      <c r="AO35" s="601"/>
      <c r="AP35" s="18"/>
      <c r="AQ35" s="642" t="s">
        <v>394</v>
      </c>
      <c r="AR35" s="643"/>
      <c r="AS35" s="643"/>
      <c r="AT35" s="643"/>
      <c r="AU35" s="643"/>
      <c r="AV35" s="643"/>
      <c r="AW35" s="643"/>
      <c r="AX35" s="643"/>
      <c r="AY35" s="644"/>
      <c r="AZ35" s="584">
        <v>3499667</v>
      </c>
      <c r="BA35" s="585"/>
      <c r="BB35" s="585"/>
      <c r="BC35" s="585"/>
      <c r="BD35" s="585"/>
      <c r="BE35" s="585"/>
      <c r="BF35" s="645"/>
      <c r="BG35" s="581" t="s">
        <v>411</v>
      </c>
      <c r="BH35" s="582"/>
      <c r="BI35" s="582"/>
      <c r="BJ35" s="582"/>
      <c r="BK35" s="582"/>
      <c r="BL35" s="582"/>
      <c r="BM35" s="582"/>
      <c r="BN35" s="582"/>
      <c r="BO35" s="582"/>
      <c r="BP35" s="582"/>
      <c r="BQ35" s="582"/>
      <c r="BR35" s="582"/>
      <c r="BS35" s="582"/>
      <c r="BT35" s="582"/>
      <c r="BU35" s="583"/>
      <c r="BV35" s="584">
        <v>29946</v>
      </c>
      <c r="BW35" s="585"/>
      <c r="BX35" s="585"/>
      <c r="BY35" s="585"/>
      <c r="BZ35" s="585"/>
      <c r="CA35" s="585"/>
      <c r="CB35" s="645"/>
      <c r="CD35" s="597" t="s">
        <v>412</v>
      </c>
      <c r="CE35" s="598"/>
      <c r="CF35" s="598"/>
      <c r="CG35" s="598"/>
      <c r="CH35" s="598"/>
      <c r="CI35" s="598"/>
      <c r="CJ35" s="598"/>
      <c r="CK35" s="598"/>
      <c r="CL35" s="598"/>
      <c r="CM35" s="598"/>
      <c r="CN35" s="598"/>
      <c r="CO35" s="598"/>
      <c r="CP35" s="598"/>
      <c r="CQ35" s="599"/>
      <c r="CR35" s="592">
        <v>196900</v>
      </c>
      <c r="CS35" s="621"/>
      <c r="CT35" s="621"/>
      <c r="CU35" s="621"/>
      <c r="CV35" s="621"/>
      <c r="CW35" s="621"/>
      <c r="CX35" s="621"/>
      <c r="CY35" s="622"/>
      <c r="CZ35" s="600">
        <v>0.7</v>
      </c>
      <c r="DA35" s="623"/>
      <c r="DB35" s="623"/>
      <c r="DC35" s="624"/>
      <c r="DD35" s="603">
        <v>149899</v>
      </c>
      <c r="DE35" s="621"/>
      <c r="DF35" s="621"/>
      <c r="DG35" s="621"/>
      <c r="DH35" s="621"/>
      <c r="DI35" s="621"/>
      <c r="DJ35" s="621"/>
      <c r="DK35" s="622"/>
      <c r="DL35" s="603">
        <v>145100</v>
      </c>
      <c r="DM35" s="621"/>
      <c r="DN35" s="621"/>
      <c r="DO35" s="621"/>
      <c r="DP35" s="621"/>
      <c r="DQ35" s="621"/>
      <c r="DR35" s="621"/>
      <c r="DS35" s="621"/>
      <c r="DT35" s="621"/>
      <c r="DU35" s="621"/>
      <c r="DV35" s="622"/>
      <c r="DW35" s="600">
        <v>1</v>
      </c>
      <c r="DX35" s="623"/>
      <c r="DY35" s="623"/>
      <c r="DZ35" s="623"/>
      <c r="EA35" s="623"/>
      <c r="EB35" s="623"/>
      <c r="EC35" s="625"/>
    </row>
    <row r="36" spans="2:133" ht="11.25" customHeight="1" x14ac:dyDescent="0.15">
      <c r="B36" s="597" t="s">
        <v>415</v>
      </c>
      <c r="C36" s="598"/>
      <c r="D36" s="598"/>
      <c r="E36" s="598"/>
      <c r="F36" s="598"/>
      <c r="G36" s="598"/>
      <c r="H36" s="598"/>
      <c r="I36" s="598"/>
      <c r="J36" s="598"/>
      <c r="K36" s="598"/>
      <c r="L36" s="598"/>
      <c r="M36" s="598"/>
      <c r="N36" s="598"/>
      <c r="O36" s="598"/>
      <c r="P36" s="598"/>
      <c r="Q36" s="599"/>
      <c r="R36" s="592" t="s">
        <v>210</v>
      </c>
      <c r="S36" s="376"/>
      <c r="T36" s="376"/>
      <c r="U36" s="376"/>
      <c r="V36" s="376"/>
      <c r="W36" s="376"/>
      <c r="X36" s="376"/>
      <c r="Y36" s="593"/>
      <c r="Z36" s="594" t="s">
        <v>210</v>
      </c>
      <c r="AA36" s="594"/>
      <c r="AB36" s="594"/>
      <c r="AC36" s="594"/>
      <c r="AD36" s="595" t="s">
        <v>210</v>
      </c>
      <c r="AE36" s="595"/>
      <c r="AF36" s="595"/>
      <c r="AG36" s="595"/>
      <c r="AH36" s="595"/>
      <c r="AI36" s="595"/>
      <c r="AJ36" s="595"/>
      <c r="AK36" s="595"/>
      <c r="AL36" s="600" t="s">
        <v>210</v>
      </c>
      <c r="AM36" s="382"/>
      <c r="AN36" s="382"/>
      <c r="AO36" s="601"/>
      <c r="AQ36" s="646" t="s">
        <v>416</v>
      </c>
      <c r="AR36" s="379"/>
      <c r="AS36" s="379"/>
      <c r="AT36" s="379"/>
      <c r="AU36" s="379"/>
      <c r="AV36" s="379"/>
      <c r="AW36" s="379"/>
      <c r="AX36" s="379"/>
      <c r="AY36" s="647"/>
      <c r="AZ36" s="592">
        <v>1324690</v>
      </c>
      <c r="BA36" s="376"/>
      <c r="BB36" s="376"/>
      <c r="BC36" s="376"/>
      <c r="BD36" s="621"/>
      <c r="BE36" s="621"/>
      <c r="BF36" s="637"/>
      <c r="BG36" s="597" t="s">
        <v>419</v>
      </c>
      <c r="BH36" s="598"/>
      <c r="BI36" s="598"/>
      <c r="BJ36" s="598"/>
      <c r="BK36" s="598"/>
      <c r="BL36" s="598"/>
      <c r="BM36" s="598"/>
      <c r="BN36" s="598"/>
      <c r="BO36" s="598"/>
      <c r="BP36" s="598"/>
      <c r="BQ36" s="598"/>
      <c r="BR36" s="598"/>
      <c r="BS36" s="598"/>
      <c r="BT36" s="598"/>
      <c r="BU36" s="599"/>
      <c r="BV36" s="592">
        <v>-45613</v>
      </c>
      <c r="BW36" s="376"/>
      <c r="BX36" s="376"/>
      <c r="BY36" s="376"/>
      <c r="BZ36" s="376"/>
      <c r="CA36" s="376"/>
      <c r="CB36" s="604"/>
      <c r="CD36" s="597" t="s">
        <v>31</v>
      </c>
      <c r="CE36" s="598"/>
      <c r="CF36" s="598"/>
      <c r="CG36" s="598"/>
      <c r="CH36" s="598"/>
      <c r="CI36" s="598"/>
      <c r="CJ36" s="598"/>
      <c r="CK36" s="598"/>
      <c r="CL36" s="598"/>
      <c r="CM36" s="598"/>
      <c r="CN36" s="598"/>
      <c r="CO36" s="598"/>
      <c r="CP36" s="598"/>
      <c r="CQ36" s="599"/>
      <c r="CR36" s="592">
        <v>2896291</v>
      </c>
      <c r="CS36" s="376"/>
      <c r="CT36" s="376"/>
      <c r="CU36" s="376"/>
      <c r="CV36" s="376"/>
      <c r="CW36" s="376"/>
      <c r="CX36" s="376"/>
      <c r="CY36" s="593"/>
      <c r="CZ36" s="600">
        <v>10.3</v>
      </c>
      <c r="DA36" s="623"/>
      <c r="DB36" s="623"/>
      <c r="DC36" s="624"/>
      <c r="DD36" s="603">
        <v>2342957</v>
      </c>
      <c r="DE36" s="376"/>
      <c r="DF36" s="376"/>
      <c r="DG36" s="376"/>
      <c r="DH36" s="376"/>
      <c r="DI36" s="376"/>
      <c r="DJ36" s="376"/>
      <c r="DK36" s="593"/>
      <c r="DL36" s="603">
        <v>1277472</v>
      </c>
      <c r="DM36" s="376"/>
      <c r="DN36" s="376"/>
      <c r="DO36" s="376"/>
      <c r="DP36" s="376"/>
      <c r="DQ36" s="376"/>
      <c r="DR36" s="376"/>
      <c r="DS36" s="376"/>
      <c r="DT36" s="376"/>
      <c r="DU36" s="376"/>
      <c r="DV36" s="593"/>
      <c r="DW36" s="600">
        <v>9.1</v>
      </c>
      <c r="DX36" s="623"/>
      <c r="DY36" s="623"/>
      <c r="DZ36" s="623"/>
      <c r="EA36" s="623"/>
      <c r="EB36" s="623"/>
      <c r="EC36" s="625"/>
    </row>
    <row r="37" spans="2:133" ht="11.25" customHeight="1" x14ac:dyDescent="0.15">
      <c r="B37" s="597" t="s">
        <v>420</v>
      </c>
      <c r="C37" s="598"/>
      <c r="D37" s="598"/>
      <c r="E37" s="598"/>
      <c r="F37" s="598"/>
      <c r="G37" s="598"/>
      <c r="H37" s="598"/>
      <c r="I37" s="598"/>
      <c r="J37" s="598"/>
      <c r="K37" s="598"/>
      <c r="L37" s="598"/>
      <c r="M37" s="598"/>
      <c r="N37" s="598"/>
      <c r="O37" s="598"/>
      <c r="P37" s="598"/>
      <c r="Q37" s="599"/>
      <c r="R37" s="592">
        <v>723483</v>
      </c>
      <c r="S37" s="376"/>
      <c r="T37" s="376"/>
      <c r="U37" s="376"/>
      <c r="V37" s="376"/>
      <c r="W37" s="376"/>
      <c r="X37" s="376"/>
      <c r="Y37" s="593"/>
      <c r="Z37" s="594">
        <v>2.5</v>
      </c>
      <c r="AA37" s="594"/>
      <c r="AB37" s="594"/>
      <c r="AC37" s="594"/>
      <c r="AD37" s="595" t="s">
        <v>210</v>
      </c>
      <c r="AE37" s="595"/>
      <c r="AF37" s="595"/>
      <c r="AG37" s="595"/>
      <c r="AH37" s="595"/>
      <c r="AI37" s="595"/>
      <c r="AJ37" s="595"/>
      <c r="AK37" s="595"/>
      <c r="AL37" s="600" t="s">
        <v>210</v>
      </c>
      <c r="AM37" s="382"/>
      <c r="AN37" s="382"/>
      <c r="AO37" s="601"/>
      <c r="AQ37" s="646" t="s">
        <v>422</v>
      </c>
      <c r="AR37" s="379"/>
      <c r="AS37" s="379"/>
      <c r="AT37" s="379"/>
      <c r="AU37" s="379"/>
      <c r="AV37" s="379"/>
      <c r="AW37" s="379"/>
      <c r="AX37" s="379"/>
      <c r="AY37" s="647"/>
      <c r="AZ37" s="592">
        <v>78953</v>
      </c>
      <c r="BA37" s="376"/>
      <c r="BB37" s="376"/>
      <c r="BC37" s="376"/>
      <c r="BD37" s="621"/>
      <c r="BE37" s="621"/>
      <c r="BF37" s="637"/>
      <c r="BG37" s="597" t="s">
        <v>424</v>
      </c>
      <c r="BH37" s="598"/>
      <c r="BI37" s="598"/>
      <c r="BJ37" s="598"/>
      <c r="BK37" s="598"/>
      <c r="BL37" s="598"/>
      <c r="BM37" s="598"/>
      <c r="BN37" s="598"/>
      <c r="BO37" s="598"/>
      <c r="BP37" s="598"/>
      <c r="BQ37" s="598"/>
      <c r="BR37" s="598"/>
      <c r="BS37" s="598"/>
      <c r="BT37" s="598"/>
      <c r="BU37" s="599"/>
      <c r="BV37" s="592">
        <v>6867</v>
      </c>
      <c r="BW37" s="376"/>
      <c r="BX37" s="376"/>
      <c r="BY37" s="376"/>
      <c r="BZ37" s="376"/>
      <c r="CA37" s="376"/>
      <c r="CB37" s="604"/>
      <c r="CD37" s="597" t="s">
        <v>161</v>
      </c>
      <c r="CE37" s="598"/>
      <c r="CF37" s="598"/>
      <c r="CG37" s="598"/>
      <c r="CH37" s="598"/>
      <c r="CI37" s="598"/>
      <c r="CJ37" s="598"/>
      <c r="CK37" s="598"/>
      <c r="CL37" s="598"/>
      <c r="CM37" s="598"/>
      <c r="CN37" s="598"/>
      <c r="CO37" s="598"/>
      <c r="CP37" s="598"/>
      <c r="CQ37" s="599"/>
      <c r="CR37" s="592">
        <v>1019181</v>
      </c>
      <c r="CS37" s="621"/>
      <c r="CT37" s="621"/>
      <c r="CU37" s="621"/>
      <c r="CV37" s="621"/>
      <c r="CW37" s="621"/>
      <c r="CX37" s="621"/>
      <c r="CY37" s="622"/>
      <c r="CZ37" s="600">
        <v>3.6</v>
      </c>
      <c r="DA37" s="623"/>
      <c r="DB37" s="623"/>
      <c r="DC37" s="624"/>
      <c r="DD37" s="603">
        <v>1010949</v>
      </c>
      <c r="DE37" s="621"/>
      <c r="DF37" s="621"/>
      <c r="DG37" s="621"/>
      <c r="DH37" s="621"/>
      <c r="DI37" s="621"/>
      <c r="DJ37" s="621"/>
      <c r="DK37" s="622"/>
      <c r="DL37" s="603">
        <v>963522</v>
      </c>
      <c r="DM37" s="621"/>
      <c r="DN37" s="621"/>
      <c r="DO37" s="621"/>
      <c r="DP37" s="621"/>
      <c r="DQ37" s="621"/>
      <c r="DR37" s="621"/>
      <c r="DS37" s="621"/>
      <c r="DT37" s="621"/>
      <c r="DU37" s="621"/>
      <c r="DV37" s="622"/>
      <c r="DW37" s="600">
        <v>6.8</v>
      </c>
      <c r="DX37" s="623"/>
      <c r="DY37" s="623"/>
      <c r="DZ37" s="623"/>
      <c r="EA37" s="623"/>
      <c r="EB37" s="623"/>
      <c r="EC37" s="625"/>
    </row>
    <row r="38" spans="2:133" ht="11.25" customHeight="1" x14ac:dyDescent="0.15">
      <c r="B38" s="608" t="s">
        <v>421</v>
      </c>
      <c r="C38" s="609"/>
      <c r="D38" s="609"/>
      <c r="E38" s="609"/>
      <c r="F38" s="609"/>
      <c r="G38" s="609"/>
      <c r="H38" s="609"/>
      <c r="I38" s="609"/>
      <c r="J38" s="609"/>
      <c r="K38" s="609"/>
      <c r="L38" s="609"/>
      <c r="M38" s="609"/>
      <c r="N38" s="609"/>
      <c r="O38" s="609"/>
      <c r="P38" s="609"/>
      <c r="Q38" s="610"/>
      <c r="R38" s="648">
        <v>28858519</v>
      </c>
      <c r="S38" s="649"/>
      <c r="T38" s="649"/>
      <c r="U38" s="649"/>
      <c r="V38" s="649"/>
      <c r="W38" s="649"/>
      <c r="X38" s="649"/>
      <c r="Y38" s="650"/>
      <c r="Z38" s="651">
        <v>100</v>
      </c>
      <c r="AA38" s="651"/>
      <c r="AB38" s="651"/>
      <c r="AC38" s="651"/>
      <c r="AD38" s="652">
        <v>13379482</v>
      </c>
      <c r="AE38" s="652"/>
      <c r="AF38" s="652"/>
      <c r="AG38" s="652"/>
      <c r="AH38" s="652"/>
      <c r="AI38" s="652"/>
      <c r="AJ38" s="652"/>
      <c r="AK38" s="652"/>
      <c r="AL38" s="653">
        <v>100</v>
      </c>
      <c r="AM38" s="640"/>
      <c r="AN38" s="640"/>
      <c r="AO38" s="654"/>
      <c r="AQ38" s="646" t="s">
        <v>317</v>
      </c>
      <c r="AR38" s="379"/>
      <c r="AS38" s="379"/>
      <c r="AT38" s="379"/>
      <c r="AU38" s="379"/>
      <c r="AV38" s="379"/>
      <c r="AW38" s="379"/>
      <c r="AX38" s="379"/>
      <c r="AY38" s="647"/>
      <c r="AZ38" s="592">
        <v>18132</v>
      </c>
      <c r="BA38" s="376"/>
      <c r="BB38" s="376"/>
      <c r="BC38" s="376"/>
      <c r="BD38" s="621"/>
      <c r="BE38" s="621"/>
      <c r="BF38" s="637"/>
      <c r="BG38" s="597" t="s">
        <v>346</v>
      </c>
      <c r="BH38" s="598"/>
      <c r="BI38" s="598"/>
      <c r="BJ38" s="598"/>
      <c r="BK38" s="598"/>
      <c r="BL38" s="598"/>
      <c r="BM38" s="598"/>
      <c r="BN38" s="598"/>
      <c r="BO38" s="598"/>
      <c r="BP38" s="598"/>
      <c r="BQ38" s="598"/>
      <c r="BR38" s="598"/>
      <c r="BS38" s="598"/>
      <c r="BT38" s="598"/>
      <c r="BU38" s="599"/>
      <c r="BV38" s="592">
        <v>10753</v>
      </c>
      <c r="BW38" s="376"/>
      <c r="BX38" s="376"/>
      <c r="BY38" s="376"/>
      <c r="BZ38" s="376"/>
      <c r="CA38" s="376"/>
      <c r="CB38" s="604"/>
      <c r="CD38" s="597" t="s">
        <v>425</v>
      </c>
      <c r="CE38" s="598"/>
      <c r="CF38" s="598"/>
      <c r="CG38" s="598"/>
      <c r="CH38" s="598"/>
      <c r="CI38" s="598"/>
      <c r="CJ38" s="598"/>
      <c r="CK38" s="598"/>
      <c r="CL38" s="598"/>
      <c r="CM38" s="598"/>
      <c r="CN38" s="598"/>
      <c r="CO38" s="598"/>
      <c r="CP38" s="598"/>
      <c r="CQ38" s="599"/>
      <c r="CR38" s="592">
        <v>3481535</v>
      </c>
      <c r="CS38" s="376"/>
      <c r="CT38" s="376"/>
      <c r="CU38" s="376"/>
      <c r="CV38" s="376"/>
      <c r="CW38" s="376"/>
      <c r="CX38" s="376"/>
      <c r="CY38" s="593"/>
      <c r="CZ38" s="600">
        <v>12.3</v>
      </c>
      <c r="DA38" s="623"/>
      <c r="DB38" s="623"/>
      <c r="DC38" s="624"/>
      <c r="DD38" s="603">
        <v>3088591</v>
      </c>
      <c r="DE38" s="376"/>
      <c r="DF38" s="376"/>
      <c r="DG38" s="376"/>
      <c r="DH38" s="376"/>
      <c r="DI38" s="376"/>
      <c r="DJ38" s="376"/>
      <c r="DK38" s="593"/>
      <c r="DL38" s="603">
        <v>2891741</v>
      </c>
      <c r="DM38" s="376"/>
      <c r="DN38" s="376"/>
      <c r="DO38" s="376"/>
      <c r="DP38" s="376"/>
      <c r="DQ38" s="376"/>
      <c r="DR38" s="376"/>
      <c r="DS38" s="376"/>
      <c r="DT38" s="376"/>
      <c r="DU38" s="376"/>
      <c r="DV38" s="593"/>
      <c r="DW38" s="600">
        <v>20.5</v>
      </c>
      <c r="DX38" s="623"/>
      <c r="DY38" s="623"/>
      <c r="DZ38" s="623"/>
      <c r="EA38" s="623"/>
      <c r="EB38" s="623"/>
      <c r="EC38" s="625"/>
    </row>
    <row r="39" spans="2:133" ht="11.25" customHeight="1" x14ac:dyDescent="0.15">
      <c r="AQ39" s="646" t="s">
        <v>178</v>
      </c>
      <c r="AR39" s="379"/>
      <c r="AS39" s="379"/>
      <c r="AT39" s="379"/>
      <c r="AU39" s="379"/>
      <c r="AV39" s="379"/>
      <c r="AW39" s="379"/>
      <c r="AX39" s="379"/>
      <c r="AY39" s="647"/>
      <c r="AZ39" s="592">
        <v>8978</v>
      </c>
      <c r="BA39" s="376"/>
      <c r="BB39" s="376"/>
      <c r="BC39" s="376"/>
      <c r="BD39" s="621"/>
      <c r="BE39" s="621"/>
      <c r="BF39" s="637"/>
      <c r="BG39" s="676" t="s">
        <v>59</v>
      </c>
      <c r="BH39" s="533"/>
      <c r="BI39" s="533"/>
      <c r="BJ39" s="533"/>
      <c r="BK39" s="533"/>
      <c r="BL39" s="7"/>
      <c r="BM39" s="598" t="s">
        <v>426</v>
      </c>
      <c r="BN39" s="598"/>
      <c r="BO39" s="598"/>
      <c r="BP39" s="598"/>
      <c r="BQ39" s="598"/>
      <c r="BR39" s="598"/>
      <c r="BS39" s="598"/>
      <c r="BT39" s="598"/>
      <c r="BU39" s="599"/>
      <c r="BV39" s="592">
        <v>90</v>
      </c>
      <c r="BW39" s="376"/>
      <c r="BX39" s="376"/>
      <c r="BY39" s="376"/>
      <c r="BZ39" s="376"/>
      <c r="CA39" s="376"/>
      <c r="CB39" s="604"/>
      <c r="CD39" s="597" t="s">
        <v>430</v>
      </c>
      <c r="CE39" s="598"/>
      <c r="CF39" s="598"/>
      <c r="CG39" s="598"/>
      <c r="CH39" s="598"/>
      <c r="CI39" s="598"/>
      <c r="CJ39" s="598"/>
      <c r="CK39" s="598"/>
      <c r="CL39" s="598"/>
      <c r="CM39" s="598"/>
      <c r="CN39" s="598"/>
      <c r="CO39" s="598"/>
      <c r="CP39" s="598"/>
      <c r="CQ39" s="599"/>
      <c r="CR39" s="592">
        <v>957223</v>
      </c>
      <c r="CS39" s="621"/>
      <c r="CT39" s="621"/>
      <c r="CU39" s="621"/>
      <c r="CV39" s="621"/>
      <c r="CW39" s="621"/>
      <c r="CX39" s="621"/>
      <c r="CY39" s="622"/>
      <c r="CZ39" s="600">
        <v>3.4</v>
      </c>
      <c r="DA39" s="623"/>
      <c r="DB39" s="623"/>
      <c r="DC39" s="624"/>
      <c r="DD39" s="603">
        <v>343329</v>
      </c>
      <c r="DE39" s="621"/>
      <c r="DF39" s="621"/>
      <c r="DG39" s="621"/>
      <c r="DH39" s="621"/>
      <c r="DI39" s="621"/>
      <c r="DJ39" s="621"/>
      <c r="DK39" s="622"/>
      <c r="DL39" s="603" t="s">
        <v>210</v>
      </c>
      <c r="DM39" s="621"/>
      <c r="DN39" s="621"/>
      <c r="DO39" s="621"/>
      <c r="DP39" s="621"/>
      <c r="DQ39" s="621"/>
      <c r="DR39" s="621"/>
      <c r="DS39" s="621"/>
      <c r="DT39" s="621"/>
      <c r="DU39" s="621"/>
      <c r="DV39" s="622"/>
      <c r="DW39" s="600" t="s">
        <v>210</v>
      </c>
      <c r="DX39" s="623"/>
      <c r="DY39" s="623"/>
      <c r="DZ39" s="623"/>
      <c r="EA39" s="623"/>
      <c r="EB39" s="623"/>
      <c r="EC39" s="625"/>
    </row>
    <row r="40" spans="2:133" ht="11.25" customHeight="1" x14ac:dyDescent="0.15">
      <c r="AQ40" s="646" t="s">
        <v>431</v>
      </c>
      <c r="AR40" s="379"/>
      <c r="AS40" s="379"/>
      <c r="AT40" s="379"/>
      <c r="AU40" s="379"/>
      <c r="AV40" s="379"/>
      <c r="AW40" s="379"/>
      <c r="AX40" s="379"/>
      <c r="AY40" s="647"/>
      <c r="AZ40" s="592">
        <v>528920</v>
      </c>
      <c r="BA40" s="376"/>
      <c r="BB40" s="376"/>
      <c r="BC40" s="376"/>
      <c r="BD40" s="621"/>
      <c r="BE40" s="621"/>
      <c r="BF40" s="637"/>
      <c r="BG40" s="676"/>
      <c r="BH40" s="533"/>
      <c r="BI40" s="533"/>
      <c r="BJ40" s="533"/>
      <c r="BK40" s="533"/>
      <c r="BL40" s="7"/>
      <c r="BM40" s="598" t="s">
        <v>352</v>
      </c>
      <c r="BN40" s="598"/>
      <c r="BO40" s="598"/>
      <c r="BP40" s="598"/>
      <c r="BQ40" s="598"/>
      <c r="BR40" s="598"/>
      <c r="BS40" s="598"/>
      <c r="BT40" s="598"/>
      <c r="BU40" s="599"/>
      <c r="BV40" s="592" t="s">
        <v>210</v>
      </c>
      <c r="BW40" s="376"/>
      <c r="BX40" s="376"/>
      <c r="BY40" s="376"/>
      <c r="BZ40" s="376"/>
      <c r="CA40" s="376"/>
      <c r="CB40" s="604"/>
      <c r="CD40" s="597" t="s">
        <v>375</v>
      </c>
      <c r="CE40" s="598"/>
      <c r="CF40" s="598"/>
      <c r="CG40" s="598"/>
      <c r="CH40" s="598"/>
      <c r="CI40" s="598"/>
      <c r="CJ40" s="598"/>
      <c r="CK40" s="598"/>
      <c r="CL40" s="598"/>
      <c r="CM40" s="598"/>
      <c r="CN40" s="598"/>
      <c r="CO40" s="598"/>
      <c r="CP40" s="598"/>
      <c r="CQ40" s="599"/>
      <c r="CR40" s="592">
        <v>2545059</v>
      </c>
      <c r="CS40" s="376"/>
      <c r="CT40" s="376"/>
      <c r="CU40" s="376"/>
      <c r="CV40" s="376"/>
      <c r="CW40" s="376"/>
      <c r="CX40" s="376"/>
      <c r="CY40" s="593"/>
      <c r="CZ40" s="600">
        <v>9</v>
      </c>
      <c r="DA40" s="623"/>
      <c r="DB40" s="623"/>
      <c r="DC40" s="624"/>
      <c r="DD40" s="603">
        <v>2708</v>
      </c>
      <c r="DE40" s="376"/>
      <c r="DF40" s="376"/>
      <c r="DG40" s="376"/>
      <c r="DH40" s="376"/>
      <c r="DI40" s="376"/>
      <c r="DJ40" s="376"/>
      <c r="DK40" s="593"/>
      <c r="DL40" s="603" t="s">
        <v>210</v>
      </c>
      <c r="DM40" s="376"/>
      <c r="DN40" s="376"/>
      <c r="DO40" s="376"/>
      <c r="DP40" s="376"/>
      <c r="DQ40" s="376"/>
      <c r="DR40" s="376"/>
      <c r="DS40" s="376"/>
      <c r="DT40" s="376"/>
      <c r="DU40" s="376"/>
      <c r="DV40" s="593"/>
      <c r="DW40" s="600" t="s">
        <v>210</v>
      </c>
      <c r="DX40" s="623"/>
      <c r="DY40" s="623"/>
      <c r="DZ40" s="623"/>
      <c r="EA40" s="623"/>
      <c r="EB40" s="623"/>
      <c r="EC40" s="625"/>
    </row>
    <row r="41" spans="2:133" ht="11.25" customHeight="1" x14ac:dyDescent="0.15">
      <c r="AQ41" s="655" t="s">
        <v>432</v>
      </c>
      <c r="AR41" s="656"/>
      <c r="AS41" s="656"/>
      <c r="AT41" s="656"/>
      <c r="AU41" s="656"/>
      <c r="AV41" s="656"/>
      <c r="AW41" s="656"/>
      <c r="AX41" s="656"/>
      <c r="AY41" s="657"/>
      <c r="AZ41" s="648">
        <v>1539994</v>
      </c>
      <c r="BA41" s="649"/>
      <c r="BB41" s="649"/>
      <c r="BC41" s="649"/>
      <c r="BD41" s="639"/>
      <c r="BE41" s="639"/>
      <c r="BF41" s="641"/>
      <c r="BG41" s="549"/>
      <c r="BH41" s="550"/>
      <c r="BI41" s="550"/>
      <c r="BJ41" s="550"/>
      <c r="BK41" s="550"/>
      <c r="BL41" s="23"/>
      <c r="BM41" s="609" t="s">
        <v>433</v>
      </c>
      <c r="BN41" s="609"/>
      <c r="BO41" s="609"/>
      <c r="BP41" s="609"/>
      <c r="BQ41" s="609"/>
      <c r="BR41" s="609"/>
      <c r="BS41" s="609"/>
      <c r="BT41" s="609"/>
      <c r="BU41" s="610"/>
      <c r="BV41" s="648">
        <v>325</v>
      </c>
      <c r="BW41" s="649"/>
      <c r="BX41" s="649"/>
      <c r="BY41" s="649"/>
      <c r="BZ41" s="649"/>
      <c r="CA41" s="649"/>
      <c r="CB41" s="658"/>
      <c r="CD41" s="597" t="s">
        <v>295</v>
      </c>
      <c r="CE41" s="598"/>
      <c r="CF41" s="598"/>
      <c r="CG41" s="598"/>
      <c r="CH41" s="598"/>
      <c r="CI41" s="598"/>
      <c r="CJ41" s="598"/>
      <c r="CK41" s="598"/>
      <c r="CL41" s="598"/>
      <c r="CM41" s="598"/>
      <c r="CN41" s="598"/>
      <c r="CO41" s="598"/>
      <c r="CP41" s="598"/>
      <c r="CQ41" s="599"/>
      <c r="CR41" s="592" t="s">
        <v>210</v>
      </c>
      <c r="CS41" s="621"/>
      <c r="CT41" s="621"/>
      <c r="CU41" s="621"/>
      <c r="CV41" s="621"/>
      <c r="CW41" s="621"/>
      <c r="CX41" s="621"/>
      <c r="CY41" s="622"/>
      <c r="CZ41" s="600" t="s">
        <v>210</v>
      </c>
      <c r="DA41" s="623"/>
      <c r="DB41" s="623"/>
      <c r="DC41" s="624"/>
      <c r="DD41" s="603" t="s">
        <v>210</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x14ac:dyDescent="0.15">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288</v>
      </c>
      <c r="CE42" s="598"/>
      <c r="CF42" s="598"/>
      <c r="CG42" s="598"/>
      <c r="CH42" s="598"/>
      <c r="CI42" s="598"/>
      <c r="CJ42" s="598"/>
      <c r="CK42" s="598"/>
      <c r="CL42" s="598"/>
      <c r="CM42" s="598"/>
      <c r="CN42" s="598"/>
      <c r="CO42" s="598"/>
      <c r="CP42" s="598"/>
      <c r="CQ42" s="599"/>
      <c r="CR42" s="592">
        <v>3032383</v>
      </c>
      <c r="CS42" s="376"/>
      <c r="CT42" s="376"/>
      <c r="CU42" s="376"/>
      <c r="CV42" s="376"/>
      <c r="CW42" s="376"/>
      <c r="CX42" s="376"/>
      <c r="CY42" s="593"/>
      <c r="CZ42" s="600">
        <v>10.8</v>
      </c>
      <c r="DA42" s="382"/>
      <c r="DB42" s="382"/>
      <c r="DC42" s="665"/>
      <c r="DD42" s="603">
        <v>450807</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x14ac:dyDescent="0.15">
      <c r="B43" s="44" t="s">
        <v>414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84</v>
      </c>
      <c r="CE43" s="598"/>
      <c r="CF43" s="598"/>
      <c r="CG43" s="598"/>
      <c r="CH43" s="598"/>
      <c r="CI43" s="598"/>
      <c r="CJ43" s="598"/>
      <c r="CK43" s="598"/>
      <c r="CL43" s="598"/>
      <c r="CM43" s="598"/>
      <c r="CN43" s="598"/>
      <c r="CO43" s="598"/>
      <c r="CP43" s="598"/>
      <c r="CQ43" s="599"/>
      <c r="CR43" s="592">
        <v>56215</v>
      </c>
      <c r="CS43" s="621"/>
      <c r="CT43" s="621"/>
      <c r="CU43" s="621"/>
      <c r="CV43" s="621"/>
      <c r="CW43" s="621"/>
      <c r="CX43" s="621"/>
      <c r="CY43" s="622"/>
      <c r="CZ43" s="600">
        <v>0.2</v>
      </c>
      <c r="DA43" s="623"/>
      <c r="DB43" s="623"/>
      <c r="DC43" s="624"/>
      <c r="DD43" s="603">
        <v>53415</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x14ac:dyDescent="0.15">
      <c r="B44" s="45" t="s">
        <v>275</v>
      </c>
      <c r="CD44" s="572" t="s">
        <v>182</v>
      </c>
      <c r="CE44" s="565"/>
      <c r="CF44" s="597" t="s">
        <v>434</v>
      </c>
      <c r="CG44" s="598"/>
      <c r="CH44" s="598"/>
      <c r="CI44" s="598"/>
      <c r="CJ44" s="598"/>
      <c r="CK44" s="598"/>
      <c r="CL44" s="598"/>
      <c r="CM44" s="598"/>
      <c r="CN44" s="598"/>
      <c r="CO44" s="598"/>
      <c r="CP44" s="598"/>
      <c r="CQ44" s="599"/>
      <c r="CR44" s="592">
        <v>2561131</v>
      </c>
      <c r="CS44" s="376"/>
      <c r="CT44" s="376"/>
      <c r="CU44" s="376"/>
      <c r="CV44" s="376"/>
      <c r="CW44" s="376"/>
      <c r="CX44" s="376"/>
      <c r="CY44" s="593"/>
      <c r="CZ44" s="600">
        <v>9.1</v>
      </c>
      <c r="DA44" s="382"/>
      <c r="DB44" s="382"/>
      <c r="DC44" s="665"/>
      <c r="DD44" s="603">
        <v>391853</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x14ac:dyDescent="0.15">
      <c r="CD45" s="573"/>
      <c r="CE45" s="568"/>
      <c r="CF45" s="597" t="s">
        <v>435</v>
      </c>
      <c r="CG45" s="598"/>
      <c r="CH45" s="598"/>
      <c r="CI45" s="598"/>
      <c r="CJ45" s="598"/>
      <c r="CK45" s="598"/>
      <c r="CL45" s="598"/>
      <c r="CM45" s="598"/>
      <c r="CN45" s="598"/>
      <c r="CO45" s="598"/>
      <c r="CP45" s="598"/>
      <c r="CQ45" s="599"/>
      <c r="CR45" s="592">
        <v>800797</v>
      </c>
      <c r="CS45" s="621"/>
      <c r="CT45" s="621"/>
      <c r="CU45" s="621"/>
      <c r="CV45" s="621"/>
      <c r="CW45" s="621"/>
      <c r="CX45" s="621"/>
      <c r="CY45" s="622"/>
      <c r="CZ45" s="600">
        <v>2.8</v>
      </c>
      <c r="DA45" s="623"/>
      <c r="DB45" s="623"/>
      <c r="DC45" s="624"/>
      <c r="DD45" s="603">
        <v>71914</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x14ac:dyDescent="0.15">
      <c r="CD46" s="573"/>
      <c r="CE46" s="568"/>
      <c r="CF46" s="597" t="s">
        <v>436</v>
      </c>
      <c r="CG46" s="598"/>
      <c r="CH46" s="598"/>
      <c r="CI46" s="598"/>
      <c r="CJ46" s="598"/>
      <c r="CK46" s="598"/>
      <c r="CL46" s="598"/>
      <c r="CM46" s="598"/>
      <c r="CN46" s="598"/>
      <c r="CO46" s="598"/>
      <c r="CP46" s="598"/>
      <c r="CQ46" s="599"/>
      <c r="CR46" s="592">
        <v>1694306</v>
      </c>
      <c r="CS46" s="376"/>
      <c r="CT46" s="376"/>
      <c r="CU46" s="376"/>
      <c r="CV46" s="376"/>
      <c r="CW46" s="376"/>
      <c r="CX46" s="376"/>
      <c r="CY46" s="593"/>
      <c r="CZ46" s="600">
        <v>6</v>
      </c>
      <c r="DA46" s="382"/>
      <c r="DB46" s="382"/>
      <c r="DC46" s="665"/>
      <c r="DD46" s="603">
        <v>315375</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x14ac:dyDescent="0.15">
      <c r="CD47" s="573"/>
      <c r="CE47" s="568"/>
      <c r="CF47" s="597" t="s">
        <v>438</v>
      </c>
      <c r="CG47" s="598"/>
      <c r="CH47" s="598"/>
      <c r="CI47" s="598"/>
      <c r="CJ47" s="598"/>
      <c r="CK47" s="598"/>
      <c r="CL47" s="598"/>
      <c r="CM47" s="598"/>
      <c r="CN47" s="598"/>
      <c r="CO47" s="598"/>
      <c r="CP47" s="598"/>
      <c r="CQ47" s="599"/>
      <c r="CR47" s="592">
        <v>471252</v>
      </c>
      <c r="CS47" s="621"/>
      <c r="CT47" s="621"/>
      <c r="CU47" s="621"/>
      <c r="CV47" s="621"/>
      <c r="CW47" s="621"/>
      <c r="CX47" s="621"/>
      <c r="CY47" s="622"/>
      <c r="CZ47" s="600">
        <v>1.7</v>
      </c>
      <c r="DA47" s="623"/>
      <c r="DB47" s="623"/>
      <c r="DC47" s="624"/>
      <c r="DD47" s="603">
        <v>58954</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x14ac:dyDescent="0.15">
      <c r="CD48" s="574"/>
      <c r="CE48" s="576"/>
      <c r="CF48" s="597" t="s">
        <v>439</v>
      </c>
      <c r="CG48" s="598"/>
      <c r="CH48" s="598"/>
      <c r="CI48" s="598"/>
      <c r="CJ48" s="598"/>
      <c r="CK48" s="598"/>
      <c r="CL48" s="598"/>
      <c r="CM48" s="598"/>
      <c r="CN48" s="598"/>
      <c r="CO48" s="598"/>
      <c r="CP48" s="598"/>
      <c r="CQ48" s="599"/>
      <c r="CR48" s="592" t="s">
        <v>210</v>
      </c>
      <c r="CS48" s="376"/>
      <c r="CT48" s="376"/>
      <c r="CU48" s="376"/>
      <c r="CV48" s="376"/>
      <c r="CW48" s="376"/>
      <c r="CX48" s="376"/>
      <c r="CY48" s="593"/>
      <c r="CZ48" s="600" t="s">
        <v>210</v>
      </c>
      <c r="DA48" s="382"/>
      <c r="DB48" s="382"/>
      <c r="DC48" s="665"/>
      <c r="DD48" s="603" t="s">
        <v>210</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x14ac:dyDescent="0.15">
      <c r="CD49" s="608" t="s">
        <v>197</v>
      </c>
      <c r="CE49" s="609"/>
      <c r="CF49" s="609"/>
      <c r="CG49" s="609"/>
      <c r="CH49" s="609"/>
      <c r="CI49" s="609"/>
      <c r="CJ49" s="609"/>
      <c r="CK49" s="609"/>
      <c r="CL49" s="609"/>
      <c r="CM49" s="609"/>
      <c r="CN49" s="609"/>
      <c r="CO49" s="609"/>
      <c r="CP49" s="609"/>
      <c r="CQ49" s="610"/>
      <c r="CR49" s="648">
        <v>28207455</v>
      </c>
      <c r="CS49" s="639"/>
      <c r="CT49" s="639"/>
      <c r="CU49" s="639"/>
      <c r="CV49" s="639"/>
      <c r="CW49" s="639"/>
      <c r="CX49" s="639"/>
      <c r="CY49" s="666"/>
      <c r="CZ49" s="653">
        <v>100</v>
      </c>
      <c r="DA49" s="667"/>
      <c r="DB49" s="667"/>
      <c r="DC49" s="668"/>
      <c r="DD49" s="669">
        <v>15830555</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idden="1" x14ac:dyDescent="0.15"/>
    <row r="51" spans="82:133" hidden="1" x14ac:dyDescent="0.15"/>
    <row r="52" spans="82:133" hidden="1" x14ac:dyDescent="0.15"/>
    <row r="53" spans="82:133" hidden="1" x14ac:dyDescent="0.15"/>
  </sheetData>
  <sheetProtection algorithmName="SHA-512" hashValue="6uKuszAiiv7XILQFybXQoJSEEC2YyIRISyLcEi7ePIcYut1wSQGmAGv8pICrqvhxuHNRnktggh5hc8uXVn2eMg==" saltValue="OBcvjMssJ6FEtL4IhVRPzw=="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77</v>
      </c>
      <c r="DK2" s="681"/>
      <c r="DL2" s="681"/>
      <c r="DM2" s="681"/>
      <c r="DN2" s="681"/>
      <c r="DO2" s="682"/>
      <c r="DP2" s="69"/>
      <c r="DQ2" s="680" t="s">
        <v>312</v>
      </c>
      <c r="DR2" s="681"/>
      <c r="DS2" s="681"/>
      <c r="DT2" s="681"/>
      <c r="DU2" s="681"/>
      <c r="DV2" s="681"/>
      <c r="DW2" s="681"/>
      <c r="DX2" s="681"/>
      <c r="DY2" s="681"/>
      <c r="DZ2" s="68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3" t="s">
        <v>440</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441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48" t="s">
        <v>442</v>
      </c>
      <c r="B5" s="949"/>
      <c r="C5" s="949"/>
      <c r="D5" s="949"/>
      <c r="E5" s="949"/>
      <c r="F5" s="949"/>
      <c r="G5" s="949"/>
      <c r="H5" s="949"/>
      <c r="I5" s="949"/>
      <c r="J5" s="949"/>
      <c r="K5" s="949"/>
      <c r="L5" s="949"/>
      <c r="M5" s="949"/>
      <c r="N5" s="949"/>
      <c r="O5" s="949"/>
      <c r="P5" s="950"/>
      <c r="Q5" s="954" t="s">
        <v>186</v>
      </c>
      <c r="R5" s="955"/>
      <c r="S5" s="955"/>
      <c r="T5" s="955"/>
      <c r="U5" s="956"/>
      <c r="V5" s="954" t="s">
        <v>443</v>
      </c>
      <c r="W5" s="955"/>
      <c r="X5" s="955"/>
      <c r="Y5" s="955"/>
      <c r="Z5" s="956"/>
      <c r="AA5" s="954" t="s">
        <v>444</v>
      </c>
      <c r="AB5" s="955"/>
      <c r="AC5" s="955"/>
      <c r="AD5" s="955"/>
      <c r="AE5" s="955"/>
      <c r="AF5" s="960" t="s">
        <v>183</v>
      </c>
      <c r="AG5" s="955"/>
      <c r="AH5" s="955"/>
      <c r="AI5" s="955"/>
      <c r="AJ5" s="961"/>
      <c r="AK5" s="955" t="s">
        <v>239</v>
      </c>
      <c r="AL5" s="955"/>
      <c r="AM5" s="955"/>
      <c r="AN5" s="955"/>
      <c r="AO5" s="956"/>
      <c r="AP5" s="954" t="s">
        <v>445</v>
      </c>
      <c r="AQ5" s="955"/>
      <c r="AR5" s="955"/>
      <c r="AS5" s="955"/>
      <c r="AT5" s="956"/>
      <c r="AU5" s="954" t="s">
        <v>447</v>
      </c>
      <c r="AV5" s="955"/>
      <c r="AW5" s="955"/>
      <c r="AX5" s="955"/>
      <c r="AY5" s="961"/>
      <c r="AZ5" s="72"/>
      <c r="BA5" s="72"/>
      <c r="BB5" s="72"/>
      <c r="BC5" s="72"/>
      <c r="BD5" s="72"/>
      <c r="BE5" s="84"/>
      <c r="BF5" s="84"/>
      <c r="BG5" s="84"/>
      <c r="BH5" s="84"/>
      <c r="BI5" s="84"/>
      <c r="BJ5" s="84"/>
      <c r="BK5" s="84"/>
      <c r="BL5" s="84"/>
      <c r="BM5" s="84"/>
      <c r="BN5" s="84"/>
      <c r="BO5" s="84"/>
      <c r="BP5" s="84"/>
      <c r="BQ5" s="948" t="s">
        <v>448</v>
      </c>
      <c r="BR5" s="949"/>
      <c r="BS5" s="949"/>
      <c r="BT5" s="949"/>
      <c r="BU5" s="949"/>
      <c r="BV5" s="949"/>
      <c r="BW5" s="949"/>
      <c r="BX5" s="949"/>
      <c r="BY5" s="949"/>
      <c r="BZ5" s="949"/>
      <c r="CA5" s="949"/>
      <c r="CB5" s="949"/>
      <c r="CC5" s="949"/>
      <c r="CD5" s="949"/>
      <c r="CE5" s="949"/>
      <c r="CF5" s="949"/>
      <c r="CG5" s="950"/>
      <c r="CH5" s="954" t="s">
        <v>371</v>
      </c>
      <c r="CI5" s="955"/>
      <c r="CJ5" s="955"/>
      <c r="CK5" s="955"/>
      <c r="CL5" s="956"/>
      <c r="CM5" s="954" t="s">
        <v>330</v>
      </c>
      <c r="CN5" s="955"/>
      <c r="CO5" s="955"/>
      <c r="CP5" s="955"/>
      <c r="CQ5" s="956"/>
      <c r="CR5" s="954" t="s">
        <v>255</v>
      </c>
      <c r="CS5" s="955"/>
      <c r="CT5" s="955"/>
      <c r="CU5" s="955"/>
      <c r="CV5" s="956"/>
      <c r="CW5" s="954" t="s">
        <v>53</v>
      </c>
      <c r="CX5" s="955"/>
      <c r="CY5" s="955"/>
      <c r="CZ5" s="955"/>
      <c r="DA5" s="956"/>
      <c r="DB5" s="954" t="s">
        <v>451</v>
      </c>
      <c r="DC5" s="955"/>
      <c r="DD5" s="955"/>
      <c r="DE5" s="955"/>
      <c r="DF5" s="956"/>
      <c r="DG5" s="964" t="s">
        <v>253</v>
      </c>
      <c r="DH5" s="965"/>
      <c r="DI5" s="965"/>
      <c r="DJ5" s="965"/>
      <c r="DK5" s="966"/>
      <c r="DL5" s="964" t="s">
        <v>453</v>
      </c>
      <c r="DM5" s="965"/>
      <c r="DN5" s="965"/>
      <c r="DO5" s="965"/>
      <c r="DP5" s="966"/>
      <c r="DQ5" s="954" t="s">
        <v>455</v>
      </c>
      <c r="DR5" s="955"/>
      <c r="DS5" s="955"/>
      <c r="DT5" s="955"/>
      <c r="DU5" s="956"/>
      <c r="DV5" s="954" t="s">
        <v>447</v>
      </c>
      <c r="DW5" s="955"/>
      <c r="DX5" s="955"/>
      <c r="DY5" s="955"/>
      <c r="DZ5" s="961"/>
      <c r="EA5" s="81"/>
    </row>
    <row r="6" spans="1:131" s="53" customFormat="1" ht="26.25" customHeight="1" x14ac:dyDescent="0.15">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962"/>
      <c r="AG6" s="958"/>
      <c r="AH6" s="958"/>
      <c r="AI6" s="958"/>
      <c r="AJ6" s="963"/>
      <c r="AK6" s="958"/>
      <c r="AL6" s="958"/>
      <c r="AM6" s="958"/>
      <c r="AN6" s="958"/>
      <c r="AO6" s="959"/>
      <c r="AP6" s="957"/>
      <c r="AQ6" s="958"/>
      <c r="AR6" s="958"/>
      <c r="AS6" s="958"/>
      <c r="AT6" s="959"/>
      <c r="AU6" s="957"/>
      <c r="AV6" s="958"/>
      <c r="AW6" s="958"/>
      <c r="AX6" s="958"/>
      <c r="AY6" s="963"/>
      <c r="AZ6" s="63"/>
      <c r="BA6" s="63"/>
      <c r="BB6" s="63"/>
      <c r="BC6" s="63"/>
      <c r="BD6" s="63"/>
      <c r="BE6" s="81"/>
      <c r="BF6" s="81"/>
      <c r="BG6" s="81"/>
      <c r="BH6" s="81"/>
      <c r="BI6" s="81"/>
      <c r="BJ6" s="81"/>
      <c r="BK6" s="81"/>
      <c r="BL6" s="81"/>
      <c r="BM6" s="81"/>
      <c r="BN6" s="81"/>
      <c r="BO6" s="81"/>
      <c r="BP6" s="81"/>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967"/>
      <c r="DH6" s="968"/>
      <c r="DI6" s="968"/>
      <c r="DJ6" s="968"/>
      <c r="DK6" s="969"/>
      <c r="DL6" s="967"/>
      <c r="DM6" s="968"/>
      <c r="DN6" s="968"/>
      <c r="DO6" s="968"/>
      <c r="DP6" s="969"/>
      <c r="DQ6" s="957"/>
      <c r="DR6" s="958"/>
      <c r="DS6" s="958"/>
      <c r="DT6" s="958"/>
      <c r="DU6" s="959"/>
      <c r="DV6" s="957"/>
      <c r="DW6" s="958"/>
      <c r="DX6" s="958"/>
      <c r="DY6" s="958"/>
      <c r="DZ6" s="963"/>
      <c r="EA6" s="81"/>
    </row>
    <row r="7" spans="1:131" s="53" customFormat="1" ht="26.25" customHeight="1" x14ac:dyDescent="0.15">
      <c r="A7" s="58">
        <v>1</v>
      </c>
      <c r="B7" s="684" t="s">
        <v>456</v>
      </c>
      <c r="C7" s="685"/>
      <c r="D7" s="685"/>
      <c r="E7" s="685"/>
      <c r="F7" s="685"/>
      <c r="G7" s="685"/>
      <c r="H7" s="685"/>
      <c r="I7" s="685"/>
      <c r="J7" s="685"/>
      <c r="K7" s="685"/>
      <c r="L7" s="685"/>
      <c r="M7" s="685"/>
      <c r="N7" s="685"/>
      <c r="O7" s="685"/>
      <c r="P7" s="686"/>
      <c r="Q7" s="687">
        <v>28840</v>
      </c>
      <c r="R7" s="688"/>
      <c r="S7" s="688"/>
      <c r="T7" s="688"/>
      <c r="U7" s="688"/>
      <c r="V7" s="688">
        <v>28214</v>
      </c>
      <c r="W7" s="688"/>
      <c r="X7" s="688"/>
      <c r="Y7" s="688"/>
      <c r="Z7" s="688"/>
      <c r="AA7" s="688">
        <v>625</v>
      </c>
      <c r="AB7" s="688"/>
      <c r="AC7" s="688"/>
      <c r="AD7" s="688"/>
      <c r="AE7" s="689"/>
      <c r="AF7" s="690">
        <v>492</v>
      </c>
      <c r="AG7" s="691"/>
      <c r="AH7" s="691"/>
      <c r="AI7" s="691"/>
      <c r="AJ7" s="692"/>
      <c r="AK7" s="693">
        <v>1675</v>
      </c>
      <c r="AL7" s="688"/>
      <c r="AM7" s="688"/>
      <c r="AN7" s="688"/>
      <c r="AO7" s="688"/>
      <c r="AP7" s="688">
        <v>30785</v>
      </c>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c r="BS7" s="684" t="s">
        <v>544</v>
      </c>
      <c r="BT7" s="685"/>
      <c r="BU7" s="685"/>
      <c r="BV7" s="685"/>
      <c r="BW7" s="685"/>
      <c r="BX7" s="685"/>
      <c r="BY7" s="685"/>
      <c r="BZ7" s="685"/>
      <c r="CA7" s="685"/>
      <c r="CB7" s="685"/>
      <c r="CC7" s="685"/>
      <c r="CD7" s="685"/>
      <c r="CE7" s="685"/>
      <c r="CF7" s="685"/>
      <c r="CG7" s="686"/>
      <c r="CH7" s="696">
        <v>-1</v>
      </c>
      <c r="CI7" s="697"/>
      <c r="CJ7" s="697"/>
      <c r="CK7" s="697"/>
      <c r="CL7" s="698"/>
      <c r="CM7" s="696">
        <v>26</v>
      </c>
      <c r="CN7" s="697"/>
      <c r="CO7" s="697"/>
      <c r="CP7" s="697"/>
      <c r="CQ7" s="698"/>
      <c r="CR7" s="696">
        <v>9</v>
      </c>
      <c r="CS7" s="697"/>
      <c r="CT7" s="697"/>
      <c r="CU7" s="697"/>
      <c r="CV7" s="698"/>
      <c r="CW7" s="696" t="s">
        <v>210</v>
      </c>
      <c r="CX7" s="697"/>
      <c r="CY7" s="697"/>
      <c r="CZ7" s="697"/>
      <c r="DA7" s="698"/>
      <c r="DB7" s="696" t="s">
        <v>210</v>
      </c>
      <c r="DC7" s="697"/>
      <c r="DD7" s="697"/>
      <c r="DE7" s="697"/>
      <c r="DF7" s="698"/>
      <c r="DG7" s="696" t="s">
        <v>210</v>
      </c>
      <c r="DH7" s="697"/>
      <c r="DI7" s="697"/>
      <c r="DJ7" s="697"/>
      <c r="DK7" s="698"/>
      <c r="DL7" s="696" t="s">
        <v>210</v>
      </c>
      <c r="DM7" s="697"/>
      <c r="DN7" s="697"/>
      <c r="DO7" s="697"/>
      <c r="DP7" s="698"/>
      <c r="DQ7" s="696" t="s">
        <v>210</v>
      </c>
      <c r="DR7" s="697"/>
      <c r="DS7" s="697"/>
      <c r="DT7" s="697"/>
      <c r="DU7" s="698"/>
      <c r="DV7" s="684"/>
      <c r="DW7" s="685"/>
      <c r="DX7" s="685"/>
      <c r="DY7" s="685"/>
      <c r="DZ7" s="699"/>
      <c r="EA7" s="81"/>
    </row>
    <row r="8" spans="1:131" s="53" customFormat="1" ht="26.25" customHeight="1" x14ac:dyDescent="0.15">
      <c r="A8" s="59">
        <v>2</v>
      </c>
      <c r="B8" s="700" t="s">
        <v>172</v>
      </c>
      <c r="C8" s="701"/>
      <c r="D8" s="701"/>
      <c r="E8" s="701"/>
      <c r="F8" s="701"/>
      <c r="G8" s="701"/>
      <c r="H8" s="701"/>
      <c r="I8" s="701"/>
      <c r="J8" s="701"/>
      <c r="K8" s="701"/>
      <c r="L8" s="701"/>
      <c r="M8" s="701"/>
      <c r="N8" s="701"/>
      <c r="O8" s="701"/>
      <c r="P8" s="702"/>
      <c r="Q8" s="703">
        <v>40</v>
      </c>
      <c r="R8" s="704"/>
      <c r="S8" s="704"/>
      <c r="T8" s="704"/>
      <c r="U8" s="704"/>
      <c r="V8" s="704">
        <v>15</v>
      </c>
      <c r="W8" s="704"/>
      <c r="X8" s="704"/>
      <c r="Y8" s="704"/>
      <c r="Z8" s="704"/>
      <c r="AA8" s="704">
        <v>26</v>
      </c>
      <c r="AB8" s="704"/>
      <c r="AC8" s="704"/>
      <c r="AD8" s="704"/>
      <c r="AE8" s="705"/>
      <c r="AF8" s="706">
        <v>26</v>
      </c>
      <c r="AG8" s="707"/>
      <c r="AH8" s="707"/>
      <c r="AI8" s="707"/>
      <c r="AJ8" s="708"/>
      <c r="AK8" s="709" t="s">
        <v>210</v>
      </c>
      <c r="AL8" s="704"/>
      <c r="AM8" s="704"/>
      <c r="AN8" s="704"/>
      <c r="AO8" s="704"/>
      <c r="AP8" s="704">
        <v>14</v>
      </c>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t="s">
        <v>174</v>
      </c>
      <c r="BT8" s="701"/>
      <c r="BU8" s="701"/>
      <c r="BV8" s="701"/>
      <c r="BW8" s="701"/>
      <c r="BX8" s="701"/>
      <c r="BY8" s="701"/>
      <c r="BZ8" s="701"/>
      <c r="CA8" s="701"/>
      <c r="CB8" s="701"/>
      <c r="CC8" s="701"/>
      <c r="CD8" s="701"/>
      <c r="CE8" s="701"/>
      <c r="CF8" s="701"/>
      <c r="CG8" s="702"/>
      <c r="CH8" s="712">
        <v>-1</v>
      </c>
      <c r="CI8" s="707"/>
      <c r="CJ8" s="707"/>
      <c r="CK8" s="707"/>
      <c r="CL8" s="713"/>
      <c r="CM8" s="712">
        <v>62</v>
      </c>
      <c r="CN8" s="707"/>
      <c r="CO8" s="707"/>
      <c r="CP8" s="707"/>
      <c r="CQ8" s="713"/>
      <c r="CR8" s="712">
        <v>5</v>
      </c>
      <c r="CS8" s="707"/>
      <c r="CT8" s="707"/>
      <c r="CU8" s="707"/>
      <c r="CV8" s="713"/>
      <c r="CW8" s="712" t="s">
        <v>210</v>
      </c>
      <c r="CX8" s="707"/>
      <c r="CY8" s="707"/>
      <c r="CZ8" s="707"/>
      <c r="DA8" s="713"/>
      <c r="DB8" s="712" t="s">
        <v>210</v>
      </c>
      <c r="DC8" s="707"/>
      <c r="DD8" s="707"/>
      <c r="DE8" s="707"/>
      <c r="DF8" s="713"/>
      <c r="DG8" s="712" t="s">
        <v>210</v>
      </c>
      <c r="DH8" s="707"/>
      <c r="DI8" s="707"/>
      <c r="DJ8" s="707"/>
      <c r="DK8" s="713"/>
      <c r="DL8" s="712" t="s">
        <v>210</v>
      </c>
      <c r="DM8" s="707"/>
      <c r="DN8" s="707"/>
      <c r="DO8" s="707"/>
      <c r="DP8" s="713"/>
      <c r="DQ8" s="712" t="s">
        <v>210</v>
      </c>
      <c r="DR8" s="707"/>
      <c r="DS8" s="707"/>
      <c r="DT8" s="707"/>
      <c r="DU8" s="713"/>
      <c r="DV8" s="700"/>
      <c r="DW8" s="701"/>
      <c r="DX8" s="701"/>
      <c r="DY8" s="701"/>
      <c r="DZ8" s="714"/>
      <c r="EA8" s="81"/>
    </row>
    <row r="9" spans="1:131" s="53" customFormat="1" ht="26.25" customHeight="1" x14ac:dyDescent="0.15">
      <c r="A9" s="59">
        <v>3</v>
      </c>
      <c r="B9" s="700" t="s">
        <v>458</v>
      </c>
      <c r="C9" s="701"/>
      <c r="D9" s="701"/>
      <c r="E9" s="701"/>
      <c r="F9" s="701"/>
      <c r="G9" s="701"/>
      <c r="H9" s="701"/>
      <c r="I9" s="701"/>
      <c r="J9" s="701"/>
      <c r="K9" s="701"/>
      <c r="L9" s="701"/>
      <c r="M9" s="701"/>
      <c r="N9" s="701"/>
      <c r="O9" s="701"/>
      <c r="P9" s="702"/>
      <c r="Q9" s="703">
        <v>0</v>
      </c>
      <c r="R9" s="704"/>
      <c r="S9" s="704"/>
      <c r="T9" s="704"/>
      <c r="U9" s="704"/>
      <c r="V9" s="704">
        <v>0</v>
      </c>
      <c r="W9" s="704"/>
      <c r="X9" s="704"/>
      <c r="Y9" s="704"/>
      <c r="Z9" s="704"/>
      <c r="AA9" s="704" t="s">
        <v>210</v>
      </c>
      <c r="AB9" s="704"/>
      <c r="AC9" s="704"/>
      <c r="AD9" s="704"/>
      <c r="AE9" s="705"/>
      <c r="AF9" s="706" t="s">
        <v>210</v>
      </c>
      <c r="AG9" s="707"/>
      <c r="AH9" s="707"/>
      <c r="AI9" s="707"/>
      <c r="AJ9" s="708"/>
      <c r="AK9" s="709" t="s">
        <v>210</v>
      </c>
      <c r="AL9" s="704"/>
      <c r="AM9" s="704"/>
      <c r="AN9" s="704"/>
      <c r="AO9" s="704"/>
      <c r="AP9" s="704" t="s">
        <v>210</v>
      </c>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c r="BT9" s="701"/>
      <c r="BU9" s="701"/>
      <c r="BV9" s="701"/>
      <c r="BW9" s="701"/>
      <c r="BX9" s="701"/>
      <c r="BY9" s="701"/>
      <c r="BZ9" s="701"/>
      <c r="CA9" s="701"/>
      <c r="CB9" s="701"/>
      <c r="CC9" s="701"/>
      <c r="CD9" s="701"/>
      <c r="CE9" s="701"/>
      <c r="CF9" s="701"/>
      <c r="CG9" s="702"/>
      <c r="CH9" s="712"/>
      <c r="CI9" s="707"/>
      <c r="CJ9" s="707"/>
      <c r="CK9" s="707"/>
      <c r="CL9" s="713"/>
      <c r="CM9" s="712"/>
      <c r="CN9" s="707"/>
      <c r="CO9" s="707"/>
      <c r="CP9" s="707"/>
      <c r="CQ9" s="713"/>
      <c r="CR9" s="712"/>
      <c r="CS9" s="707"/>
      <c r="CT9" s="707"/>
      <c r="CU9" s="707"/>
      <c r="CV9" s="713"/>
      <c r="CW9" s="712"/>
      <c r="CX9" s="707"/>
      <c r="CY9" s="707"/>
      <c r="CZ9" s="707"/>
      <c r="DA9" s="713"/>
      <c r="DB9" s="712"/>
      <c r="DC9" s="707"/>
      <c r="DD9" s="707"/>
      <c r="DE9" s="707"/>
      <c r="DF9" s="713"/>
      <c r="DG9" s="712"/>
      <c r="DH9" s="707"/>
      <c r="DI9" s="707"/>
      <c r="DJ9" s="707"/>
      <c r="DK9" s="713"/>
      <c r="DL9" s="712"/>
      <c r="DM9" s="707"/>
      <c r="DN9" s="707"/>
      <c r="DO9" s="707"/>
      <c r="DP9" s="713"/>
      <c r="DQ9" s="712"/>
      <c r="DR9" s="707"/>
      <c r="DS9" s="707"/>
      <c r="DT9" s="707"/>
      <c r="DU9" s="713"/>
      <c r="DV9" s="700"/>
      <c r="DW9" s="701"/>
      <c r="DX9" s="701"/>
      <c r="DY9" s="701"/>
      <c r="DZ9" s="714"/>
      <c r="EA9" s="81"/>
    </row>
    <row r="10" spans="1:131" s="53" customFormat="1" ht="26.25" customHeight="1" x14ac:dyDescent="0.15">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c r="BS10" s="700"/>
      <c r="BT10" s="701"/>
      <c r="BU10" s="701"/>
      <c r="BV10" s="701"/>
      <c r="BW10" s="701"/>
      <c r="BX10" s="701"/>
      <c r="BY10" s="701"/>
      <c r="BZ10" s="701"/>
      <c r="CA10" s="701"/>
      <c r="CB10" s="701"/>
      <c r="CC10" s="701"/>
      <c r="CD10" s="701"/>
      <c r="CE10" s="701"/>
      <c r="CF10" s="701"/>
      <c r="CG10" s="702"/>
      <c r="CH10" s="712"/>
      <c r="CI10" s="707"/>
      <c r="CJ10" s="707"/>
      <c r="CK10" s="707"/>
      <c r="CL10" s="713"/>
      <c r="CM10" s="712"/>
      <c r="CN10" s="707"/>
      <c r="CO10" s="707"/>
      <c r="CP10" s="707"/>
      <c r="CQ10" s="713"/>
      <c r="CR10" s="712"/>
      <c r="CS10" s="707"/>
      <c r="CT10" s="707"/>
      <c r="CU10" s="707"/>
      <c r="CV10" s="713"/>
      <c r="CW10" s="712"/>
      <c r="CX10" s="707"/>
      <c r="CY10" s="707"/>
      <c r="CZ10" s="707"/>
      <c r="DA10" s="713"/>
      <c r="DB10" s="712"/>
      <c r="DC10" s="707"/>
      <c r="DD10" s="707"/>
      <c r="DE10" s="707"/>
      <c r="DF10" s="713"/>
      <c r="DG10" s="712"/>
      <c r="DH10" s="707"/>
      <c r="DI10" s="707"/>
      <c r="DJ10" s="707"/>
      <c r="DK10" s="713"/>
      <c r="DL10" s="712"/>
      <c r="DM10" s="707"/>
      <c r="DN10" s="707"/>
      <c r="DO10" s="707"/>
      <c r="DP10" s="713"/>
      <c r="DQ10" s="712"/>
      <c r="DR10" s="707"/>
      <c r="DS10" s="707"/>
      <c r="DT10" s="707"/>
      <c r="DU10" s="713"/>
      <c r="DV10" s="700"/>
      <c r="DW10" s="701"/>
      <c r="DX10" s="701"/>
      <c r="DY10" s="701"/>
      <c r="DZ10" s="714"/>
      <c r="EA10" s="81"/>
    </row>
    <row r="11" spans="1:131" s="53" customFormat="1" ht="26.25" customHeight="1" x14ac:dyDescent="0.15">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c r="BT11" s="701"/>
      <c r="BU11" s="701"/>
      <c r="BV11" s="701"/>
      <c r="BW11" s="701"/>
      <c r="BX11" s="701"/>
      <c r="BY11" s="701"/>
      <c r="BZ11" s="701"/>
      <c r="CA11" s="701"/>
      <c r="CB11" s="701"/>
      <c r="CC11" s="701"/>
      <c r="CD11" s="701"/>
      <c r="CE11" s="701"/>
      <c r="CF11" s="701"/>
      <c r="CG11" s="702"/>
      <c r="CH11" s="712"/>
      <c r="CI11" s="707"/>
      <c r="CJ11" s="707"/>
      <c r="CK11" s="707"/>
      <c r="CL11" s="713"/>
      <c r="CM11" s="712"/>
      <c r="CN11" s="707"/>
      <c r="CO11" s="707"/>
      <c r="CP11" s="707"/>
      <c r="CQ11" s="713"/>
      <c r="CR11" s="712"/>
      <c r="CS11" s="707"/>
      <c r="CT11" s="707"/>
      <c r="CU11" s="707"/>
      <c r="CV11" s="713"/>
      <c r="CW11" s="712"/>
      <c r="CX11" s="707"/>
      <c r="CY11" s="707"/>
      <c r="CZ11" s="707"/>
      <c r="DA11" s="713"/>
      <c r="DB11" s="712"/>
      <c r="DC11" s="707"/>
      <c r="DD11" s="707"/>
      <c r="DE11" s="707"/>
      <c r="DF11" s="713"/>
      <c r="DG11" s="712"/>
      <c r="DH11" s="707"/>
      <c r="DI11" s="707"/>
      <c r="DJ11" s="707"/>
      <c r="DK11" s="713"/>
      <c r="DL11" s="712"/>
      <c r="DM11" s="707"/>
      <c r="DN11" s="707"/>
      <c r="DO11" s="707"/>
      <c r="DP11" s="713"/>
      <c r="DQ11" s="712"/>
      <c r="DR11" s="707"/>
      <c r="DS11" s="707"/>
      <c r="DT11" s="707"/>
      <c r="DU11" s="713"/>
      <c r="DV11" s="700"/>
      <c r="DW11" s="701"/>
      <c r="DX11" s="701"/>
      <c r="DY11" s="701"/>
      <c r="DZ11" s="714"/>
      <c r="EA11" s="81"/>
    </row>
    <row r="12" spans="1:131" s="53" customFormat="1" ht="26.25" customHeight="1" x14ac:dyDescent="0.15">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x14ac:dyDescent="0.15">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x14ac:dyDescent="0.15">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x14ac:dyDescent="0.15">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x14ac:dyDescent="0.15">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x14ac:dyDescent="0.15">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x14ac:dyDescent="0.15">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x14ac:dyDescent="0.15">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x14ac:dyDescent="0.15">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x14ac:dyDescent="0.15">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x14ac:dyDescent="0.15">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459</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x14ac:dyDescent="0.15">
      <c r="A23" s="60" t="s">
        <v>262</v>
      </c>
      <c r="B23" s="723" t="s">
        <v>313</v>
      </c>
      <c r="C23" s="724"/>
      <c r="D23" s="724"/>
      <c r="E23" s="724"/>
      <c r="F23" s="724"/>
      <c r="G23" s="724"/>
      <c r="H23" s="724"/>
      <c r="I23" s="724"/>
      <c r="J23" s="724"/>
      <c r="K23" s="724"/>
      <c r="L23" s="724"/>
      <c r="M23" s="724"/>
      <c r="N23" s="724"/>
      <c r="O23" s="724"/>
      <c r="P23" s="725"/>
      <c r="Q23" s="726">
        <v>28880</v>
      </c>
      <c r="R23" s="727"/>
      <c r="S23" s="727"/>
      <c r="T23" s="727"/>
      <c r="U23" s="727"/>
      <c r="V23" s="727">
        <v>28229</v>
      </c>
      <c r="W23" s="727"/>
      <c r="X23" s="727"/>
      <c r="Y23" s="727"/>
      <c r="Z23" s="727"/>
      <c r="AA23" s="727">
        <v>651</v>
      </c>
      <c r="AB23" s="727"/>
      <c r="AC23" s="727"/>
      <c r="AD23" s="727"/>
      <c r="AE23" s="728"/>
      <c r="AF23" s="729">
        <v>517</v>
      </c>
      <c r="AG23" s="727"/>
      <c r="AH23" s="727"/>
      <c r="AI23" s="727"/>
      <c r="AJ23" s="730"/>
      <c r="AK23" s="731"/>
      <c r="AL23" s="732"/>
      <c r="AM23" s="732"/>
      <c r="AN23" s="732"/>
      <c r="AO23" s="732"/>
      <c r="AP23" s="727">
        <v>30799</v>
      </c>
      <c r="AQ23" s="727"/>
      <c r="AR23" s="727"/>
      <c r="AS23" s="727"/>
      <c r="AT23" s="727"/>
      <c r="AU23" s="733"/>
      <c r="AV23" s="733"/>
      <c r="AW23" s="733"/>
      <c r="AX23" s="733"/>
      <c r="AY23" s="734"/>
      <c r="AZ23" s="735" t="s">
        <v>210</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x14ac:dyDescent="0.15">
      <c r="A24" s="738" t="s">
        <v>379</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x14ac:dyDescent="0.15">
      <c r="A25" s="683" t="s">
        <v>427</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x14ac:dyDescent="0.15">
      <c r="A26" s="948" t="s">
        <v>442</v>
      </c>
      <c r="B26" s="949"/>
      <c r="C26" s="949"/>
      <c r="D26" s="949"/>
      <c r="E26" s="949"/>
      <c r="F26" s="949"/>
      <c r="G26" s="949"/>
      <c r="H26" s="949"/>
      <c r="I26" s="949"/>
      <c r="J26" s="949"/>
      <c r="K26" s="949"/>
      <c r="L26" s="949"/>
      <c r="M26" s="949"/>
      <c r="N26" s="949"/>
      <c r="O26" s="949"/>
      <c r="P26" s="950"/>
      <c r="Q26" s="954" t="s">
        <v>461</v>
      </c>
      <c r="R26" s="955"/>
      <c r="S26" s="955"/>
      <c r="T26" s="955"/>
      <c r="U26" s="956"/>
      <c r="V26" s="954" t="s">
        <v>462</v>
      </c>
      <c r="W26" s="955"/>
      <c r="X26" s="955"/>
      <c r="Y26" s="955"/>
      <c r="Z26" s="956"/>
      <c r="AA26" s="954" t="s">
        <v>463</v>
      </c>
      <c r="AB26" s="955"/>
      <c r="AC26" s="955"/>
      <c r="AD26" s="955"/>
      <c r="AE26" s="955"/>
      <c r="AF26" s="970" t="s">
        <v>259</v>
      </c>
      <c r="AG26" s="971"/>
      <c r="AH26" s="971"/>
      <c r="AI26" s="971"/>
      <c r="AJ26" s="972"/>
      <c r="AK26" s="955" t="s">
        <v>395</v>
      </c>
      <c r="AL26" s="955"/>
      <c r="AM26" s="955"/>
      <c r="AN26" s="955"/>
      <c r="AO26" s="956"/>
      <c r="AP26" s="954" t="s">
        <v>365</v>
      </c>
      <c r="AQ26" s="955"/>
      <c r="AR26" s="955"/>
      <c r="AS26" s="955"/>
      <c r="AT26" s="956"/>
      <c r="AU26" s="954" t="s">
        <v>464</v>
      </c>
      <c r="AV26" s="955"/>
      <c r="AW26" s="955"/>
      <c r="AX26" s="955"/>
      <c r="AY26" s="956"/>
      <c r="AZ26" s="954" t="s">
        <v>465</v>
      </c>
      <c r="BA26" s="955"/>
      <c r="BB26" s="955"/>
      <c r="BC26" s="955"/>
      <c r="BD26" s="956"/>
      <c r="BE26" s="954" t="s">
        <v>447</v>
      </c>
      <c r="BF26" s="955"/>
      <c r="BG26" s="955"/>
      <c r="BH26" s="955"/>
      <c r="BI26" s="961"/>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x14ac:dyDescent="0.15">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973"/>
      <c r="AG27" s="974"/>
      <c r="AH27" s="974"/>
      <c r="AI27" s="974"/>
      <c r="AJ27" s="975"/>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3"/>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x14ac:dyDescent="0.15">
      <c r="A28" s="61">
        <v>1</v>
      </c>
      <c r="B28" s="684" t="s">
        <v>228</v>
      </c>
      <c r="C28" s="685"/>
      <c r="D28" s="685"/>
      <c r="E28" s="685"/>
      <c r="F28" s="685"/>
      <c r="G28" s="685"/>
      <c r="H28" s="685"/>
      <c r="I28" s="685"/>
      <c r="J28" s="685"/>
      <c r="K28" s="685"/>
      <c r="L28" s="685"/>
      <c r="M28" s="685"/>
      <c r="N28" s="685"/>
      <c r="O28" s="685"/>
      <c r="P28" s="686"/>
      <c r="Q28" s="739">
        <v>5146</v>
      </c>
      <c r="R28" s="740"/>
      <c r="S28" s="740"/>
      <c r="T28" s="740"/>
      <c r="U28" s="740"/>
      <c r="V28" s="740">
        <v>5116</v>
      </c>
      <c r="W28" s="740"/>
      <c r="X28" s="740"/>
      <c r="Y28" s="740"/>
      <c r="Z28" s="740"/>
      <c r="AA28" s="740">
        <v>30</v>
      </c>
      <c r="AB28" s="740"/>
      <c r="AC28" s="740"/>
      <c r="AD28" s="740"/>
      <c r="AE28" s="741"/>
      <c r="AF28" s="742">
        <v>30</v>
      </c>
      <c r="AG28" s="740"/>
      <c r="AH28" s="740"/>
      <c r="AI28" s="740"/>
      <c r="AJ28" s="743"/>
      <c r="AK28" s="744">
        <v>454</v>
      </c>
      <c r="AL28" s="740"/>
      <c r="AM28" s="740"/>
      <c r="AN28" s="740"/>
      <c r="AO28" s="740"/>
      <c r="AP28" s="740" t="s">
        <v>210</v>
      </c>
      <c r="AQ28" s="740"/>
      <c r="AR28" s="740"/>
      <c r="AS28" s="740"/>
      <c r="AT28" s="740"/>
      <c r="AU28" s="740" t="s">
        <v>210</v>
      </c>
      <c r="AV28" s="740"/>
      <c r="AW28" s="740"/>
      <c r="AX28" s="740"/>
      <c r="AY28" s="740"/>
      <c r="AZ28" s="745" t="s">
        <v>210</v>
      </c>
      <c r="BA28" s="745"/>
      <c r="BB28" s="745"/>
      <c r="BC28" s="745"/>
      <c r="BD28" s="745"/>
      <c r="BE28" s="746"/>
      <c r="BF28" s="746"/>
      <c r="BG28" s="746"/>
      <c r="BH28" s="746"/>
      <c r="BI28" s="747"/>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x14ac:dyDescent="0.15">
      <c r="A29" s="61">
        <v>2</v>
      </c>
      <c r="B29" s="700" t="s">
        <v>116</v>
      </c>
      <c r="C29" s="701"/>
      <c r="D29" s="701"/>
      <c r="E29" s="701"/>
      <c r="F29" s="701"/>
      <c r="G29" s="701"/>
      <c r="H29" s="701"/>
      <c r="I29" s="701"/>
      <c r="J29" s="701"/>
      <c r="K29" s="701"/>
      <c r="L29" s="701"/>
      <c r="M29" s="701"/>
      <c r="N29" s="701"/>
      <c r="O29" s="701"/>
      <c r="P29" s="702"/>
      <c r="Q29" s="703">
        <v>5278</v>
      </c>
      <c r="R29" s="704"/>
      <c r="S29" s="704"/>
      <c r="T29" s="704"/>
      <c r="U29" s="704"/>
      <c r="V29" s="704">
        <v>5178</v>
      </c>
      <c r="W29" s="704"/>
      <c r="X29" s="704"/>
      <c r="Y29" s="704"/>
      <c r="Z29" s="704"/>
      <c r="AA29" s="704">
        <v>100</v>
      </c>
      <c r="AB29" s="704"/>
      <c r="AC29" s="704"/>
      <c r="AD29" s="704"/>
      <c r="AE29" s="705"/>
      <c r="AF29" s="706">
        <v>100</v>
      </c>
      <c r="AG29" s="707"/>
      <c r="AH29" s="707"/>
      <c r="AI29" s="707"/>
      <c r="AJ29" s="708"/>
      <c r="AK29" s="709">
        <v>688</v>
      </c>
      <c r="AL29" s="704"/>
      <c r="AM29" s="704"/>
      <c r="AN29" s="704"/>
      <c r="AO29" s="704"/>
      <c r="AP29" s="704" t="s">
        <v>210</v>
      </c>
      <c r="AQ29" s="704"/>
      <c r="AR29" s="704"/>
      <c r="AS29" s="704"/>
      <c r="AT29" s="704"/>
      <c r="AU29" s="704" t="s">
        <v>210</v>
      </c>
      <c r="AV29" s="704"/>
      <c r="AW29" s="704"/>
      <c r="AX29" s="704"/>
      <c r="AY29" s="704"/>
      <c r="AZ29" s="748" t="s">
        <v>210</v>
      </c>
      <c r="BA29" s="748"/>
      <c r="BB29" s="748"/>
      <c r="BC29" s="748"/>
      <c r="BD29" s="748"/>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x14ac:dyDescent="0.15">
      <c r="A30" s="61">
        <v>3</v>
      </c>
      <c r="B30" s="700" t="s">
        <v>325</v>
      </c>
      <c r="C30" s="701"/>
      <c r="D30" s="701"/>
      <c r="E30" s="701"/>
      <c r="F30" s="701"/>
      <c r="G30" s="701"/>
      <c r="H30" s="701"/>
      <c r="I30" s="701"/>
      <c r="J30" s="701"/>
      <c r="K30" s="701"/>
      <c r="L30" s="701"/>
      <c r="M30" s="701"/>
      <c r="N30" s="701"/>
      <c r="O30" s="701"/>
      <c r="P30" s="702"/>
      <c r="Q30" s="703">
        <v>589</v>
      </c>
      <c r="R30" s="704"/>
      <c r="S30" s="704"/>
      <c r="T30" s="704"/>
      <c r="U30" s="704"/>
      <c r="V30" s="704">
        <v>585</v>
      </c>
      <c r="W30" s="704"/>
      <c r="X30" s="704"/>
      <c r="Y30" s="704"/>
      <c r="Z30" s="704"/>
      <c r="AA30" s="704">
        <v>4</v>
      </c>
      <c r="AB30" s="704"/>
      <c r="AC30" s="704"/>
      <c r="AD30" s="704"/>
      <c r="AE30" s="705"/>
      <c r="AF30" s="706">
        <v>4</v>
      </c>
      <c r="AG30" s="707"/>
      <c r="AH30" s="707"/>
      <c r="AI30" s="707"/>
      <c r="AJ30" s="708"/>
      <c r="AK30" s="709">
        <v>159</v>
      </c>
      <c r="AL30" s="704"/>
      <c r="AM30" s="704"/>
      <c r="AN30" s="704"/>
      <c r="AO30" s="704"/>
      <c r="AP30" s="704" t="s">
        <v>210</v>
      </c>
      <c r="AQ30" s="704"/>
      <c r="AR30" s="704"/>
      <c r="AS30" s="704"/>
      <c r="AT30" s="704"/>
      <c r="AU30" s="704" t="s">
        <v>210</v>
      </c>
      <c r="AV30" s="704"/>
      <c r="AW30" s="704"/>
      <c r="AX30" s="704"/>
      <c r="AY30" s="704"/>
      <c r="AZ30" s="748" t="s">
        <v>210</v>
      </c>
      <c r="BA30" s="748"/>
      <c r="BB30" s="748"/>
      <c r="BC30" s="748"/>
      <c r="BD30" s="748"/>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x14ac:dyDescent="0.15">
      <c r="A31" s="61">
        <v>4</v>
      </c>
      <c r="B31" s="700" t="s">
        <v>466</v>
      </c>
      <c r="C31" s="701"/>
      <c r="D31" s="701"/>
      <c r="E31" s="701"/>
      <c r="F31" s="701"/>
      <c r="G31" s="701"/>
      <c r="H31" s="701"/>
      <c r="I31" s="701"/>
      <c r="J31" s="701"/>
      <c r="K31" s="701"/>
      <c r="L31" s="701"/>
      <c r="M31" s="701"/>
      <c r="N31" s="701"/>
      <c r="O31" s="701"/>
      <c r="P31" s="702"/>
      <c r="Q31" s="703">
        <v>16</v>
      </c>
      <c r="R31" s="704"/>
      <c r="S31" s="704"/>
      <c r="T31" s="704"/>
      <c r="U31" s="704"/>
      <c r="V31" s="704">
        <v>16</v>
      </c>
      <c r="W31" s="704"/>
      <c r="X31" s="704"/>
      <c r="Y31" s="704"/>
      <c r="Z31" s="704"/>
      <c r="AA31" s="704" t="s">
        <v>210</v>
      </c>
      <c r="AB31" s="704"/>
      <c r="AC31" s="704"/>
      <c r="AD31" s="704"/>
      <c r="AE31" s="705"/>
      <c r="AF31" s="706" t="s">
        <v>210</v>
      </c>
      <c r="AG31" s="707"/>
      <c r="AH31" s="707"/>
      <c r="AI31" s="707"/>
      <c r="AJ31" s="708"/>
      <c r="AK31" s="709">
        <v>9</v>
      </c>
      <c r="AL31" s="704"/>
      <c r="AM31" s="704"/>
      <c r="AN31" s="704"/>
      <c r="AO31" s="704"/>
      <c r="AP31" s="704" t="s">
        <v>210</v>
      </c>
      <c r="AQ31" s="704"/>
      <c r="AR31" s="704"/>
      <c r="AS31" s="704"/>
      <c r="AT31" s="704"/>
      <c r="AU31" s="704" t="s">
        <v>210</v>
      </c>
      <c r="AV31" s="704"/>
      <c r="AW31" s="704"/>
      <c r="AX31" s="704"/>
      <c r="AY31" s="704"/>
      <c r="AZ31" s="748" t="s">
        <v>210</v>
      </c>
      <c r="BA31" s="748"/>
      <c r="BB31" s="748"/>
      <c r="BC31" s="748"/>
      <c r="BD31" s="748"/>
      <c r="BE31" s="710"/>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x14ac:dyDescent="0.15">
      <c r="A32" s="61">
        <v>5</v>
      </c>
      <c r="B32" s="700" t="s">
        <v>467</v>
      </c>
      <c r="C32" s="701"/>
      <c r="D32" s="701"/>
      <c r="E32" s="701"/>
      <c r="F32" s="701"/>
      <c r="G32" s="701"/>
      <c r="H32" s="701"/>
      <c r="I32" s="701"/>
      <c r="J32" s="701"/>
      <c r="K32" s="701"/>
      <c r="L32" s="701"/>
      <c r="M32" s="701"/>
      <c r="N32" s="701"/>
      <c r="O32" s="701"/>
      <c r="P32" s="702"/>
      <c r="Q32" s="703">
        <v>791</v>
      </c>
      <c r="R32" s="704"/>
      <c r="S32" s="704"/>
      <c r="T32" s="704"/>
      <c r="U32" s="704"/>
      <c r="V32" s="704">
        <v>742</v>
      </c>
      <c r="W32" s="704"/>
      <c r="X32" s="704"/>
      <c r="Y32" s="704"/>
      <c r="Z32" s="704"/>
      <c r="AA32" s="704">
        <v>49</v>
      </c>
      <c r="AB32" s="704"/>
      <c r="AC32" s="704"/>
      <c r="AD32" s="704"/>
      <c r="AE32" s="705"/>
      <c r="AF32" s="706">
        <v>1030</v>
      </c>
      <c r="AG32" s="707"/>
      <c r="AH32" s="707"/>
      <c r="AI32" s="707"/>
      <c r="AJ32" s="708"/>
      <c r="AK32" s="709">
        <v>18</v>
      </c>
      <c r="AL32" s="704"/>
      <c r="AM32" s="704"/>
      <c r="AN32" s="704"/>
      <c r="AO32" s="704"/>
      <c r="AP32" s="704">
        <v>2083</v>
      </c>
      <c r="AQ32" s="704"/>
      <c r="AR32" s="704"/>
      <c r="AS32" s="704"/>
      <c r="AT32" s="704"/>
      <c r="AU32" s="704">
        <v>94</v>
      </c>
      <c r="AV32" s="704"/>
      <c r="AW32" s="704"/>
      <c r="AX32" s="704"/>
      <c r="AY32" s="704"/>
      <c r="AZ32" s="748" t="s">
        <v>210</v>
      </c>
      <c r="BA32" s="748"/>
      <c r="BB32" s="748"/>
      <c r="BC32" s="748"/>
      <c r="BD32" s="748"/>
      <c r="BE32" s="710" t="s">
        <v>191</v>
      </c>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x14ac:dyDescent="0.15">
      <c r="A33" s="61">
        <v>6</v>
      </c>
      <c r="B33" s="700" t="s">
        <v>468</v>
      </c>
      <c r="C33" s="701"/>
      <c r="D33" s="701"/>
      <c r="E33" s="701"/>
      <c r="F33" s="701"/>
      <c r="G33" s="701"/>
      <c r="H33" s="701"/>
      <c r="I33" s="701"/>
      <c r="J33" s="701"/>
      <c r="K33" s="701"/>
      <c r="L33" s="701"/>
      <c r="M33" s="701"/>
      <c r="N33" s="701"/>
      <c r="O33" s="701"/>
      <c r="P33" s="702"/>
      <c r="Q33" s="703">
        <v>203</v>
      </c>
      <c r="R33" s="704"/>
      <c r="S33" s="704"/>
      <c r="T33" s="704"/>
      <c r="U33" s="704"/>
      <c r="V33" s="704">
        <v>203</v>
      </c>
      <c r="W33" s="704"/>
      <c r="X33" s="704"/>
      <c r="Y33" s="704"/>
      <c r="Z33" s="704"/>
      <c r="AA33" s="704" t="s">
        <v>210</v>
      </c>
      <c r="AB33" s="704"/>
      <c r="AC33" s="704"/>
      <c r="AD33" s="704"/>
      <c r="AE33" s="705"/>
      <c r="AF33" s="706" t="s">
        <v>210</v>
      </c>
      <c r="AG33" s="707"/>
      <c r="AH33" s="707"/>
      <c r="AI33" s="707"/>
      <c r="AJ33" s="708"/>
      <c r="AK33" s="709">
        <v>79</v>
      </c>
      <c r="AL33" s="704"/>
      <c r="AM33" s="704"/>
      <c r="AN33" s="704"/>
      <c r="AO33" s="704"/>
      <c r="AP33" s="704">
        <v>895</v>
      </c>
      <c r="AQ33" s="704"/>
      <c r="AR33" s="704"/>
      <c r="AS33" s="704"/>
      <c r="AT33" s="704"/>
      <c r="AU33" s="704">
        <v>603</v>
      </c>
      <c r="AV33" s="704"/>
      <c r="AW33" s="704"/>
      <c r="AX33" s="704"/>
      <c r="AY33" s="704"/>
      <c r="AZ33" s="748" t="s">
        <v>210</v>
      </c>
      <c r="BA33" s="748"/>
      <c r="BB33" s="748"/>
      <c r="BC33" s="748"/>
      <c r="BD33" s="748"/>
      <c r="BE33" s="710" t="s">
        <v>22</v>
      </c>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x14ac:dyDescent="0.15">
      <c r="A34" s="61">
        <v>7</v>
      </c>
      <c r="B34" s="700" t="s">
        <v>469</v>
      </c>
      <c r="C34" s="701"/>
      <c r="D34" s="701"/>
      <c r="E34" s="701"/>
      <c r="F34" s="701"/>
      <c r="G34" s="701"/>
      <c r="H34" s="701"/>
      <c r="I34" s="701"/>
      <c r="J34" s="701"/>
      <c r="K34" s="701"/>
      <c r="L34" s="701"/>
      <c r="M34" s="701"/>
      <c r="N34" s="701"/>
      <c r="O34" s="701"/>
      <c r="P34" s="702"/>
      <c r="Q34" s="703">
        <v>9</v>
      </c>
      <c r="R34" s="704"/>
      <c r="S34" s="704"/>
      <c r="T34" s="704"/>
      <c r="U34" s="704"/>
      <c r="V34" s="704">
        <v>9</v>
      </c>
      <c r="W34" s="704"/>
      <c r="X34" s="704"/>
      <c r="Y34" s="704"/>
      <c r="Z34" s="704"/>
      <c r="AA34" s="704">
        <v>0</v>
      </c>
      <c r="AB34" s="704"/>
      <c r="AC34" s="704"/>
      <c r="AD34" s="704"/>
      <c r="AE34" s="705"/>
      <c r="AF34" s="706">
        <v>0</v>
      </c>
      <c r="AG34" s="707"/>
      <c r="AH34" s="707"/>
      <c r="AI34" s="707"/>
      <c r="AJ34" s="708"/>
      <c r="AK34" s="709" t="s">
        <v>210</v>
      </c>
      <c r="AL34" s="704"/>
      <c r="AM34" s="704"/>
      <c r="AN34" s="704"/>
      <c r="AO34" s="704"/>
      <c r="AP34" s="704" t="s">
        <v>210</v>
      </c>
      <c r="AQ34" s="704"/>
      <c r="AR34" s="704"/>
      <c r="AS34" s="704"/>
      <c r="AT34" s="704"/>
      <c r="AU34" s="704" t="s">
        <v>210</v>
      </c>
      <c r="AV34" s="704"/>
      <c r="AW34" s="704"/>
      <c r="AX34" s="704"/>
      <c r="AY34" s="704"/>
      <c r="AZ34" s="748" t="s">
        <v>210</v>
      </c>
      <c r="BA34" s="748"/>
      <c r="BB34" s="748"/>
      <c r="BC34" s="748"/>
      <c r="BD34" s="748"/>
      <c r="BE34" s="710" t="s">
        <v>22</v>
      </c>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x14ac:dyDescent="0.15">
      <c r="A35" s="61">
        <v>8</v>
      </c>
      <c r="B35" s="700" t="s">
        <v>471</v>
      </c>
      <c r="C35" s="701"/>
      <c r="D35" s="701"/>
      <c r="E35" s="701"/>
      <c r="F35" s="701"/>
      <c r="G35" s="701"/>
      <c r="H35" s="701"/>
      <c r="I35" s="701"/>
      <c r="J35" s="701"/>
      <c r="K35" s="701"/>
      <c r="L35" s="701"/>
      <c r="M35" s="701"/>
      <c r="N35" s="701"/>
      <c r="O35" s="701"/>
      <c r="P35" s="702"/>
      <c r="Q35" s="703">
        <v>2667</v>
      </c>
      <c r="R35" s="704"/>
      <c r="S35" s="704"/>
      <c r="T35" s="704"/>
      <c r="U35" s="704"/>
      <c r="V35" s="704">
        <v>2656</v>
      </c>
      <c r="W35" s="704"/>
      <c r="X35" s="704"/>
      <c r="Y35" s="704"/>
      <c r="Z35" s="704"/>
      <c r="AA35" s="704">
        <v>11</v>
      </c>
      <c r="AB35" s="704"/>
      <c r="AC35" s="704"/>
      <c r="AD35" s="704"/>
      <c r="AE35" s="705"/>
      <c r="AF35" s="706" t="s">
        <v>210</v>
      </c>
      <c r="AG35" s="707"/>
      <c r="AH35" s="707"/>
      <c r="AI35" s="707"/>
      <c r="AJ35" s="708"/>
      <c r="AK35" s="709">
        <v>999</v>
      </c>
      <c r="AL35" s="704"/>
      <c r="AM35" s="704"/>
      <c r="AN35" s="704"/>
      <c r="AO35" s="704"/>
      <c r="AP35" s="704">
        <v>16560</v>
      </c>
      <c r="AQ35" s="704"/>
      <c r="AR35" s="704"/>
      <c r="AS35" s="704"/>
      <c r="AT35" s="704"/>
      <c r="AU35" s="704">
        <v>12520</v>
      </c>
      <c r="AV35" s="704"/>
      <c r="AW35" s="704"/>
      <c r="AX35" s="704"/>
      <c r="AY35" s="704"/>
      <c r="AZ35" s="748" t="s">
        <v>210</v>
      </c>
      <c r="BA35" s="748"/>
      <c r="BB35" s="748"/>
      <c r="BC35" s="748"/>
      <c r="BD35" s="748"/>
      <c r="BE35" s="710" t="s">
        <v>22</v>
      </c>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x14ac:dyDescent="0.15">
      <c r="A36" s="61">
        <v>9</v>
      </c>
      <c r="B36" s="700" t="s">
        <v>66</v>
      </c>
      <c r="C36" s="701"/>
      <c r="D36" s="701"/>
      <c r="E36" s="701"/>
      <c r="F36" s="701"/>
      <c r="G36" s="701"/>
      <c r="H36" s="701"/>
      <c r="I36" s="701"/>
      <c r="J36" s="701"/>
      <c r="K36" s="701"/>
      <c r="L36" s="701"/>
      <c r="M36" s="701"/>
      <c r="N36" s="701"/>
      <c r="O36" s="701"/>
      <c r="P36" s="702"/>
      <c r="Q36" s="703">
        <v>570</v>
      </c>
      <c r="R36" s="704"/>
      <c r="S36" s="704"/>
      <c r="T36" s="704"/>
      <c r="U36" s="704"/>
      <c r="V36" s="704">
        <v>568</v>
      </c>
      <c r="W36" s="704"/>
      <c r="X36" s="704"/>
      <c r="Y36" s="704"/>
      <c r="Z36" s="704"/>
      <c r="AA36" s="704">
        <v>2</v>
      </c>
      <c r="AB36" s="704"/>
      <c r="AC36" s="704"/>
      <c r="AD36" s="704"/>
      <c r="AE36" s="705"/>
      <c r="AF36" s="706" t="s">
        <v>210</v>
      </c>
      <c r="AG36" s="707"/>
      <c r="AH36" s="707"/>
      <c r="AI36" s="707"/>
      <c r="AJ36" s="708"/>
      <c r="AK36" s="709">
        <v>326</v>
      </c>
      <c r="AL36" s="704"/>
      <c r="AM36" s="704"/>
      <c r="AN36" s="704"/>
      <c r="AO36" s="704"/>
      <c r="AP36" s="704">
        <v>4913</v>
      </c>
      <c r="AQ36" s="704"/>
      <c r="AR36" s="704"/>
      <c r="AS36" s="704"/>
      <c r="AT36" s="704"/>
      <c r="AU36" s="704">
        <v>4888</v>
      </c>
      <c r="AV36" s="704"/>
      <c r="AW36" s="704"/>
      <c r="AX36" s="704"/>
      <c r="AY36" s="704"/>
      <c r="AZ36" s="748" t="s">
        <v>210</v>
      </c>
      <c r="BA36" s="748"/>
      <c r="BB36" s="748"/>
      <c r="BC36" s="748"/>
      <c r="BD36" s="748"/>
      <c r="BE36" s="710" t="s">
        <v>22</v>
      </c>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x14ac:dyDescent="0.15">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8"/>
      <c r="BA37" s="748"/>
      <c r="BB37" s="748"/>
      <c r="BC37" s="748"/>
      <c r="BD37" s="748"/>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x14ac:dyDescent="0.15">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8"/>
      <c r="BA38" s="748"/>
      <c r="BB38" s="748"/>
      <c r="BC38" s="748"/>
      <c r="BD38" s="748"/>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x14ac:dyDescent="0.15">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8"/>
      <c r="BA39" s="748"/>
      <c r="BB39" s="748"/>
      <c r="BC39" s="748"/>
      <c r="BD39" s="748"/>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x14ac:dyDescent="0.15">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8"/>
      <c r="BA40" s="748"/>
      <c r="BB40" s="748"/>
      <c r="BC40" s="748"/>
      <c r="BD40" s="748"/>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x14ac:dyDescent="0.15">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8"/>
      <c r="BA41" s="748"/>
      <c r="BB41" s="748"/>
      <c r="BC41" s="748"/>
      <c r="BD41" s="748"/>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x14ac:dyDescent="0.15">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8"/>
      <c r="BA42" s="748"/>
      <c r="BB42" s="748"/>
      <c r="BC42" s="748"/>
      <c r="BD42" s="748"/>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x14ac:dyDescent="0.15">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8"/>
      <c r="BA43" s="748"/>
      <c r="BB43" s="748"/>
      <c r="BC43" s="748"/>
      <c r="BD43" s="748"/>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x14ac:dyDescent="0.15">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8"/>
      <c r="BA44" s="748"/>
      <c r="BB44" s="748"/>
      <c r="BC44" s="748"/>
      <c r="BD44" s="748"/>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x14ac:dyDescent="0.15">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8"/>
      <c r="BA45" s="748"/>
      <c r="BB45" s="748"/>
      <c r="BC45" s="748"/>
      <c r="BD45" s="748"/>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x14ac:dyDescent="0.15">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8"/>
      <c r="BA46" s="748"/>
      <c r="BB46" s="748"/>
      <c r="BC46" s="748"/>
      <c r="BD46" s="748"/>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x14ac:dyDescent="0.15">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8"/>
      <c r="BA47" s="748"/>
      <c r="BB47" s="748"/>
      <c r="BC47" s="748"/>
      <c r="BD47" s="748"/>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x14ac:dyDescent="0.15">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8"/>
      <c r="BA48" s="748"/>
      <c r="BB48" s="748"/>
      <c r="BC48" s="748"/>
      <c r="BD48" s="748"/>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x14ac:dyDescent="0.15">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8"/>
      <c r="BA49" s="748"/>
      <c r="BB49" s="748"/>
      <c r="BC49" s="748"/>
      <c r="BD49" s="748"/>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x14ac:dyDescent="0.15">
      <c r="A50" s="59">
        <v>23</v>
      </c>
      <c r="B50" s="700"/>
      <c r="C50" s="701"/>
      <c r="D50" s="701"/>
      <c r="E50" s="701"/>
      <c r="F50" s="701"/>
      <c r="G50" s="701"/>
      <c r="H50" s="701"/>
      <c r="I50" s="701"/>
      <c r="J50" s="701"/>
      <c r="K50" s="701"/>
      <c r="L50" s="701"/>
      <c r="M50" s="701"/>
      <c r="N50" s="701"/>
      <c r="O50" s="701"/>
      <c r="P50" s="702"/>
      <c r="Q50" s="749"/>
      <c r="R50" s="750"/>
      <c r="S50" s="750"/>
      <c r="T50" s="750"/>
      <c r="U50" s="750"/>
      <c r="V50" s="750"/>
      <c r="W50" s="750"/>
      <c r="X50" s="750"/>
      <c r="Y50" s="750"/>
      <c r="Z50" s="750"/>
      <c r="AA50" s="750"/>
      <c r="AB50" s="750"/>
      <c r="AC50" s="750"/>
      <c r="AD50" s="750"/>
      <c r="AE50" s="751"/>
      <c r="AF50" s="706"/>
      <c r="AG50" s="707"/>
      <c r="AH50" s="707"/>
      <c r="AI50" s="707"/>
      <c r="AJ50" s="708"/>
      <c r="AK50" s="752"/>
      <c r="AL50" s="750"/>
      <c r="AM50" s="750"/>
      <c r="AN50" s="750"/>
      <c r="AO50" s="750"/>
      <c r="AP50" s="750"/>
      <c r="AQ50" s="750"/>
      <c r="AR50" s="750"/>
      <c r="AS50" s="750"/>
      <c r="AT50" s="750"/>
      <c r="AU50" s="750"/>
      <c r="AV50" s="750"/>
      <c r="AW50" s="750"/>
      <c r="AX50" s="750"/>
      <c r="AY50" s="750"/>
      <c r="AZ50" s="753"/>
      <c r="BA50" s="753"/>
      <c r="BB50" s="753"/>
      <c r="BC50" s="753"/>
      <c r="BD50" s="753"/>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x14ac:dyDescent="0.15">
      <c r="A51" s="59">
        <v>24</v>
      </c>
      <c r="B51" s="700"/>
      <c r="C51" s="701"/>
      <c r="D51" s="701"/>
      <c r="E51" s="701"/>
      <c r="F51" s="701"/>
      <c r="G51" s="701"/>
      <c r="H51" s="701"/>
      <c r="I51" s="701"/>
      <c r="J51" s="701"/>
      <c r="K51" s="701"/>
      <c r="L51" s="701"/>
      <c r="M51" s="701"/>
      <c r="N51" s="701"/>
      <c r="O51" s="701"/>
      <c r="P51" s="702"/>
      <c r="Q51" s="749"/>
      <c r="R51" s="750"/>
      <c r="S51" s="750"/>
      <c r="T51" s="750"/>
      <c r="U51" s="750"/>
      <c r="V51" s="750"/>
      <c r="W51" s="750"/>
      <c r="X51" s="750"/>
      <c r="Y51" s="750"/>
      <c r="Z51" s="750"/>
      <c r="AA51" s="750"/>
      <c r="AB51" s="750"/>
      <c r="AC51" s="750"/>
      <c r="AD51" s="750"/>
      <c r="AE51" s="751"/>
      <c r="AF51" s="706"/>
      <c r="AG51" s="707"/>
      <c r="AH51" s="707"/>
      <c r="AI51" s="707"/>
      <c r="AJ51" s="708"/>
      <c r="AK51" s="752"/>
      <c r="AL51" s="750"/>
      <c r="AM51" s="750"/>
      <c r="AN51" s="750"/>
      <c r="AO51" s="750"/>
      <c r="AP51" s="750"/>
      <c r="AQ51" s="750"/>
      <c r="AR51" s="750"/>
      <c r="AS51" s="750"/>
      <c r="AT51" s="750"/>
      <c r="AU51" s="750"/>
      <c r="AV51" s="750"/>
      <c r="AW51" s="750"/>
      <c r="AX51" s="750"/>
      <c r="AY51" s="750"/>
      <c r="AZ51" s="753"/>
      <c r="BA51" s="753"/>
      <c r="BB51" s="753"/>
      <c r="BC51" s="753"/>
      <c r="BD51" s="753"/>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x14ac:dyDescent="0.15">
      <c r="A52" s="59">
        <v>25</v>
      </c>
      <c r="B52" s="700"/>
      <c r="C52" s="701"/>
      <c r="D52" s="701"/>
      <c r="E52" s="701"/>
      <c r="F52" s="701"/>
      <c r="G52" s="701"/>
      <c r="H52" s="701"/>
      <c r="I52" s="701"/>
      <c r="J52" s="701"/>
      <c r="K52" s="701"/>
      <c r="L52" s="701"/>
      <c r="M52" s="701"/>
      <c r="N52" s="701"/>
      <c r="O52" s="701"/>
      <c r="P52" s="702"/>
      <c r="Q52" s="749"/>
      <c r="R52" s="750"/>
      <c r="S52" s="750"/>
      <c r="T52" s="750"/>
      <c r="U52" s="750"/>
      <c r="V52" s="750"/>
      <c r="W52" s="750"/>
      <c r="X52" s="750"/>
      <c r="Y52" s="750"/>
      <c r="Z52" s="750"/>
      <c r="AA52" s="750"/>
      <c r="AB52" s="750"/>
      <c r="AC52" s="750"/>
      <c r="AD52" s="750"/>
      <c r="AE52" s="751"/>
      <c r="AF52" s="706"/>
      <c r="AG52" s="707"/>
      <c r="AH52" s="707"/>
      <c r="AI52" s="707"/>
      <c r="AJ52" s="708"/>
      <c r="AK52" s="752"/>
      <c r="AL52" s="750"/>
      <c r="AM52" s="750"/>
      <c r="AN52" s="750"/>
      <c r="AO52" s="750"/>
      <c r="AP52" s="750"/>
      <c r="AQ52" s="750"/>
      <c r="AR52" s="750"/>
      <c r="AS52" s="750"/>
      <c r="AT52" s="750"/>
      <c r="AU52" s="750"/>
      <c r="AV52" s="750"/>
      <c r="AW52" s="750"/>
      <c r="AX52" s="750"/>
      <c r="AY52" s="750"/>
      <c r="AZ52" s="753"/>
      <c r="BA52" s="753"/>
      <c r="BB52" s="753"/>
      <c r="BC52" s="753"/>
      <c r="BD52" s="753"/>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x14ac:dyDescent="0.15">
      <c r="A53" s="59">
        <v>26</v>
      </c>
      <c r="B53" s="700"/>
      <c r="C53" s="701"/>
      <c r="D53" s="701"/>
      <c r="E53" s="701"/>
      <c r="F53" s="701"/>
      <c r="G53" s="701"/>
      <c r="H53" s="701"/>
      <c r="I53" s="701"/>
      <c r="J53" s="701"/>
      <c r="K53" s="701"/>
      <c r="L53" s="701"/>
      <c r="M53" s="701"/>
      <c r="N53" s="701"/>
      <c r="O53" s="701"/>
      <c r="P53" s="702"/>
      <c r="Q53" s="749"/>
      <c r="R53" s="750"/>
      <c r="S53" s="750"/>
      <c r="T53" s="750"/>
      <c r="U53" s="750"/>
      <c r="V53" s="750"/>
      <c r="W53" s="750"/>
      <c r="X53" s="750"/>
      <c r="Y53" s="750"/>
      <c r="Z53" s="750"/>
      <c r="AA53" s="750"/>
      <c r="AB53" s="750"/>
      <c r="AC53" s="750"/>
      <c r="AD53" s="750"/>
      <c r="AE53" s="751"/>
      <c r="AF53" s="706"/>
      <c r="AG53" s="707"/>
      <c r="AH53" s="707"/>
      <c r="AI53" s="707"/>
      <c r="AJ53" s="708"/>
      <c r="AK53" s="752"/>
      <c r="AL53" s="750"/>
      <c r="AM53" s="750"/>
      <c r="AN53" s="750"/>
      <c r="AO53" s="750"/>
      <c r="AP53" s="750"/>
      <c r="AQ53" s="750"/>
      <c r="AR53" s="750"/>
      <c r="AS53" s="750"/>
      <c r="AT53" s="750"/>
      <c r="AU53" s="750"/>
      <c r="AV53" s="750"/>
      <c r="AW53" s="750"/>
      <c r="AX53" s="750"/>
      <c r="AY53" s="750"/>
      <c r="AZ53" s="753"/>
      <c r="BA53" s="753"/>
      <c r="BB53" s="753"/>
      <c r="BC53" s="753"/>
      <c r="BD53" s="753"/>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x14ac:dyDescent="0.15">
      <c r="A54" s="59">
        <v>27</v>
      </c>
      <c r="B54" s="700"/>
      <c r="C54" s="701"/>
      <c r="D54" s="701"/>
      <c r="E54" s="701"/>
      <c r="F54" s="701"/>
      <c r="G54" s="701"/>
      <c r="H54" s="701"/>
      <c r="I54" s="701"/>
      <c r="J54" s="701"/>
      <c r="K54" s="701"/>
      <c r="L54" s="701"/>
      <c r="M54" s="701"/>
      <c r="N54" s="701"/>
      <c r="O54" s="701"/>
      <c r="P54" s="702"/>
      <c r="Q54" s="749"/>
      <c r="R54" s="750"/>
      <c r="S54" s="750"/>
      <c r="T54" s="750"/>
      <c r="U54" s="750"/>
      <c r="V54" s="750"/>
      <c r="W54" s="750"/>
      <c r="X54" s="750"/>
      <c r="Y54" s="750"/>
      <c r="Z54" s="750"/>
      <c r="AA54" s="750"/>
      <c r="AB54" s="750"/>
      <c r="AC54" s="750"/>
      <c r="AD54" s="750"/>
      <c r="AE54" s="751"/>
      <c r="AF54" s="706"/>
      <c r="AG54" s="707"/>
      <c r="AH54" s="707"/>
      <c r="AI54" s="707"/>
      <c r="AJ54" s="708"/>
      <c r="AK54" s="752"/>
      <c r="AL54" s="750"/>
      <c r="AM54" s="750"/>
      <c r="AN54" s="750"/>
      <c r="AO54" s="750"/>
      <c r="AP54" s="750"/>
      <c r="AQ54" s="750"/>
      <c r="AR54" s="750"/>
      <c r="AS54" s="750"/>
      <c r="AT54" s="750"/>
      <c r="AU54" s="750"/>
      <c r="AV54" s="750"/>
      <c r="AW54" s="750"/>
      <c r="AX54" s="750"/>
      <c r="AY54" s="750"/>
      <c r="AZ54" s="753"/>
      <c r="BA54" s="753"/>
      <c r="BB54" s="753"/>
      <c r="BC54" s="753"/>
      <c r="BD54" s="753"/>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x14ac:dyDescent="0.15">
      <c r="A55" s="59">
        <v>28</v>
      </c>
      <c r="B55" s="700"/>
      <c r="C55" s="701"/>
      <c r="D55" s="701"/>
      <c r="E55" s="701"/>
      <c r="F55" s="701"/>
      <c r="G55" s="701"/>
      <c r="H55" s="701"/>
      <c r="I55" s="701"/>
      <c r="J55" s="701"/>
      <c r="K55" s="701"/>
      <c r="L55" s="701"/>
      <c r="M55" s="701"/>
      <c r="N55" s="701"/>
      <c r="O55" s="701"/>
      <c r="P55" s="702"/>
      <c r="Q55" s="749"/>
      <c r="R55" s="750"/>
      <c r="S55" s="750"/>
      <c r="T55" s="750"/>
      <c r="U55" s="750"/>
      <c r="V55" s="750"/>
      <c r="W55" s="750"/>
      <c r="X55" s="750"/>
      <c r="Y55" s="750"/>
      <c r="Z55" s="750"/>
      <c r="AA55" s="750"/>
      <c r="AB55" s="750"/>
      <c r="AC55" s="750"/>
      <c r="AD55" s="750"/>
      <c r="AE55" s="751"/>
      <c r="AF55" s="706"/>
      <c r="AG55" s="707"/>
      <c r="AH55" s="707"/>
      <c r="AI55" s="707"/>
      <c r="AJ55" s="708"/>
      <c r="AK55" s="752"/>
      <c r="AL55" s="750"/>
      <c r="AM55" s="750"/>
      <c r="AN55" s="750"/>
      <c r="AO55" s="750"/>
      <c r="AP55" s="750"/>
      <c r="AQ55" s="750"/>
      <c r="AR55" s="750"/>
      <c r="AS55" s="750"/>
      <c r="AT55" s="750"/>
      <c r="AU55" s="750"/>
      <c r="AV55" s="750"/>
      <c r="AW55" s="750"/>
      <c r="AX55" s="750"/>
      <c r="AY55" s="750"/>
      <c r="AZ55" s="753"/>
      <c r="BA55" s="753"/>
      <c r="BB55" s="753"/>
      <c r="BC55" s="753"/>
      <c r="BD55" s="753"/>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x14ac:dyDescent="0.15">
      <c r="A56" s="59">
        <v>29</v>
      </c>
      <c r="B56" s="700"/>
      <c r="C56" s="701"/>
      <c r="D56" s="701"/>
      <c r="E56" s="701"/>
      <c r="F56" s="701"/>
      <c r="G56" s="701"/>
      <c r="H56" s="701"/>
      <c r="I56" s="701"/>
      <c r="J56" s="701"/>
      <c r="K56" s="701"/>
      <c r="L56" s="701"/>
      <c r="M56" s="701"/>
      <c r="N56" s="701"/>
      <c r="O56" s="701"/>
      <c r="P56" s="702"/>
      <c r="Q56" s="749"/>
      <c r="R56" s="750"/>
      <c r="S56" s="750"/>
      <c r="T56" s="750"/>
      <c r="U56" s="750"/>
      <c r="V56" s="750"/>
      <c r="W56" s="750"/>
      <c r="X56" s="750"/>
      <c r="Y56" s="750"/>
      <c r="Z56" s="750"/>
      <c r="AA56" s="750"/>
      <c r="AB56" s="750"/>
      <c r="AC56" s="750"/>
      <c r="AD56" s="750"/>
      <c r="AE56" s="751"/>
      <c r="AF56" s="706"/>
      <c r="AG56" s="707"/>
      <c r="AH56" s="707"/>
      <c r="AI56" s="707"/>
      <c r="AJ56" s="708"/>
      <c r="AK56" s="752"/>
      <c r="AL56" s="750"/>
      <c r="AM56" s="750"/>
      <c r="AN56" s="750"/>
      <c r="AO56" s="750"/>
      <c r="AP56" s="750"/>
      <c r="AQ56" s="750"/>
      <c r="AR56" s="750"/>
      <c r="AS56" s="750"/>
      <c r="AT56" s="750"/>
      <c r="AU56" s="750"/>
      <c r="AV56" s="750"/>
      <c r="AW56" s="750"/>
      <c r="AX56" s="750"/>
      <c r="AY56" s="750"/>
      <c r="AZ56" s="753"/>
      <c r="BA56" s="753"/>
      <c r="BB56" s="753"/>
      <c r="BC56" s="753"/>
      <c r="BD56" s="753"/>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x14ac:dyDescent="0.15">
      <c r="A57" s="59">
        <v>30</v>
      </c>
      <c r="B57" s="700"/>
      <c r="C57" s="701"/>
      <c r="D57" s="701"/>
      <c r="E57" s="701"/>
      <c r="F57" s="701"/>
      <c r="G57" s="701"/>
      <c r="H57" s="701"/>
      <c r="I57" s="701"/>
      <c r="J57" s="701"/>
      <c r="K57" s="701"/>
      <c r="L57" s="701"/>
      <c r="M57" s="701"/>
      <c r="N57" s="701"/>
      <c r="O57" s="701"/>
      <c r="P57" s="702"/>
      <c r="Q57" s="749"/>
      <c r="R57" s="750"/>
      <c r="S57" s="750"/>
      <c r="T57" s="750"/>
      <c r="U57" s="750"/>
      <c r="V57" s="750"/>
      <c r="W57" s="750"/>
      <c r="X57" s="750"/>
      <c r="Y57" s="750"/>
      <c r="Z57" s="750"/>
      <c r="AA57" s="750"/>
      <c r="AB57" s="750"/>
      <c r="AC57" s="750"/>
      <c r="AD57" s="750"/>
      <c r="AE57" s="751"/>
      <c r="AF57" s="706"/>
      <c r="AG57" s="707"/>
      <c r="AH57" s="707"/>
      <c r="AI57" s="707"/>
      <c r="AJ57" s="708"/>
      <c r="AK57" s="752"/>
      <c r="AL57" s="750"/>
      <c r="AM57" s="750"/>
      <c r="AN57" s="750"/>
      <c r="AO57" s="750"/>
      <c r="AP57" s="750"/>
      <c r="AQ57" s="750"/>
      <c r="AR57" s="750"/>
      <c r="AS57" s="750"/>
      <c r="AT57" s="750"/>
      <c r="AU57" s="750"/>
      <c r="AV57" s="750"/>
      <c r="AW57" s="750"/>
      <c r="AX57" s="750"/>
      <c r="AY57" s="750"/>
      <c r="AZ57" s="753"/>
      <c r="BA57" s="753"/>
      <c r="BB57" s="753"/>
      <c r="BC57" s="753"/>
      <c r="BD57" s="753"/>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x14ac:dyDescent="0.15">
      <c r="A58" s="59">
        <v>31</v>
      </c>
      <c r="B58" s="700"/>
      <c r="C58" s="701"/>
      <c r="D58" s="701"/>
      <c r="E58" s="701"/>
      <c r="F58" s="701"/>
      <c r="G58" s="701"/>
      <c r="H58" s="701"/>
      <c r="I58" s="701"/>
      <c r="J58" s="701"/>
      <c r="K58" s="701"/>
      <c r="L58" s="701"/>
      <c r="M58" s="701"/>
      <c r="N58" s="701"/>
      <c r="O58" s="701"/>
      <c r="P58" s="702"/>
      <c r="Q58" s="749"/>
      <c r="R58" s="750"/>
      <c r="S58" s="750"/>
      <c r="T58" s="750"/>
      <c r="U58" s="750"/>
      <c r="V58" s="750"/>
      <c r="W58" s="750"/>
      <c r="X58" s="750"/>
      <c r="Y58" s="750"/>
      <c r="Z58" s="750"/>
      <c r="AA58" s="750"/>
      <c r="AB58" s="750"/>
      <c r="AC58" s="750"/>
      <c r="AD58" s="750"/>
      <c r="AE58" s="751"/>
      <c r="AF58" s="706"/>
      <c r="AG58" s="707"/>
      <c r="AH58" s="707"/>
      <c r="AI58" s="707"/>
      <c r="AJ58" s="708"/>
      <c r="AK58" s="752"/>
      <c r="AL58" s="750"/>
      <c r="AM58" s="750"/>
      <c r="AN58" s="750"/>
      <c r="AO58" s="750"/>
      <c r="AP58" s="750"/>
      <c r="AQ58" s="750"/>
      <c r="AR58" s="750"/>
      <c r="AS58" s="750"/>
      <c r="AT58" s="750"/>
      <c r="AU58" s="750"/>
      <c r="AV58" s="750"/>
      <c r="AW58" s="750"/>
      <c r="AX58" s="750"/>
      <c r="AY58" s="750"/>
      <c r="AZ58" s="753"/>
      <c r="BA58" s="753"/>
      <c r="BB58" s="753"/>
      <c r="BC58" s="753"/>
      <c r="BD58" s="753"/>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x14ac:dyDescent="0.15">
      <c r="A59" s="59">
        <v>32</v>
      </c>
      <c r="B59" s="700"/>
      <c r="C59" s="701"/>
      <c r="D59" s="701"/>
      <c r="E59" s="701"/>
      <c r="F59" s="701"/>
      <c r="G59" s="701"/>
      <c r="H59" s="701"/>
      <c r="I59" s="701"/>
      <c r="J59" s="701"/>
      <c r="K59" s="701"/>
      <c r="L59" s="701"/>
      <c r="M59" s="701"/>
      <c r="N59" s="701"/>
      <c r="O59" s="701"/>
      <c r="P59" s="702"/>
      <c r="Q59" s="749"/>
      <c r="R59" s="750"/>
      <c r="S59" s="750"/>
      <c r="T59" s="750"/>
      <c r="U59" s="750"/>
      <c r="V59" s="750"/>
      <c r="W59" s="750"/>
      <c r="X59" s="750"/>
      <c r="Y59" s="750"/>
      <c r="Z59" s="750"/>
      <c r="AA59" s="750"/>
      <c r="AB59" s="750"/>
      <c r="AC59" s="750"/>
      <c r="AD59" s="750"/>
      <c r="AE59" s="751"/>
      <c r="AF59" s="706"/>
      <c r="AG59" s="707"/>
      <c r="AH59" s="707"/>
      <c r="AI59" s="707"/>
      <c r="AJ59" s="708"/>
      <c r="AK59" s="752"/>
      <c r="AL59" s="750"/>
      <c r="AM59" s="750"/>
      <c r="AN59" s="750"/>
      <c r="AO59" s="750"/>
      <c r="AP59" s="750"/>
      <c r="AQ59" s="750"/>
      <c r="AR59" s="750"/>
      <c r="AS59" s="750"/>
      <c r="AT59" s="750"/>
      <c r="AU59" s="750"/>
      <c r="AV59" s="750"/>
      <c r="AW59" s="750"/>
      <c r="AX59" s="750"/>
      <c r="AY59" s="750"/>
      <c r="AZ59" s="753"/>
      <c r="BA59" s="753"/>
      <c r="BB59" s="753"/>
      <c r="BC59" s="753"/>
      <c r="BD59" s="753"/>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x14ac:dyDescent="0.15">
      <c r="A60" s="59">
        <v>33</v>
      </c>
      <c r="B60" s="700"/>
      <c r="C60" s="701"/>
      <c r="D60" s="701"/>
      <c r="E60" s="701"/>
      <c r="F60" s="701"/>
      <c r="G60" s="701"/>
      <c r="H60" s="701"/>
      <c r="I60" s="701"/>
      <c r="J60" s="701"/>
      <c r="K60" s="701"/>
      <c r="L60" s="701"/>
      <c r="M60" s="701"/>
      <c r="N60" s="701"/>
      <c r="O60" s="701"/>
      <c r="P60" s="702"/>
      <c r="Q60" s="749"/>
      <c r="R60" s="750"/>
      <c r="S60" s="750"/>
      <c r="T60" s="750"/>
      <c r="U60" s="750"/>
      <c r="V60" s="750"/>
      <c r="W60" s="750"/>
      <c r="X60" s="750"/>
      <c r="Y60" s="750"/>
      <c r="Z60" s="750"/>
      <c r="AA60" s="750"/>
      <c r="AB60" s="750"/>
      <c r="AC60" s="750"/>
      <c r="AD60" s="750"/>
      <c r="AE60" s="751"/>
      <c r="AF60" s="706"/>
      <c r="AG60" s="707"/>
      <c r="AH60" s="707"/>
      <c r="AI60" s="707"/>
      <c r="AJ60" s="708"/>
      <c r="AK60" s="752"/>
      <c r="AL60" s="750"/>
      <c r="AM60" s="750"/>
      <c r="AN60" s="750"/>
      <c r="AO60" s="750"/>
      <c r="AP60" s="750"/>
      <c r="AQ60" s="750"/>
      <c r="AR60" s="750"/>
      <c r="AS60" s="750"/>
      <c r="AT60" s="750"/>
      <c r="AU60" s="750"/>
      <c r="AV60" s="750"/>
      <c r="AW60" s="750"/>
      <c r="AX60" s="750"/>
      <c r="AY60" s="750"/>
      <c r="AZ60" s="753"/>
      <c r="BA60" s="753"/>
      <c r="BB60" s="753"/>
      <c r="BC60" s="753"/>
      <c r="BD60" s="753"/>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x14ac:dyDescent="0.15">
      <c r="A61" s="59">
        <v>34</v>
      </c>
      <c r="B61" s="700"/>
      <c r="C61" s="701"/>
      <c r="D61" s="701"/>
      <c r="E61" s="701"/>
      <c r="F61" s="701"/>
      <c r="G61" s="701"/>
      <c r="H61" s="701"/>
      <c r="I61" s="701"/>
      <c r="J61" s="701"/>
      <c r="K61" s="701"/>
      <c r="L61" s="701"/>
      <c r="M61" s="701"/>
      <c r="N61" s="701"/>
      <c r="O61" s="701"/>
      <c r="P61" s="702"/>
      <c r="Q61" s="749"/>
      <c r="R61" s="750"/>
      <c r="S61" s="750"/>
      <c r="T61" s="750"/>
      <c r="U61" s="750"/>
      <c r="V61" s="750"/>
      <c r="W61" s="750"/>
      <c r="X61" s="750"/>
      <c r="Y61" s="750"/>
      <c r="Z61" s="750"/>
      <c r="AA61" s="750"/>
      <c r="AB61" s="750"/>
      <c r="AC61" s="750"/>
      <c r="AD61" s="750"/>
      <c r="AE61" s="751"/>
      <c r="AF61" s="706"/>
      <c r="AG61" s="707"/>
      <c r="AH61" s="707"/>
      <c r="AI61" s="707"/>
      <c r="AJ61" s="708"/>
      <c r="AK61" s="752"/>
      <c r="AL61" s="750"/>
      <c r="AM61" s="750"/>
      <c r="AN61" s="750"/>
      <c r="AO61" s="750"/>
      <c r="AP61" s="750"/>
      <c r="AQ61" s="750"/>
      <c r="AR61" s="750"/>
      <c r="AS61" s="750"/>
      <c r="AT61" s="750"/>
      <c r="AU61" s="750"/>
      <c r="AV61" s="750"/>
      <c r="AW61" s="750"/>
      <c r="AX61" s="750"/>
      <c r="AY61" s="750"/>
      <c r="AZ61" s="753"/>
      <c r="BA61" s="753"/>
      <c r="BB61" s="753"/>
      <c r="BC61" s="753"/>
      <c r="BD61" s="753"/>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x14ac:dyDescent="0.15">
      <c r="A62" s="59">
        <v>35</v>
      </c>
      <c r="B62" s="700"/>
      <c r="C62" s="701"/>
      <c r="D62" s="701"/>
      <c r="E62" s="701"/>
      <c r="F62" s="701"/>
      <c r="G62" s="701"/>
      <c r="H62" s="701"/>
      <c r="I62" s="701"/>
      <c r="J62" s="701"/>
      <c r="K62" s="701"/>
      <c r="L62" s="701"/>
      <c r="M62" s="701"/>
      <c r="N62" s="701"/>
      <c r="O62" s="701"/>
      <c r="P62" s="702"/>
      <c r="Q62" s="749"/>
      <c r="R62" s="750"/>
      <c r="S62" s="750"/>
      <c r="T62" s="750"/>
      <c r="U62" s="750"/>
      <c r="V62" s="750"/>
      <c r="W62" s="750"/>
      <c r="X62" s="750"/>
      <c r="Y62" s="750"/>
      <c r="Z62" s="750"/>
      <c r="AA62" s="750"/>
      <c r="AB62" s="750"/>
      <c r="AC62" s="750"/>
      <c r="AD62" s="750"/>
      <c r="AE62" s="751"/>
      <c r="AF62" s="706"/>
      <c r="AG62" s="707"/>
      <c r="AH62" s="707"/>
      <c r="AI62" s="707"/>
      <c r="AJ62" s="708"/>
      <c r="AK62" s="752"/>
      <c r="AL62" s="750"/>
      <c r="AM62" s="750"/>
      <c r="AN62" s="750"/>
      <c r="AO62" s="750"/>
      <c r="AP62" s="750"/>
      <c r="AQ62" s="750"/>
      <c r="AR62" s="750"/>
      <c r="AS62" s="750"/>
      <c r="AT62" s="750"/>
      <c r="AU62" s="750"/>
      <c r="AV62" s="750"/>
      <c r="AW62" s="750"/>
      <c r="AX62" s="750"/>
      <c r="AY62" s="750"/>
      <c r="AZ62" s="753"/>
      <c r="BA62" s="753"/>
      <c r="BB62" s="753"/>
      <c r="BC62" s="753"/>
      <c r="BD62" s="753"/>
      <c r="BE62" s="710"/>
      <c r="BF62" s="710"/>
      <c r="BG62" s="710"/>
      <c r="BH62" s="710"/>
      <c r="BI62" s="711"/>
      <c r="BJ62" s="754" t="s">
        <v>473</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x14ac:dyDescent="0.15">
      <c r="A63" s="60" t="s">
        <v>262</v>
      </c>
      <c r="B63" s="723" t="s">
        <v>385</v>
      </c>
      <c r="C63" s="724"/>
      <c r="D63" s="724"/>
      <c r="E63" s="724"/>
      <c r="F63" s="724"/>
      <c r="G63" s="724"/>
      <c r="H63" s="724"/>
      <c r="I63" s="724"/>
      <c r="J63" s="724"/>
      <c r="K63" s="724"/>
      <c r="L63" s="724"/>
      <c r="M63" s="724"/>
      <c r="N63" s="724"/>
      <c r="O63" s="724"/>
      <c r="P63" s="725"/>
      <c r="Q63" s="755"/>
      <c r="R63" s="732"/>
      <c r="S63" s="732"/>
      <c r="T63" s="732"/>
      <c r="U63" s="732"/>
      <c r="V63" s="732"/>
      <c r="W63" s="732"/>
      <c r="X63" s="732"/>
      <c r="Y63" s="732"/>
      <c r="Z63" s="732"/>
      <c r="AA63" s="732"/>
      <c r="AB63" s="732"/>
      <c r="AC63" s="732"/>
      <c r="AD63" s="732"/>
      <c r="AE63" s="756"/>
      <c r="AF63" s="729">
        <v>1164</v>
      </c>
      <c r="AG63" s="727"/>
      <c r="AH63" s="727"/>
      <c r="AI63" s="727"/>
      <c r="AJ63" s="730"/>
      <c r="AK63" s="731"/>
      <c r="AL63" s="732"/>
      <c r="AM63" s="732"/>
      <c r="AN63" s="732"/>
      <c r="AO63" s="732"/>
      <c r="AP63" s="727">
        <v>24452</v>
      </c>
      <c r="AQ63" s="727"/>
      <c r="AR63" s="727"/>
      <c r="AS63" s="727"/>
      <c r="AT63" s="727"/>
      <c r="AU63" s="727">
        <v>18104</v>
      </c>
      <c r="AV63" s="727"/>
      <c r="AW63" s="727"/>
      <c r="AX63" s="727"/>
      <c r="AY63" s="727"/>
      <c r="AZ63" s="757"/>
      <c r="BA63" s="757"/>
      <c r="BB63" s="757"/>
      <c r="BC63" s="757"/>
      <c r="BD63" s="757"/>
      <c r="BE63" s="733"/>
      <c r="BF63" s="733"/>
      <c r="BG63" s="733"/>
      <c r="BH63" s="733"/>
      <c r="BI63" s="734"/>
      <c r="BJ63" s="735" t="s">
        <v>210</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x14ac:dyDescent="0.15">
      <c r="A65" s="63" t="s">
        <v>457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x14ac:dyDescent="0.15">
      <c r="A66" s="948" t="s">
        <v>452</v>
      </c>
      <c r="B66" s="949"/>
      <c r="C66" s="949"/>
      <c r="D66" s="949"/>
      <c r="E66" s="949"/>
      <c r="F66" s="949"/>
      <c r="G66" s="949"/>
      <c r="H66" s="949"/>
      <c r="I66" s="949"/>
      <c r="J66" s="949"/>
      <c r="K66" s="949"/>
      <c r="L66" s="949"/>
      <c r="M66" s="949"/>
      <c r="N66" s="949"/>
      <c r="O66" s="949"/>
      <c r="P66" s="950"/>
      <c r="Q66" s="954" t="s">
        <v>461</v>
      </c>
      <c r="R66" s="955"/>
      <c r="S66" s="955"/>
      <c r="T66" s="955"/>
      <c r="U66" s="956"/>
      <c r="V66" s="954" t="s">
        <v>462</v>
      </c>
      <c r="W66" s="955"/>
      <c r="X66" s="955"/>
      <c r="Y66" s="955"/>
      <c r="Z66" s="956"/>
      <c r="AA66" s="954" t="s">
        <v>463</v>
      </c>
      <c r="AB66" s="955"/>
      <c r="AC66" s="955"/>
      <c r="AD66" s="955"/>
      <c r="AE66" s="956"/>
      <c r="AF66" s="976" t="s">
        <v>259</v>
      </c>
      <c r="AG66" s="971"/>
      <c r="AH66" s="971"/>
      <c r="AI66" s="971"/>
      <c r="AJ66" s="977"/>
      <c r="AK66" s="954" t="s">
        <v>395</v>
      </c>
      <c r="AL66" s="949"/>
      <c r="AM66" s="949"/>
      <c r="AN66" s="949"/>
      <c r="AO66" s="950"/>
      <c r="AP66" s="954" t="s">
        <v>365</v>
      </c>
      <c r="AQ66" s="955"/>
      <c r="AR66" s="955"/>
      <c r="AS66" s="955"/>
      <c r="AT66" s="956"/>
      <c r="AU66" s="954" t="s">
        <v>474</v>
      </c>
      <c r="AV66" s="955"/>
      <c r="AW66" s="955"/>
      <c r="AX66" s="955"/>
      <c r="AY66" s="956"/>
      <c r="AZ66" s="954" t="s">
        <v>447</v>
      </c>
      <c r="BA66" s="955"/>
      <c r="BB66" s="955"/>
      <c r="BC66" s="955"/>
      <c r="BD66" s="961"/>
      <c r="BE66" s="62"/>
      <c r="BF66" s="62"/>
      <c r="BG66" s="62"/>
      <c r="BH66" s="62"/>
      <c r="BI66" s="62"/>
      <c r="BJ66" s="62"/>
      <c r="BK66" s="62"/>
      <c r="BL66" s="62"/>
      <c r="BM66" s="62"/>
      <c r="BN66" s="62"/>
      <c r="BO66" s="62"/>
      <c r="BP66" s="62"/>
      <c r="BQ66" s="59">
        <v>60</v>
      </c>
      <c r="BR66" s="88"/>
      <c r="BS66" s="758"/>
      <c r="BT66" s="759"/>
      <c r="BU66" s="759"/>
      <c r="BV66" s="759"/>
      <c r="BW66" s="759"/>
      <c r="BX66" s="759"/>
      <c r="BY66" s="759"/>
      <c r="BZ66" s="759"/>
      <c r="CA66" s="759"/>
      <c r="CB66" s="759"/>
      <c r="CC66" s="759"/>
      <c r="CD66" s="759"/>
      <c r="CE66" s="759"/>
      <c r="CF66" s="759"/>
      <c r="CG66" s="760"/>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58"/>
      <c r="DW66" s="759"/>
      <c r="DX66" s="759"/>
      <c r="DY66" s="759"/>
      <c r="DZ66" s="764"/>
      <c r="EA66" s="54"/>
    </row>
    <row r="67" spans="1:131" s="51" customFormat="1" ht="26.25" customHeight="1" x14ac:dyDescent="0.15">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78"/>
      <c r="AG67" s="974"/>
      <c r="AH67" s="974"/>
      <c r="AI67" s="974"/>
      <c r="AJ67" s="979"/>
      <c r="AK67" s="980"/>
      <c r="AL67" s="952"/>
      <c r="AM67" s="952"/>
      <c r="AN67" s="952"/>
      <c r="AO67" s="953"/>
      <c r="AP67" s="957"/>
      <c r="AQ67" s="958"/>
      <c r="AR67" s="958"/>
      <c r="AS67" s="958"/>
      <c r="AT67" s="959"/>
      <c r="AU67" s="957"/>
      <c r="AV67" s="958"/>
      <c r="AW67" s="958"/>
      <c r="AX67" s="958"/>
      <c r="AY67" s="959"/>
      <c r="AZ67" s="957"/>
      <c r="BA67" s="958"/>
      <c r="BB67" s="958"/>
      <c r="BC67" s="958"/>
      <c r="BD67" s="963"/>
      <c r="BE67" s="62"/>
      <c r="BF67" s="62"/>
      <c r="BG67" s="62"/>
      <c r="BH67" s="62"/>
      <c r="BI67" s="62"/>
      <c r="BJ67" s="62"/>
      <c r="BK67" s="62"/>
      <c r="BL67" s="62"/>
      <c r="BM67" s="62"/>
      <c r="BN67" s="62"/>
      <c r="BO67" s="62"/>
      <c r="BP67" s="62"/>
      <c r="BQ67" s="59">
        <v>61</v>
      </c>
      <c r="BR67" s="88"/>
      <c r="BS67" s="758"/>
      <c r="BT67" s="759"/>
      <c r="BU67" s="759"/>
      <c r="BV67" s="759"/>
      <c r="BW67" s="759"/>
      <c r="BX67" s="759"/>
      <c r="BY67" s="759"/>
      <c r="BZ67" s="759"/>
      <c r="CA67" s="759"/>
      <c r="CB67" s="759"/>
      <c r="CC67" s="759"/>
      <c r="CD67" s="759"/>
      <c r="CE67" s="759"/>
      <c r="CF67" s="759"/>
      <c r="CG67" s="760"/>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58"/>
      <c r="DW67" s="759"/>
      <c r="DX67" s="759"/>
      <c r="DY67" s="759"/>
      <c r="DZ67" s="764"/>
      <c r="EA67" s="54"/>
    </row>
    <row r="68" spans="1:131" s="51" customFormat="1" ht="26.25" customHeight="1" x14ac:dyDescent="0.15">
      <c r="A68" s="58">
        <v>1</v>
      </c>
      <c r="B68" s="684" t="s">
        <v>541</v>
      </c>
      <c r="C68" s="685"/>
      <c r="D68" s="685"/>
      <c r="E68" s="685"/>
      <c r="F68" s="685"/>
      <c r="G68" s="685"/>
      <c r="H68" s="685"/>
      <c r="I68" s="685"/>
      <c r="J68" s="685"/>
      <c r="K68" s="685"/>
      <c r="L68" s="685"/>
      <c r="M68" s="685"/>
      <c r="N68" s="685"/>
      <c r="O68" s="685"/>
      <c r="P68" s="686"/>
      <c r="Q68" s="687">
        <v>2882</v>
      </c>
      <c r="R68" s="688"/>
      <c r="S68" s="688"/>
      <c r="T68" s="688"/>
      <c r="U68" s="688"/>
      <c r="V68" s="688">
        <v>2735</v>
      </c>
      <c r="W68" s="688"/>
      <c r="X68" s="688"/>
      <c r="Y68" s="688"/>
      <c r="Z68" s="688"/>
      <c r="AA68" s="688">
        <v>147</v>
      </c>
      <c r="AB68" s="688"/>
      <c r="AC68" s="688"/>
      <c r="AD68" s="688"/>
      <c r="AE68" s="688"/>
      <c r="AF68" s="688">
        <v>4</v>
      </c>
      <c r="AG68" s="688"/>
      <c r="AH68" s="688"/>
      <c r="AI68" s="688"/>
      <c r="AJ68" s="688"/>
      <c r="AK68" s="688" t="s">
        <v>210</v>
      </c>
      <c r="AL68" s="688"/>
      <c r="AM68" s="688"/>
      <c r="AN68" s="688"/>
      <c r="AO68" s="688"/>
      <c r="AP68" s="688">
        <v>2363</v>
      </c>
      <c r="AQ68" s="688"/>
      <c r="AR68" s="688"/>
      <c r="AS68" s="688"/>
      <c r="AT68" s="688"/>
      <c r="AU68" s="688">
        <v>1468</v>
      </c>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8"/>
      <c r="BT68" s="759"/>
      <c r="BU68" s="759"/>
      <c r="BV68" s="759"/>
      <c r="BW68" s="759"/>
      <c r="BX68" s="759"/>
      <c r="BY68" s="759"/>
      <c r="BZ68" s="759"/>
      <c r="CA68" s="759"/>
      <c r="CB68" s="759"/>
      <c r="CC68" s="759"/>
      <c r="CD68" s="759"/>
      <c r="CE68" s="759"/>
      <c r="CF68" s="759"/>
      <c r="CG68" s="760"/>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58"/>
      <c r="DW68" s="759"/>
      <c r="DX68" s="759"/>
      <c r="DY68" s="759"/>
      <c r="DZ68" s="764"/>
      <c r="EA68" s="54"/>
    </row>
    <row r="69" spans="1:131" s="51" customFormat="1" ht="26.25" customHeight="1" x14ac:dyDescent="0.15">
      <c r="A69" s="59">
        <v>2</v>
      </c>
      <c r="B69" s="700" t="s">
        <v>218</v>
      </c>
      <c r="C69" s="701"/>
      <c r="D69" s="701"/>
      <c r="E69" s="701"/>
      <c r="F69" s="701"/>
      <c r="G69" s="701"/>
      <c r="H69" s="701"/>
      <c r="I69" s="701"/>
      <c r="J69" s="701"/>
      <c r="K69" s="701"/>
      <c r="L69" s="701"/>
      <c r="M69" s="701"/>
      <c r="N69" s="701"/>
      <c r="O69" s="701"/>
      <c r="P69" s="702"/>
      <c r="Q69" s="703">
        <v>48</v>
      </c>
      <c r="R69" s="704"/>
      <c r="S69" s="704"/>
      <c r="T69" s="704"/>
      <c r="U69" s="704"/>
      <c r="V69" s="704">
        <v>47</v>
      </c>
      <c r="W69" s="704"/>
      <c r="X69" s="704"/>
      <c r="Y69" s="704"/>
      <c r="Z69" s="704"/>
      <c r="AA69" s="704">
        <v>1</v>
      </c>
      <c r="AB69" s="704"/>
      <c r="AC69" s="704"/>
      <c r="AD69" s="704"/>
      <c r="AE69" s="704"/>
      <c r="AF69" s="704">
        <v>1</v>
      </c>
      <c r="AG69" s="704"/>
      <c r="AH69" s="704"/>
      <c r="AI69" s="704"/>
      <c r="AJ69" s="704"/>
      <c r="AK69" s="704">
        <v>3</v>
      </c>
      <c r="AL69" s="704"/>
      <c r="AM69" s="704"/>
      <c r="AN69" s="704"/>
      <c r="AO69" s="704"/>
      <c r="AP69" s="704" t="s">
        <v>210</v>
      </c>
      <c r="AQ69" s="704"/>
      <c r="AR69" s="704"/>
      <c r="AS69" s="704"/>
      <c r="AT69" s="704"/>
      <c r="AU69" s="704" t="s">
        <v>210</v>
      </c>
      <c r="AV69" s="704"/>
      <c r="AW69" s="704"/>
      <c r="AX69" s="704"/>
      <c r="AY69" s="704"/>
      <c r="AZ69" s="710"/>
      <c r="BA69" s="710"/>
      <c r="BB69" s="710"/>
      <c r="BC69" s="710"/>
      <c r="BD69" s="711"/>
      <c r="BE69" s="62"/>
      <c r="BF69" s="62"/>
      <c r="BG69" s="62"/>
      <c r="BH69" s="62"/>
      <c r="BI69" s="62"/>
      <c r="BJ69" s="62"/>
      <c r="BK69" s="62"/>
      <c r="BL69" s="62"/>
      <c r="BM69" s="62"/>
      <c r="BN69" s="62"/>
      <c r="BO69" s="62"/>
      <c r="BP69" s="62"/>
      <c r="BQ69" s="59">
        <v>63</v>
      </c>
      <c r="BR69" s="88"/>
      <c r="BS69" s="758"/>
      <c r="BT69" s="759"/>
      <c r="BU69" s="759"/>
      <c r="BV69" s="759"/>
      <c r="BW69" s="759"/>
      <c r="BX69" s="759"/>
      <c r="BY69" s="759"/>
      <c r="BZ69" s="759"/>
      <c r="CA69" s="759"/>
      <c r="CB69" s="759"/>
      <c r="CC69" s="759"/>
      <c r="CD69" s="759"/>
      <c r="CE69" s="759"/>
      <c r="CF69" s="759"/>
      <c r="CG69" s="760"/>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58"/>
      <c r="DW69" s="759"/>
      <c r="DX69" s="759"/>
      <c r="DY69" s="759"/>
      <c r="DZ69" s="764"/>
      <c r="EA69" s="54"/>
    </row>
    <row r="70" spans="1:131" s="51" customFormat="1" ht="26.25" customHeight="1" x14ac:dyDescent="0.15">
      <c r="A70" s="59">
        <v>3</v>
      </c>
      <c r="B70" s="700" t="s">
        <v>542</v>
      </c>
      <c r="C70" s="701"/>
      <c r="D70" s="701"/>
      <c r="E70" s="701"/>
      <c r="F70" s="701"/>
      <c r="G70" s="701"/>
      <c r="H70" s="701"/>
      <c r="I70" s="701"/>
      <c r="J70" s="701"/>
      <c r="K70" s="701"/>
      <c r="L70" s="701"/>
      <c r="M70" s="701"/>
      <c r="N70" s="701"/>
      <c r="O70" s="701"/>
      <c r="P70" s="702"/>
      <c r="Q70" s="703">
        <v>50</v>
      </c>
      <c r="R70" s="704"/>
      <c r="S70" s="704"/>
      <c r="T70" s="704"/>
      <c r="U70" s="704"/>
      <c r="V70" s="704">
        <v>50</v>
      </c>
      <c r="W70" s="704"/>
      <c r="X70" s="704"/>
      <c r="Y70" s="704"/>
      <c r="Z70" s="704"/>
      <c r="AA70" s="704" t="s">
        <v>210</v>
      </c>
      <c r="AB70" s="704"/>
      <c r="AC70" s="704"/>
      <c r="AD70" s="704"/>
      <c r="AE70" s="704"/>
      <c r="AF70" s="704" t="s">
        <v>210</v>
      </c>
      <c r="AG70" s="704"/>
      <c r="AH70" s="704"/>
      <c r="AI70" s="704"/>
      <c r="AJ70" s="704"/>
      <c r="AK70" s="704">
        <v>13</v>
      </c>
      <c r="AL70" s="704"/>
      <c r="AM70" s="704"/>
      <c r="AN70" s="704"/>
      <c r="AO70" s="704"/>
      <c r="AP70" s="704" t="s">
        <v>210</v>
      </c>
      <c r="AQ70" s="704"/>
      <c r="AR70" s="704"/>
      <c r="AS70" s="704"/>
      <c r="AT70" s="704"/>
      <c r="AU70" s="704" t="s">
        <v>210</v>
      </c>
      <c r="AV70" s="704"/>
      <c r="AW70" s="704"/>
      <c r="AX70" s="704"/>
      <c r="AY70" s="704"/>
      <c r="AZ70" s="710"/>
      <c r="BA70" s="710"/>
      <c r="BB70" s="710"/>
      <c r="BC70" s="710"/>
      <c r="BD70" s="711"/>
      <c r="BE70" s="62"/>
      <c r="BF70" s="62"/>
      <c r="BG70" s="62"/>
      <c r="BH70" s="62"/>
      <c r="BI70" s="62"/>
      <c r="BJ70" s="62"/>
      <c r="BK70" s="62"/>
      <c r="BL70" s="62"/>
      <c r="BM70" s="62"/>
      <c r="BN70" s="62"/>
      <c r="BO70" s="62"/>
      <c r="BP70" s="62"/>
      <c r="BQ70" s="59">
        <v>64</v>
      </c>
      <c r="BR70" s="88"/>
      <c r="BS70" s="758"/>
      <c r="BT70" s="759"/>
      <c r="BU70" s="759"/>
      <c r="BV70" s="759"/>
      <c r="BW70" s="759"/>
      <c r="BX70" s="759"/>
      <c r="BY70" s="759"/>
      <c r="BZ70" s="759"/>
      <c r="CA70" s="759"/>
      <c r="CB70" s="759"/>
      <c r="CC70" s="759"/>
      <c r="CD70" s="759"/>
      <c r="CE70" s="759"/>
      <c r="CF70" s="759"/>
      <c r="CG70" s="760"/>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58"/>
      <c r="DW70" s="759"/>
      <c r="DX70" s="759"/>
      <c r="DY70" s="759"/>
      <c r="DZ70" s="764"/>
      <c r="EA70" s="54"/>
    </row>
    <row r="71" spans="1:131" s="51" customFormat="1" ht="26.25" customHeight="1" x14ac:dyDescent="0.15">
      <c r="A71" s="59">
        <v>4</v>
      </c>
      <c r="B71" s="700" t="s">
        <v>543</v>
      </c>
      <c r="C71" s="701"/>
      <c r="D71" s="701"/>
      <c r="E71" s="701"/>
      <c r="F71" s="701"/>
      <c r="G71" s="701"/>
      <c r="H71" s="701"/>
      <c r="I71" s="701"/>
      <c r="J71" s="701"/>
      <c r="K71" s="701"/>
      <c r="L71" s="701"/>
      <c r="M71" s="701"/>
      <c r="N71" s="701"/>
      <c r="O71" s="701"/>
      <c r="P71" s="702"/>
      <c r="Q71" s="703">
        <v>478</v>
      </c>
      <c r="R71" s="704"/>
      <c r="S71" s="704"/>
      <c r="T71" s="704"/>
      <c r="U71" s="704"/>
      <c r="V71" s="704">
        <v>474</v>
      </c>
      <c r="W71" s="704"/>
      <c r="X71" s="704"/>
      <c r="Y71" s="704"/>
      <c r="Z71" s="704"/>
      <c r="AA71" s="704">
        <v>5</v>
      </c>
      <c r="AB71" s="704"/>
      <c r="AC71" s="704"/>
      <c r="AD71" s="704"/>
      <c r="AE71" s="704"/>
      <c r="AF71" s="704">
        <v>5</v>
      </c>
      <c r="AG71" s="704"/>
      <c r="AH71" s="704"/>
      <c r="AI71" s="704"/>
      <c r="AJ71" s="704"/>
      <c r="AK71" s="704">
        <v>74</v>
      </c>
      <c r="AL71" s="704"/>
      <c r="AM71" s="704"/>
      <c r="AN71" s="704"/>
      <c r="AO71" s="704"/>
      <c r="AP71" s="704" t="s">
        <v>210</v>
      </c>
      <c r="AQ71" s="704"/>
      <c r="AR71" s="704"/>
      <c r="AS71" s="704"/>
      <c r="AT71" s="704"/>
      <c r="AU71" s="704" t="s">
        <v>210</v>
      </c>
      <c r="AV71" s="704"/>
      <c r="AW71" s="704"/>
      <c r="AX71" s="704"/>
      <c r="AY71" s="704"/>
      <c r="AZ71" s="710"/>
      <c r="BA71" s="710"/>
      <c r="BB71" s="710"/>
      <c r="BC71" s="710"/>
      <c r="BD71" s="711"/>
      <c r="BE71" s="62"/>
      <c r="BF71" s="62"/>
      <c r="BG71" s="62"/>
      <c r="BH71" s="62"/>
      <c r="BI71" s="62"/>
      <c r="BJ71" s="62"/>
      <c r="BK71" s="62"/>
      <c r="BL71" s="62"/>
      <c r="BM71" s="62"/>
      <c r="BN71" s="62"/>
      <c r="BO71" s="62"/>
      <c r="BP71" s="62"/>
      <c r="BQ71" s="59">
        <v>65</v>
      </c>
      <c r="BR71" s="88"/>
      <c r="BS71" s="758"/>
      <c r="BT71" s="759"/>
      <c r="BU71" s="759"/>
      <c r="BV71" s="759"/>
      <c r="BW71" s="759"/>
      <c r="BX71" s="759"/>
      <c r="BY71" s="759"/>
      <c r="BZ71" s="759"/>
      <c r="CA71" s="759"/>
      <c r="CB71" s="759"/>
      <c r="CC71" s="759"/>
      <c r="CD71" s="759"/>
      <c r="CE71" s="759"/>
      <c r="CF71" s="759"/>
      <c r="CG71" s="760"/>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58"/>
      <c r="DW71" s="759"/>
      <c r="DX71" s="759"/>
      <c r="DY71" s="759"/>
      <c r="DZ71" s="764"/>
      <c r="EA71" s="54"/>
    </row>
    <row r="72" spans="1:131" s="51" customFormat="1" ht="26.25" customHeight="1" x14ac:dyDescent="0.15">
      <c r="A72" s="59">
        <v>5</v>
      </c>
      <c r="B72" s="700" t="s">
        <v>23</v>
      </c>
      <c r="C72" s="701"/>
      <c r="D72" s="701"/>
      <c r="E72" s="701"/>
      <c r="F72" s="701"/>
      <c r="G72" s="701"/>
      <c r="H72" s="701"/>
      <c r="I72" s="701"/>
      <c r="J72" s="701"/>
      <c r="K72" s="701"/>
      <c r="L72" s="701"/>
      <c r="M72" s="701"/>
      <c r="N72" s="701"/>
      <c r="O72" s="701"/>
      <c r="P72" s="702"/>
      <c r="Q72" s="703">
        <v>82604</v>
      </c>
      <c r="R72" s="704"/>
      <c r="S72" s="704"/>
      <c r="T72" s="704"/>
      <c r="U72" s="704"/>
      <c r="V72" s="704">
        <v>80670</v>
      </c>
      <c r="W72" s="704"/>
      <c r="X72" s="704"/>
      <c r="Y72" s="704"/>
      <c r="Z72" s="704"/>
      <c r="AA72" s="704">
        <v>1934</v>
      </c>
      <c r="AB72" s="704"/>
      <c r="AC72" s="704"/>
      <c r="AD72" s="704"/>
      <c r="AE72" s="704"/>
      <c r="AF72" s="704">
        <v>1934</v>
      </c>
      <c r="AG72" s="704"/>
      <c r="AH72" s="704"/>
      <c r="AI72" s="704"/>
      <c r="AJ72" s="704"/>
      <c r="AK72" s="704">
        <v>1037</v>
      </c>
      <c r="AL72" s="704"/>
      <c r="AM72" s="704"/>
      <c r="AN72" s="704"/>
      <c r="AO72" s="704"/>
      <c r="AP72" s="704" t="s">
        <v>210</v>
      </c>
      <c r="AQ72" s="704"/>
      <c r="AR72" s="704"/>
      <c r="AS72" s="704"/>
      <c r="AT72" s="704"/>
      <c r="AU72" s="704" t="s">
        <v>210</v>
      </c>
      <c r="AV72" s="704"/>
      <c r="AW72" s="704"/>
      <c r="AX72" s="704"/>
      <c r="AY72" s="704"/>
      <c r="AZ72" s="710"/>
      <c r="BA72" s="710"/>
      <c r="BB72" s="710"/>
      <c r="BC72" s="710"/>
      <c r="BD72" s="711"/>
      <c r="BE72" s="62"/>
      <c r="BF72" s="62"/>
      <c r="BG72" s="62"/>
      <c r="BH72" s="62"/>
      <c r="BI72" s="62"/>
      <c r="BJ72" s="62"/>
      <c r="BK72" s="62"/>
      <c r="BL72" s="62"/>
      <c r="BM72" s="62"/>
      <c r="BN72" s="62"/>
      <c r="BO72" s="62"/>
      <c r="BP72" s="62"/>
      <c r="BQ72" s="59">
        <v>66</v>
      </c>
      <c r="BR72" s="88"/>
      <c r="BS72" s="758"/>
      <c r="BT72" s="759"/>
      <c r="BU72" s="759"/>
      <c r="BV72" s="759"/>
      <c r="BW72" s="759"/>
      <c r="BX72" s="759"/>
      <c r="BY72" s="759"/>
      <c r="BZ72" s="759"/>
      <c r="CA72" s="759"/>
      <c r="CB72" s="759"/>
      <c r="CC72" s="759"/>
      <c r="CD72" s="759"/>
      <c r="CE72" s="759"/>
      <c r="CF72" s="759"/>
      <c r="CG72" s="760"/>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58"/>
      <c r="DW72" s="759"/>
      <c r="DX72" s="759"/>
      <c r="DY72" s="759"/>
      <c r="DZ72" s="764"/>
      <c r="EA72" s="54"/>
    </row>
    <row r="73" spans="1:131" s="51" customFormat="1" ht="26.25" customHeight="1" x14ac:dyDescent="0.15">
      <c r="A73" s="59">
        <v>6</v>
      </c>
      <c r="B73" s="700"/>
      <c r="C73" s="701"/>
      <c r="D73" s="701"/>
      <c r="E73" s="701"/>
      <c r="F73" s="701"/>
      <c r="G73" s="701"/>
      <c r="H73" s="701"/>
      <c r="I73" s="701"/>
      <c r="J73" s="701"/>
      <c r="K73" s="701"/>
      <c r="L73" s="701"/>
      <c r="M73" s="701"/>
      <c r="N73" s="701"/>
      <c r="O73" s="701"/>
      <c r="P73" s="702"/>
      <c r="Q73" s="703"/>
      <c r="R73" s="704"/>
      <c r="S73" s="704"/>
      <c r="T73" s="704"/>
      <c r="U73" s="704"/>
      <c r="V73" s="704"/>
      <c r="W73" s="704"/>
      <c r="X73" s="704"/>
      <c r="Y73" s="704"/>
      <c r="Z73" s="704"/>
      <c r="AA73" s="704"/>
      <c r="AB73" s="704"/>
      <c r="AC73" s="704"/>
      <c r="AD73" s="704"/>
      <c r="AE73" s="704"/>
      <c r="AF73" s="704"/>
      <c r="AG73" s="704"/>
      <c r="AH73" s="704"/>
      <c r="AI73" s="704"/>
      <c r="AJ73" s="704"/>
      <c r="AK73" s="704"/>
      <c r="AL73" s="704"/>
      <c r="AM73" s="704"/>
      <c r="AN73" s="704"/>
      <c r="AO73" s="704"/>
      <c r="AP73" s="704"/>
      <c r="AQ73" s="704"/>
      <c r="AR73" s="704"/>
      <c r="AS73" s="704"/>
      <c r="AT73" s="704"/>
      <c r="AU73" s="704"/>
      <c r="AV73" s="704"/>
      <c r="AW73" s="704"/>
      <c r="AX73" s="704"/>
      <c r="AY73" s="704"/>
      <c r="AZ73" s="710"/>
      <c r="BA73" s="710"/>
      <c r="BB73" s="710"/>
      <c r="BC73" s="710"/>
      <c r="BD73" s="711"/>
      <c r="BE73" s="62"/>
      <c r="BF73" s="62"/>
      <c r="BG73" s="62"/>
      <c r="BH73" s="62"/>
      <c r="BI73" s="62"/>
      <c r="BJ73" s="62"/>
      <c r="BK73" s="62"/>
      <c r="BL73" s="62"/>
      <c r="BM73" s="62"/>
      <c r="BN73" s="62"/>
      <c r="BO73" s="62"/>
      <c r="BP73" s="62"/>
      <c r="BQ73" s="59">
        <v>67</v>
      </c>
      <c r="BR73" s="88"/>
      <c r="BS73" s="758"/>
      <c r="BT73" s="759"/>
      <c r="BU73" s="759"/>
      <c r="BV73" s="759"/>
      <c r="BW73" s="759"/>
      <c r="BX73" s="759"/>
      <c r="BY73" s="759"/>
      <c r="BZ73" s="759"/>
      <c r="CA73" s="759"/>
      <c r="CB73" s="759"/>
      <c r="CC73" s="759"/>
      <c r="CD73" s="759"/>
      <c r="CE73" s="759"/>
      <c r="CF73" s="759"/>
      <c r="CG73" s="760"/>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58"/>
      <c r="DW73" s="759"/>
      <c r="DX73" s="759"/>
      <c r="DY73" s="759"/>
      <c r="DZ73" s="764"/>
      <c r="EA73" s="54"/>
    </row>
    <row r="74" spans="1:131" s="51" customFormat="1" ht="26.25" customHeight="1" x14ac:dyDescent="0.15">
      <c r="A74" s="59">
        <v>7</v>
      </c>
      <c r="B74" s="700"/>
      <c r="C74" s="701"/>
      <c r="D74" s="701"/>
      <c r="E74" s="701"/>
      <c r="F74" s="701"/>
      <c r="G74" s="701"/>
      <c r="H74" s="701"/>
      <c r="I74" s="701"/>
      <c r="J74" s="701"/>
      <c r="K74" s="701"/>
      <c r="L74" s="701"/>
      <c r="M74" s="701"/>
      <c r="N74" s="701"/>
      <c r="O74" s="701"/>
      <c r="P74" s="702"/>
      <c r="Q74" s="703"/>
      <c r="R74" s="704"/>
      <c r="S74" s="704"/>
      <c r="T74" s="704"/>
      <c r="U74" s="704"/>
      <c r="V74" s="704"/>
      <c r="W74" s="704"/>
      <c r="X74" s="704"/>
      <c r="Y74" s="704"/>
      <c r="Z74" s="704"/>
      <c r="AA74" s="704"/>
      <c r="AB74" s="704"/>
      <c r="AC74" s="704"/>
      <c r="AD74" s="704"/>
      <c r="AE74" s="704"/>
      <c r="AF74" s="704"/>
      <c r="AG74" s="704"/>
      <c r="AH74" s="704"/>
      <c r="AI74" s="704"/>
      <c r="AJ74" s="704"/>
      <c r="AK74" s="704"/>
      <c r="AL74" s="704"/>
      <c r="AM74" s="704"/>
      <c r="AN74" s="704"/>
      <c r="AO74" s="704"/>
      <c r="AP74" s="704"/>
      <c r="AQ74" s="704"/>
      <c r="AR74" s="704"/>
      <c r="AS74" s="704"/>
      <c r="AT74" s="704"/>
      <c r="AU74" s="704"/>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8"/>
      <c r="BT74" s="759"/>
      <c r="BU74" s="759"/>
      <c r="BV74" s="759"/>
      <c r="BW74" s="759"/>
      <c r="BX74" s="759"/>
      <c r="BY74" s="759"/>
      <c r="BZ74" s="759"/>
      <c r="CA74" s="759"/>
      <c r="CB74" s="759"/>
      <c r="CC74" s="759"/>
      <c r="CD74" s="759"/>
      <c r="CE74" s="759"/>
      <c r="CF74" s="759"/>
      <c r="CG74" s="760"/>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58"/>
      <c r="DW74" s="759"/>
      <c r="DX74" s="759"/>
      <c r="DY74" s="759"/>
      <c r="DZ74" s="764"/>
      <c r="EA74" s="54"/>
    </row>
    <row r="75" spans="1:131" s="51" customFormat="1" ht="26.25" customHeight="1" x14ac:dyDescent="0.15">
      <c r="A75" s="59">
        <v>8</v>
      </c>
      <c r="B75" s="700"/>
      <c r="C75" s="701"/>
      <c r="D75" s="701"/>
      <c r="E75" s="701"/>
      <c r="F75" s="701"/>
      <c r="G75" s="701"/>
      <c r="H75" s="701"/>
      <c r="I75" s="701"/>
      <c r="J75" s="701"/>
      <c r="K75" s="701"/>
      <c r="L75" s="701"/>
      <c r="M75" s="701"/>
      <c r="N75" s="701"/>
      <c r="O75" s="701"/>
      <c r="P75" s="702"/>
      <c r="Q75" s="712"/>
      <c r="R75" s="707"/>
      <c r="S75" s="707"/>
      <c r="T75" s="707"/>
      <c r="U75" s="709"/>
      <c r="V75" s="705"/>
      <c r="W75" s="707"/>
      <c r="X75" s="707"/>
      <c r="Y75" s="707"/>
      <c r="Z75" s="709"/>
      <c r="AA75" s="705"/>
      <c r="AB75" s="707"/>
      <c r="AC75" s="707"/>
      <c r="AD75" s="707"/>
      <c r="AE75" s="709"/>
      <c r="AF75" s="705"/>
      <c r="AG75" s="707"/>
      <c r="AH75" s="707"/>
      <c r="AI75" s="707"/>
      <c r="AJ75" s="709"/>
      <c r="AK75" s="705"/>
      <c r="AL75" s="707"/>
      <c r="AM75" s="707"/>
      <c r="AN75" s="707"/>
      <c r="AO75" s="709"/>
      <c r="AP75" s="705"/>
      <c r="AQ75" s="707"/>
      <c r="AR75" s="707"/>
      <c r="AS75" s="707"/>
      <c r="AT75" s="709"/>
      <c r="AU75" s="705"/>
      <c r="AV75" s="707"/>
      <c r="AW75" s="707"/>
      <c r="AX75" s="707"/>
      <c r="AY75" s="709"/>
      <c r="AZ75" s="710"/>
      <c r="BA75" s="710"/>
      <c r="BB75" s="710"/>
      <c r="BC75" s="710"/>
      <c r="BD75" s="711"/>
      <c r="BE75" s="62"/>
      <c r="BF75" s="62"/>
      <c r="BG75" s="62"/>
      <c r="BH75" s="62"/>
      <c r="BI75" s="62"/>
      <c r="BJ75" s="62"/>
      <c r="BK75" s="62"/>
      <c r="BL75" s="62"/>
      <c r="BM75" s="62"/>
      <c r="BN75" s="62"/>
      <c r="BO75" s="62"/>
      <c r="BP75" s="62"/>
      <c r="BQ75" s="59">
        <v>69</v>
      </c>
      <c r="BR75" s="88"/>
      <c r="BS75" s="758"/>
      <c r="BT75" s="759"/>
      <c r="BU75" s="759"/>
      <c r="BV75" s="759"/>
      <c r="BW75" s="759"/>
      <c r="BX75" s="759"/>
      <c r="BY75" s="759"/>
      <c r="BZ75" s="759"/>
      <c r="CA75" s="759"/>
      <c r="CB75" s="759"/>
      <c r="CC75" s="759"/>
      <c r="CD75" s="759"/>
      <c r="CE75" s="759"/>
      <c r="CF75" s="759"/>
      <c r="CG75" s="760"/>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58"/>
      <c r="DW75" s="759"/>
      <c r="DX75" s="759"/>
      <c r="DY75" s="759"/>
      <c r="DZ75" s="764"/>
      <c r="EA75" s="54"/>
    </row>
    <row r="76" spans="1:131" s="51" customFormat="1" ht="26.25" customHeight="1" x14ac:dyDescent="0.15">
      <c r="A76" s="59">
        <v>9</v>
      </c>
      <c r="B76" s="700"/>
      <c r="C76" s="701"/>
      <c r="D76" s="701"/>
      <c r="E76" s="701"/>
      <c r="F76" s="701"/>
      <c r="G76" s="701"/>
      <c r="H76" s="701"/>
      <c r="I76" s="701"/>
      <c r="J76" s="701"/>
      <c r="K76" s="701"/>
      <c r="L76" s="701"/>
      <c r="M76" s="701"/>
      <c r="N76" s="701"/>
      <c r="O76" s="701"/>
      <c r="P76" s="702"/>
      <c r="Q76" s="712"/>
      <c r="R76" s="707"/>
      <c r="S76" s="707"/>
      <c r="T76" s="707"/>
      <c r="U76" s="709"/>
      <c r="V76" s="705"/>
      <c r="W76" s="707"/>
      <c r="X76" s="707"/>
      <c r="Y76" s="707"/>
      <c r="Z76" s="709"/>
      <c r="AA76" s="705"/>
      <c r="AB76" s="707"/>
      <c r="AC76" s="707"/>
      <c r="AD76" s="707"/>
      <c r="AE76" s="709"/>
      <c r="AF76" s="705"/>
      <c r="AG76" s="707"/>
      <c r="AH76" s="707"/>
      <c r="AI76" s="707"/>
      <c r="AJ76" s="709"/>
      <c r="AK76" s="705"/>
      <c r="AL76" s="707"/>
      <c r="AM76" s="707"/>
      <c r="AN76" s="707"/>
      <c r="AO76" s="709"/>
      <c r="AP76" s="705"/>
      <c r="AQ76" s="707"/>
      <c r="AR76" s="707"/>
      <c r="AS76" s="707"/>
      <c r="AT76" s="709"/>
      <c r="AU76" s="705"/>
      <c r="AV76" s="707"/>
      <c r="AW76" s="707"/>
      <c r="AX76" s="707"/>
      <c r="AY76" s="709"/>
      <c r="AZ76" s="710"/>
      <c r="BA76" s="710"/>
      <c r="BB76" s="710"/>
      <c r="BC76" s="710"/>
      <c r="BD76" s="711"/>
      <c r="BE76" s="62"/>
      <c r="BF76" s="62"/>
      <c r="BG76" s="62"/>
      <c r="BH76" s="62"/>
      <c r="BI76" s="62"/>
      <c r="BJ76" s="62"/>
      <c r="BK76" s="62"/>
      <c r="BL76" s="62"/>
      <c r="BM76" s="62"/>
      <c r="BN76" s="62"/>
      <c r="BO76" s="62"/>
      <c r="BP76" s="62"/>
      <c r="BQ76" s="59">
        <v>70</v>
      </c>
      <c r="BR76" s="88"/>
      <c r="BS76" s="758"/>
      <c r="BT76" s="759"/>
      <c r="BU76" s="759"/>
      <c r="BV76" s="759"/>
      <c r="BW76" s="759"/>
      <c r="BX76" s="759"/>
      <c r="BY76" s="759"/>
      <c r="BZ76" s="759"/>
      <c r="CA76" s="759"/>
      <c r="CB76" s="759"/>
      <c r="CC76" s="759"/>
      <c r="CD76" s="759"/>
      <c r="CE76" s="759"/>
      <c r="CF76" s="759"/>
      <c r="CG76" s="760"/>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58"/>
      <c r="DW76" s="759"/>
      <c r="DX76" s="759"/>
      <c r="DY76" s="759"/>
      <c r="DZ76" s="764"/>
      <c r="EA76" s="54"/>
    </row>
    <row r="77" spans="1:131" s="51" customFormat="1" ht="26.25" customHeight="1" x14ac:dyDescent="0.15">
      <c r="A77" s="59">
        <v>10</v>
      </c>
      <c r="B77" s="700"/>
      <c r="C77" s="701"/>
      <c r="D77" s="701"/>
      <c r="E77" s="701"/>
      <c r="F77" s="701"/>
      <c r="G77" s="701"/>
      <c r="H77" s="701"/>
      <c r="I77" s="701"/>
      <c r="J77" s="701"/>
      <c r="K77" s="701"/>
      <c r="L77" s="701"/>
      <c r="M77" s="701"/>
      <c r="N77" s="701"/>
      <c r="O77" s="701"/>
      <c r="P77" s="702"/>
      <c r="Q77" s="712"/>
      <c r="R77" s="707"/>
      <c r="S77" s="707"/>
      <c r="T77" s="707"/>
      <c r="U77" s="709"/>
      <c r="V77" s="705"/>
      <c r="W77" s="707"/>
      <c r="X77" s="707"/>
      <c r="Y77" s="707"/>
      <c r="Z77" s="709"/>
      <c r="AA77" s="705"/>
      <c r="AB77" s="707"/>
      <c r="AC77" s="707"/>
      <c r="AD77" s="707"/>
      <c r="AE77" s="709"/>
      <c r="AF77" s="705"/>
      <c r="AG77" s="707"/>
      <c r="AH77" s="707"/>
      <c r="AI77" s="707"/>
      <c r="AJ77" s="709"/>
      <c r="AK77" s="705"/>
      <c r="AL77" s="707"/>
      <c r="AM77" s="707"/>
      <c r="AN77" s="707"/>
      <c r="AO77" s="709"/>
      <c r="AP77" s="705"/>
      <c r="AQ77" s="707"/>
      <c r="AR77" s="707"/>
      <c r="AS77" s="707"/>
      <c r="AT77" s="709"/>
      <c r="AU77" s="705"/>
      <c r="AV77" s="707"/>
      <c r="AW77" s="707"/>
      <c r="AX77" s="707"/>
      <c r="AY77" s="709"/>
      <c r="AZ77" s="710"/>
      <c r="BA77" s="710"/>
      <c r="BB77" s="710"/>
      <c r="BC77" s="710"/>
      <c r="BD77" s="711"/>
      <c r="BE77" s="62"/>
      <c r="BF77" s="62"/>
      <c r="BG77" s="62"/>
      <c r="BH77" s="62"/>
      <c r="BI77" s="62"/>
      <c r="BJ77" s="62"/>
      <c r="BK77" s="62"/>
      <c r="BL77" s="62"/>
      <c r="BM77" s="62"/>
      <c r="BN77" s="62"/>
      <c r="BO77" s="62"/>
      <c r="BP77" s="62"/>
      <c r="BQ77" s="59">
        <v>71</v>
      </c>
      <c r="BR77" s="88"/>
      <c r="BS77" s="758"/>
      <c r="BT77" s="759"/>
      <c r="BU77" s="759"/>
      <c r="BV77" s="759"/>
      <c r="BW77" s="759"/>
      <c r="BX77" s="759"/>
      <c r="BY77" s="759"/>
      <c r="BZ77" s="759"/>
      <c r="CA77" s="759"/>
      <c r="CB77" s="759"/>
      <c r="CC77" s="759"/>
      <c r="CD77" s="759"/>
      <c r="CE77" s="759"/>
      <c r="CF77" s="759"/>
      <c r="CG77" s="760"/>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58"/>
      <c r="DW77" s="759"/>
      <c r="DX77" s="759"/>
      <c r="DY77" s="759"/>
      <c r="DZ77" s="764"/>
      <c r="EA77" s="54"/>
    </row>
    <row r="78" spans="1:131" s="51" customFormat="1" ht="26.25" customHeight="1" x14ac:dyDescent="0.15">
      <c r="A78" s="59">
        <v>11</v>
      </c>
      <c r="B78" s="700"/>
      <c r="C78" s="701"/>
      <c r="D78" s="701"/>
      <c r="E78" s="701"/>
      <c r="F78" s="701"/>
      <c r="G78" s="701"/>
      <c r="H78" s="701"/>
      <c r="I78" s="701"/>
      <c r="J78" s="701"/>
      <c r="K78" s="701"/>
      <c r="L78" s="701"/>
      <c r="M78" s="701"/>
      <c r="N78" s="701"/>
      <c r="O78" s="701"/>
      <c r="P78" s="702"/>
      <c r="Q78" s="703"/>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4"/>
      <c r="AP78" s="704"/>
      <c r="AQ78" s="704"/>
      <c r="AR78" s="704"/>
      <c r="AS78" s="704"/>
      <c r="AT78" s="704"/>
      <c r="AU78" s="704"/>
      <c r="AV78" s="704"/>
      <c r="AW78" s="704"/>
      <c r="AX78" s="704"/>
      <c r="AY78" s="704"/>
      <c r="AZ78" s="710"/>
      <c r="BA78" s="710"/>
      <c r="BB78" s="710"/>
      <c r="BC78" s="710"/>
      <c r="BD78" s="711"/>
      <c r="BE78" s="62"/>
      <c r="BF78" s="62"/>
      <c r="BG78" s="62"/>
      <c r="BH78" s="62"/>
      <c r="BI78" s="62"/>
      <c r="BJ78" s="54"/>
      <c r="BK78" s="54"/>
      <c r="BL78" s="54"/>
      <c r="BM78" s="54"/>
      <c r="BN78" s="54"/>
      <c r="BO78" s="62"/>
      <c r="BP78" s="62"/>
      <c r="BQ78" s="59">
        <v>72</v>
      </c>
      <c r="BR78" s="88"/>
      <c r="BS78" s="758"/>
      <c r="BT78" s="759"/>
      <c r="BU78" s="759"/>
      <c r="BV78" s="759"/>
      <c r="BW78" s="759"/>
      <c r="BX78" s="759"/>
      <c r="BY78" s="759"/>
      <c r="BZ78" s="759"/>
      <c r="CA78" s="759"/>
      <c r="CB78" s="759"/>
      <c r="CC78" s="759"/>
      <c r="CD78" s="759"/>
      <c r="CE78" s="759"/>
      <c r="CF78" s="759"/>
      <c r="CG78" s="760"/>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58"/>
      <c r="DW78" s="759"/>
      <c r="DX78" s="759"/>
      <c r="DY78" s="759"/>
      <c r="DZ78" s="764"/>
      <c r="EA78" s="54"/>
    </row>
    <row r="79" spans="1:131" s="51" customFormat="1" ht="26.25" customHeight="1" x14ac:dyDescent="0.15">
      <c r="A79" s="59">
        <v>12</v>
      </c>
      <c r="B79" s="700"/>
      <c r="C79" s="701"/>
      <c r="D79" s="701"/>
      <c r="E79" s="701"/>
      <c r="F79" s="701"/>
      <c r="G79" s="701"/>
      <c r="H79" s="701"/>
      <c r="I79" s="701"/>
      <c r="J79" s="701"/>
      <c r="K79" s="701"/>
      <c r="L79" s="701"/>
      <c r="M79" s="701"/>
      <c r="N79" s="701"/>
      <c r="O79" s="701"/>
      <c r="P79" s="702"/>
      <c r="Q79" s="703"/>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4"/>
      <c r="AY79" s="704"/>
      <c r="AZ79" s="710"/>
      <c r="BA79" s="710"/>
      <c r="BB79" s="710"/>
      <c r="BC79" s="710"/>
      <c r="BD79" s="711"/>
      <c r="BE79" s="62"/>
      <c r="BF79" s="62"/>
      <c r="BG79" s="62"/>
      <c r="BH79" s="62"/>
      <c r="BI79" s="62"/>
      <c r="BJ79" s="54"/>
      <c r="BK79" s="54"/>
      <c r="BL79" s="54"/>
      <c r="BM79" s="54"/>
      <c r="BN79" s="54"/>
      <c r="BO79" s="62"/>
      <c r="BP79" s="62"/>
      <c r="BQ79" s="59">
        <v>73</v>
      </c>
      <c r="BR79" s="88"/>
      <c r="BS79" s="758"/>
      <c r="BT79" s="759"/>
      <c r="BU79" s="759"/>
      <c r="BV79" s="759"/>
      <c r="BW79" s="759"/>
      <c r="BX79" s="759"/>
      <c r="BY79" s="759"/>
      <c r="BZ79" s="759"/>
      <c r="CA79" s="759"/>
      <c r="CB79" s="759"/>
      <c r="CC79" s="759"/>
      <c r="CD79" s="759"/>
      <c r="CE79" s="759"/>
      <c r="CF79" s="759"/>
      <c r="CG79" s="760"/>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58"/>
      <c r="DW79" s="759"/>
      <c r="DX79" s="759"/>
      <c r="DY79" s="759"/>
      <c r="DZ79" s="764"/>
      <c r="EA79" s="54"/>
    </row>
    <row r="80" spans="1:131" s="51" customFormat="1" ht="26.25" customHeight="1" x14ac:dyDescent="0.15">
      <c r="A80" s="59">
        <v>13</v>
      </c>
      <c r="B80" s="700"/>
      <c r="C80" s="701"/>
      <c r="D80" s="701"/>
      <c r="E80" s="701"/>
      <c r="F80" s="701"/>
      <c r="G80" s="701"/>
      <c r="H80" s="701"/>
      <c r="I80" s="701"/>
      <c r="J80" s="701"/>
      <c r="K80" s="701"/>
      <c r="L80" s="701"/>
      <c r="M80" s="701"/>
      <c r="N80" s="701"/>
      <c r="O80" s="701"/>
      <c r="P80" s="702"/>
      <c r="Q80" s="703"/>
      <c r="R80" s="704"/>
      <c r="S80" s="704"/>
      <c r="T80" s="704"/>
      <c r="U80" s="704"/>
      <c r="V80" s="704"/>
      <c r="W80" s="704"/>
      <c r="X80" s="704"/>
      <c r="Y80" s="704"/>
      <c r="Z80" s="704"/>
      <c r="AA80" s="704"/>
      <c r="AB80" s="704"/>
      <c r="AC80" s="704"/>
      <c r="AD80" s="704"/>
      <c r="AE80" s="704"/>
      <c r="AF80" s="704"/>
      <c r="AG80" s="704"/>
      <c r="AH80" s="704"/>
      <c r="AI80" s="704"/>
      <c r="AJ80" s="704"/>
      <c r="AK80" s="704"/>
      <c r="AL80" s="704"/>
      <c r="AM80" s="704"/>
      <c r="AN80" s="704"/>
      <c r="AO80" s="704"/>
      <c r="AP80" s="704"/>
      <c r="AQ80" s="704"/>
      <c r="AR80" s="704"/>
      <c r="AS80" s="704"/>
      <c r="AT80" s="704"/>
      <c r="AU80" s="704"/>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8"/>
      <c r="BT80" s="759"/>
      <c r="BU80" s="759"/>
      <c r="BV80" s="759"/>
      <c r="BW80" s="759"/>
      <c r="BX80" s="759"/>
      <c r="BY80" s="759"/>
      <c r="BZ80" s="759"/>
      <c r="CA80" s="759"/>
      <c r="CB80" s="759"/>
      <c r="CC80" s="759"/>
      <c r="CD80" s="759"/>
      <c r="CE80" s="759"/>
      <c r="CF80" s="759"/>
      <c r="CG80" s="760"/>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58"/>
      <c r="DW80" s="759"/>
      <c r="DX80" s="759"/>
      <c r="DY80" s="759"/>
      <c r="DZ80" s="764"/>
      <c r="EA80" s="54"/>
    </row>
    <row r="81" spans="1:131" s="51" customFormat="1" ht="26.25" customHeight="1" x14ac:dyDescent="0.15">
      <c r="A81" s="59">
        <v>14</v>
      </c>
      <c r="B81" s="700"/>
      <c r="C81" s="701"/>
      <c r="D81" s="701"/>
      <c r="E81" s="701"/>
      <c r="F81" s="701"/>
      <c r="G81" s="701"/>
      <c r="H81" s="701"/>
      <c r="I81" s="701"/>
      <c r="J81" s="701"/>
      <c r="K81" s="701"/>
      <c r="L81" s="701"/>
      <c r="M81" s="701"/>
      <c r="N81" s="701"/>
      <c r="O81" s="701"/>
      <c r="P81" s="702"/>
      <c r="Q81" s="703"/>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4"/>
      <c r="AY81" s="704"/>
      <c r="AZ81" s="710"/>
      <c r="BA81" s="710"/>
      <c r="BB81" s="710"/>
      <c r="BC81" s="710"/>
      <c r="BD81" s="711"/>
      <c r="BE81" s="62"/>
      <c r="BF81" s="62"/>
      <c r="BG81" s="62"/>
      <c r="BH81" s="62"/>
      <c r="BI81" s="62"/>
      <c r="BJ81" s="62"/>
      <c r="BK81" s="62"/>
      <c r="BL81" s="62"/>
      <c r="BM81" s="62"/>
      <c r="BN81" s="62"/>
      <c r="BO81" s="62"/>
      <c r="BP81" s="62"/>
      <c r="BQ81" s="59">
        <v>75</v>
      </c>
      <c r="BR81" s="88"/>
      <c r="BS81" s="758"/>
      <c r="BT81" s="759"/>
      <c r="BU81" s="759"/>
      <c r="BV81" s="759"/>
      <c r="BW81" s="759"/>
      <c r="BX81" s="759"/>
      <c r="BY81" s="759"/>
      <c r="BZ81" s="759"/>
      <c r="CA81" s="759"/>
      <c r="CB81" s="759"/>
      <c r="CC81" s="759"/>
      <c r="CD81" s="759"/>
      <c r="CE81" s="759"/>
      <c r="CF81" s="759"/>
      <c r="CG81" s="760"/>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58"/>
      <c r="DW81" s="759"/>
      <c r="DX81" s="759"/>
      <c r="DY81" s="759"/>
      <c r="DZ81" s="764"/>
      <c r="EA81" s="54"/>
    </row>
    <row r="82" spans="1:131" s="51" customFormat="1" ht="26.25" customHeight="1" x14ac:dyDescent="0.15">
      <c r="A82" s="59">
        <v>15</v>
      </c>
      <c r="B82" s="700"/>
      <c r="C82" s="701"/>
      <c r="D82" s="701"/>
      <c r="E82" s="701"/>
      <c r="F82" s="701"/>
      <c r="G82" s="701"/>
      <c r="H82" s="701"/>
      <c r="I82" s="701"/>
      <c r="J82" s="701"/>
      <c r="K82" s="701"/>
      <c r="L82" s="701"/>
      <c r="M82" s="701"/>
      <c r="N82" s="701"/>
      <c r="O82" s="701"/>
      <c r="P82" s="702"/>
      <c r="Q82" s="703"/>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704"/>
      <c r="AY82" s="704"/>
      <c r="AZ82" s="710"/>
      <c r="BA82" s="710"/>
      <c r="BB82" s="710"/>
      <c r="BC82" s="710"/>
      <c r="BD82" s="711"/>
      <c r="BE82" s="62"/>
      <c r="BF82" s="62"/>
      <c r="BG82" s="62"/>
      <c r="BH82" s="62"/>
      <c r="BI82" s="62"/>
      <c r="BJ82" s="62"/>
      <c r="BK82" s="62"/>
      <c r="BL82" s="62"/>
      <c r="BM82" s="62"/>
      <c r="BN82" s="62"/>
      <c r="BO82" s="62"/>
      <c r="BP82" s="62"/>
      <c r="BQ82" s="59">
        <v>76</v>
      </c>
      <c r="BR82" s="88"/>
      <c r="BS82" s="758"/>
      <c r="BT82" s="759"/>
      <c r="BU82" s="759"/>
      <c r="BV82" s="759"/>
      <c r="BW82" s="759"/>
      <c r="BX82" s="759"/>
      <c r="BY82" s="759"/>
      <c r="BZ82" s="759"/>
      <c r="CA82" s="759"/>
      <c r="CB82" s="759"/>
      <c r="CC82" s="759"/>
      <c r="CD82" s="759"/>
      <c r="CE82" s="759"/>
      <c r="CF82" s="759"/>
      <c r="CG82" s="760"/>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58"/>
      <c r="DW82" s="759"/>
      <c r="DX82" s="759"/>
      <c r="DY82" s="759"/>
      <c r="DZ82" s="764"/>
      <c r="EA82" s="54"/>
    </row>
    <row r="83" spans="1:131" s="51" customFormat="1" ht="26.25" customHeight="1" x14ac:dyDescent="0.15">
      <c r="A83" s="59">
        <v>16</v>
      </c>
      <c r="B83" s="700"/>
      <c r="C83" s="701"/>
      <c r="D83" s="701"/>
      <c r="E83" s="701"/>
      <c r="F83" s="701"/>
      <c r="G83" s="701"/>
      <c r="H83" s="701"/>
      <c r="I83" s="701"/>
      <c r="J83" s="701"/>
      <c r="K83" s="701"/>
      <c r="L83" s="701"/>
      <c r="M83" s="701"/>
      <c r="N83" s="701"/>
      <c r="O83" s="701"/>
      <c r="P83" s="702"/>
      <c r="Q83" s="703"/>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8"/>
      <c r="BT83" s="759"/>
      <c r="BU83" s="759"/>
      <c r="BV83" s="759"/>
      <c r="BW83" s="759"/>
      <c r="BX83" s="759"/>
      <c r="BY83" s="759"/>
      <c r="BZ83" s="759"/>
      <c r="CA83" s="759"/>
      <c r="CB83" s="759"/>
      <c r="CC83" s="759"/>
      <c r="CD83" s="759"/>
      <c r="CE83" s="759"/>
      <c r="CF83" s="759"/>
      <c r="CG83" s="760"/>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58"/>
      <c r="DW83" s="759"/>
      <c r="DX83" s="759"/>
      <c r="DY83" s="759"/>
      <c r="DZ83" s="764"/>
      <c r="EA83" s="54"/>
    </row>
    <row r="84" spans="1:131" s="51" customFormat="1" ht="26.25" customHeight="1" x14ac:dyDescent="0.15">
      <c r="A84" s="59">
        <v>17</v>
      </c>
      <c r="B84" s="700"/>
      <c r="C84" s="701"/>
      <c r="D84" s="701"/>
      <c r="E84" s="701"/>
      <c r="F84" s="701"/>
      <c r="G84" s="701"/>
      <c r="H84" s="701"/>
      <c r="I84" s="701"/>
      <c r="J84" s="701"/>
      <c r="K84" s="701"/>
      <c r="L84" s="701"/>
      <c r="M84" s="701"/>
      <c r="N84" s="701"/>
      <c r="O84" s="701"/>
      <c r="P84" s="702"/>
      <c r="Q84" s="703"/>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10"/>
      <c r="BA84" s="710"/>
      <c r="BB84" s="710"/>
      <c r="BC84" s="710"/>
      <c r="BD84" s="711"/>
      <c r="BE84" s="62"/>
      <c r="BF84" s="62"/>
      <c r="BG84" s="62"/>
      <c r="BH84" s="62"/>
      <c r="BI84" s="62"/>
      <c r="BJ84" s="62"/>
      <c r="BK84" s="62"/>
      <c r="BL84" s="62"/>
      <c r="BM84" s="62"/>
      <c r="BN84" s="62"/>
      <c r="BO84" s="62"/>
      <c r="BP84" s="62"/>
      <c r="BQ84" s="59">
        <v>78</v>
      </c>
      <c r="BR84" s="88"/>
      <c r="BS84" s="758"/>
      <c r="BT84" s="759"/>
      <c r="BU84" s="759"/>
      <c r="BV84" s="759"/>
      <c r="BW84" s="759"/>
      <c r="BX84" s="759"/>
      <c r="BY84" s="759"/>
      <c r="BZ84" s="759"/>
      <c r="CA84" s="759"/>
      <c r="CB84" s="759"/>
      <c r="CC84" s="759"/>
      <c r="CD84" s="759"/>
      <c r="CE84" s="759"/>
      <c r="CF84" s="759"/>
      <c r="CG84" s="760"/>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58"/>
      <c r="DW84" s="759"/>
      <c r="DX84" s="759"/>
      <c r="DY84" s="759"/>
      <c r="DZ84" s="764"/>
      <c r="EA84" s="54"/>
    </row>
    <row r="85" spans="1:131" s="51" customFormat="1" ht="26.25" customHeight="1" x14ac:dyDescent="0.15">
      <c r="A85" s="59">
        <v>18</v>
      </c>
      <c r="B85" s="700"/>
      <c r="C85" s="701"/>
      <c r="D85" s="701"/>
      <c r="E85" s="701"/>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8"/>
      <c r="BT85" s="759"/>
      <c r="BU85" s="759"/>
      <c r="BV85" s="759"/>
      <c r="BW85" s="759"/>
      <c r="BX85" s="759"/>
      <c r="BY85" s="759"/>
      <c r="BZ85" s="759"/>
      <c r="CA85" s="759"/>
      <c r="CB85" s="759"/>
      <c r="CC85" s="759"/>
      <c r="CD85" s="759"/>
      <c r="CE85" s="759"/>
      <c r="CF85" s="759"/>
      <c r="CG85" s="760"/>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58"/>
      <c r="DW85" s="759"/>
      <c r="DX85" s="759"/>
      <c r="DY85" s="759"/>
      <c r="DZ85" s="764"/>
      <c r="EA85" s="54"/>
    </row>
    <row r="86" spans="1:131" s="51" customFormat="1" ht="26.25" customHeight="1" x14ac:dyDescent="0.15">
      <c r="A86" s="59">
        <v>19</v>
      </c>
      <c r="B86" s="700"/>
      <c r="C86" s="701"/>
      <c r="D86" s="701"/>
      <c r="E86" s="701"/>
      <c r="F86" s="701"/>
      <c r="G86" s="701"/>
      <c r="H86" s="701"/>
      <c r="I86" s="701"/>
      <c r="J86" s="701"/>
      <c r="K86" s="701"/>
      <c r="L86" s="701"/>
      <c r="M86" s="701"/>
      <c r="N86" s="701"/>
      <c r="O86" s="701"/>
      <c r="P86" s="702"/>
      <c r="Q86" s="703"/>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8"/>
      <c r="BT86" s="759"/>
      <c r="BU86" s="759"/>
      <c r="BV86" s="759"/>
      <c r="BW86" s="759"/>
      <c r="BX86" s="759"/>
      <c r="BY86" s="759"/>
      <c r="BZ86" s="759"/>
      <c r="CA86" s="759"/>
      <c r="CB86" s="759"/>
      <c r="CC86" s="759"/>
      <c r="CD86" s="759"/>
      <c r="CE86" s="759"/>
      <c r="CF86" s="759"/>
      <c r="CG86" s="760"/>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58"/>
      <c r="DW86" s="759"/>
      <c r="DX86" s="759"/>
      <c r="DY86" s="759"/>
      <c r="DZ86" s="764"/>
      <c r="EA86" s="54"/>
    </row>
    <row r="87" spans="1:131" s="51" customFormat="1" ht="26.25" customHeight="1" x14ac:dyDescent="0.15">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58"/>
      <c r="BT87" s="759"/>
      <c r="BU87" s="759"/>
      <c r="BV87" s="759"/>
      <c r="BW87" s="759"/>
      <c r="BX87" s="759"/>
      <c r="BY87" s="759"/>
      <c r="BZ87" s="759"/>
      <c r="CA87" s="759"/>
      <c r="CB87" s="759"/>
      <c r="CC87" s="759"/>
      <c r="CD87" s="759"/>
      <c r="CE87" s="759"/>
      <c r="CF87" s="759"/>
      <c r="CG87" s="760"/>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58"/>
      <c r="DW87" s="759"/>
      <c r="DX87" s="759"/>
      <c r="DY87" s="759"/>
      <c r="DZ87" s="764"/>
      <c r="EA87" s="54"/>
    </row>
    <row r="88" spans="1:131" s="51" customFormat="1" ht="26.25" customHeight="1" x14ac:dyDescent="0.15">
      <c r="A88" s="60" t="s">
        <v>262</v>
      </c>
      <c r="B88" s="723" t="s">
        <v>475</v>
      </c>
      <c r="C88" s="724"/>
      <c r="D88" s="724"/>
      <c r="E88" s="724"/>
      <c r="F88" s="724"/>
      <c r="G88" s="724"/>
      <c r="H88" s="724"/>
      <c r="I88" s="724"/>
      <c r="J88" s="724"/>
      <c r="K88" s="724"/>
      <c r="L88" s="724"/>
      <c r="M88" s="724"/>
      <c r="N88" s="724"/>
      <c r="O88" s="724"/>
      <c r="P88" s="725"/>
      <c r="Q88" s="755"/>
      <c r="R88" s="732"/>
      <c r="S88" s="732"/>
      <c r="T88" s="732"/>
      <c r="U88" s="732"/>
      <c r="V88" s="732"/>
      <c r="W88" s="732"/>
      <c r="X88" s="732"/>
      <c r="Y88" s="732"/>
      <c r="Z88" s="732"/>
      <c r="AA88" s="732"/>
      <c r="AB88" s="732"/>
      <c r="AC88" s="732"/>
      <c r="AD88" s="732"/>
      <c r="AE88" s="732"/>
      <c r="AF88" s="727">
        <v>1944</v>
      </c>
      <c r="AG88" s="727"/>
      <c r="AH88" s="727"/>
      <c r="AI88" s="727"/>
      <c r="AJ88" s="727"/>
      <c r="AK88" s="732"/>
      <c r="AL88" s="732"/>
      <c r="AM88" s="732"/>
      <c r="AN88" s="732"/>
      <c r="AO88" s="732"/>
      <c r="AP88" s="727">
        <v>2363</v>
      </c>
      <c r="AQ88" s="727"/>
      <c r="AR88" s="727"/>
      <c r="AS88" s="727"/>
      <c r="AT88" s="727"/>
      <c r="AU88" s="727">
        <v>1468</v>
      </c>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8"/>
      <c r="BT88" s="759"/>
      <c r="BU88" s="759"/>
      <c r="BV88" s="759"/>
      <c r="BW88" s="759"/>
      <c r="BX88" s="759"/>
      <c r="BY88" s="759"/>
      <c r="BZ88" s="759"/>
      <c r="CA88" s="759"/>
      <c r="CB88" s="759"/>
      <c r="CC88" s="759"/>
      <c r="CD88" s="759"/>
      <c r="CE88" s="759"/>
      <c r="CF88" s="759"/>
      <c r="CG88" s="760"/>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58"/>
      <c r="DW88" s="759"/>
      <c r="DX88" s="759"/>
      <c r="DY88" s="759"/>
      <c r="DZ88" s="764"/>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8"/>
      <c r="BT89" s="759"/>
      <c r="BU89" s="759"/>
      <c r="BV89" s="759"/>
      <c r="BW89" s="759"/>
      <c r="BX89" s="759"/>
      <c r="BY89" s="759"/>
      <c r="BZ89" s="759"/>
      <c r="CA89" s="759"/>
      <c r="CB89" s="759"/>
      <c r="CC89" s="759"/>
      <c r="CD89" s="759"/>
      <c r="CE89" s="759"/>
      <c r="CF89" s="759"/>
      <c r="CG89" s="760"/>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58"/>
      <c r="DW89" s="759"/>
      <c r="DX89" s="759"/>
      <c r="DY89" s="759"/>
      <c r="DZ89" s="764"/>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8"/>
      <c r="BT90" s="759"/>
      <c r="BU90" s="759"/>
      <c r="BV90" s="759"/>
      <c r="BW90" s="759"/>
      <c r="BX90" s="759"/>
      <c r="BY90" s="759"/>
      <c r="BZ90" s="759"/>
      <c r="CA90" s="759"/>
      <c r="CB90" s="759"/>
      <c r="CC90" s="759"/>
      <c r="CD90" s="759"/>
      <c r="CE90" s="759"/>
      <c r="CF90" s="759"/>
      <c r="CG90" s="760"/>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58"/>
      <c r="DW90" s="759"/>
      <c r="DX90" s="759"/>
      <c r="DY90" s="759"/>
      <c r="DZ90" s="764"/>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8"/>
      <c r="BT91" s="759"/>
      <c r="BU91" s="759"/>
      <c r="BV91" s="759"/>
      <c r="BW91" s="759"/>
      <c r="BX91" s="759"/>
      <c r="BY91" s="759"/>
      <c r="BZ91" s="759"/>
      <c r="CA91" s="759"/>
      <c r="CB91" s="759"/>
      <c r="CC91" s="759"/>
      <c r="CD91" s="759"/>
      <c r="CE91" s="759"/>
      <c r="CF91" s="759"/>
      <c r="CG91" s="760"/>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58"/>
      <c r="DW91" s="759"/>
      <c r="DX91" s="759"/>
      <c r="DY91" s="759"/>
      <c r="DZ91" s="764"/>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8"/>
      <c r="BT92" s="759"/>
      <c r="BU92" s="759"/>
      <c r="BV92" s="759"/>
      <c r="BW92" s="759"/>
      <c r="BX92" s="759"/>
      <c r="BY92" s="759"/>
      <c r="BZ92" s="759"/>
      <c r="CA92" s="759"/>
      <c r="CB92" s="759"/>
      <c r="CC92" s="759"/>
      <c r="CD92" s="759"/>
      <c r="CE92" s="759"/>
      <c r="CF92" s="759"/>
      <c r="CG92" s="760"/>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58"/>
      <c r="DW92" s="759"/>
      <c r="DX92" s="759"/>
      <c r="DY92" s="759"/>
      <c r="DZ92" s="764"/>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8"/>
      <c r="BT93" s="759"/>
      <c r="BU93" s="759"/>
      <c r="BV93" s="759"/>
      <c r="BW93" s="759"/>
      <c r="BX93" s="759"/>
      <c r="BY93" s="759"/>
      <c r="BZ93" s="759"/>
      <c r="CA93" s="759"/>
      <c r="CB93" s="759"/>
      <c r="CC93" s="759"/>
      <c r="CD93" s="759"/>
      <c r="CE93" s="759"/>
      <c r="CF93" s="759"/>
      <c r="CG93" s="760"/>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58"/>
      <c r="DW93" s="759"/>
      <c r="DX93" s="759"/>
      <c r="DY93" s="759"/>
      <c r="DZ93" s="764"/>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8"/>
      <c r="BT94" s="759"/>
      <c r="BU94" s="759"/>
      <c r="BV94" s="759"/>
      <c r="BW94" s="759"/>
      <c r="BX94" s="759"/>
      <c r="BY94" s="759"/>
      <c r="BZ94" s="759"/>
      <c r="CA94" s="759"/>
      <c r="CB94" s="759"/>
      <c r="CC94" s="759"/>
      <c r="CD94" s="759"/>
      <c r="CE94" s="759"/>
      <c r="CF94" s="759"/>
      <c r="CG94" s="760"/>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58"/>
      <c r="DW94" s="759"/>
      <c r="DX94" s="759"/>
      <c r="DY94" s="759"/>
      <c r="DZ94" s="764"/>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8"/>
      <c r="BT95" s="759"/>
      <c r="BU95" s="759"/>
      <c r="BV95" s="759"/>
      <c r="BW95" s="759"/>
      <c r="BX95" s="759"/>
      <c r="BY95" s="759"/>
      <c r="BZ95" s="759"/>
      <c r="CA95" s="759"/>
      <c r="CB95" s="759"/>
      <c r="CC95" s="759"/>
      <c r="CD95" s="759"/>
      <c r="CE95" s="759"/>
      <c r="CF95" s="759"/>
      <c r="CG95" s="760"/>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58"/>
      <c r="DW95" s="759"/>
      <c r="DX95" s="759"/>
      <c r="DY95" s="759"/>
      <c r="DZ95" s="764"/>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8"/>
      <c r="BT96" s="759"/>
      <c r="BU96" s="759"/>
      <c r="BV96" s="759"/>
      <c r="BW96" s="759"/>
      <c r="BX96" s="759"/>
      <c r="BY96" s="759"/>
      <c r="BZ96" s="759"/>
      <c r="CA96" s="759"/>
      <c r="CB96" s="759"/>
      <c r="CC96" s="759"/>
      <c r="CD96" s="759"/>
      <c r="CE96" s="759"/>
      <c r="CF96" s="759"/>
      <c r="CG96" s="760"/>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58"/>
      <c r="DW96" s="759"/>
      <c r="DX96" s="759"/>
      <c r="DY96" s="759"/>
      <c r="DZ96" s="764"/>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8"/>
      <c r="BT97" s="759"/>
      <c r="BU97" s="759"/>
      <c r="BV97" s="759"/>
      <c r="BW97" s="759"/>
      <c r="BX97" s="759"/>
      <c r="BY97" s="759"/>
      <c r="BZ97" s="759"/>
      <c r="CA97" s="759"/>
      <c r="CB97" s="759"/>
      <c r="CC97" s="759"/>
      <c r="CD97" s="759"/>
      <c r="CE97" s="759"/>
      <c r="CF97" s="759"/>
      <c r="CG97" s="760"/>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58"/>
      <c r="DW97" s="759"/>
      <c r="DX97" s="759"/>
      <c r="DY97" s="759"/>
      <c r="DZ97" s="764"/>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8"/>
      <c r="BT98" s="759"/>
      <c r="BU98" s="759"/>
      <c r="BV98" s="759"/>
      <c r="BW98" s="759"/>
      <c r="BX98" s="759"/>
      <c r="BY98" s="759"/>
      <c r="BZ98" s="759"/>
      <c r="CA98" s="759"/>
      <c r="CB98" s="759"/>
      <c r="CC98" s="759"/>
      <c r="CD98" s="759"/>
      <c r="CE98" s="759"/>
      <c r="CF98" s="759"/>
      <c r="CG98" s="760"/>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58"/>
      <c r="DW98" s="759"/>
      <c r="DX98" s="759"/>
      <c r="DY98" s="759"/>
      <c r="DZ98" s="764"/>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8"/>
      <c r="BT99" s="759"/>
      <c r="BU99" s="759"/>
      <c r="BV99" s="759"/>
      <c r="BW99" s="759"/>
      <c r="BX99" s="759"/>
      <c r="BY99" s="759"/>
      <c r="BZ99" s="759"/>
      <c r="CA99" s="759"/>
      <c r="CB99" s="759"/>
      <c r="CC99" s="759"/>
      <c r="CD99" s="759"/>
      <c r="CE99" s="759"/>
      <c r="CF99" s="759"/>
      <c r="CG99" s="760"/>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58"/>
      <c r="DW99" s="759"/>
      <c r="DX99" s="759"/>
      <c r="DY99" s="759"/>
      <c r="DZ99" s="764"/>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8"/>
      <c r="BT100" s="759"/>
      <c r="BU100" s="759"/>
      <c r="BV100" s="759"/>
      <c r="BW100" s="759"/>
      <c r="BX100" s="759"/>
      <c r="BY100" s="759"/>
      <c r="BZ100" s="759"/>
      <c r="CA100" s="759"/>
      <c r="CB100" s="759"/>
      <c r="CC100" s="759"/>
      <c r="CD100" s="759"/>
      <c r="CE100" s="759"/>
      <c r="CF100" s="759"/>
      <c r="CG100" s="760"/>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58"/>
      <c r="DW100" s="759"/>
      <c r="DX100" s="759"/>
      <c r="DY100" s="759"/>
      <c r="DZ100" s="764"/>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8"/>
      <c r="BT101" s="759"/>
      <c r="BU101" s="759"/>
      <c r="BV101" s="759"/>
      <c r="BW101" s="759"/>
      <c r="BX101" s="759"/>
      <c r="BY101" s="759"/>
      <c r="BZ101" s="759"/>
      <c r="CA101" s="759"/>
      <c r="CB101" s="759"/>
      <c r="CC101" s="759"/>
      <c r="CD101" s="759"/>
      <c r="CE101" s="759"/>
      <c r="CF101" s="759"/>
      <c r="CG101" s="760"/>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58"/>
      <c r="DW101" s="759"/>
      <c r="DX101" s="759"/>
      <c r="DY101" s="759"/>
      <c r="DZ101" s="764"/>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262</v>
      </c>
      <c r="BR102" s="723" t="s">
        <v>454</v>
      </c>
      <c r="BS102" s="724"/>
      <c r="BT102" s="724"/>
      <c r="BU102" s="724"/>
      <c r="BV102" s="724"/>
      <c r="BW102" s="724"/>
      <c r="BX102" s="724"/>
      <c r="BY102" s="724"/>
      <c r="BZ102" s="724"/>
      <c r="CA102" s="724"/>
      <c r="CB102" s="724"/>
      <c r="CC102" s="724"/>
      <c r="CD102" s="724"/>
      <c r="CE102" s="724"/>
      <c r="CF102" s="724"/>
      <c r="CG102" s="725"/>
      <c r="CH102" s="772"/>
      <c r="CI102" s="773"/>
      <c r="CJ102" s="773"/>
      <c r="CK102" s="773"/>
      <c r="CL102" s="774"/>
      <c r="CM102" s="772"/>
      <c r="CN102" s="773"/>
      <c r="CO102" s="773"/>
      <c r="CP102" s="773"/>
      <c r="CQ102" s="774"/>
      <c r="CR102" s="775">
        <v>14</v>
      </c>
      <c r="CS102" s="736"/>
      <c r="CT102" s="736"/>
      <c r="CU102" s="736"/>
      <c r="CV102" s="776"/>
      <c r="CW102" s="775" t="s">
        <v>210</v>
      </c>
      <c r="CX102" s="736"/>
      <c r="CY102" s="736"/>
      <c r="CZ102" s="736"/>
      <c r="DA102" s="776"/>
      <c r="DB102" s="775" t="s">
        <v>210</v>
      </c>
      <c r="DC102" s="736"/>
      <c r="DD102" s="736"/>
      <c r="DE102" s="736"/>
      <c r="DF102" s="776"/>
      <c r="DG102" s="775" t="s">
        <v>210</v>
      </c>
      <c r="DH102" s="736"/>
      <c r="DI102" s="736"/>
      <c r="DJ102" s="736"/>
      <c r="DK102" s="776"/>
      <c r="DL102" s="775" t="s">
        <v>210</v>
      </c>
      <c r="DM102" s="736"/>
      <c r="DN102" s="736"/>
      <c r="DO102" s="736"/>
      <c r="DP102" s="776"/>
      <c r="DQ102" s="775" t="s">
        <v>210</v>
      </c>
      <c r="DR102" s="736"/>
      <c r="DS102" s="736"/>
      <c r="DT102" s="736"/>
      <c r="DU102" s="776"/>
      <c r="DV102" s="723"/>
      <c r="DW102" s="724"/>
      <c r="DX102" s="724"/>
      <c r="DY102" s="724"/>
      <c r="DZ102" s="77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476</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138</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0" t="s">
        <v>478</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211</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x14ac:dyDescent="0.15">
      <c r="A109" s="783" t="s">
        <v>479</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480</v>
      </c>
      <c r="AB109" s="784"/>
      <c r="AC109" s="784"/>
      <c r="AD109" s="784"/>
      <c r="AE109" s="785"/>
      <c r="AF109" s="786" t="s">
        <v>267</v>
      </c>
      <c r="AG109" s="784"/>
      <c r="AH109" s="784"/>
      <c r="AI109" s="784"/>
      <c r="AJ109" s="785"/>
      <c r="AK109" s="786" t="s">
        <v>397</v>
      </c>
      <c r="AL109" s="784"/>
      <c r="AM109" s="784"/>
      <c r="AN109" s="784"/>
      <c r="AO109" s="785"/>
      <c r="AP109" s="786" t="s">
        <v>481</v>
      </c>
      <c r="AQ109" s="784"/>
      <c r="AR109" s="784"/>
      <c r="AS109" s="784"/>
      <c r="AT109" s="787"/>
      <c r="AU109" s="783" t="s">
        <v>479</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480</v>
      </c>
      <c r="BR109" s="784"/>
      <c r="BS109" s="784"/>
      <c r="BT109" s="784"/>
      <c r="BU109" s="785"/>
      <c r="BV109" s="786" t="s">
        <v>267</v>
      </c>
      <c r="BW109" s="784"/>
      <c r="BX109" s="784"/>
      <c r="BY109" s="784"/>
      <c r="BZ109" s="785"/>
      <c r="CA109" s="786" t="s">
        <v>397</v>
      </c>
      <c r="CB109" s="784"/>
      <c r="CC109" s="784"/>
      <c r="CD109" s="784"/>
      <c r="CE109" s="785"/>
      <c r="CF109" s="788" t="s">
        <v>481</v>
      </c>
      <c r="CG109" s="788"/>
      <c r="CH109" s="788"/>
      <c r="CI109" s="788"/>
      <c r="CJ109" s="788"/>
      <c r="CK109" s="786" t="s">
        <v>94</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480</v>
      </c>
      <c r="DH109" s="784"/>
      <c r="DI109" s="784"/>
      <c r="DJ109" s="784"/>
      <c r="DK109" s="785"/>
      <c r="DL109" s="786" t="s">
        <v>267</v>
      </c>
      <c r="DM109" s="784"/>
      <c r="DN109" s="784"/>
      <c r="DO109" s="784"/>
      <c r="DP109" s="785"/>
      <c r="DQ109" s="786" t="s">
        <v>397</v>
      </c>
      <c r="DR109" s="784"/>
      <c r="DS109" s="784"/>
      <c r="DT109" s="784"/>
      <c r="DU109" s="785"/>
      <c r="DV109" s="786" t="s">
        <v>481</v>
      </c>
      <c r="DW109" s="784"/>
      <c r="DX109" s="784"/>
      <c r="DY109" s="784"/>
      <c r="DZ109" s="787"/>
    </row>
    <row r="110" spans="1:131" s="54" customFormat="1" ht="26.25" customHeight="1" x14ac:dyDescent="0.15">
      <c r="A110" s="789" t="s">
        <v>339</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2768016</v>
      </c>
      <c r="AB110" s="793"/>
      <c r="AC110" s="793"/>
      <c r="AD110" s="793"/>
      <c r="AE110" s="794"/>
      <c r="AF110" s="795">
        <v>2765141</v>
      </c>
      <c r="AG110" s="793"/>
      <c r="AH110" s="793"/>
      <c r="AI110" s="793"/>
      <c r="AJ110" s="794"/>
      <c r="AK110" s="795">
        <v>2767270</v>
      </c>
      <c r="AL110" s="793"/>
      <c r="AM110" s="793"/>
      <c r="AN110" s="793"/>
      <c r="AO110" s="794"/>
      <c r="AP110" s="796">
        <v>24.7</v>
      </c>
      <c r="AQ110" s="797"/>
      <c r="AR110" s="797"/>
      <c r="AS110" s="797"/>
      <c r="AT110" s="798"/>
      <c r="AU110" s="1012" t="s">
        <v>108</v>
      </c>
      <c r="AV110" s="1013"/>
      <c r="AW110" s="1013"/>
      <c r="AX110" s="1013"/>
      <c r="AY110" s="1013"/>
      <c r="AZ110" s="799" t="s">
        <v>482</v>
      </c>
      <c r="BA110" s="790"/>
      <c r="BB110" s="790"/>
      <c r="BC110" s="790"/>
      <c r="BD110" s="790"/>
      <c r="BE110" s="790"/>
      <c r="BF110" s="790"/>
      <c r="BG110" s="790"/>
      <c r="BH110" s="790"/>
      <c r="BI110" s="790"/>
      <c r="BJ110" s="790"/>
      <c r="BK110" s="790"/>
      <c r="BL110" s="790"/>
      <c r="BM110" s="790"/>
      <c r="BN110" s="790"/>
      <c r="BO110" s="790"/>
      <c r="BP110" s="791"/>
      <c r="BQ110" s="800">
        <v>31286373</v>
      </c>
      <c r="BR110" s="801"/>
      <c r="BS110" s="801"/>
      <c r="BT110" s="801"/>
      <c r="BU110" s="801"/>
      <c r="BV110" s="801">
        <v>31109483</v>
      </c>
      <c r="BW110" s="801"/>
      <c r="BX110" s="801"/>
      <c r="BY110" s="801"/>
      <c r="BZ110" s="801"/>
      <c r="CA110" s="801">
        <v>30798839</v>
      </c>
      <c r="CB110" s="801"/>
      <c r="CC110" s="801"/>
      <c r="CD110" s="801"/>
      <c r="CE110" s="801"/>
      <c r="CF110" s="802">
        <v>274.7</v>
      </c>
      <c r="CG110" s="803"/>
      <c r="CH110" s="803"/>
      <c r="CI110" s="803"/>
      <c r="CJ110" s="803"/>
      <c r="CK110" s="1018" t="s">
        <v>392</v>
      </c>
      <c r="CL110" s="1019"/>
      <c r="CM110" s="804" t="s">
        <v>484</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t="s">
        <v>210</v>
      </c>
      <c r="DH110" s="801"/>
      <c r="DI110" s="801"/>
      <c r="DJ110" s="801"/>
      <c r="DK110" s="801"/>
      <c r="DL110" s="801" t="s">
        <v>210</v>
      </c>
      <c r="DM110" s="801"/>
      <c r="DN110" s="801"/>
      <c r="DO110" s="801"/>
      <c r="DP110" s="801"/>
      <c r="DQ110" s="801" t="s">
        <v>210</v>
      </c>
      <c r="DR110" s="801"/>
      <c r="DS110" s="801"/>
      <c r="DT110" s="801"/>
      <c r="DU110" s="801"/>
      <c r="DV110" s="807" t="s">
        <v>210</v>
      </c>
      <c r="DW110" s="807"/>
      <c r="DX110" s="807"/>
      <c r="DY110" s="807"/>
      <c r="DZ110" s="808"/>
    </row>
    <row r="111" spans="1:131" s="54" customFormat="1" ht="26.25" customHeight="1" x14ac:dyDescent="0.15">
      <c r="A111" s="809" t="s">
        <v>460</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210</v>
      </c>
      <c r="AB111" s="813"/>
      <c r="AC111" s="813"/>
      <c r="AD111" s="813"/>
      <c r="AE111" s="814"/>
      <c r="AF111" s="815" t="s">
        <v>210</v>
      </c>
      <c r="AG111" s="813"/>
      <c r="AH111" s="813"/>
      <c r="AI111" s="813"/>
      <c r="AJ111" s="814"/>
      <c r="AK111" s="815" t="s">
        <v>210</v>
      </c>
      <c r="AL111" s="813"/>
      <c r="AM111" s="813"/>
      <c r="AN111" s="813"/>
      <c r="AO111" s="814"/>
      <c r="AP111" s="816" t="s">
        <v>210</v>
      </c>
      <c r="AQ111" s="817"/>
      <c r="AR111" s="817"/>
      <c r="AS111" s="817"/>
      <c r="AT111" s="818"/>
      <c r="AU111" s="1014"/>
      <c r="AV111" s="1015"/>
      <c r="AW111" s="1015"/>
      <c r="AX111" s="1015"/>
      <c r="AY111" s="1015"/>
      <c r="AZ111" s="819" t="s">
        <v>485</v>
      </c>
      <c r="BA111" s="820"/>
      <c r="BB111" s="820"/>
      <c r="BC111" s="820"/>
      <c r="BD111" s="820"/>
      <c r="BE111" s="820"/>
      <c r="BF111" s="820"/>
      <c r="BG111" s="820"/>
      <c r="BH111" s="820"/>
      <c r="BI111" s="820"/>
      <c r="BJ111" s="820"/>
      <c r="BK111" s="820"/>
      <c r="BL111" s="820"/>
      <c r="BM111" s="820"/>
      <c r="BN111" s="820"/>
      <c r="BO111" s="820"/>
      <c r="BP111" s="821"/>
      <c r="BQ111" s="822">
        <v>5719</v>
      </c>
      <c r="BR111" s="823"/>
      <c r="BS111" s="823"/>
      <c r="BT111" s="823"/>
      <c r="BU111" s="823"/>
      <c r="BV111" s="823">
        <v>4781</v>
      </c>
      <c r="BW111" s="823"/>
      <c r="BX111" s="823"/>
      <c r="BY111" s="823"/>
      <c r="BZ111" s="823"/>
      <c r="CA111" s="823">
        <v>117</v>
      </c>
      <c r="CB111" s="823"/>
      <c r="CC111" s="823"/>
      <c r="CD111" s="823"/>
      <c r="CE111" s="823"/>
      <c r="CF111" s="824">
        <v>0</v>
      </c>
      <c r="CG111" s="825"/>
      <c r="CH111" s="825"/>
      <c r="CI111" s="825"/>
      <c r="CJ111" s="825"/>
      <c r="CK111" s="1020"/>
      <c r="CL111" s="1021"/>
      <c r="CM111" s="826" t="s">
        <v>136</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210</v>
      </c>
      <c r="DH111" s="823"/>
      <c r="DI111" s="823"/>
      <c r="DJ111" s="823"/>
      <c r="DK111" s="823"/>
      <c r="DL111" s="823" t="s">
        <v>210</v>
      </c>
      <c r="DM111" s="823"/>
      <c r="DN111" s="823"/>
      <c r="DO111" s="823"/>
      <c r="DP111" s="823"/>
      <c r="DQ111" s="823" t="s">
        <v>210</v>
      </c>
      <c r="DR111" s="823"/>
      <c r="DS111" s="823"/>
      <c r="DT111" s="823"/>
      <c r="DU111" s="823"/>
      <c r="DV111" s="829" t="s">
        <v>210</v>
      </c>
      <c r="DW111" s="829"/>
      <c r="DX111" s="829"/>
      <c r="DY111" s="829"/>
      <c r="DZ111" s="830"/>
    </row>
    <row r="112" spans="1:131" s="54" customFormat="1" ht="26.25" customHeight="1" x14ac:dyDescent="0.15">
      <c r="A112" s="981" t="s">
        <v>155</v>
      </c>
      <c r="B112" s="982"/>
      <c r="C112" s="820" t="s">
        <v>487</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210</v>
      </c>
      <c r="AB112" s="813"/>
      <c r="AC112" s="813"/>
      <c r="AD112" s="813"/>
      <c r="AE112" s="814"/>
      <c r="AF112" s="815" t="s">
        <v>210</v>
      </c>
      <c r="AG112" s="813"/>
      <c r="AH112" s="813"/>
      <c r="AI112" s="813"/>
      <c r="AJ112" s="814"/>
      <c r="AK112" s="815" t="s">
        <v>210</v>
      </c>
      <c r="AL112" s="813"/>
      <c r="AM112" s="813"/>
      <c r="AN112" s="813"/>
      <c r="AO112" s="814"/>
      <c r="AP112" s="816" t="s">
        <v>210</v>
      </c>
      <c r="AQ112" s="817"/>
      <c r="AR112" s="817"/>
      <c r="AS112" s="817"/>
      <c r="AT112" s="818"/>
      <c r="AU112" s="1014"/>
      <c r="AV112" s="1015"/>
      <c r="AW112" s="1015"/>
      <c r="AX112" s="1015"/>
      <c r="AY112" s="1015"/>
      <c r="AZ112" s="819" t="s">
        <v>279</v>
      </c>
      <c r="BA112" s="820"/>
      <c r="BB112" s="820"/>
      <c r="BC112" s="820"/>
      <c r="BD112" s="820"/>
      <c r="BE112" s="820"/>
      <c r="BF112" s="820"/>
      <c r="BG112" s="820"/>
      <c r="BH112" s="820"/>
      <c r="BI112" s="820"/>
      <c r="BJ112" s="820"/>
      <c r="BK112" s="820"/>
      <c r="BL112" s="820"/>
      <c r="BM112" s="820"/>
      <c r="BN112" s="820"/>
      <c r="BO112" s="820"/>
      <c r="BP112" s="821"/>
      <c r="BQ112" s="822">
        <v>19737020</v>
      </c>
      <c r="BR112" s="823"/>
      <c r="BS112" s="823"/>
      <c r="BT112" s="823"/>
      <c r="BU112" s="823"/>
      <c r="BV112" s="823">
        <v>18914117</v>
      </c>
      <c r="BW112" s="823"/>
      <c r="BX112" s="823"/>
      <c r="BY112" s="823"/>
      <c r="BZ112" s="823"/>
      <c r="CA112" s="823">
        <v>18104025</v>
      </c>
      <c r="CB112" s="823"/>
      <c r="CC112" s="823"/>
      <c r="CD112" s="823"/>
      <c r="CE112" s="823"/>
      <c r="CF112" s="824">
        <v>161.5</v>
      </c>
      <c r="CG112" s="825"/>
      <c r="CH112" s="825"/>
      <c r="CI112" s="825"/>
      <c r="CJ112" s="825"/>
      <c r="CK112" s="1020"/>
      <c r="CL112" s="1021"/>
      <c r="CM112" s="826" t="s">
        <v>402</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t="s">
        <v>210</v>
      </c>
      <c r="DH112" s="823"/>
      <c r="DI112" s="823"/>
      <c r="DJ112" s="823"/>
      <c r="DK112" s="823"/>
      <c r="DL112" s="823" t="s">
        <v>210</v>
      </c>
      <c r="DM112" s="823"/>
      <c r="DN112" s="823"/>
      <c r="DO112" s="823"/>
      <c r="DP112" s="823"/>
      <c r="DQ112" s="823" t="s">
        <v>210</v>
      </c>
      <c r="DR112" s="823"/>
      <c r="DS112" s="823"/>
      <c r="DT112" s="823"/>
      <c r="DU112" s="823"/>
      <c r="DV112" s="829" t="s">
        <v>210</v>
      </c>
      <c r="DW112" s="829"/>
      <c r="DX112" s="829"/>
      <c r="DY112" s="829"/>
      <c r="DZ112" s="830"/>
    </row>
    <row r="113" spans="1:130" s="54" customFormat="1" ht="26.25" customHeight="1" x14ac:dyDescent="0.15">
      <c r="A113" s="983"/>
      <c r="B113" s="984"/>
      <c r="C113" s="820" t="s">
        <v>488</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1398710</v>
      </c>
      <c r="AB113" s="813"/>
      <c r="AC113" s="813"/>
      <c r="AD113" s="813"/>
      <c r="AE113" s="814"/>
      <c r="AF113" s="815">
        <v>1338646</v>
      </c>
      <c r="AG113" s="813"/>
      <c r="AH113" s="813"/>
      <c r="AI113" s="813"/>
      <c r="AJ113" s="814"/>
      <c r="AK113" s="815">
        <v>1294783</v>
      </c>
      <c r="AL113" s="813"/>
      <c r="AM113" s="813"/>
      <c r="AN113" s="813"/>
      <c r="AO113" s="814"/>
      <c r="AP113" s="816">
        <v>11.5</v>
      </c>
      <c r="AQ113" s="817"/>
      <c r="AR113" s="817"/>
      <c r="AS113" s="817"/>
      <c r="AT113" s="818"/>
      <c r="AU113" s="1014"/>
      <c r="AV113" s="1015"/>
      <c r="AW113" s="1015"/>
      <c r="AX113" s="1015"/>
      <c r="AY113" s="1015"/>
      <c r="AZ113" s="819" t="s">
        <v>311</v>
      </c>
      <c r="BA113" s="820"/>
      <c r="BB113" s="820"/>
      <c r="BC113" s="820"/>
      <c r="BD113" s="820"/>
      <c r="BE113" s="820"/>
      <c r="BF113" s="820"/>
      <c r="BG113" s="820"/>
      <c r="BH113" s="820"/>
      <c r="BI113" s="820"/>
      <c r="BJ113" s="820"/>
      <c r="BK113" s="820"/>
      <c r="BL113" s="820"/>
      <c r="BM113" s="820"/>
      <c r="BN113" s="820"/>
      <c r="BO113" s="820"/>
      <c r="BP113" s="821"/>
      <c r="BQ113" s="822">
        <v>1568520</v>
      </c>
      <c r="BR113" s="823"/>
      <c r="BS113" s="823"/>
      <c r="BT113" s="823"/>
      <c r="BU113" s="823"/>
      <c r="BV113" s="823">
        <v>1416639</v>
      </c>
      <c r="BW113" s="823"/>
      <c r="BX113" s="823"/>
      <c r="BY113" s="823"/>
      <c r="BZ113" s="823"/>
      <c r="CA113" s="823">
        <v>1467689</v>
      </c>
      <c r="CB113" s="823"/>
      <c r="CC113" s="823"/>
      <c r="CD113" s="823"/>
      <c r="CE113" s="823"/>
      <c r="CF113" s="824">
        <v>13.1</v>
      </c>
      <c r="CG113" s="825"/>
      <c r="CH113" s="825"/>
      <c r="CI113" s="825"/>
      <c r="CJ113" s="825"/>
      <c r="CK113" s="1020"/>
      <c r="CL113" s="1021"/>
      <c r="CM113" s="826" t="s">
        <v>413</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t="s">
        <v>210</v>
      </c>
      <c r="DH113" s="813"/>
      <c r="DI113" s="813"/>
      <c r="DJ113" s="813"/>
      <c r="DK113" s="814"/>
      <c r="DL113" s="815" t="s">
        <v>210</v>
      </c>
      <c r="DM113" s="813"/>
      <c r="DN113" s="813"/>
      <c r="DO113" s="813"/>
      <c r="DP113" s="814"/>
      <c r="DQ113" s="815" t="s">
        <v>210</v>
      </c>
      <c r="DR113" s="813"/>
      <c r="DS113" s="813"/>
      <c r="DT113" s="813"/>
      <c r="DU113" s="814"/>
      <c r="DV113" s="816" t="s">
        <v>210</v>
      </c>
      <c r="DW113" s="817"/>
      <c r="DX113" s="817"/>
      <c r="DY113" s="817"/>
      <c r="DZ113" s="818"/>
    </row>
    <row r="114" spans="1:130" s="54" customFormat="1" ht="26.25" customHeight="1" x14ac:dyDescent="0.15">
      <c r="A114" s="983"/>
      <c r="B114" s="984"/>
      <c r="C114" s="820" t="s">
        <v>489</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185807</v>
      </c>
      <c r="AB114" s="813"/>
      <c r="AC114" s="813"/>
      <c r="AD114" s="813"/>
      <c r="AE114" s="814"/>
      <c r="AF114" s="815">
        <v>165193</v>
      </c>
      <c r="AG114" s="813"/>
      <c r="AH114" s="813"/>
      <c r="AI114" s="813"/>
      <c r="AJ114" s="814"/>
      <c r="AK114" s="815">
        <v>125033</v>
      </c>
      <c r="AL114" s="813"/>
      <c r="AM114" s="813"/>
      <c r="AN114" s="813"/>
      <c r="AO114" s="814"/>
      <c r="AP114" s="816">
        <v>1.1000000000000001</v>
      </c>
      <c r="AQ114" s="817"/>
      <c r="AR114" s="817"/>
      <c r="AS114" s="817"/>
      <c r="AT114" s="818"/>
      <c r="AU114" s="1014"/>
      <c r="AV114" s="1015"/>
      <c r="AW114" s="1015"/>
      <c r="AX114" s="1015"/>
      <c r="AY114" s="1015"/>
      <c r="AZ114" s="819" t="s">
        <v>490</v>
      </c>
      <c r="BA114" s="820"/>
      <c r="BB114" s="820"/>
      <c r="BC114" s="820"/>
      <c r="BD114" s="820"/>
      <c r="BE114" s="820"/>
      <c r="BF114" s="820"/>
      <c r="BG114" s="820"/>
      <c r="BH114" s="820"/>
      <c r="BI114" s="820"/>
      <c r="BJ114" s="820"/>
      <c r="BK114" s="820"/>
      <c r="BL114" s="820"/>
      <c r="BM114" s="820"/>
      <c r="BN114" s="820"/>
      <c r="BO114" s="820"/>
      <c r="BP114" s="821"/>
      <c r="BQ114" s="822">
        <v>2929382</v>
      </c>
      <c r="BR114" s="823"/>
      <c r="BS114" s="823"/>
      <c r="BT114" s="823"/>
      <c r="BU114" s="823"/>
      <c r="BV114" s="823">
        <v>2815690</v>
      </c>
      <c r="BW114" s="823"/>
      <c r="BX114" s="823"/>
      <c r="BY114" s="823"/>
      <c r="BZ114" s="823"/>
      <c r="CA114" s="823">
        <v>2792182</v>
      </c>
      <c r="CB114" s="823"/>
      <c r="CC114" s="823"/>
      <c r="CD114" s="823"/>
      <c r="CE114" s="823"/>
      <c r="CF114" s="824">
        <v>24.9</v>
      </c>
      <c r="CG114" s="825"/>
      <c r="CH114" s="825"/>
      <c r="CI114" s="825"/>
      <c r="CJ114" s="825"/>
      <c r="CK114" s="1020"/>
      <c r="CL114" s="1021"/>
      <c r="CM114" s="826" t="s">
        <v>491</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210</v>
      </c>
      <c r="DH114" s="813"/>
      <c r="DI114" s="813"/>
      <c r="DJ114" s="813"/>
      <c r="DK114" s="814"/>
      <c r="DL114" s="815" t="s">
        <v>210</v>
      </c>
      <c r="DM114" s="813"/>
      <c r="DN114" s="813"/>
      <c r="DO114" s="813"/>
      <c r="DP114" s="814"/>
      <c r="DQ114" s="815" t="s">
        <v>210</v>
      </c>
      <c r="DR114" s="813"/>
      <c r="DS114" s="813"/>
      <c r="DT114" s="813"/>
      <c r="DU114" s="814"/>
      <c r="DV114" s="816" t="s">
        <v>210</v>
      </c>
      <c r="DW114" s="817"/>
      <c r="DX114" s="817"/>
      <c r="DY114" s="817"/>
      <c r="DZ114" s="818"/>
    </row>
    <row r="115" spans="1:130" s="54" customFormat="1" ht="26.25" customHeight="1" x14ac:dyDescent="0.15">
      <c r="A115" s="983"/>
      <c r="B115" s="984"/>
      <c r="C115" s="820" t="s">
        <v>383</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v>1306</v>
      </c>
      <c r="AB115" s="813"/>
      <c r="AC115" s="813"/>
      <c r="AD115" s="813"/>
      <c r="AE115" s="814"/>
      <c r="AF115" s="815">
        <v>938</v>
      </c>
      <c r="AG115" s="813"/>
      <c r="AH115" s="813"/>
      <c r="AI115" s="813"/>
      <c r="AJ115" s="814"/>
      <c r="AK115" s="815">
        <v>194</v>
      </c>
      <c r="AL115" s="813"/>
      <c r="AM115" s="813"/>
      <c r="AN115" s="813"/>
      <c r="AO115" s="814"/>
      <c r="AP115" s="816">
        <v>0</v>
      </c>
      <c r="AQ115" s="817"/>
      <c r="AR115" s="817"/>
      <c r="AS115" s="817"/>
      <c r="AT115" s="818"/>
      <c r="AU115" s="1014"/>
      <c r="AV115" s="1015"/>
      <c r="AW115" s="1015"/>
      <c r="AX115" s="1015"/>
      <c r="AY115" s="1015"/>
      <c r="AZ115" s="819" t="s">
        <v>149</v>
      </c>
      <c r="BA115" s="820"/>
      <c r="BB115" s="820"/>
      <c r="BC115" s="820"/>
      <c r="BD115" s="820"/>
      <c r="BE115" s="820"/>
      <c r="BF115" s="820"/>
      <c r="BG115" s="820"/>
      <c r="BH115" s="820"/>
      <c r="BI115" s="820"/>
      <c r="BJ115" s="820"/>
      <c r="BK115" s="820"/>
      <c r="BL115" s="820"/>
      <c r="BM115" s="820"/>
      <c r="BN115" s="820"/>
      <c r="BO115" s="820"/>
      <c r="BP115" s="821"/>
      <c r="BQ115" s="822">
        <v>148</v>
      </c>
      <c r="BR115" s="823"/>
      <c r="BS115" s="823"/>
      <c r="BT115" s="823"/>
      <c r="BU115" s="823"/>
      <c r="BV115" s="823" t="s">
        <v>210</v>
      </c>
      <c r="BW115" s="823"/>
      <c r="BX115" s="823"/>
      <c r="BY115" s="823"/>
      <c r="BZ115" s="823"/>
      <c r="CA115" s="823">
        <v>438</v>
      </c>
      <c r="CB115" s="823"/>
      <c r="CC115" s="823"/>
      <c r="CD115" s="823"/>
      <c r="CE115" s="823"/>
      <c r="CF115" s="824">
        <v>0</v>
      </c>
      <c r="CG115" s="825"/>
      <c r="CH115" s="825"/>
      <c r="CI115" s="825"/>
      <c r="CJ115" s="825"/>
      <c r="CK115" s="1020"/>
      <c r="CL115" s="1021"/>
      <c r="CM115" s="819" t="s">
        <v>32</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210</v>
      </c>
      <c r="DH115" s="813"/>
      <c r="DI115" s="813"/>
      <c r="DJ115" s="813"/>
      <c r="DK115" s="814"/>
      <c r="DL115" s="815" t="s">
        <v>210</v>
      </c>
      <c r="DM115" s="813"/>
      <c r="DN115" s="813"/>
      <c r="DO115" s="813"/>
      <c r="DP115" s="814"/>
      <c r="DQ115" s="815" t="s">
        <v>210</v>
      </c>
      <c r="DR115" s="813"/>
      <c r="DS115" s="813"/>
      <c r="DT115" s="813"/>
      <c r="DU115" s="814"/>
      <c r="DV115" s="816" t="s">
        <v>210</v>
      </c>
      <c r="DW115" s="817"/>
      <c r="DX115" s="817"/>
      <c r="DY115" s="817"/>
      <c r="DZ115" s="818"/>
    </row>
    <row r="116" spans="1:130" s="54" customFormat="1" ht="26.25" customHeight="1" x14ac:dyDescent="0.15">
      <c r="A116" s="985"/>
      <c r="B116" s="986"/>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t="s">
        <v>210</v>
      </c>
      <c r="AB116" s="813"/>
      <c r="AC116" s="813"/>
      <c r="AD116" s="813"/>
      <c r="AE116" s="814"/>
      <c r="AF116" s="815" t="s">
        <v>210</v>
      </c>
      <c r="AG116" s="813"/>
      <c r="AH116" s="813"/>
      <c r="AI116" s="813"/>
      <c r="AJ116" s="814"/>
      <c r="AK116" s="815" t="s">
        <v>210</v>
      </c>
      <c r="AL116" s="813"/>
      <c r="AM116" s="813"/>
      <c r="AN116" s="813"/>
      <c r="AO116" s="814"/>
      <c r="AP116" s="816" t="s">
        <v>210</v>
      </c>
      <c r="AQ116" s="817"/>
      <c r="AR116" s="817"/>
      <c r="AS116" s="817"/>
      <c r="AT116" s="818"/>
      <c r="AU116" s="1014"/>
      <c r="AV116" s="1015"/>
      <c r="AW116" s="1015"/>
      <c r="AX116" s="1015"/>
      <c r="AY116" s="1015"/>
      <c r="AZ116" s="834" t="s">
        <v>234</v>
      </c>
      <c r="BA116" s="835"/>
      <c r="BB116" s="835"/>
      <c r="BC116" s="835"/>
      <c r="BD116" s="835"/>
      <c r="BE116" s="835"/>
      <c r="BF116" s="835"/>
      <c r="BG116" s="835"/>
      <c r="BH116" s="835"/>
      <c r="BI116" s="835"/>
      <c r="BJ116" s="835"/>
      <c r="BK116" s="835"/>
      <c r="BL116" s="835"/>
      <c r="BM116" s="835"/>
      <c r="BN116" s="835"/>
      <c r="BO116" s="835"/>
      <c r="BP116" s="836"/>
      <c r="BQ116" s="822" t="s">
        <v>210</v>
      </c>
      <c r="BR116" s="823"/>
      <c r="BS116" s="823"/>
      <c r="BT116" s="823"/>
      <c r="BU116" s="823"/>
      <c r="BV116" s="823" t="s">
        <v>210</v>
      </c>
      <c r="BW116" s="823"/>
      <c r="BX116" s="823"/>
      <c r="BY116" s="823"/>
      <c r="BZ116" s="823"/>
      <c r="CA116" s="823" t="s">
        <v>210</v>
      </c>
      <c r="CB116" s="823"/>
      <c r="CC116" s="823"/>
      <c r="CD116" s="823"/>
      <c r="CE116" s="823"/>
      <c r="CF116" s="824" t="s">
        <v>210</v>
      </c>
      <c r="CG116" s="825"/>
      <c r="CH116" s="825"/>
      <c r="CI116" s="825"/>
      <c r="CJ116" s="825"/>
      <c r="CK116" s="1020"/>
      <c r="CL116" s="1021"/>
      <c r="CM116" s="826" t="s">
        <v>492</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t="s">
        <v>210</v>
      </c>
      <c r="DH116" s="813"/>
      <c r="DI116" s="813"/>
      <c r="DJ116" s="813"/>
      <c r="DK116" s="814"/>
      <c r="DL116" s="815" t="s">
        <v>210</v>
      </c>
      <c r="DM116" s="813"/>
      <c r="DN116" s="813"/>
      <c r="DO116" s="813"/>
      <c r="DP116" s="814"/>
      <c r="DQ116" s="815" t="s">
        <v>210</v>
      </c>
      <c r="DR116" s="813"/>
      <c r="DS116" s="813"/>
      <c r="DT116" s="813"/>
      <c r="DU116" s="814"/>
      <c r="DV116" s="816" t="s">
        <v>210</v>
      </c>
      <c r="DW116" s="817"/>
      <c r="DX116" s="817"/>
      <c r="DY116" s="817"/>
      <c r="DZ116" s="818"/>
    </row>
    <row r="117" spans="1:130" s="54" customFormat="1" ht="26.25" customHeight="1" x14ac:dyDescent="0.15">
      <c r="A117" s="783" t="s">
        <v>284</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333</v>
      </c>
      <c r="Z117" s="785"/>
      <c r="AA117" s="838">
        <v>4353839</v>
      </c>
      <c r="AB117" s="839"/>
      <c r="AC117" s="839"/>
      <c r="AD117" s="839"/>
      <c r="AE117" s="840"/>
      <c r="AF117" s="841">
        <v>4269918</v>
      </c>
      <c r="AG117" s="839"/>
      <c r="AH117" s="839"/>
      <c r="AI117" s="839"/>
      <c r="AJ117" s="840"/>
      <c r="AK117" s="841">
        <v>4187280</v>
      </c>
      <c r="AL117" s="839"/>
      <c r="AM117" s="839"/>
      <c r="AN117" s="839"/>
      <c r="AO117" s="840"/>
      <c r="AP117" s="842"/>
      <c r="AQ117" s="843"/>
      <c r="AR117" s="843"/>
      <c r="AS117" s="843"/>
      <c r="AT117" s="844"/>
      <c r="AU117" s="1014"/>
      <c r="AV117" s="1015"/>
      <c r="AW117" s="1015"/>
      <c r="AX117" s="1015"/>
      <c r="AY117" s="1015"/>
      <c r="AZ117" s="834" t="s">
        <v>493</v>
      </c>
      <c r="BA117" s="835"/>
      <c r="BB117" s="835"/>
      <c r="BC117" s="835"/>
      <c r="BD117" s="835"/>
      <c r="BE117" s="835"/>
      <c r="BF117" s="835"/>
      <c r="BG117" s="835"/>
      <c r="BH117" s="835"/>
      <c r="BI117" s="835"/>
      <c r="BJ117" s="835"/>
      <c r="BK117" s="835"/>
      <c r="BL117" s="835"/>
      <c r="BM117" s="835"/>
      <c r="BN117" s="835"/>
      <c r="BO117" s="835"/>
      <c r="BP117" s="836"/>
      <c r="BQ117" s="822" t="s">
        <v>210</v>
      </c>
      <c r="BR117" s="823"/>
      <c r="BS117" s="823"/>
      <c r="BT117" s="823"/>
      <c r="BU117" s="823"/>
      <c r="BV117" s="823" t="s">
        <v>210</v>
      </c>
      <c r="BW117" s="823"/>
      <c r="BX117" s="823"/>
      <c r="BY117" s="823"/>
      <c r="BZ117" s="823"/>
      <c r="CA117" s="823" t="s">
        <v>210</v>
      </c>
      <c r="CB117" s="823"/>
      <c r="CC117" s="823"/>
      <c r="CD117" s="823"/>
      <c r="CE117" s="823"/>
      <c r="CF117" s="824" t="s">
        <v>210</v>
      </c>
      <c r="CG117" s="825"/>
      <c r="CH117" s="825"/>
      <c r="CI117" s="825"/>
      <c r="CJ117" s="825"/>
      <c r="CK117" s="1020"/>
      <c r="CL117" s="1021"/>
      <c r="CM117" s="826" t="s">
        <v>348</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t="s">
        <v>210</v>
      </c>
      <c r="DH117" s="813"/>
      <c r="DI117" s="813"/>
      <c r="DJ117" s="813"/>
      <c r="DK117" s="814"/>
      <c r="DL117" s="815" t="s">
        <v>210</v>
      </c>
      <c r="DM117" s="813"/>
      <c r="DN117" s="813"/>
      <c r="DO117" s="813"/>
      <c r="DP117" s="814"/>
      <c r="DQ117" s="815" t="s">
        <v>210</v>
      </c>
      <c r="DR117" s="813"/>
      <c r="DS117" s="813"/>
      <c r="DT117" s="813"/>
      <c r="DU117" s="814"/>
      <c r="DV117" s="816" t="s">
        <v>210</v>
      </c>
      <c r="DW117" s="817"/>
      <c r="DX117" s="817"/>
      <c r="DY117" s="817"/>
      <c r="DZ117" s="818"/>
    </row>
    <row r="118" spans="1:130" s="54" customFormat="1" ht="26.25" customHeight="1" x14ac:dyDescent="0.15">
      <c r="A118" s="783" t="s">
        <v>94</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480</v>
      </c>
      <c r="AB118" s="784"/>
      <c r="AC118" s="784"/>
      <c r="AD118" s="784"/>
      <c r="AE118" s="785"/>
      <c r="AF118" s="786" t="s">
        <v>267</v>
      </c>
      <c r="AG118" s="784"/>
      <c r="AH118" s="784"/>
      <c r="AI118" s="784"/>
      <c r="AJ118" s="785"/>
      <c r="AK118" s="786" t="s">
        <v>397</v>
      </c>
      <c r="AL118" s="784"/>
      <c r="AM118" s="784"/>
      <c r="AN118" s="784"/>
      <c r="AO118" s="785"/>
      <c r="AP118" s="786" t="s">
        <v>481</v>
      </c>
      <c r="AQ118" s="784"/>
      <c r="AR118" s="784"/>
      <c r="AS118" s="784"/>
      <c r="AT118" s="787"/>
      <c r="AU118" s="1014"/>
      <c r="AV118" s="1015"/>
      <c r="AW118" s="1015"/>
      <c r="AX118" s="1015"/>
      <c r="AY118" s="1015"/>
      <c r="AZ118" s="845" t="s">
        <v>494</v>
      </c>
      <c r="BA118" s="832"/>
      <c r="BB118" s="832"/>
      <c r="BC118" s="832"/>
      <c r="BD118" s="832"/>
      <c r="BE118" s="832"/>
      <c r="BF118" s="832"/>
      <c r="BG118" s="832"/>
      <c r="BH118" s="832"/>
      <c r="BI118" s="832"/>
      <c r="BJ118" s="832"/>
      <c r="BK118" s="832"/>
      <c r="BL118" s="832"/>
      <c r="BM118" s="832"/>
      <c r="BN118" s="832"/>
      <c r="BO118" s="832"/>
      <c r="BP118" s="833"/>
      <c r="BQ118" s="846" t="s">
        <v>210</v>
      </c>
      <c r="BR118" s="847"/>
      <c r="BS118" s="847"/>
      <c r="BT118" s="847"/>
      <c r="BU118" s="847"/>
      <c r="BV118" s="847" t="s">
        <v>210</v>
      </c>
      <c r="BW118" s="847"/>
      <c r="BX118" s="847"/>
      <c r="BY118" s="847"/>
      <c r="BZ118" s="847"/>
      <c r="CA118" s="847" t="s">
        <v>210</v>
      </c>
      <c r="CB118" s="847"/>
      <c r="CC118" s="847"/>
      <c r="CD118" s="847"/>
      <c r="CE118" s="847"/>
      <c r="CF118" s="824" t="s">
        <v>210</v>
      </c>
      <c r="CG118" s="825"/>
      <c r="CH118" s="825"/>
      <c r="CI118" s="825"/>
      <c r="CJ118" s="825"/>
      <c r="CK118" s="1020"/>
      <c r="CL118" s="1021"/>
      <c r="CM118" s="826" t="s">
        <v>495</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v>375</v>
      </c>
      <c r="DH118" s="813"/>
      <c r="DI118" s="813"/>
      <c r="DJ118" s="813"/>
      <c r="DK118" s="814"/>
      <c r="DL118" s="815">
        <v>118</v>
      </c>
      <c r="DM118" s="813"/>
      <c r="DN118" s="813"/>
      <c r="DO118" s="813"/>
      <c r="DP118" s="814"/>
      <c r="DQ118" s="815">
        <v>9</v>
      </c>
      <c r="DR118" s="813"/>
      <c r="DS118" s="813"/>
      <c r="DT118" s="813"/>
      <c r="DU118" s="814"/>
      <c r="DV118" s="816">
        <v>0</v>
      </c>
      <c r="DW118" s="817"/>
      <c r="DX118" s="817"/>
      <c r="DY118" s="817"/>
      <c r="DZ118" s="818"/>
    </row>
    <row r="119" spans="1:130" s="54" customFormat="1" ht="26.25" customHeight="1" x14ac:dyDescent="0.15">
      <c r="A119" s="1024" t="s">
        <v>392</v>
      </c>
      <c r="B119" s="1019"/>
      <c r="C119" s="804" t="s">
        <v>484</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210</v>
      </c>
      <c r="AB119" s="793"/>
      <c r="AC119" s="793"/>
      <c r="AD119" s="793"/>
      <c r="AE119" s="794"/>
      <c r="AF119" s="795" t="s">
        <v>210</v>
      </c>
      <c r="AG119" s="793"/>
      <c r="AH119" s="793"/>
      <c r="AI119" s="793"/>
      <c r="AJ119" s="794"/>
      <c r="AK119" s="795" t="s">
        <v>210</v>
      </c>
      <c r="AL119" s="793"/>
      <c r="AM119" s="793"/>
      <c r="AN119" s="793"/>
      <c r="AO119" s="794"/>
      <c r="AP119" s="796" t="s">
        <v>210</v>
      </c>
      <c r="AQ119" s="797"/>
      <c r="AR119" s="797"/>
      <c r="AS119" s="797"/>
      <c r="AT119" s="798"/>
      <c r="AU119" s="1016"/>
      <c r="AV119" s="1017"/>
      <c r="AW119" s="1017"/>
      <c r="AX119" s="1017"/>
      <c r="AY119" s="1017"/>
      <c r="AZ119" s="83" t="s">
        <v>284</v>
      </c>
      <c r="BA119" s="83"/>
      <c r="BB119" s="83"/>
      <c r="BC119" s="83"/>
      <c r="BD119" s="83"/>
      <c r="BE119" s="83"/>
      <c r="BF119" s="83"/>
      <c r="BG119" s="83"/>
      <c r="BH119" s="83"/>
      <c r="BI119" s="83"/>
      <c r="BJ119" s="83"/>
      <c r="BK119" s="83"/>
      <c r="BL119" s="83"/>
      <c r="BM119" s="83"/>
      <c r="BN119" s="83"/>
      <c r="BO119" s="837" t="s">
        <v>170</v>
      </c>
      <c r="BP119" s="848"/>
      <c r="BQ119" s="846">
        <v>55527162</v>
      </c>
      <c r="BR119" s="847"/>
      <c r="BS119" s="847"/>
      <c r="BT119" s="847"/>
      <c r="BU119" s="847"/>
      <c r="BV119" s="847">
        <v>54260710</v>
      </c>
      <c r="BW119" s="847"/>
      <c r="BX119" s="847"/>
      <c r="BY119" s="847"/>
      <c r="BZ119" s="847"/>
      <c r="CA119" s="847">
        <v>53163290</v>
      </c>
      <c r="CB119" s="847"/>
      <c r="CC119" s="847"/>
      <c r="CD119" s="847"/>
      <c r="CE119" s="847"/>
      <c r="CF119" s="849"/>
      <c r="CG119" s="850"/>
      <c r="CH119" s="850"/>
      <c r="CI119" s="850"/>
      <c r="CJ119" s="851"/>
      <c r="CK119" s="1022"/>
      <c r="CL119" s="1023"/>
      <c r="CM119" s="852" t="s">
        <v>496</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v>5344</v>
      </c>
      <c r="DH119" s="856"/>
      <c r="DI119" s="856"/>
      <c r="DJ119" s="856"/>
      <c r="DK119" s="857"/>
      <c r="DL119" s="858">
        <v>4663</v>
      </c>
      <c r="DM119" s="856"/>
      <c r="DN119" s="856"/>
      <c r="DO119" s="856"/>
      <c r="DP119" s="857"/>
      <c r="DQ119" s="858">
        <v>108</v>
      </c>
      <c r="DR119" s="856"/>
      <c r="DS119" s="856"/>
      <c r="DT119" s="856"/>
      <c r="DU119" s="857"/>
      <c r="DV119" s="859">
        <v>0</v>
      </c>
      <c r="DW119" s="860"/>
      <c r="DX119" s="860"/>
      <c r="DY119" s="860"/>
      <c r="DZ119" s="861"/>
    </row>
    <row r="120" spans="1:130" s="54" customFormat="1" ht="26.25" customHeight="1" x14ac:dyDescent="0.15">
      <c r="A120" s="1025"/>
      <c r="B120" s="1021"/>
      <c r="C120" s="826" t="s">
        <v>136</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210</v>
      </c>
      <c r="AB120" s="813"/>
      <c r="AC120" s="813"/>
      <c r="AD120" s="813"/>
      <c r="AE120" s="814"/>
      <c r="AF120" s="815" t="s">
        <v>210</v>
      </c>
      <c r="AG120" s="813"/>
      <c r="AH120" s="813"/>
      <c r="AI120" s="813"/>
      <c r="AJ120" s="814"/>
      <c r="AK120" s="815" t="s">
        <v>210</v>
      </c>
      <c r="AL120" s="813"/>
      <c r="AM120" s="813"/>
      <c r="AN120" s="813"/>
      <c r="AO120" s="814"/>
      <c r="AP120" s="816" t="s">
        <v>210</v>
      </c>
      <c r="AQ120" s="817"/>
      <c r="AR120" s="817"/>
      <c r="AS120" s="817"/>
      <c r="AT120" s="818"/>
      <c r="AU120" s="987" t="s">
        <v>486</v>
      </c>
      <c r="AV120" s="988"/>
      <c r="AW120" s="988"/>
      <c r="AX120" s="988"/>
      <c r="AY120" s="989"/>
      <c r="AZ120" s="799" t="s">
        <v>224</v>
      </c>
      <c r="BA120" s="790"/>
      <c r="BB120" s="790"/>
      <c r="BC120" s="790"/>
      <c r="BD120" s="790"/>
      <c r="BE120" s="790"/>
      <c r="BF120" s="790"/>
      <c r="BG120" s="790"/>
      <c r="BH120" s="790"/>
      <c r="BI120" s="790"/>
      <c r="BJ120" s="790"/>
      <c r="BK120" s="790"/>
      <c r="BL120" s="790"/>
      <c r="BM120" s="790"/>
      <c r="BN120" s="790"/>
      <c r="BO120" s="790"/>
      <c r="BP120" s="791"/>
      <c r="BQ120" s="800">
        <v>4528598</v>
      </c>
      <c r="BR120" s="801"/>
      <c r="BS120" s="801"/>
      <c r="BT120" s="801"/>
      <c r="BU120" s="801"/>
      <c r="BV120" s="801">
        <v>5217154</v>
      </c>
      <c r="BW120" s="801"/>
      <c r="BX120" s="801"/>
      <c r="BY120" s="801"/>
      <c r="BZ120" s="801"/>
      <c r="CA120" s="801">
        <v>5134082</v>
      </c>
      <c r="CB120" s="801"/>
      <c r="CC120" s="801"/>
      <c r="CD120" s="801"/>
      <c r="CE120" s="801"/>
      <c r="CF120" s="802">
        <v>45.8</v>
      </c>
      <c r="CG120" s="803"/>
      <c r="CH120" s="803"/>
      <c r="CI120" s="803"/>
      <c r="CJ120" s="803"/>
      <c r="CK120" s="995" t="s">
        <v>280</v>
      </c>
      <c r="CL120" s="996"/>
      <c r="CM120" s="996"/>
      <c r="CN120" s="996"/>
      <c r="CO120" s="997"/>
      <c r="CP120" s="862" t="s">
        <v>471</v>
      </c>
      <c r="CQ120" s="863"/>
      <c r="CR120" s="863"/>
      <c r="CS120" s="863"/>
      <c r="CT120" s="863"/>
      <c r="CU120" s="863"/>
      <c r="CV120" s="863"/>
      <c r="CW120" s="863"/>
      <c r="CX120" s="863"/>
      <c r="CY120" s="863"/>
      <c r="CZ120" s="863"/>
      <c r="DA120" s="863"/>
      <c r="DB120" s="863"/>
      <c r="DC120" s="863"/>
      <c r="DD120" s="863"/>
      <c r="DE120" s="863"/>
      <c r="DF120" s="864"/>
      <c r="DG120" s="800">
        <v>13646324</v>
      </c>
      <c r="DH120" s="801"/>
      <c r="DI120" s="801"/>
      <c r="DJ120" s="801"/>
      <c r="DK120" s="801"/>
      <c r="DL120" s="801">
        <v>13062649</v>
      </c>
      <c r="DM120" s="801"/>
      <c r="DN120" s="801"/>
      <c r="DO120" s="801"/>
      <c r="DP120" s="801"/>
      <c r="DQ120" s="801">
        <v>12519511</v>
      </c>
      <c r="DR120" s="801"/>
      <c r="DS120" s="801"/>
      <c r="DT120" s="801"/>
      <c r="DU120" s="801"/>
      <c r="DV120" s="807">
        <v>111.7</v>
      </c>
      <c r="DW120" s="807"/>
      <c r="DX120" s="807"/>
      <c r="DY120" s="807"/>
      <c r="DZ120" s="808"/>
    </row>
    <row r="121" spans="1:130" s="54" customFormat="1" ht="26.25" customHeight="1" x14ac:dyDescent="0.15">
      <c r="A121" s="1025"/>
      <c r="B121" s="1021"/>
      <c r="C121" s="834" t="s">
        <v>135</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t="s">
        <v>210</v>
      </c>
      <c r="AB121" s="813"/>
      <c r="AC121" s="813"/>
      <c r="AD121" s="813"/>
      <c r="AE121" s="814"/>
      <c r="AF121" s="815" t="s">
        <v>210</v>
      </c>
      <c r="AG121" s="813"/>
      <c r="AH121" s="813"/>
      <c r="AI121" s="813"/>
      <c r="AJ121" s="814"/>
      <c r="AK121" s="815" t="s">
        <v>210</v>
      </c>
      <c r="AL121" s="813"/>
      <c r="AM121" s="813"/>
      <c r="AN121" s="813"/>
      <c r="AO121" s="814"/>
      <c r="AP121" s="816" t="s">
        <v>210</v>
      </c>
      <c r="AQ121" s="817"/>
      <c r="AR121" s="817"/>
      <c r="AS121" s="817"/>
      <c r="AT121" s="818"/>
      <c r="AU121" s="990"/>
      <c r="AV121" s="991"/>
      <c r="AW121" s="991"/>
      <c r="AX121" s="991"/>
      <c r="AY121" s="992"/>
      <c r="AZ121" s="819" t="s">
        <v>497</v>
      </c>
      <c r="BA121" s="820"/>
      <c r="BB121" s="820"/>
      <c r="BC121" s="820"/>
      <c r="BD121" s="820"/>
      <c r="BE121" s="820"/>
      <c r="BF121" s="820"/>
      <c r="BG121" s="820"/>
      <c r="BH121" s="820"/>
      <c r="BI121" s="820"/>
      <c r="BJ121" s="820"/>
      <c r="BK121" s="820"/>
      <c r="BL121" s="820"/>
      <c r="BM121" s="820"/>
      <c r="BN121" s="820"/>
      <c r="BO121" s="820"/>
      <c r="BP121" s="821"/>
      <c r="BQ121" s="822">
        <v>2547622</v>
      </c>
      <c r="BR121" s="823"/>
      <c r="BS121" s="823"/>
      <c r="BT121" s="823"/>
      <c r="BU121" s="823"/>
      <c r="BV121" s="823">
        <v>2407738</v>
      </c>
      <c r="BW121" s="823"/>
      <c r="BX121" s="823"/>
      <c r="BY121" s="823"/>
      <c r="BZ121" s="823"/>
      <c r="CA121" s="823">
        <v>2491668</v>
      </c>
      <c r="CB121" s="823"/>
      <c r="CC121" s="823"/>
      <c r="CD121" s="823"/>
      <c r="CE121" s="823"/>
      <c r="CF121" s="824">
        <v>22.2</v>
      </c>
      <c r="CG121" s="825"/>
      <c r="CH121" s="825"/>
      <c r="CI121" s="825"/>
      <c r="CJ121" s="825"/>
      <c r="CK121" s="998"/>
      <c r="CL121" s="999"/>
      <c r="CM121" s="999"/>
      <c r="CN121" s="999"/>
      <c r="CO121" s="1000"/>
      <c r="CP121" s="865" t="s">
        <v>66</v>
      </c>
      <c r="CQ121" s="866"/>
      <c r="CR121" s="866"/>
      <c r="CS121" s="866"/>
      <c r="CT121" s="866"/>
      <c r="CU121" s="866"/>
      <c r="CV121" s="866"/>
      <c r="CW121" s="866"/>
      <c r="CX121" s="866"/>
      <c r="CY121" s="866"/>
      <c r="CZ121" s="866"/>
      <c r="DA121" s="866"/>
      <c r="DB121" s="866"/>
      <c r="DC121" s="866"/>
      <c r="DD121" s="866"/>
      <c r="DE121" s="866"/>
      <c r="DF121" s="867"/>
      <c r="DG121" s="822">
        <v>5338483</v>
      </c>
      <c r="DH121" s="823"/>
      <c r="DI121" s="823"/>
      <c r="DJ121" s="823"/>
      <c r="DK121" s="823"/>
      <c r="DL121" s="823">
        <v>5118938</v>
      </c>
      <c r="DM121" s="823"/>
      <c r="DN121" s="823"/>
      <c r="DO121" s="823"/>
      <c r="DP121" s="823"/>
      <c r="DQ121" s="823">
        <v>4888239</v>
      </c>
      <c r="DR121" s="823"/>
      <c r="DS121" s="823"/>
      <c r="DT121" s="823"/>
      <c r="DU121" s="823"/>
      <c r="DV121" s="829">
        <v>43.6</v>
      </c>
      <c r="DW121" s="829"/>
      <c r="DX121" s="829"/>
      <c r="DY121" s="829"/>
      <c r="DZ121" s="830"/>
    </row>
    <row r="122" spans="1:130" s="54" customFormat="1" ht="26.25" customHeight="1" x14ac:dyDescent="0.15">
      <c r="A122" s="1025"/>
      <c r="B122" s="1021"/>
      <c r="C122" s="826" t="s">
        <v>491</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210</v>
      </c>
      <c r="AB122" s="813"/>
      <c r="AC122" s="813"/>
      <c r="AD122" s="813"/>
      <c r="AE122" s="814"/>
      <c r="AF122" s="815" t="s">
        <v>210</v>
      </c>
      <c r="AG122" s="813"/>
      <c r="AH122" s="813"/>
      <c r="AI122" s="813"/>
      <c r="AJ122" s="814"/>
      <c r="AK122" s="815" t="s">
        <v>210</v>
      </c>
      <c r="AL122" s="813"/>
      <c r="AM122" s="813"/>
      <c r="AN122" s="813"/>
      <c r="AO122" s="814"/>
      <c r="AP122" s="816" t="s">
        <v>210</v>
      </c>
      <c r="AQ122" s="817"/>
      <c r="AR122" s="817"/>
      <c r="AS122" s="817"/>
      <c r="AT122" s="818"/>
      <c r="AU122" s="990"/>
      <c r="AV122" s="991"/>
      <c r="AW122" s="991"/>
      <c r="AX122" s="991"/>
      <c r="AY122" s="992"/>
      <c r="AZ122" s="845" t="s">
        <v>472</v>
      </c>
      <c r="BA122" s="832"/>
      <c r="BB122" s="832"/>
      <c r="BC122" s="832"/>
      <c r="BD122" s="832"/>
      <c r="BE122" s="832"/>
      <c r="BF122" s="832"/>
      <c r="BG122" s="832"/>
      <c r="BH122" s="832"/>
      <c r="BI122" s="832"/>
      <c r="BJ122" s="832"/>
      <c r="BK122" s="832"/>
      <c r="BL122" s="832"/>
      <c r="BM122" s="832"/>
      <c r="BN122" s="832"/>
      <c r="BO122" s="832"/>
      <c r="BP122" s="833"/>
      <c r="BQ122" s="846">
        <v>34677276</v>
      </c>
      <c r="BR122" s="847"/>
      <c r="BS122" s="847"/>
      <c r="BT122" s="847"/>
      <c r="BU122" s="847"/>
      <c r="BV122" s="847">
        <v>33877945</v>
      </c>
      <c r="BW122" s="847"/>
      <c r="BX122" s="847"/>
      <c r="BY122" s="847"/>
      <c r="BZ122" s="847"/>
      <c r="CA122" s="847">
        <v>33370106</v>
      </c>
      <c r="CB122" s="847"/>
      <c r="CC122" s="847"/>
      <c r="CD122" s="847"/>
      <c r="CE122" s="847"/>
      <c r="CF122" s="868">
        <v>297.60000000000002</v>
      </c>
      <c r="CG122" s="869"/>
      <c r="CH122" s="869"/>
      <c r="CI122" s="869"/>
      <c r="CJ122" s="869"/>
      <c r="CK122" s="998"/>
      <c r="CL122" s="999"/>
      <c r="CM122" s="999"/>
      <c r="CN122" s="999"/>
      <c r="CO122" s="1000"/>
      <c r="CP122" s="865" t="s">
        <v>468</v>
      </c>
      <c r="CQ122" s="866"/>
      <c r="CR122" s="866"/>
      <c r="CS122" s="866"/>
      <c r="CT122" s="866"/>
      <c r="CU122" s="866"/>
      <c r="CV122" s="866"/>
      <c r="CW122" s="866"/>
      <c r="CX122" s="866"/>
      <c r="CY122" s="866"/>
      <c r="CZ122" s="866"/>
      <c r="DA122" s="866"/>
      <c r="DB122" s="866"/>
      <c r="DC122" s="866"/>
      <c r="DD122" s="866"/>
      <c r="DE122" s="866"/>
      <c r="DF122" s="867"/>
      <c r="DG122" s="822">
        <v>638210</v>
      </c>
      <c r="DH122" s="823"/>
      <c r="DI122" s="823"/>
      <c r="DJ122" s="823"/>
      <c r="DK122" s="823"/>
      <c r="DL122" s="823">
        <v>627378</v>
      </c>
      <c r="DM122" s="823"/>
      <c r="DN122" s="823"/>
      <c r="DO122" s="823"/>
      <c r="DP122" s="823"/>
      <c r="DQ122" s="823">
        <v>602522</v>
      </c>
      <c r="DR122" s="823"/>
      <c r="DS122" s="823"/>
      <c r="DT122" s="823"/>
      <c r="DU122" s="823"/>
      <c r="DV122" s="829">
        <v>5.4</v>
      </c>
      <c r="DW122" s="829"/>
      <c r="DX122" s="829"/>
      <c r="DY122" s="829"/>
      <c r="DZ122" s="830"/>
    </row>
    <row r="123" spans="1:130" s="54" customFormat="1" ht="26.25" customHeight="1" x14ac:dyDescent="0.15">
      <c r="A123" s="1025"/>
      <c r="B123" s="1021"/>
      <c r="C123" s="826" t="s">
        <v>492</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t="s">
        <v>210</v>
      </c>
      <c r="AB123" s="813"/>
      <c r="AC123" s="813"/>
      <c r="AD123" s="813"/>
      <c r="AE123" s="814"/>
      <c r="AF123" s="815" t="s">
        <v>210</v>
      </c>
      <c r="AG123" s="813"/>
      <c r="AH123" s="813"/>
      <c r="AI123" s="813"/>
      <c r="AJ123" s="814"/>
      <c r="AK123" s="815" t="s">
        <v>210</v>
      </c>
      <c r="AL123" s="813"/>
      <c r="AM123" s="813"/>
      <c r="AN123" s="813"/>
      <c r="AO123" s="814"/>
      <c r="AP123" s="816" t="s">
        <v>210</v>
      </c>
      <c r="AQ123" s="817"/>
      <c r="AR123" s="817"/>
      <c r="AS123" s="817"/>
      <c r="AT123" s="818"/>
      <c r="AU123" s="993"/>
      <c r="AV123" s="994"/>
      <c r="AW123" s="994"/>
      <c r="AX123" s="994"/>
      <c r="AY123" s="994"/>
      <c r="AZ123" s="83" t="s">
        <v>284</v>
      </c>
      <c r="BA123" s="83"/>
      <c r="BB123" s="83"/>
      <c r="BC123" s="83"/>
      <c r="BD123" s="83"/>
      <c r="BE123" s="83"/>
      <c r="BF123" s="83"/>
      <c r="BG123" s="83"/>
      <c r="BH123" s="83"/>
      <c r="BI123" s="83"/>
      <c r="BJ123" s="83"/>
      <c r="BK123" s="83"/>
      <c r="BL123" s="83"/>
      <c r="BM123" s="83"/>
      <c r="BN123" s="83"/>
      <c r="BO123" s="837" t="s">
        <v>498</v>
      </c>
      <c r="BP123" s="848"/>
      <c r="BQ123" s="870">
        <v>41753496</v>
      </c>
      <c r="BR123" s="871"/>
      <c r="BS123" s="871"/>
      <c r="BT123" s="871"/>
      <c r="BU123" s="871"/>
      <c r="BV123" s="871">
        <v>41502837</v>
      </c>
      <c r="BW123" s="871"/>
      <c r="BX123" s="871"/>
      <c r="BY123" s="871"/>
      <c r="BZ123" s="871"/>
      <c r="CA123" s="871">
        <v>40995856</v>
      </c>
      <c r="CB123" s="871"/>
      <c r="CC123" s="871"/>
      <c r="CD123" s="871"/>
      <c r="CE123" s="871"/>
      <c r="CF123" s="849"/>
      <c r="CG123" s="850"/>
      <c r="CH123" s="850"/>
      <c r="CI123" s="850"/>
      <c r="CJ123" s="851"/>
      <c r="CK123" s="998"/>
      <c r="CL123" s="999"/>
      <c r="CM123" s="999"/>
      <c r="CN123" s="999"/>
      <c r="CO123" s="1000"/>
      <c r="CP123" s="865" t="s">
        <v>467</v>
      </c>
      <c r="CQ123" s="866"/>
      <c r="CR123" s="866"/>
      <c r="CS123" s="866"/>
      <c r="CT123" s="866"/>
      <c r="CU123" s="866"/>
      <c r="CV123" s="866"/>
      <c r="CW123" s="866"/>
      <c r="CX123" s="866"/>
      <c r="CY123" s="866"/>
      <c r="CZ123" s="866"/>
      <c r="DA123" s="866"/>
      <c r="DB123" s="866"/>
      <c r="DC123" s="866"/>
      <c r="DD123" s="866"/>
      <c r="DE123" s="866"/>
      <c r="DF123" s="867"/>
      <c r="DG123" s="812">
        <v>114003</v>
      </c>
      <c r="DH123" s="813"/>
      <c r="DI123" s="813"/>
      <c r="DJ123" s="813"/>
      <c r="DK123" s="814"/>
      <c r="DL123" s="815">
        <v>105152</v>
      </c>
      <c r="DM123" s="813"/>
      <c r="DN123" s="813"/>
      <c r="DO123" s="813"/>
      <c r="DP123" s="814"/>
      <c r="DQ123" s="815">
        <v>93753</v>
      </c>
      <c r="DR123" s="813"/>
      <c r="DS123" s="813"/>
      <c r="DT123" s="813"/>
      <c r="DU123" s="814"/>
      <c r="DV123" s="816">
        <v>0.8</v>
      </c>
      <c r="DW123" s="817"/>
      <c r="DX123" s="817"/>
      <c r="DY123" s="817"/>
      <c r="DZ123" s="818"/>
    </row>
    <row r="124" spans="1:130" s="54" customFormat="1" ht="26.25" customHeight="1" x14ac:dyDescent="0.15">
      <c r="A124" s="1025"/>
      <c r="B124" s="1021"/>
      <c r="C124" s="826" t="s">
        <v>348</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210</v>
      </c>
      <c r="AB124" s="813"/>
      <c r="AC124" s="813"/>
      <c r="AD124" s="813"/>
      <c r="AE124" s="814"/>
      <c r="AF124" s="815" t="s">
        <v>210</v>
      </c>
      <c r="AG124" s="813"/>
      <c r="AH124" s="813"/>
      <c r="AI124" s="813"/>
      <c r="AJ124" s="814"/>
      <c r="AK124" s="815" t="s">
        <v>210</v>
      </c>
      <c r="AL124" s="813"/>
      <c r="AM124" s="813"/>
      <c r="AN124" s="813"/>
      <c r="AO124" s="814"/>
      <c r="AP124" s="816" t="s">
        <v>210</v>
      </c>
      <c r="AQ124" s="817"/>
      <c r="AR124" s="817"/>
      <c r="AS124" s="817"/>
      <c r="AT124" s="818"/>
      <c r="AU124" s="872" t="s">
        <v>499</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121.6</v>
      </c>
      <c r="BR124" s="876"/>
      <c r="BS124" s="876"/>
      <c r="BT124" s="876"/>
      <c r="BU124" s="876"/>
      <c r="BV124" s="876">
        <v>113.8</v>
      </c>
      <c r="BW124" s="876"/>
      <c r="BX124" s="876"/>
      <c r="BY124" s="876"/>
      <c r="BZ124" s="876"/>
      <c r="CA124" s="876">
        <v>108.5</v>
      </c>
      <c r="CB124" s="876"/>
      <c r="CC124" s="876"/>
      <c r="CD124" s="876"/>
      <c r="CE124" s="876"/>
      <c r="CF124" s="877"/>
      <c r="CG124" s="878"/>
      <c r="CH124" s="878"/>
      <c r="CI124" s="878"/>
      <c r="CJ124" s="879"/>
      <c r="CK124" s="1001"/>
      <c r="CL124" s="1001"/>
      <c r="CM124" s="1001"/>
      <c r="CN124" s="1001"/>
      <c r="CO124" s="1002"/>
      <c r="CP124" s="865" t="s">
        <v>501</v>
      </c>
      <c r="CQ124" s="866"/>
      <c r="CR124" s="866"/>
      <c r="CS124" s="866"/>
      <c r="CT124" s="866"/>
      <c r="CU124" s="866"/>
      <c r="CV124" s="866"/>
      <c r="CW124" s="866"/>
      <c r="CX124" s="866"/>
      <c r="CY124" s="866"/>
      <c r="CZ124" s="866"/>
      <c r="DA124" s="866"/>
      <c r="DB124" s="866"/>
      <c r="DC124" s="866"/>
      <c r="DD124" s="866"/>
      <c r="DE124" s="866"/>
      <c r="DF124" s="867"/>
      <c r="DG124" s="855" t="s">
        <v>210</v>
      </c>
      <c r="DH124" s="856"/>
      <c r="DI124" s="856"/>
      <c r="DJ124" s="856"/>
      <c r="DK124" s="857"/>
      <c r="DL124" s="858" t="s">
        <v>210</v>
      </c>
      <c r="DM124" s="856"/>
      <c r="DN124" s="856"/>
      <c r="DO124" s="856"/>
      <c r="DP124" s="857"/>
      <c r="DQ124" s="858" t="s">
        <v>210</v>
      </c>
      <c r="DR124" s="856"/>
      <c r="DS124" s="856"/>
      <c r="DT124" s="856"/>
      <c r="DU124" s="857"/>
      <c r="DV124" s="859" t="s">
        <v>210</v>
      </c>
      <c r="DW124" s="860"/>
      <c r="DX124" s="860"/>
      <c r="DY124" s="860"/>
      <c r="DZ124" s="861"/>
    </row>
    <row r="125" spans="1:130" s="54" customFormat="1" ht="26.25" customHeight="1" x14ac:dyDescent="0.15">
      <c r="A125" s="1025"/>
      <c r="B125" s="1021"/>
      <c r="C125" s="826" t="s">
        <v>495</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210</v>
      </c>
      <c r="AB125" s="813"/>
      <c r="AC125" s="813"/>
      <c r="AD125" s="813"/>
      <c r="AE125" s="814"/>
      <c r="AF125" s="815" t="s">
        <v>210</v>
      </c>
      <c r="AG125" s="813"/>
      <c r="AH125" s="813"/>
      <c r="AI125" s="813"/>
      <c r="AJ125" s="814"/>
      <c r="AK125" s="815" t="s">
        <v>210</v>
      </c>
      <c r="AL125" s="813"/>
      <c r="AM125" s="813"/>
      <c r="AN125" s="813"/>
      <c r="AO125" s="814"/>
      <c r="AP125" s="816" t="s">
        <v>210</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3" t="s">
        <v>504</v>
      </c>
      <c r="CL125" s="996"/>
      <c r="CM125" s="996"/>
      <c r="CN125" s="996"/>
      <c r="CO125" s="997"/>
      <c r="CP125" s="799" t="s">
        <v>139</v>
      </c>
      <c r="CQ125" s="790"/>
      <c r="CR125" s="790"/>
      <c r="CS125" s="790"/>
      <c r="CT125" s="790"/>
      <c r="CU125" s="790"/>
      <c r="CV125" s="790"/>
      <c r="CW125" s="790"/>
      <c r="CX125" s="790"/>
      <c r="CY125" s="790"/>
      <c r="CZ125" s="790"/>
      <c r="DA125" s="790"/>
      <c r="DB125" s="790"/>
      <c r="DC125" s="790"/>
      <c r="DD125" s="790"/>
      <c r="DE125" s="790"/>
      <c r="DF125" s="791"/>
      <c r="DG125" s="800" t="s">
        <v>210</v>
      </c>
      <c r="DH125" s="801"/>
      <c r="DI125" s="801"/>
      <c r="DJ125" s="801"/>
      <c r="DK125" s="801"/>
      <c r="DL125" s="801" t="s">
        <v>210</v>
      </c>
      <c r="DM125" s="801"/>
      <c r="DN125" s="801"/>
      <c r="DO125" s="801"/>
      <c r="DP125" s="801"/>
      <c r="DQ125" s="801" t="s">
        <v>210</v>
      </c>
      <c r="DR125" s="801"/>
      <c r="DS125" s="801"/>
      <c r="DT125" s="801"/>
      <c r="DU125" s="801"/>
      <c r="DV125" s="807" t="s">
        <v>210</v>
      </c>
      <c r="DW125" s="807"/>
      <c r="DX125" s="807"/>
      <c r="DY125" s="807"/>
      <c r="DZ125" s="808"/>
    </row>
    <row r="126" spans="1:130" s="54" customFormat="1" ht="26.25" customHeight="1" x14ac:dyDescent="0.15">
      <c r="A126" s="1025"/>
      <c r="B126" s="1021"/>
      <c r="C126" s="826" t="s">
        <v>496</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v>520</v>
      </c>
      <c r="AB126" s="813"/>
      <c r="AC126" s="813"/>
      <c r="AD126" s="813"/>
      <c r="AE126" s="814"/>
      <c r="AF126" s="815">
        <v>257</v>
      </c>
      <c r="AG126" s="813"/>
      <c r="AH126" s="813"/>
      <c r="AI126" s="813"/>
      <c r="AJ126" s="814"/>
      <c r="AK126" s="815">
        <v>109</v>
      </c>
      <c r="AL126" s="813"/>
      <c r="AM126" s="813"/>
      <c r="AN126" s="813"/>
      <c r="AO126" s="814"/>
      <c r="AP126" s="816">
        <v>0</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4"/>
      <c r="CL126" s="999"/>
      <c r="CM126" s="999"/>
      <c r="CN126" s="999"/>
      <c r="CO126" s="1000"/>
      <c r="CP126" s="819" t="s">
        <v>428</v>
      </c>
      <c r="CQ126" s="820"/>
      <c r="CR126" s="820"/>
      <c r="CS126" s="820"/>
      <c r="CT126" s="820"/>
      <c r="CU126" s="820"/>
      <c r="CV126" s="820"/>
      <c r="CW126" s="820"/>
      <c r="CX126" s="820"/>
      <c r="CY126" s="820"/>
      <c r="CZ126" s="820"/>
      <c r="DA126" s="820"/>
      <c r="DB126" s="820"/>
      <c r="DC126" s="820"/>
      <c r="DD126" s="820"/>
      <c r="DE126" s="820"/>
      <c r="DF126" s="821"/>
      <c r="DG126" s="822" t="s">
        <v>210</v>
      </c>
      <c r="DH126" s="823"/>
      <c r="DI126" s="823"/>
      <c r="DJ126" s="823"/>
      <c r="DK126" s="823"/>
      <c r="DL126" s="823" t="s">
        <v>210</v>
      </c>
      <c r="DM126" s="823"/>
      <c r="DN126" s="823"/>
      <c r="DO126" s="823"/>
      <c r="DP126" s="823"/>
      <c r="DQ126" s="823" t="s">
        <v>210</v>
      </c>
      <c r="DR126" s="823"/>
      <c r="DS126" s="823"/>
      <c r="DT126" s="823"/>
      <c r="DU126" s="823"/>
      <c r="DV126" s="829" t="s">
        <v>210</v>
      </c>
      <c r="DW126" s="829"/>
      <c r="DX126" s="829"/>
      <c r="DY126" s="829"/>
      <c r="DZ126" s="830"/>
    </row>
    <row r="127" spans="1:130" s="54" customFormat="1" ht="26.25" customHeight="1" x14ac:dyDescent="0.15">
      <c r="A127" s="1026"/>
      <c r="B127" s="1023"/>
      <c r="C127" s="852" t="s">
        <v>76</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v>786</v>
      </c>
      <c r="AB127" s="813"/>
      <c r="AC127" s="813"/>
      <c r="AD127" s="813"/>
      <c r="AE127" s="814"/>
      <c r="AF127" s="815">
        <v>681</v>
      </c>
      <c r="AG127" s="813"/>
      <c r="AH127" s="813"/>
      <c r="AI127" s="813"/>
      <c r="AJ127" s="814"/>
      <c r="AK127" s="815">
        <v>85</v>
      </c>
      <c r="AL127" s="813"/>
      <c r="AM127" s="813"/>
      <c r="AN127" s="813"/>
      <c r="AO127" s="814"/>
      <c r="AP127" s="816">
        <v>0</v>
      </c>
      <c r="AQ127" s="817"/>
      <c r="AR127" s="817"/>
      <c r="AS127" s="817"/>
      <c r="AT127" s="818"/>
      <c r="AU127" s="77"/>
      <c r="AV127" s="77"/>
      <c r="AW127" s="77"/>
      <c r="AX127" s="880" t="s">
        <v>505</v>
      </c>
      <c r="AY127" s="881"/>
      <c r="AZ127" s="881"/>
      <c r="BA127" s="881"/>
      <c r="BB127" s="881"/>
      <c r="BC127" s="881"/>
      <c r="BD127" s="881"/>
      <c r="BE127" s="882"/>
      <c r="BF127" s="883" t="s">
        <v>506</v>
      </c>
      <c r="BG127" s="881"/>
      <c r="BH127" s="881"/>
      <c r="BI127" s="881"/>
      <c r="BJ127" s="881"/>
      <c r="BK127" s="881"/>
      <c r="BL127" s="882"/>
      <c r="BM127" s="883" t="s">
        <v>429</v>
      </c>
      <c r="BN127" s="881"/>
      <c r="BO127" s="881"/>
      <c r="BP127" s="881"/>
      <c r="BQ127" s="881"/>
      <c r="BR127" s="881"/>
      <c r="BS127" s="882"/>
      <c r="BT127" s="883" t="s">
        <v>417</v>
      </c>
      <c r="BU127" s="881"/>
      <c r="BV127" s="881"/>
      <c r="BW127" s="881"/>
      <c r="BX127" s="881"/>
      <c r="BY127" s="881"/>
      <c r="BZ127" s="884"/>
      <c r="CA127" s="77"/>
      <c r="CB127" s="77"/>
      <c r="CC127" s="77"/>
      <c r="CD127" s="89"/>
      <c r="CE127" s="89"/>
      <c r="CF127" s="89"/>
      <c r="CG127" s="74"/>
      <c r="CH127" s="74"/>
      <c r="CI127" s="74"/>
      <c r="CJ127" s="90"/>
      <c r="CK127" s="1004"/>
      <c r="CL127" s="999"/>
      <c r="CM127" s="999"/>
      <c r="CN127" s="999"/>
      <c r="CO127" s="1000"/>
      <c r="CP127" s="819" t="s">
        <v>450</v>
      </c>
      <c r="CQ127" s="820"/>
      <c r="CR127" s="820"/>
      <c r="CS127" s="820"/>
      <c r="CT127" s="820"/>
      <c r="CU127" s="820"/>
      <c r="CV127" s="820"/>
      <c r="CW127" s="820"/>
      <c r="CX127" s="820"/>
      <c r="CY127" s="820"/>
      <c r="CZ127" s="820"/>
      <c r="DA127" s="820"/>
      <c r="DB127" s="820"/>
      <c r="DC127" s="820"/>
      <c r="DD127" s="820"/>
      <c r="DE127" s="820"/>
      <c r="DF127" s="821"/>
      <c r="DG127" s="822" t="s">
        <v>210</v>
      </c>
      <c r="DH127" s="823"/>
      <c r="DI127" s="823"/>
      <c r="DJ127" s="823"/>
      <c r="DK127" s="823"/>
      <c r="DL127" s="823" t="s">
        <v>210</v>
      </c>
      <c r="DM127" s="823"/>
      <c r="DN127" s="823"/>
      <c r="DO127" s="823"/>
      <c r="DP127" s="823"/>
      <c r="DQ127" s="823" t="s">
        <v>210</v>
      </c>
      <c r="DR127" s="823"/>
      <c r="DS127" s="823"/>
      <c r="DT127" s="823"/>
      <c r="DU127" s="823"/>
      <c r="DV127" s="829" t="s">
        <v>210</v>
      </c>
      <c r="DW127" s="829"/>
      <c r="DX127" s="829"/>
      <c r="DY127" s="829"/>
      <c r="DZ127" s="830"/>
    </row>
    <row r="128" spans="1:130" s="54" customFormat="1" ht="26.25" customHeight="1" x14ac:dyDescent="0.15">
      <c r="A128" s="885" t="s">
        <v>507</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8</v>
      </c>
      <c r="X128" s="887"/>
      <c r="Y128" s="887"/>
      <c r="Z128" s="888"/>
      <c r="AA128" s="792">
        <v>174306</v>
      </c>
      <c r="AB128" s="793"/>
      <c r="AC128" s="793"/>
      <c r="AD128" s="793"/>
      <c r="AE128" s="794"/>
      <c r="AF128" s="795">
        <v>156003</v>
      </c>
      <c r="AG128" s="793"/>
      <c r="AH128" s="793"/>
      <c r="AI128" s="793"/>
      <c r="AJ128" s="794"/>
      <c r="AK128" s="795">
        <v>158538</v>
      </c>
      <c r="AL128" s="793"/>
      <c r="AM128" s="793"/>
      <c r="AN128" s="793"/>
      <c r="AO128" s="794"/>
      <c r="AP128" s="889"/>
      <c r="AQ128" s="890"/>
      <c r="AR128" s="890"/>
      <c r="AS128" s="890"/>
      <c r="AT128" s="891"/>
      <c r="AU128" s="77"/>
      <c r="AV128" s="77"/>
      <c r="AW128" s="77"/>
      <c r="AX128" s="789" t="s">
        <v>318</v>
      </c>
      <c r="AY128" s="790"/>
      <c r="AZ128" s="790"/>
      <c r="BA128" s="790"/>
      <c r="BB128" s="790"/>
      <c r="BC128" s="790"/>
      <c r="BD128" s="790"/>
      <c r="BE128" s="791"/>
      <c r="BF128" s="892" t="s">
        <v>210</v>
      </c>
      <c r="BG128" s="893"/>
      <c r="BH128" s="893"/>
      <c r="BI128" s="893"/>
      <c r="BJ128" s="893"/>
      <c r="BK128" s="893"/>
      <c r="BL128" s="894"/>
      <c r="BM128" s="892">
        <v>12.87</v>
      </c>
      <c r="BN128" s="893"/>
      <c r="BO128" s="893"/>
      <c r="BP128" s="893"/>
      <c r="BQ128" s="893"/>
      <c r="BR128" s="893"/>
      <c r="BS128" s="894"/>
      <c r="BT128" s="892">
        <v>20</v>
      </c>
      <c r="BU128" s="893"/>
      <c r="BV128" s="893"/>
      <c r="BW128" s="893"/>
      <c r="BX128" s="893"/>
      <c r="BY128" s="893"/>
      <c r="BZ128" s="895"/>
      <c r="CA128" s="89"/>
      <c r="CB128" s="89"/>
      <c r="CC128" s="89"/>
      <c r="CD128" s="89"/>
      <c r="CE128" s="89"/>
      <c r="CF128" s="89"/>
      <c r="CG128" s="74"/>
      <c r="CH128" s="74"/>
      <c r="CI128" s="74"/>
      <c r="CJ128" s="90"/>
      <c r="CK128" s="1005"/>
      <c r="CL128" s="1006"/>
      <c r="CM128" s="1006"/>
      <c r="CN128" s="1006"/>
      <c r="CO128" s="1007"/>
      <c r="CP128" s="896" t="s">
        <v>409</v>
      </c>
      <c r="CQ128" s="897"/>
      <c r="CR128" s="897"/>
      <c r="CS128" s="897"/>
      <c r="CT128" s="897"/>
      <c r="CU128" s="897"/>
      <c r="CV128" s="897"/>
      <c r="CW128" s="897"/>
      <c r="CX128" s="897"/>
      <c r="CY128" s="897"/>
      <c r="CZ128" s="897"/>
      <c r="DA128" s="897"/>
      <c r="DB128" s="897"/>
      <c r="DC128" s="897"/>
      <c r="DD128" s="897"/>
      <c r="DE128" s="897"/>
      <c r="DF128" s="898"/>
      <c r="DG128" s="899">
        <v>148</v>
      </c>
      <c r="DH128" s="900"/>
      <c r="DI128" s="900"/>
      <c r="DJ128" s="900"/>
      <c r="DK128" s="900"/>
      <c r="DL128" s="900" t="s">
        <v>210</v>
      </c>
      <c r="DM128" s="900"/>
      <c r="DN128" s="900"/>
      <c r="DO128" s="900"/>
      <c r="DP128" s="900"/>
      <c r="DQ128" s="900">
        <v>438</v>
      </c>
      <c r="DR128" s="900"/>
      <c r="DS128" s="900"/>
      <c r="DT128" s="900"/>
      <c r="DU128" s="900"/>
      <c r="DV128" s="901">
        <v>0</v>
      </c>
      <c r="DW128" s="901"/>
      <c r="DX128" s="901"/>
      <c r="DY128" s="901"/>
      <c r="DZ128" s="902"/>
    </row>
    <row r="129" spans="1:131" s="54" customFormat="1" ht="26.25" customHeight="1" x14ac:dyDescent="0.15">
      <c r="A129" s="809" t="s">
        <v>179</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903" t="s">
        <v>249</v>
      </c>
      <c r="X129" s="904"/>
      <c r="Y129" s="904"/>
      <c r="Z129" s="905"/>
      <c r="AA129" s="812">
        <v>13911940</v>
      </c>
      <c r="AB129" s="813"/>
      <c r="AC129" s="813"/>
      <c r="AD129" s="813"/>
      <c r="AE129" s="814"/>
      <c r="AF129" s="815">
        <v>13793131</v>
      </c>
      <c r="AG129" s="813"/>
      <c r="AH129" s="813"/>
      <c r="AI129" s="813"/>
      <c r="AJ129" s="814"/>
      <c r="AK129" s="815">
        <v>13819872</v>
      </c>
      <c r="AL129" s="813"/>
      <c r="AM129" s="813"/>
      <c r="AN129" s="813"/>
      <c r="AO129" s="814"/>
      <c r="AP129" s="906"/>
      <c r="AQ129" s="907"/>
      <c r="AR129" s="907"/>
      <c r="AS129" s="907"/>
      <c r="AT129" s="908"/>
      <c r="AU129" s="79"/>
      <c r="AV129" s="79"/>
      <c r="AW129" s="79"/>
      <c r="AX129" s="909" t="s">
        <v>120</v>
      </c>
      <c r="AY129" s="820"/>
      <c r="AZ129" s="820"/>
      <c r="BA129" s="820"/>
      <c r="BB129" s="820"/>
      <c r="BC129" s="820"/>
      <c r="BD129" s="820"/>
      <c r="BE129" s="821"/>
      <c r="BF129" s="910" t="s">
        <v>210</v>
      </c>
      <c r="BG129" s="911"/>
      <c r="BH129" s="911"/>
      <c r="BI129" s="911"/>
      <c r="BJ129" s="911"/>
      <c r="BK129" s="911"/>
      <c r="BL129" s="912"/>
      <c r="BM129" s="910">
        <v>17.87</v>
      </c>
      <c r="BN129" s="911"/>
      <c r="BO129" s="911"/>
      <c r="BP129" s="911"/>
      <c r="BQ129" s="911"/>
      <c r="BR129" s="911"/>
      <c r="BS129" s="912"/>
      <c r="BT129" s="910">
        <v>30</v>
      </c>
      <c r="BU129" s="913"/>
      <c r="BV129" s="913"/>
      <c r="BW129" s="913"/>
      <c r="BX129" s="913"/>
      <c r="BY129" s="913"/>
      <c r="BZ129" s="91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9" t="s">
        <v>508</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903" t="s">
        <v>509</v>
      </c>
      <c r="X130" s="904"/>
      <c r="Y130" s="904"/>
      <c r="Z130" s="905"/>
      <c r="AA130" s="812">
        <v>2589363</v>
      </c>
      <c r="AB130" s="813"/>
      <c r="AC130" s="813"/>
      <c r="AD130" s="813"/>
      <c r="AE130" s="814"/>
      <c r="AF130" s="815">
        <v>2591503</v>
      </c>
      <c r="AG130" s="813"/>
      <c r="AH130" s="813"/>
      <c r="AI130" s="813"/>
      <c r="AJ130" s="814"/>
      <c r="AK130" s="815">
        <v>2608252</v>
      </c>
      <c r="AL130" s="813"/>
      <c r="AM130" s="813"/>
      <c r="AN130" s="813"/>
      <c r="AO130" s="814"/>
      <c r="AP130" s="906"/>
      <c r="AQ130" s="907"/>
      <c r="AR130" s="907"/>
      <c r="AS130" s="907"/>
      <c r="AT130" s="908"/>
      <c r="AU130" s="79"/>
      <c r="AV130" s="79"/>
      <c r="AW130" s="79"/>
      <c r="AX130" s="909" t="s">
        <v>437</v>
      </c>
      <c r="AY130" s="820"/>
      <c r="AZ130" s="820"/>
      <c r="BA130" s="820"/>
      <c r="BB130" s="820"/>
      <c r="BC130" s="820"/>
      <c r="BD130" s="820"/>
      <c r="BE130" s="821"/>
      <c r="BF130" s="915">
        <v>13.4</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181</v>
      </c>
      <c r="X131" s="923"/>
      <c r="Y131" s="923"/>
      <c r="Z131" s="924"/>
      <c r="AA131" s="855">
        <v>11322577</v>
      </c>
      <c r="AB131" s="856"/>
      <c r="AC131" s="856"/>
      <c r="AD131" s="856"/>
      <c r="AE131" s="857"/>
      <c r="AF131" s="858">
        <v>11201628</v>
      </c>
      <c r="AG131" s="856"/>
      <c r="AH131" s="856"/>
      <c r="AI131" s="856"/>
      <c r="AJ131" s="857"/>
      <c r="AK131" s="858">
        <v>11211620</v>
      </c>
      <c r="AL131" s="856"/>
      <c r="AM131" s="856"/>
      <c r="AN131" s="856"/>
      <c r="AO131" s="857"/>
      <c r="AP131" s="925"/>
      <c r="AQ131" s="926"/>
      <c r="AR131" s="926"/>
      <c r="AS131" s="926"/>
      <c r="AT131" s="927"/>
      <c r="AU131" s="79"/>
      <c r="AV131" s="79"/>
      <c r="AW131" s="79"/>
      <c r="AX131" s="928" t="s">
        <v>483</v>
      </c>
      <c r="AY131" s="897"/>
      <c r="AZ131" s="897"/>
      <c r="BA131" s="897"/>
      <c r="BB131" s="897"/>
      <c r="BC131" s="897"/>
      <c r="BD131" s="897"/>
      <c r="BE131" s="898"/>
      <c r="BF131" s="929">
        <v>108.5</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8" t="s">
        <v>29</v>
      </c>
      <c r="B132" s="1009"/>
      <c r="C132" s="1009"/>
      <c r="D132" s="1009"/>
      <c r="E132" s="1009"/>
      <c r="F132" s="1009"/>
      <c r="G132" s="1009"/>
      <c r="H132" s="1009"/>
      <c r="I132" s="1009"/>
      <c r="J132" s="1009"/>
      <c r="K132" s="1009"/>
      <c r="L132" s="1009"/>
      <c r="M132" s="1009"/>
      <c r="N132" s="1009"/>
      <c r="O132" s="1009"/>
      <c r="P132" s="1009"/>
      <c r="Q132" s="1009"/>
      <c r="R132" s="1009"/>
      <c r="S132" s="1009"/>
      <c r="T132" s="1009"/>
      <c r="U132" s="1009"/>
      <c r="V132" s="935" t="s">
        <v>510</v>
      </c>
      <c r="W132" s="935"/>
      <c r="X132" s="935"/>
      <c r="Y132" s="935"/>
      <c r="Z132" s="936"/>
      <c r="AA132" s="937">
        <v>14.04424251</v>
      </c>
      <c r="AB132" s="938"/>
      <c r="AC132" s="938"/>
      <c r="AD132" s="938"/>
      <c r="AE132" s="939"/>
      <c r="AF132" s="940">
        <v>13.59098914</v>
      </c>
      <c r="AG132" s="938"/>
      <c r="AH132" s="938"/>
      <c r="AI132" s="938"/>
      <c r="AJ132" s="939"/>
      <c r="AK132" s="940">
        <v>12.669801509999999</v>
      </c>
      <c r="AL132" s="938"/>
      <c r="AM132" s="938"/>
      <c r="AN132" s="938"/>
      <c r="AO132" s="939"/>
      <c r="AP132" s="849"/>
      <c r="AQ132" s="850"/>
      <c r="AR132" s="850"/>
      <c r="AS132" s="850"/>
      <c r="AT132" s="94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0"/>
      <c r="B133" s="1011"/>
      <c r="C133" s="1011"/>
      <c r="D133" s="1011"/>
      <c r="E133" s="1011"/>
      <c r="F133" s="1011"/>
      <c r="G133" s="1011"/>
      <c r="H133" s="1011"/>
      <c r="I133" s="1011"/>
      <c r="J133" s="1011"/>
      <c r="K133" s="1011"/>
      <c r="L133" s="1011"/>
      <c r="M133" s="1011"/>
      <c r="N133" s="1011"/>
      <c r="O133" s="1011"/>
      <c r="P133" s="1011"/>
      <c r="Q133" s="1011"/>
      <c r="R133" s="1011"/>
      <c r="S133" s="1011"/>
      <c r="T133" s="1011"/>
      <c r="U133" s="1011"/>
      <c r="V133" s="942" t="s">
        <v>85</v>
      </c>
      <c r="W133" s="942"/>
      <c r="X133" s="942"/>
      <c r="Y133" s="942"/>
      <c r="Z133" s="943"/>
      <c r="AA133" s="944">
        <v>13</v>
      </c>
      <c r="AB133" s="945"/>
      <c r="AC133" s="945"/>
      <c r="AD133" s="945"/>
      <c r="AE133" s="946"/>
      <c r="AF133" s="944">
        <v>13.2</v>
      </c>
      <c r="AG133" s="945"/>
      <c r="AH133" s="945"/>
      <c r="AI133" s="945"/>
      <c r="AJ133" s="946"/>
      <c r="AK133" s="944">
        <v>13.4</v>
      </c>
      <c r="AL133" s="945"/>
      <c r="AM133" s="945"/>
      <c r="AN133" s="945"/>
      <c r="AO133" s="946"/>
      <c r="AP133" s="877"/>
      <c r="AQ133" s="878"/>
      <c r="AR133" s="878"/>
      <c r="AS133" s="878"/>
      <c r="AT133" s="94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0aQXma7lkZy4/bhRZpuzZLvX/5bu845LzMuJHg9nssifFnsEXz6E64P87wBGDElPLsJjdgM99XTw8wAOuCc35g==" saltValue="4dysYjkR4NsTYJ4ZTmpMs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99</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64GcaCrJTidiyG8e85Z7Dn2tDQCLVnONPscG5BAyh/Ai7LQymECQd3151CYOWd1Uo00ccyn3tgK7ZwaLr++/w==" saltValue="4fkGOY4Sm654AhnXYE6Nuw=="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7fZjW2NZaJD2uHP7VZ9s31pGKsYkjzGq89ulxARMIpGd+Yxlax1kVNoKFW84Wn+VkJyFMXknHhougsNC2X8iw==" saltValue="iG4OmmSEOi5WIH9RLjpdug==" spinCount="100000" sheet="1" objects="1" scenarios="1"/>
  <phoneticPr fontId="6"/>
  <printOptions horizontalCentered="1" verticalCentered="1"/>
  <pageMargins left="0" right="0" top="0" bottom="0" header="0" footer="0"/>
  <pageSetup paperSize="9"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232</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86</v>
      </c>
      <c r="AP7" s="144"/>
      <c r="AQ7" s="155" t="s">
        <v>513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515</v>
      </c>
      <c r="AQ8" s="156" t="s">
        <v>516</v>
      </c>
      <c r="AR8" s="170" t="s">
        <v>151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7" t="s">
        <v>517</v>
      </c>
      <c r="AL9" s="1028"/>
      <c r="AM9" s="1028"/>
      <c r="AN9" s="1029"/>
      <c r="AO9" s="134">
        <v>3431924</v>
      </c>
      <c r="AP9" s="134">
        <v>72623</v>
      </c>
      <c r="AQ9" s="157">
        <v>90414</v>
      </c>
      <c r="AR9" s="171">
        <v>-19.7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7" t="s">
        <v>511</v>
      </c>
      <c r="AL10" s="1028"/>
      <c r="AM10" s="1028"/>
      <c r="AN10" s="1029"/>
      <c r="AO10" s="135">
        <v>206885</v>
      </c>
      <c r="AP10" s="135">
        <v>4378</v>
      </c>
      <c r="AQ10" s="158">
        <v>7325</v>
      </c>
      <c r="AR10" s="172">
        <v>-40.200000000000003</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7" t="s">
        <v>216</v>
      </c>
      <c r="AL11" s="1028"/>
      <c r="AM11" s="1028"/>
      <c r="AN11" s="1029"/>
      <c r="AO11" s="135">
        <v>569594</v>
      </c>
      <c r="AP11" s="135">
        <v>12053</v>
      </c>
      <c r="AQ11" s="158">
        <v>9426</v>
      </c>
      <c r="AR11" s="172">
        <v>27.9</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7" t="s">
        <v>406</v>
      </c>
      <c r="AL12" s="1028"/>
      <c r="AM12" s="1028"/>
      <c r="AN12" s="1029"/>
      <c r="AO12" s="135" t="s">
        <v>210</v>
      </c>
      <c r="AP12" s="135" t="s">
        <v>210</v>
      </c>
      <c r="AQ12" s="158">
        <v>1167</v>
      </c>
      <c r="AR12" s="172" t="s">
        <v>210</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7" t="s">
        <v>248</v>
      </c>
      <c r="AL13" s="1028"/>
      <c r="AM13" s="1028"/>
      <c r="AN13" s="1029"/>
      <c r="AO13" s="135" t="s">
        <v>210</v>
      </c>
      <c r="AP13" s="135" t="s">
        <v>210</v>
      </c>
      <c r="AQ13" s="158">
        <v>3</v>
      </c>
      <c r="AR13" s="172" t="s">
        <v>210</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7" t="s">
        <v>300</v>
      </c>
      <c r="AL14" s="1028"/>
      <c r="AM14" s="1028"/>
      <c r="AN14" s="1029"/>
      <c r="AO14" s="135">
        <v>150524</v>
      </c>
      <c r="AP14" s="135">
        <v>3185</v>
      </c>
      <c r="AQ14" s="158">
        <v>4078</v>
      </c>
      <c r="AR14" s="172">
        <v>-21.9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7" t="s">
        <v>518</v>
      </c>
      <c r="AL15" s="1028"/>
      <c r="AM15" s="1028"/>
      <c r="AN15" s="1029"/>
      <c r="AO15" s="135">
        <v>56215</v>
      </c>
      <c r="AP15" s="135">
        <v>1190</v>
      </c>
      <c r="AQ15" s="158">
        <v>2195</v>
      </c>
      <c r="AR15" s="172">
        <v>-45.8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0" t="s">
        <v>320</v>
      </c>
      <c r="AL16" s="1031"/>
      <c r="AM16" s="1031"/>
      <c r="AN16" s="1032"/>
      <c r="AO16" s="135">
        <v>-237278</v>
      </c>
      <c r="AP16" s="135">
        <v>-5021</v>
      </c>
      <c r="AQ16" s="158">
        <v>-8893</v>
      </c>
      <c r="AR16" s="172">
        <v>-43.5</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0" t="s">
        <v>284</v>
      </c>
      <c r="AL17" s="1031"/>
      <c r="AM17" s="1031"/>
      <c r="AN17" s="1032"/>
      <c r="AO17" s="135">
        <v>4177864</v>
      </c>
      <c r="AP17" s="135">
        <v>88407</v>
      </c>
      <c r="AQ17" s="158">
        <v>105714</v>
      </c>
      <c r="AR17" s="172">
        <v>-16.399999999999999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204</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519</v>
      </c>
      <c r="AP20" s="146" t="s">
        <v>345</v>
      </c>
      <c r="AQ20" s="159" t="s">
        <v>42</v>
      </c>
      <c r="AR20" s="173"/>
    </row>
    <row r="21" spans="1:46" s="98" customFormat="1" x14ac:dyDescent="0.15">
      <c r="A21" s="100"/>
      <c r="AK21" s="1033" t="s">
        <v>520</v>
      </c>
      <c r="AL21" s="1034"/>
      <c r="AM21" s="1034"/>
      <c r="AN21" s="1035"/>
      <c r="AO21" s="137">
        <v>7.49</v>
      </c>
      <c r="AP21" s="147">
        <v>10.07</v>
      </c>
      <c r="AQ21" s="160">
        <v>-2.58</v>
      </c>
      <c r="AS21" s="179"/>
      <c r="AT21" s="100"/>
    </row>
    <row r="22" spans="1:46" s="98" customFormat="1" x14ac:dyDescent="0.15">
      <c r="A22" s="100"/>
      <c r="AK22" s="1033" t="s">
        <v>521</v>
      </c>
      <c r="AL22" s="1034"/>
      <c r="AM22" s="1034"/>
      <c r="AN22" s="1035"/>
      <c r="AO22" s="138">
        <v>96</v>
      </c>
      <c r="AP22" s="148">
        <v>97.6</v>
      </c>
      <c r="AQ22" s="161">
        <v>-1.6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522</v>
      </c>
      <c r="AP26" s="149"/>
      <c r="AQ26" s="149"/>
      <c r="AR26" s="149"/>
      <c r="AS26" s="102"/>
      <c r="AT26" s="102"/>
    </row>
    <row r="27" spans="1:46" x14ac:dyDescent="0.15">
      <c r="A27" s="103"/>
      <c r="AO27" s="108"/>
      <c r="AP27" s="108"/>
      <c r="AQ27" s="108"/>
      <c r="AR27" s="108"/>
      <c r="AS27" s="108"/>
      <c r="AT27" s="108"/>
    </row>
    <row r="28" spans="1:46" ht="17.25" x14ac:dyDescent="0.15">
      <c r="A28" s="99" t="s">
        <v>273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124</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86</v>
      </c>
      <c r="AP30" s="144"/>
      <c r="AQ30" s="155" t="s">
        <v>513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515</v>
      </c>
      <c r="AQ31" s="156" t="s">
        <v>516</v>
      </c>
      <c r="AR31" s="170" t="s">
        <v>151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523</v>
      </c>
      <c r="AL32" s="1037"/>
      <c r="AM32" s="1037"/>
      <c r="AN32" s="1038"/>
      <c r="AO32" s="135">
        <v>2767270</v>
      </c>
      <c r="AP32" s="135">
        <v>58558</v>
      </c>
      <c r="AQ32" s="162">
        <v>67110</v>
      </c>
      <c r="AR32" s="172">
        <v>-12.7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524</v>
      </c>
      <c r="AL33" s="1037"/>
      <c r="AM33" s="1037"/>
      <c r="AN33" s="1038"/>
      <c r="AO33" s="135" t="s">
        <v>210</v>
      </c>
      <c r="AP33" s="135" t="s">
        <v>210</v>
      </c>
      <c r="AQ33" s="162" t="s">
        <v>210</v>
      </c>
      <c r="AR33" s="172" t="s">
        <v>210</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57</v>
      </c>
      <c r="AL34" s="1037"/>
      <c r="AM34" s="1037"/>
      <c r="AN34" s="1038"/>
      <c r="AO34" s="135" t="s">
        <v>210</v>
      </c>
      <c r="AP34" s="135" t="s">
        <v>210</v>
      </c>
      <c r="AQ34" s="162">
        <v>6</v>
      </c>
      <c r="AR34" s="172" t="s">
        <v>210</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525</v>
      </c>
      <c r="AL35" s="1037"/>
      <c r="AM35" s="1037"/>
      <c r="AN35" s="1038"/>
      <c r="AO35" s="135">
        <v>1294783</v>
      </c>
      <c r="AP35" s="135">
        <v>27399</v>
      </c>
      <c r="AQ35" s="162">
        <v>17795</v>
      </c>
      <c r="AR35" s="172">
        <v>54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38</v>
      </c>
      <c r="AL36" s="1037"/>
      <c r="AM36" s="1037"/>
      <c r="AN36" s="1038"/>
      <c r="AO36" s="135">
        <v>125033</v>
      </c>
      <c r="AP36" s="135">
        <v>2646</v>
      </c>
      <c r="AQ36" s="162">
        <v>2500</v>
      </c>
      <c r="AR36" s="172">
        <v>5.8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358</v>
      </c>
      <c r="AL37" s="1037"/>
      <c r="AM37" s="1037"/>
      <c r="AN37" s="1038"/>
      <c r="AO37" s="135">
        <v>194</v>
      </c>
      <c r="AP37" s="135">
        <v>4</v>
      </c>
      <c r="AQ37" s="162">
        <v>1001</v>
      </c>
      <c r="AR37" s="172">
        <v>-99.6</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526</v>
      </c>
      <c r="AL38" s="1040"/>
      <c r="AM38" s="1040"/>
      <c r="AN38" s="1041"/>
      <c r="AO38" s="139" t="s">
        <v>210</v>
      </c>
      <c r="AP38" s="139" t="s">
        <v>210</v>
      </c>
      <c r="AQ38" s="163">
        <v>4</v>
      </c>
      <c r="AR38" s="161" t="s">
        <v>210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83</v>
      </c>
      <c r="AL39" s="1040"/>
      <c r="AM39" s="1040"/>
      <c r="AN39" s="1041"/>
      <c r="AO39" s="135">
        <v>-158538</v>
      </c>
      <c r="AP39" s="135">
        <v>-3355</v>
      </c>
      <c r="AQ39" s="162">
        <v>-3748</v>
      </c>
      <c r="AR39" s="172">
        <v>-10.5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527</v>
      </c>
      <c r="AL40" s="1037"/>
      <c r="AM40" s="1037"/>
      <c r="AN40" s="1038"/>
      <c r="AO40" s="135">
        <v>-2608252</v>
      </c>
      <c r="AP40" s="135">
        <v>-55193</v>
      </c>
      <c r="AQ40" s="162">
        <v>-58908</v>
      </c>
      <c r="AR40" s="172">
        <v>-6.3</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394</v>
      </c>
      <c r="AL41" s="1043"/>
      <c r="AM41" s="1043"/>
      <c r="AN41" s="1044"/>
      <c r="AO41" s="135">
        <v>1420490</v>
      </c>
      <c r="AP41" s="135">
        <v>30059</v>
      </c>
      <c r="AQ41" s="162">
        <v>25761</v>
      </c>
      <c r="AR41" s="172">
        <v>16.7</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372</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529</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86</v>
      </c>
      <c r="AN49" s="1045" t="s">
        <v>446</v>
      </c>
      <c r="AO49" s="1046"/>
      <c r="AP49" s="1046"/>
      <c r="AQ49" s="1046"/>
      <c r="AR49" s="104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502</v>
      </c>
      <c r="AO50" s="141" t="s">
        <v>503</v>
      </c>
      <c r="AP50" s="152" t="s">
        <v>530</v>
      </c>
      <c r="AQ50" s="165" t="s">
        <v>391</v>
      </c>
      <c r="AR50" s="175" t="s">
        <v>531</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398</v>
      </c>
      <c r="AL51" s="120"/>
      <c r="AM51" s="125">
        <v>4911466</v>
      </c>
      <c r="AN51" s="132">
        <v>99671</v>
      </c>
      <c r="AO51" s="142">
        <v>57.7</v>
      </c>
      <c r="AP51" s="153">
        <v>66255</v>
      </c>
      <c r="AQ51" s="166">
        <v>3.6</v>
      </c>
      <c r="AR51" s="176">
        <v>54.1</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286</v>
      </c>
      <c r="AM52" s="126">
        <v>3340201</v>
      </c>
      <c r="AN52" s="133">
        <v>67784</v>
      </c>
      <c r="AO52" s="143">
        <v>121.3</v>
      </c>
      <c r="AP52" s="154">
        <v>31822</v>
      </c>
      <c r="AQ52" s="167">
        <v>8.8000000000000007</v>
      </c>
      <c r="AR52" s="177">
        <v>112.5</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245</v>
      </c>
      <c r="AL53" s="120"/>
      <c r="AM53" s="125">
        <v>5799486</v>
      </c>
      <c r="AN53" s="132">
        <v>118626</v>
      </c>
      <c r="AO53" s="142">
        <v>19</v>
      </c>
      <c r="AP53" s="153">
        <v>85459</v>
      </c>
      <c r="AQ53" s="166">
        <v>29</v>
      </c>
      <c r="AR53" s="176">
        <v>-10</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286</v>
      </c>
      <c r="AM54" s="126">
        <v>3105340</v>
      </c>
      <c r="AN54" s="133">
        <v>63518</v>
      </c>
      <c r="AO54" s="143">
        <v>-6.3</v>
      </c>
      <c r="AP54" s="154">
        <v>44378</v>
      </c>
      <c r="AQ54" s="167">
        <v>39.5</v>
      </c>
      <c r="AR54" s="177">
        <v>-45.8</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2851798</v>
      </c>
      <c r="AN55" s="132">
        <v>58995</v>
      </c>
      <c r="AO55" s="142">
        <v>-50.3</v>
      </c>
      <c r="AP55" s="153">
        <v>83280</v>
      </c>
      <c r="AQ55" s="166">
        <v>-2.5</v>
      </c>
      <c r="AR55" s="176">
        <v>-47.8</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286</v>
      </c>
      <c r="AM56" s="126">
        <v>1413297</v>
      </c>
      <c r="AN56" s="133">
        <v>29237</v>
      </c>
      <c r="AO56" s="143">
        <v>-54</v>
      </c>
      <c r="AP56" s="154">
        <v>43123</v>
      </c>
      <c r="AQ56" s="167">
        <v>-2.8</v>
      </c>
      <c r="AR56" s="177">
        <v>-51.2</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243</v>
      </c>
      <c r="AL57" s="120"/>
      <c r="AM57" s="125">
        <v>2343522</v>
      </c>
      <c r="AN57" s="132">
        <v>49074</v>
      </c>
      <c r="AO57" s="142">
        <v>-16.8</v>
      </c>
      <c r="AP57" s="153">
        <v>88968</v>
      </c>
      <c r="AQ57" s="166">
        <v>6.8</v>
      </c>
      <c r="AR57" s="176">
        <v>-23.6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286</v>
      </c>
      <c r="AM58" s="126">
        <v>747009</v>
      </c>
      <c r="AN58" s="133">
        <v>15643</v>
      </c>
      <c r="AO58" s="143">
        <v>-46.5</v>
      </c>
      <c r="AP58" s="154">
        <v>45482</v>
      </c>
      <c r="AQ58" s="167">
        <v>5.5</v>
      </c>
      <c r="AR58" s="177">
        <v>-52</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514</v>
      </c>
      <c r="AL59" s="120"/>
      <c r="AM59" s="125">
        <v>2561131</v>
      </c>
      <c r="AN59" s="132">
        <v>54196</v>
      </c>
      <c r="AO59" s="142">
        <v>10.4</v>
      </c>
      <c r="AP59" s="153">
        <v>85173</v>
      </c>
      <c r="AQ59" s="166">
        <v>-4.3</v>
      </c>
      <c r="AR59" s="176">
        <v>14.7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286</v>
      </c>
      <c r="AM60" s="126">
        <v>1694306</v>
      </c>
      <c r="AN60" s="133">
        <v>35853</v>
      </c>
      <c r="AO60" s="143">
        <v>129.19999999999999</v>
      </c>
      <c r="AP60" s="154">
        <v>43913</v>
      </c>
      <c r="AQ60" s="167">
        <v>-3.4</v>
      </c>
      <c r="AR60" s="177">
        <v>132.6</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423</v>
      </c>
      <c r="AL61" s="123"/>
      <c r="AM61" s="125">
        <v>3693481</v>
      </c>
      <c r="AN61" s="132">
        <v>76112</v>
      </c>
      <c r="AO61" s="142">
        <v>4</v>
      </c>
      <c r="AP61" s="153">
        <v>81827</v>
      </c>
      <c r="AQ61" s="168">
        <v>6.5</v>
      </c>
      <c r="AR61" s="176">
        <v>-2.5</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286</v>
      </c>
      <c r="AM62" s="126">
        <v>2060031</v>
      </c>
      <c r="AN62" s="133">
        <v>42407</v>
      </c>
      <c r="AO62" s="143">
        <v>28.7</v>
      </c>
      <c r="AP62" s="154">
        <v>41744</v>
      </c>
      <c r="AQ62" s="167">
        <v>9.5</v>
      </c>
      <c r="AR62" s="177">
        <v>19.2</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shutDwlQuE+rOjK1eCwldATHGcvsbWyuqKY9204QRWVwhSBXQrRP7LwnRHZfJQFfSLMxBfMT4s/OgOL9MOcodg==" saltValue="muJd6ht6wjEW3ZofSkcA0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3" zoomScaleNormal="73"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lxK7x5KgNlC1fXT/veckYVmUP+EtCPMYbkSxm9YOeLicOgcvoeAqHQBz19O/h4sIa53cio4rBZmhRN5xhhCWA==" saltValue="rN+5WETYy5RLlXCl3WUEpQ=="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JGGK1gsvTF9sqZtm2TKXbd1zM04yyxWGX8d0sT778dkNCCSfXaxXFV/vv81XFgFgDbyP61OE2d706MAf5CgSw==" saltValue="mixiHUdkNzIVig/wdu1wCA=="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J47" sqref="J47"/>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533</v>
      </c>
      <c r="G46" s="194" t="s">
        <v>534</v>
      </c>
      <c r="H46" s="194" t="s">
        <v>535</v>
      </c>
      <c r="I46" s="194" t="s">
        <v>449</v>
      </c>
      <c r="J46" s="199" t="s">
        <v>536</v>
      </c>
    </row>
    <row r="47" spans="2:10" ht="57.75" customHeight="1" x14ac:dyDescent="0.15">
      <c r="B47" s="185"/>
      <c r="C47" s="1052" t="s">
        <v>3</v>
      </c>
      <c r="D47" s="1052"/>
      <c r="E47" s="1053"/>
      <c r="F47" s="191">
        <v>11.05</v>
      </c>
      <c r="G47" s="195">
        <v>10.91</v>
      </c>
      <c r="H47" s="195">
        <v>8.36</v>
      </c>
      <c r="I47" s="195">
        <v>12.41</v>
      </c>
      <c r="J47" s="200">
        <v>9.49</v>
      </c>
    </row>
    <row r="48" spans="2:10" ht="57.75" customHeight="1" x14ac:dyDescent="0.15">
      <c r="B48" s="186"/>
      <c r="C48" s="1054" t="s">
        <v>9</v>
      </c>
      <c r="D48" s="1054"/>
      <c r="E48" s="1055"/>
      <c r="F48" s="192">
        <v>2.27</v>
      </c>
      <c r="G48" s="196">
        <v>5.19</v>
      </c>
      <c r="H48" s="196">
        <v>5.26</v>
      </c>
      <c r="I48" s="196">
        <v>5.17</v>
      </c>
      <c r="J48" s="201">
        <v>3.74</v>
      </c>
    </row>
    <row r="49" spans="2:10" ht="57.75" customHeight="1" x14ac:dyDescent="0.15">
      <c r="B49" s="187"/>
      <c r="C49" s="1056" t="s">
        <v>12</v>
      </c>
      <c r="D49" s="1056"/>
      <c r="E49" s="1057"/>
      <c r="F49" s="193" t="s">
        <v>237</v>
      </c>
      <c r="G49" s="197">
        <v>2.96</v>
      </c>
      <c r="H49" s="197" t="s">
        <v>537</v>
      </c>
      <c r="I49" s="197">
        <v>3.83</v>
      </c>
      <c r="J49" s="202" t="s">
        <v>500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XykLGZQwPhZxJc/Iwh8DN6fGwxfWkYQdYO9JC5F1j1hbYmbQvNu5pKewLIIm2zYYt5qRloA91B1GeNMz9w1Jw==" saltValue="5HxdS1Wezth8hyjvF8zVpw=="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2020-09-15T05:16:32Z</cp:lastPrinted>
  <dcterms:created xsi:type="dcterms:W3CDTF">2020-08-18T04:11:27Z</dcterms:created>
  <dcterms:modified xsi:type="dcterms:W3CDTF">2020-09-15T05:27:53Z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2020-09-07T05:24:49Z</vt:filetime>
  </property>
</Properties>
</file>