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２年度\R2.9\③公表資料\"/>
    </mc:Choice>
  </mc:AlternateContent>
  <bookViews>
    <workbookView xWindow="600" yWindow="120" windowWidth="19395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62913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<sst xmlns="http://schemas.openxmlformats.org/spreadsheetml/2006/main" count="194" uniqueCount="63">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</sst>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62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81"/>
      <c r="B6" s="20"/>
      <c r="C6" s="83" t="s">
        <v>54</v>
      </c>
      <c r="D6" s="83" t="s">
        <v>56</v>
      </c>
      <c r="E6" s="83" t="s">
        <v>55</v>
      </c>
      <c r="F6" s="83" t="s">
        <v>57</v>
      </c>
      <c r="G6" s="15"/>
      <c r="H6" s="20"/>
      <c r="I6" s="74" t="s">
        <v>58</v>
      </c>
      <c r="J6" s="20"/>
      <c r="K6" s="74" t="s">
        <v>58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15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58</v>
      </c>
      <c r="R7" s="74" t="s">
        <v>31</v>
      </c>
      <c r="S7" s="13" t="s">
        <v>30</v>
      </c>
      <c r="T7" s="12" t="s">
        <v>32</v>
      </c>
      <c r="U7" s="74" t="s">
        <v>58</v>
      </c>
      <c r="V7" s="75" t="s">
        <v>31</v>
      </c>
      <c r="W7" s="21" t="s">
        <v>49</v>
      </c>
      <c r="X7" s="74" t="s">
        <v>50</v>
      </c>
    </row>
    <row r="8" spans="1:24" ht="30.75" customHeight="1" x14ac:dyDescent="0.15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15">
      <c r="A9" s="8" t="s">
        <v>29</v>
      </c>
      <c r="B9" s="34">
        <f>B10+B11</f>
        <v>-198</v>
      </c>
      <c r="C9" s="34">
        <f>C10+C11</f>
        <v>26</v>
      </c>
      <c r="D9" s="64">
        <f>IF(B9-C9=0,"-",(1-(B9/(B9-C9)))*-1)</f>
        <v>-0.1160714285714286</v>
      </c>
      <c r="E9" s="34">
        <f>E10+E11</f>
        <v>-4210</v>
      </c>
      <c r="F9" s="64">
        <f>IF(B9-E9=0,"-",(1-(B9/(B9-E9)))*-1)</f>
        <v>-1.0493519441674974</v>
      </c>
      <c r="G9" s="34">
        <f>G10+G11</f>
        <v>-213</v>
      </c>
      <c r="H9" s="34">
        <f>H10+H11</f>
        <v>325</v>
      </c>
      <c r="I9" s="34">
        <f>I10+I11</f>
        <v>3876</v>
      </c>
      <c r="J9" s="34">
        <f>J10+J11</f>
        <v>538</v>
      </c>
      <c r="K9" s="34">
        <f>K10+K11</f>
        <v>7226</v>
      </c>
      <c r="L9" s="51">
        <f t="shared" ref="L9:L19" si="0">M9-N9</f>
        <v>-4.5583185337180678</v>
      </c>
      <c r="M9" s="55">
        <v>6.9551808613069115</v>
      </c>
      <c r="N9" s="55">
        <v>11.513499395024979</v>
      </c>
      <c r="O9" s="34">
        <f t="shared" ref="O9:W9" si="1">O10+O11</f>
        <v>15</v>
      </c>
      <c r="P9" s="34">
        <f t="shared" si="1"/>
        <v>964</v>
      </c>
      <c r="Q9" s="34">
        <f t="shared" si="1"/>
        <v>15493</v>
      </c>
      <c r="R9" s="34">
        <f t="shared" si="1"/>
        <v>613</v>
      </c>
      <c r="S9" s="34">
        <f t="shared" si="1"/>
        <v>351</v>
      </c>
      <c r="T9" s="34">
        <f t="shared" si="1"/>
        <v>949</v>
      </c>
      <c r="U9" s="34">
        <f t="shared" si="1"/>
        <v>16353</v>
      </c>
      <c r="V9" s="34">
        <f t="shared" si="1"/>
        <v>598</v>
      </c>
      <c r="W9" s="34">
        <f t="shared" si="1"/>
        <v>351</v>
      </c>
      <c r="X9" s="51">
        <v>0.32100834744493412</v>
      </c>
    </row>
    <row r="10" spans="1:24" ht="18.75" customHeight="1" x14ac:dyDescent="0.15">
      <c r="A10" s="6" t="s">
        <v>28</v>
      </c>
      <c r="B10" s="35">
        <f>B20+B21+B22+B23</f>
        <v>-72</v>
      </c>
      <c r="C10" s="35">
        <f>C20+C21+C22+C23</f>
        <v>-4</v>
      </c>
      <c r="D10" s="65">
        <f t="shared" ref="D10:D38" si="2">IF(B10-C10=0,"-",(1-(B10/(B10-C10)))*-1)</f>
        <v>5.8823529411764719E-2</v>
      </c>
      <c r="E10" s="35">
        <f>E20+E21+E22+E23</f>
        <v>-2115</v>
      </c>
      <c r="F10" s="65">
        <f t="shared" ref="F10:F38" si="3">IF(B10-E10=0,"-",(1-(B10/(B10-E10)))*-1)</f>
        <v>-1.0352422907488987</v>
      </c>
      <c r="G10" s="35">
        <f>G20+G21+G22+G23</f>
        <v>-102</v>
      </c>
      <c r="H10" s="35">
        <f>H20+H21+H22+H23</f>
        <v>250</v>
      </c>
      <c r="I10" s="35">
        <f>I20+I21+I22+I23</f>
        <v>3052</v>
      </c>
      <c r="J10" s="35">
        <f>J20+J21+J22+J23</f>
        <v>352</v>
      </c>
      <c r="K10" s="35">
        <f>K20+K21+K22+K23</f>
        <v>4944</v>
      </c>
      <c r="L10" s="48">
        <f t="shared" si="0"/>
        <v>-2.9074102904038091</v>
      </c>
      <c r="M10" s="56">
        <v>7.1260056137348267</v>
      </c>
      <c r="N10" s="56">
        <v>10.033415904138636</v>
      </c>
      <c r="O10" s="35">
        <f t="shared" ref="O10:W10" si="4">O20+O21+O22+O23</f>
        <v>30</v>
      </c>
      <c r="P10" s="35">
        <f t="shared" si="4"/>
        <v>751</v>
      </c>
      <c r="Q10" s="35">
        <f t="shared" si="4"/>
        <v>11948</v>
      </c>
      <c r="R10" s="35">
        <f t="shared" si="4"/>
        <v>520</v>
      </c>
      <c r="S10" s="35">
        <f t="shared" si="4"/>
        <v>231</v>
      </c>
      <c r="T10" s="35">
        <f t="shared" si="4"/>
        <v>721</v>
      </c>
      <c r="U10" s="35">
        <f t="shared" si="4"/>
        <v>12171</v>
      </c>
      <c r="V10" s="35">
        <f t="shared" si="4"/>
        <v>501</v>
      </c>
      <c r="W10" s="35">
        <f t="shared" si="4"/>
        <v>220</v>
      </c>
      <c r="X10" s="48">
        <v>0.85512067364817668</v>
      </c>
    </row>
    <row r="11" spans="1:24" ht="18.75" customHeight="1" x14ac:dyDescent="0.15">
      <c r="A11" s="2" t="s">
        <v>27</v>
      </c>
      <c r="B11" s="36">
        <f>B12+B13+B14+B15+B16</f>
        <v>-126</v>
      </c>
      <c r="C11" s="36">
        <f>C12+C13+C14+C15+C16</f>
        <v>30</v>
      </c>
      <c r="D11" s="66">
        <f t="shared" si="2"/>
        <v>-0.19230769230769229</v>
      </c>
      <c r="E11" s="36">
        <f>E12+E13+E14+E15+E16</f>
        <v>-2095</v>
      </c>
      <c r="F11" s="66">
        <f t="shared" si="3"/>
        <v>-1.0639918740477399</v>
      </c>
      <c r="G11" s="36">
        <f>G12+G13+G14+G15+G16</f>
        <v>-111</v>
      </c>
      <c r="H11" s="36">
        <f>H12+H13+H14+H15+H16</f>
        <v>75</v>
      </c>
      <c r="I11" s="36">
        <f>I12+I13+I14+I15+I16</f>
        <v>824</v>
      </c>
      <c r="J11" s="36">
        <f>J12+J13+J14+J15+J16</f>
        <v>186</v>
      </c>
      <c r="K11" s="36">
        <f>K12+K13+K14+K15+K16</f>
        <v>2282</v>
      </c>
      <c r="L11" s="50">
        <f t="shared" si="0"/>
        <v>-9.5319969235577311</v>
      </c>
      <c r="M11" s="57">
        <v>6.4405384618633317</v>
      </c>
      <c r="N11" s="57">
        <v>15.972535385421063</v>
      </c>
      <c r="O11" s="36">
        <f t="shared" ref="O11:W11" si="5">O12+O13+O14+O15+O16</f>
        <v>-15</v>
      </c>
      <c r="P11" s="36">
        <f t="shared" si="5"/>
        <v>213</v>
      </c>
      <c r="Q11" s="36">
        <f t="shared" si="5"/>
        <v>3545</v>
      </c>
      <c r="R11" s="36">
        <f t="shared" si="5"/>
        <v>93</v>
      </c>
      <c r="S11" s="36">
        <f t="shared" si="5"/>
        <v>120</v>
      </c>
      <c r="T11" s="36">
        <f t="shared" si="5"/>
        <v>228</v>
      </c>
      <c r="U11" s="36">
        <f t="shared" si="5"/>
        <v>4182</v>
      </c>
      <c r="V11" s="36">
        <f t="shared" si="5"/>
        <v>97</v>
      </c>
      <c r="W11" s="36">
        <f t="shared" si="5"/>
        <v>131</v>
      </c>
      <c r="X11" s="53">
        <v>-1.2881076923726624</v>
      </c>
    </row>
    <row r="12" spans="1:24" ht="18.75" customHeight="1" x14ac:dyDescent="0.15">
      <c r="A12" s="6" t="s">
        <v>26</v>
      </c>
      <c r="B12" s="35">
        <f>B24</f>
        <v>-13</v>
      </c>
      <c r="C12" s="35">
        <f>C24</f>
        <v>-1</v>
      </c>
      <c r="D12" s="65">
        <f t="shared" si="2"/>
        <v>8.3333333333333259E-2</v>
      </c>
      <c r="E12" s="35">
        <f>E24</f>
        <v>-188</v>
      </c>
      <c r="F12" s="65">
        <f t="shared" si="3"/>
        <v>-1.0742857142857143</v>
      </c>
      <c r="G12" s="35">
        <f>G24</f>
        <v>-11</v>
      </c>
      <c r="H12" s="35">
        <f>H24</f>
        <v>6</v>
      </c>
      <c r="I12" s="35">
        <f>I24</f>
        <v>55</v>
      </c>
      <c r="J12" s="35">
        <f>J24</f>
        <v>17</v>
      </c>
      <c r="K12" s="35">
        <f>K24</f>
        <v>198</v>
      </c>
      <c r="L12" s="48">
        <f t="shared" si="0"/>
        <v>-12.093394891697127</v>
      </c>
      <c r="M12" s="56">
        <v>6.5963972136529812</v>
      </c>
      <c r="N12" s="56">
        <v>18.689792105350108</v>
      </c>
      <c r="O12" s="35">
        <f t="shared" ref="O12:W12" si="6">O24</f>
        <v>-2</v>
      </c>
      <c r="P12" s="35">
        <f t="shared" si="6"/>
        <v>17</v>
      </c>
      <c r="Q12" s="35">
        <f t="shared" si="6"/>
        <v>275</v>
      </c>
      <c r="R12" s="35">
        <f t="shared" si="6"/>
        <v>11</v>
      </c>
      <c r="S12" s="35">
        <f t="shared" si="6"/>
        <v>6</v>
      </c>
      <c r="T12" s="35">
        <f t="shared" si="6"/>
        <v>19</v>
      </c>
      <c r="U12" s="35">
        <f t="shared" si="6"/>
        <v>320</v>
      </c>
      <c r="V12" s="35">
        <f t="shared" si="6"/>
        <v>8</v>
      </c>
      <c r="W12" s="35">
        <f t="shared" si="6"/>
        <v>11</v>
      </c>
      <c r="X12" s="48">
        <v>-2.1987990712176604</v>
      </c>
    </row>
    <row r="13" spans="1:24" ht="18.75" customHeight="1" x14ac:dyDescent="0.15">
      <c r="A13" s="4" t="s">
        <v>25</v>
      </c>
      <c r="B13" s="37">
        <f>B25+B26+B27</f>
        <v>-13</v>
      </c>
      <c r="C13" s="37">
        <f>C25+C26+C27</f>
        <v>39</v>
      </c>
      <c r="D13" s="67">
        <f t="shared" si="2"/>
        <v>-0.75</v>
      </c>
      <c r="E13" s="37">
        <f>E25+E26+E27</f>
        <v>-434</v>
      </c>
      <c r="F13" s="67">
        <f t="shared" si="3"/>
        <v>-1.0308788598574823</v>
      </c>
      <c r="G13" s="37">
        <f>G25+G26+G27</f>
        <v>-10</v>
      </c>
      <c r="H13" s="37">
        <f>H25+H26+H27</f>
        <v>19</v>
      </c>
      <c r="I13" s="37">
        <f>I25+I26+I27</f>
        <v>150</v>
      </c>
      <c r="J13" s="37">
        <f>J25+J26+J27</f>
        <v>29</v>
      </c>
      <c r="K13" s="37">
        <f>K25+K26+K27</f>
        <v>416</v>
      </c>
      <c r="L13" s="49">
        <f t="shared" si="0"/>
        <v>-4.7156015548600969</v>
      </c>
      <c r="M13" s="58">
        <v>8.9596429542341856</v>
      </c>
      <c r="N13" s="58">
        <v>13.675244509094282</v>
      </c>
      <c r="O13" s="37">
        <f t="shared" ref="O13:W13" si="7">O25+O26+O27</f>
        <v>-3</v>
      </c>
      <c r="P13" s="37">
        <f t="shared" si="7"/>
        <v>52</v>
      </c>
      <c r="Q13" s="37">
        <f t="shared" si="7"/>
        <v>627</v>
      </c>
      <c r="R13" s="37">
        <f t="shared" si="7"/>
        <v>12</v>
      </c>
      <c r="S13" s="37">
        <f t="shared" si="7"/>
        <v>40</v>
      </c>
      <c r="T13" s="37">
        <f t="shared" si="7"/>
        <v>55</v>
      </c>
      <c r="U13" s="37">
        <f t="shared" si="7"/>
        <v>795</v>
      </c>
      <c r="V13" s="37">
        <f t="shared" si="7"/>
        <v>20</v>
      </c>
      <c r="W13" s="37">
        <f t="shared" si="7"/>
        <v>35</v>
      </c>
      <c r="X13" s="49">
        <v>-1.4146804664580301</v>
      </c>
    </row>
    <row r="14" spans="1:24" ht="18.75" customHeight="1" x14ac:dyDescent="0.15">
      <c r="A14" s="4" t="s">
        <v>24</v>
      </c>
      <c r="B14" s="37">
        <f>B28+B29+B30+B31</f>
        <v>-15</v>
      </c>
      <c r="C14" s="37">
        <f>C28+C29+C30+C31</f>
        <v>30</v>
      </c>
      <c r="D14" s="67">
        <f t="shared" si="2"/>
        <v>-0.66666666666666674</v>
      </c>
      <c r="E14" s="37">
        <f>E28+E29+E30+E31</f>
        <v>-651</v>
      </c>
      <c r="F14" s="67">
        <f t="shared" si="3"/>
        <v>-1.0235849056603774</v>
      </c>
      <c r="G14" s="37">
        <f>G28+G29+G30+G31</f>
        <v>-26</v>
      </c>
      <c r="H14" s="37">
        <f>H28+H29+H30+H31</f>
        <v>34</v>
      </c>
      <c r="I14" s="37">
        <f>I28+I29+I30+I31</f>
        <v>356</v>
      </c>
      <c r="J14" s="37">
        <f>J28+J29+J30+J31</f>
        <v>60</v>
      </c>
      <c r="K14" s="37">
        <f>K28+K29+K30+K31</f>
        <v>801</v>
      </c>
      <c r="L14" s="49">
        <f t="shared" si="0"/>
        <v>-5.8625263447123599</v>
      </c>
      <c r="M14" s="58">
        <v>7.6663806046238543</v>
      </c>
      <c r="N14" s="58">
        <v>13.528906949336214</v>
      </c>
      <c r="O14" s="37">
        <f t="shared" ref="O14:W14" si="8">O28+O29+O30+O31</f>
        <v>11</v>
      </c>
      <c r="P14" s="37">
        <f t="shared" si="8"/>
        <v>89</v>
      </c>
      <c r="Q14" s="37">
        <f t="shared" si="8"/>
        <v>1369</v>
      </c>
      <c r="R14" s="37">
        <f t="shared" si="8"/>
        <v>34</v>
      </c>
      <c r="S14" s="37">
        <f t="shared" si="8"/>
        <v>55</v>
      </c>
      <c r="T14" s="37">
        <f t="shared" si="8"/>
        <v>78</v>
      </c>
      <c r="U14" s="37">
        <f t="shared" si="8"/>
        <v>1575</v>
      </c>
      <c r="V14" s="37">
        <f t="shared" si="8"/>
        <v>37</v>
      </c>
      <c r="W14" s="37">
        <f t="shared" si="8"/>
        <v>41</v>
      </c>
      <c r="X14" s="49">
        <v>2.4802996073783028</v>
      </c>
    </row>
    <row r="15" spans="1:24" ht="18.75" customHeight="1" x14ac:dyDescent="0.15">
      <c r="A15" s="4" t="s">
        <v>23</v>
      </c>
      <c r="B15" s="37">
        <f>B32+B33+B34+B35</f>
        <v>-66</v>
      </c>
      <c r="C15" s="37">
        <f>C32+C33+C34+C35</f>
        <v>-27</v>
      </c>
      <c r="D15" s="67">
        <f t="shared" si="2"/>
        <v>0.69230769230769229</v>
      </c>
      <c r="E15" s="37">
        <f>E32+E33+E34+E35</f>
        <v>-563</v>
      </c>
      <c r="F15" s="67">
        <f t="shared" si="3"/>
        <v>-1.1327967806841046</v>
      </c>
      <c r="G15" s="37">
        <f>G32+G33+G34+G35</f>
        <v>-52</v>
      </c>
      <c r="H15" s="37">
        <f>H32+H33+H34+H35</f>
        <v>12</v>
      </c>
      <c r="I15" s="37">
        <f>I32+I33+I34+I35</f>
        <v>231</v>
      </c>
      <c r="J15" s="37">
        <f>J32+J33+J34+J35</f>
        <v>64</v>
      </c>
      <c r="K15" s="39">
        <f>K32+K33+K34+K35</f>
        <v>645</v>
      </c>
      <c r="L15" s="49">
        <f>M15-N15</f>
        <v>-15.431718376004618</v>
      </c>
      <c r="M15" s="58">
        <v>3.5611657790779891</v>
      </c>
      <c r="N15" s="58">
        <v>18.992884155082606</v>
      </c>
      <c r="O15" s="39">
        <f t="shared" ref="O15:W15" si="9">O32+O33+O34+O35</f>
        <v>-14</v>
      </c>
      <c r="P15" s="37">
        <f t="shared" si="9"/>
        <v>52</v>
      </c>
      <c r="Q15" s="37">
        <f t="shared" si="9"/>
        <v>1037</v>
      </c>
      <c r="R15" s="37">
        <f t="shared" si="9"/>
        <v>33</v>
      </c>
      <c r="S15" s="37">
        <f t="shared" si="9"/>
        <v>19</v>
      </c>
      <c r="T15" s="37">
        <f>T32+T33+T34+T35</f>
        <v>66</v>
      </c>
      <c r="U15" s="37">
        <f t="shared" si="9"/>
        <v>1186</v>
      </c>
      <c r="V15" s="37">
        <f t="shared" si="9"/>
        <v>26</v>
      </c>
      <c r="W15" s="37">
        <f t="shared" si="9"/>
        <v>40</v>
      </c>
      <c r="X15" s="49">
        <v>-4.1546934089243148</v>
      </c>
    </row>
    <row r="16" spans="1:24" ht="18.75" customHeight="1" x14ac:dyDescent="0.15">
      <c r="A16" s="2" t="s">
        <v>22</v>
      </c>
      <c r="B16" s="36">
        <f>B36+B37+B38</f>
        <v>-19</v>
      </c>
      <c r="C16" s="36">
        <f>C36+C37+C38</f>
        <v>-11</v>
      </c>
      <c r="D16" s="66">
        <f t="shared" si="2"/>
        <v>1.375</v>
      </c>
      <c r="E16" s="36">
        <f>E36+E37+E38</f>
        <v>-259</v>
      </c>
      <c r="F16" s="66">
        <f t="shared" si="3"/>
        <v>-1.0791666666666666</v>
      </c>
      <c r="G16" s="36">
        <f>G36+G37+G38</f>
        <v>-12</v>
      </c>
      <c r="H16" s="36">
        <f>H36+H37+H38</f>
        <v>4</v>
      </c>
      <c r="I16" s="36">
        <f>I36+I37+I38</f>
        <v>32</v>
      </c>
      <c r="J16" s="36">
        <f>J36+J37+J38</f>
        <v>16</v>
      </c>
      <c r="K16" s="36">
        <f>K36+K37+K38</f>
        <v>222</v>
      </c>
      <c r="L16" s="50">
        <f t="shared" si="0"/>
        <v>-14.812066843161393</v>
      </c>
      <c r="M16" s="57">
        <v>4.9373556143871307</v>
      </c>
      <c r="N16" s="57">
        <v>19.749422457548523</v>
      </c>
      <c r="O16" s="36">
        <f t="shared" ref="O16:W16" si="10">O36+O37+O38</f>
        <v>-7</v>
      </c>
      <c r="P16" s="36">
        <f t="shared" si="10"/>
        <v>3</v>
      </c>
      <c r="Q16" s="36">
        <f t="shared" si="10"/>
        <v>237</v>
      </c>
      <c r="R16" s="36">
        <f t="shared" si="10"/>
        <v>3</v>
      </c>
      <c r="S16" s="36">
        <f t="shared" si="10"/>
        <v>0</v>
      </c>
      <c r="T16" s="36">
        <f t="shared" si="10"/>
        <v>10</v>
      </c>
      <c r="U16" s="36">
        <f t="shared" si="10"/>
        <v>306</v>
      </c>
      <c r="V16" s="36">
        <f t="shared" si="10"/>
        <v>6</v>
      </c>
      <c r="W16" s="36">
        <f t="shared" si="10"/>
        <v>4</v>
      </c>
      <c r="X16" s="53">
        <v>-8.6403723251774789</v>
      </c>
    </row>
    <row r="17" spans="1:24" ht="18.75" customHeight="1" x14ac:dyDescent="0.15">
      <c r="A17" s="6" t="s">
        <v>21</v>
      </c>
      <c r="B17" s="35">
        <f>B12+B13+B20</f>
        <v>-66</v>
      </c>
      <c r="C17" s="35">
        <f>C12+C13+C20</f>
        <v>78</v>
      </c>
      <c r="D17" s="65">
        <f t="shared" si="2"/>
        <v>-0.54166666666666674</v>
      </c>
      <c r="E17" s="35">
        <f>E12+E13+E20</f>
        <v>-1722</v>
      </c>
      <c r="F17" s="65">
        <f t="shared" si="3"/>
        <v>-1.0398550724637681</v>
      </c>
      <c r="G17" s="35">
        <f>G12+G13+G20</f>
        <v>-60</v>
      </c>
      <c r="H17" s="35">
        <f>H12+H13+H20</f>
        <v>136</v>
      </c>
      <c r="I17" s="35">
        <f>I12+I13+I20</f>
        <v>1536</v>
      </c>
      <c r="J17" s="35">
        <f>J12+J13+J20</f>
        <v>196</v>
      </c>
      <c r="K17" s="35">
        <f>K12+K13+K20</f>
        <v>2734</v>
      </c>
      <c r="L17" s="48">
        <f t="shared" si="0"/>
        <v>-3.1695597559438982</v>
      </c>
      <c r="M17" s="56">
        <v>7.1843354468061706</v>
      </c>
      <c r="N17" s="56">
        <v>10.353895202750069</v>
      </c>
      <c r="O17" s="35">
        <f t="shared" ref="O17:W17" si="11">O12+O13+O20</f>
        <v>-6</v>
      </c>
      <c r="P17" s="35">
        <f t="shared" si="11"/>
        <v>358</v>
      </c>
      <c r="Q17" s="35">
        <f t="shared" si="11"/>
        <v>5398</v>
      </c>
      <c r="R17" s="35">
        <f t="shared" si="11"/>
        <v>243</v>
      </c>
      <c r="S17" s="35">
        <f t="shared" si="11"/>
        <v>115</v>
      </c>
      <c r="T17" s="35">
        <f t="shared" si="11"/>
        <v>364</v>
      </c>
      <c r="U17" s="35">
        <f t="shared" si="11"/>
        <v>5922</v>
      </c>
      <c r="V17" s="35">
        <f t="shared" si="11"/>
        <v>229</v>
      </c>
      <c r="W17" s="35">
        <f t="shared" si="11"/>
        <v>135</v>
      </c>
      <c r="X17" s="48">
        <v>-0.31695597559438937</v>
      </c>
    </row>
    <row r="18" spans="1:24" ht="18.75" customHeight="1" x14ac:dyDescent="0.15">
      <c r="A18" s="4" t="s">
        <v>20</v>
      </c>
      <c r="B18" s="37">
        <f>B14+B22</f>
        <v>-84</v>
      </c>
      <c r="C18" s="37">
        <f>C14+C22</f>
        <v>-22</v>
      </c>
      <c r="D18" s="67">
        <f t="shared" si="2"/>
        <v>0.35483870967741926</v>
      </c>
      <c r="E18" s="37">
        <f>E14+E22</f>
        <v>-1090</v>
      </c>
      <c r="F18" s="67">
        <f t="shared" si="3"/>
        <v>-1.0834990059642147</v>
      </c>
      <c r="G18" s="37">
        <f>G14+G22</f>
        <v>-60</v>
      </c>
      <c r="H18" s="37">
        <f>H14+H22</f>
        <v>58</v>
      </c>
      <c r="I18" s="37">
        <f>I14+I22</f>
        <v>691</v>
      </c>
      <c r="J18" s="37">
        <f>J14+J22</f>
        <v>118</v>
      </c>
      <c r="K18" s="37">
        <f>K14+K22</f>
        <v>1443</v>
      </c>
      <c r="L18" s="49">
        <f t="shared" si="0"/>
        <v>-7.1636742994376732</v>
      </c>
      <c r="M18" s="58">
        <v>6.9248851561230822</v>
      </c>
      <c r="N18" s="58">
        <v>14.088559455560755</v>
      </c>
      <c r="O18" s="37">
        <f t="shared" ref="O18:W18" si="12">O14+O22</f>
        <v>-24</v>
      </c>
      <c r="P18" s="37">
        <f t="shared" si="12"/>
        <v>161</v>
      </c>
      <c r="Q18" s="37">
        <f t="shared" si="12"/>
        <v>2672</v>
      </c>
      <c r="R18" s="37">
        <f t="shared" si="12"/>
        <v>73</v>
      </c>
      <c r="S18" s="37">
        <f t="shared" si="12"/>
        <v>88</v>
      </c>
      <c r="T18" s="37">
        <f t="shared" si="12"/>
        <v>185</v>
      </c>
      <c r="U18" s="37">
        <f t="shared" si="12"/>
        <v>3010</v>
      </c>
      <c r="V18" s="37">
        <f t="shared" si="12"/>
        <v>97</v>
      </c>
      <c r="W18" s="37">
        <f t="shared" si="12"/>
        <v>88</v>
      </c>
      <c r="X18" s="49">
        <v>-2.8654697197750671</v>
      </c>
    </row>
    <row r="19" spans="1:24" ht="18.75" customHeight="1" x14ac:dyDescent="0.15">
      <c r="A19" s="2" t="s">
        <v>19</v>
      </c>
      <c r="B19" s="36">
        <f>B15+B16+B21+B23</f>
        <v>-48</v>
      </c>
      <c r="C19" s="36">
        <f>C15+C16+C21+C23</f>
        <v>-30</v>
      </c>
      <c r="D19" s="66">
        <f t="shared" si="2"/>
        <v>1.6666666666666665</v>
      </c>
      <c r="E19" s="36">
        <f>E15+E16+E21+E23</f>
        <v>-1398</v>
      </c>
      <c r="F19" s="66">
        <f t="shared" si="3"/>
        <v>-1.0355555555555556</v>
      </c>
      <c r="G19" s="36">
        <f>G15+G16+G21+G23</f>
        <v>-93</v>
      </c>
      <c r="H19" s="36">
        <f>H15+H16+H21+H23</f>
        <v>131</v>
      </c>
      <c r="I19" s="36">
        <f>I15+I16+I21+I23</f>
        <v>1649</v>
      </c>
      <c r="J19" s="36">
        <f>J15+J16+J21+J23</f>
        <v>224</v>
      </c>
      <c r="K19" s="38">
        <f>K15+K16+K21+K23</f>
        <v>3049</v>
      </c>
      <c r="L19" s="50">
        <f t="shared" si="0"/>
        <v>-4.7883614035393762</v>
      </c>
      <c r="M19" s="57">
        <v>6.7448961705769683</v>
      </c>
      <c r="N19" s="57">
        <v>11.533257574116345</v>
      </c>
      <c r="O19" s="38">
        <f t="shared" ref="O19:W19" si="13">O15+O16+O21+O23</f>
        <v>45</v>
      </c>
      <c r="P19" s="38">
        <f>P15+P16+P21+P23</f>
        <v>445</v>
      </c>
      <c r="Q19" s="36">
        <f t="shared" si="13"/>
        <v>7423</v>
      </c>
      <c r="R19" s="36">
        <f t="shared" si="13"/>
        <v>297</v>
      </c>
      <c r="S19" s="36">
        <f t="shared" si="13"/>
        <v>148</v>
      </c>
      <c r="T19" s="36">
        <f t="shared" si="13"/>
        <v>400</v>
      </c>
      <c r="U19" s="36">
        <f t="shared" si="13"/>
        <v>7421</v>
      </c>
      <c r="V19" s="36">
        <f t="shared" si="13"/>
        <v>272</v>
      </c>
      <c r="W19" s="36">
        <f t="shared" si="13"/>
        <v>128</v>
      </c>
      <c r="X19" s="53">
        <v>2.3169490662287302</v>
      </c>
    </row>
    <row r="20" spans="1:24" ht="18.75" customHeight="1" x14ac:dyDescent="0.15">
      <c r="A20" s="5" t="s">
        <v>18</v>
      </c>
      <c r="B20" s="40">
        <f>G20+O20</f>
        <v>-40</v>
      </c>
      <c r="C20" s="40">
        <v>40</v>
      </c>
      <c r="D20" s="68">
        <f t="shared" si="2"/>
        <v>-0.5</v>
      </c>
      <c r="E20" s="40">
        <f>I20-K20+Q20-U20</f>
        <v>-1100</v>
      </c>
      <c r="F20" s="68">
        <f t="shared" si="3"/>
        <v>-1.0377358490566038</v>
      </c>
      <c r="G20" s="40">
        <f>H20-J20</f>
        <v>-39</v>
      </c>
      <c r="H20" s="40">
        <v>111</v>
      </c>
      <c r="I20" s="40">
        <v>1331</v>
      </c>
      <c r="J20" s="40">
        <v>150</v>
      </c>
      <c r="K20" s="40">
        <v>2120</v>
      </c>
      <c r="L20" s="48">
        <f>M20-N20</f>
        <v>-2.4528508419581501</v>
      </c>
      <c r="M20" s="56">
        <v>6.981190857880887</v>
      </c>
      <c r="N20" s="56">
        <v>9.4340416998390371</v>
      </c>
      <c r="O20" s="40">
        <f>P20-T20</f>
        <v>-1</v>
      </c>
      <c r="P20" s="40">
        <f>R20+S20</f>
        <v>289</v>
      </c>
      <c r="Q20" s="41">
        <v>4496</v>
      </c>
      <c r="R20" s="41">
        <v>220</v>
      </c>
      <c r="S20" s="41">
        <v>69</v>
      </c>
      <c r="T20" s="41">
        <f>SUM(V20:W20)</f>
        <v>290</v>
      </c>
      <c r="U20" s="41">
        <v>4807</v>
      </c>
      <c r="V20" s="41">
        <v>201</v>
      </c>
      <c r="W20" s="41">
        <v>89</v>
      </c>
      <c r="X20" s="52">
        <v>-6.2893611332260235E-2</v>
      </c>
    </row>
    <row r="21" spans="1:24" ht="18.75" customHeight="1" x14ac:dyDescent="0.15">
      <c r="A21" s="3" t="s">
        <v>17</v>
      </c>
      <c r="B21" s="42">
        <f t="shared" ref="B21:B38" si="14">G21+O21</f>
        <v>14</v>
      </c>
      <c r="C21" s="42">
        <v>-62</v>
      </c>
      <c r="D21" s="69">
        <f t="shared" si="2"/>
        <v>-0.81578947368421051</v>
      </c>
      <c r="E21" s="42">
        <f t="shared" ref="E21:E38" si="15">I21-K21+Q21-U21</f>
        <v>-376</v>
      </c>
      <c r="F21" s="69">
        <f t="shared" si="3"/>
        <v>-0.96410256410256412</v>
      </c>
      <c r="G21" s="42">
        <f t="shared" ref="G21:G38" si="16">H21-J21</f>
        <v>-21</v>
      </c>
      <c r="H21" s="42">
        <v>99</v>
      </c>
      <c r="I21" s="42">
        <v>1173</v>
      </c>
      <c r="J21" s="42">
        <v>120</v>
      </c>
      <c r="K21" s="42">
        <v>1756</v>
      </c>
      <c r="L21" s="49">
        <f t="shared" ref="L21:L38" si="17">M21-N21</f>
        <v>-1.6830865784465958</v>
      </c>
      <c r="M21" s="58">
        <v>7.9345510126767982</v>
      </c>
      <c r="N21" s="58">
        <v>9.617637591123394</v>
      </c>
      <c r="O21" s="42">
        <f t="shared" ref="O21:O38" si="18">P21-T21</f>
        <v>35</v>
      </c>
      <c r="P21" s="42">
        <f t="shared" ref="P21:P38" si="19">R21+S21</f>
        <v>295</v>
      </c>
      <c r="Q21" s="42">
        <v>4885</v>
      </c>
      <c r="R21" s="42">
        <v>192</v>
      </c>
      <c r="S21" s="42">
        <v>103</v>
      </c>
      <c r="T21" s="42">
        <f t="shared" ref="T21:T38" si="20">SUM(V21:W21)</f>
        <v>260</v>
      </c>
      <c r="U21" s="42">
        <v>4678</v>
      </c>
      <c r="V21" s="42">
        <v>193</v>
      </c>
      <c r="W21" s="42">
        <v>67</v>
      </c>
      <c r="X21" s="49">
        <v>2.8051442974109904</v>
      </c>
    </row>
    <row r="22" spans="1:24" ht="18.75" customHeight="1" x14ac:dyDescent="0.15">
      <c r="A22" s="3" t="s">
        <v>16</v>
      </c>
      <c r="B22" s="42">
        <f t="shared" si="14"/>
        <v>-69</v>
      </c>
      <c r="C22" s="42">
        <v>-52</v>
      </c>
      <c r="D22" s="69">
        <f t="shared" si="2"/>
        <v>3.0588235294117645</v>
      </c>
      <c r="E22" s="42">
        <f t="shared" si="15"/>
        <v>-439</v>
      </c>
      <c r="F22" s="69">
        <f t="shared" si="3"/>
        <v>-1.1864864864864866</v>
      </c>
      <c r="G22" s="42">
        <f t="shared" si="16"/>
        <v>-34</v>
      </c>
      <c r="H22" s="42">
        <v>24</v>
      </c>
      <c r="I22" s="42">
        <v>335</v>
      </c>
      <c r="J22" s="42">
        <v>58</v>
      </c>
      <c r="K22" s="42">
        <v>642</v>
      </c>
      <c r="L22" s="49">
        <f t="shared" si="17"/>
        <v>-8.6280355688062258</v>
      </c>
      <c r="M22" s="58">
        <v>6.090378048569101</v>
      </c>
      <c r="N22" s="58">
        <v>14.718413617375326</v>
      </c>
      <c r="O22" s="42">
        <f t="shared" si="18"/>
        <v>-35</v>
      </c>
      <c r="P22" s="42">
        <f t="shared" si="19"/>
        <v>72</v>
      </c>
      <c r="Q22" s="42">
        <v>1303</v>
      </c>
      <c r="R22" s="42">
        <v>39</v>
      </c>
      <c r="S22" s="42">
        <v>33</v>
      </c>
      <c r="T22" s="42">
        <f t="shared" si="20"/>
        <v>107</v>
      </c>
      <c r="U22" s="42">
        <v>1435</v>
      </c>
      <c r="V22" s="42">
        <v>60</v>
      </c>
      <c r="W22" s="42">
        <v>47</v>
      </c>
      <c r="X22" s="49">
        <v>-8.8818013208299398</v>
      </c>
    </row>
    <row r="23" spans="1:24" ht="18.75" customHeight="1" x14ac:dyDescent="0.15">
      <c r="A23" s="1" t="s">
        <v>15</v>
      </c>
      <c r="B23" s="43">
        <f t="shared" si="14"/>
        <v>23</v>
      </c>
      <c r="C23" s="43">
        <v>70</v>
      </c>
      <c r="D23" s="70">
        <f t="shared" si="2"/>
        <v>-1.4893617021276595</v>
      </c>
      <c r="E23" s="43">
        <f t="shared" si="15"/>
        <v>-200</v>
      </c>
      <c r="F23" s="70">
        <f t="shared" si="3"/>
        <v>-0.89686098654708524</v>
      </c>
      <c r="G23" s="43">
        <f t="shared" si="16"/>
        <v>-8</v>
      </c>
      <c r="H23" s="43">
        <v>16</v>
      </c>
      <c r="I23" s="43">
        <v>213</v>
      </c>
      <c r="J23" s="43">
        <v>24</v>
      </c>
      <c r="K23" s="44">
        <v>426</v>
      </c>
      <c r="L23" s="50">
        <f t="shared" si="17"/>
        <v>-2.8931176801306648</v>
      </c>
      <c r="M23" s="57">
        <v>5.7862353602613297</v>
      </c>
      <c r="N23" s="57">
        <v>8.6793530403919945</v>
      </c>
      <c r="O23" s="44">
        <f t="shared" si="18"/>
        <v>31</v>
      </c>
      <c r="P23" s="44">
        <f t="shared" si="19"/>
        <v>95</v>
      </c>
      <c r="Q23" s="43">
        <v>1264</v>
      </c>
      <c r="R23" s="43">
        <v>69</v>
      </c>
      <c r="S23" s="43">
        <v>26</v>
      </c>
      <c r="T23" s="43">
        <f t="shared" si="20"/>
        <v>64</v>
      </c>
      <c r="U23" s="43">
        <v>1251</v>
      </c>
      <c r="V23" s="43">
        <v>47</v>
      </c>
      <c r="W23" s="43">
        <v>17</v>
      </c>
      <c r="X23" s="54">
        <v>11.210831010506318</v>
      </c>
    </row>
    <row r="24" spans="1:24" ht="18.75" customHeight="1" x14ac:dyDescent="0.15">
      <c r="A24" s="7" t="s">
        <v>14</v>
      </c>
      <c r="B24" s="45">
        <f t="shared" si="14"/>
        <v>-13</v>
      </c>
      <c r="C24" s="45">
        <v>-1</v>
      </c>
      <c r="D24" s="71">
        <f t="shared" si="2"/>
        <v>8.3333333333333259E-2</v>
      </c>
      <c r="E24" s="40">
        <f t="shared" si="15"/>
        <v>-188</v>
      </c>
      <c r="F24" s="71">
        <f t="shared" si="3"/>
        <v>-1.0742857142857143</v>
      </c>
      <c r="G24" s="40">
        <f t="shared" si="16"/>
        <v>-11</v>
      </c>
      <c r="H24" s="45">
        <v>6</v>
      </c>
      <c r="I24" s="45">
        <v>55</v>
      </c>
      <c r="J24" s="45">
        <v>17</v>
      </c>
      <c r="K24" s="46">
        <v>198</v>
      </c>
      <c r="L24" s="51">
        <f t="shared" si="17"/>
        <v>-12.093394891697127</v>
      </c>
      <c r="M24" s="55">
        <v>6.5963972136529812</v>
      </c>
      <c r="N24" s="55">
        <v>18.689792105350108</v>
      </c>
      <c r="O24" s="40">
        <f t="shared" si="18"/>
        <v>-2</v>
      </c>
      <c r="P24" s="45">
        <f t="shared" si="19"/>
        <v>17</v>
      </c>
      <c r="Q24" s="45">
        <v>275</v>
      </c>
      <c r="R24" s="45">
        <v>11</v>
      </c>
      <c r="S24" s="45">
        <v>6</v>
      </c>
      <c r="T24" s="45">
        <f t="shared" si="20"/>
        <v>19</v>
      </c>
      <c r="U24" s="45">
        <v>320</v>
      </c>
      <c r="V24" s="45">
        <v>8</v>
      </c>
      <c r="W24" s="45">
        <v>11</v>
      </c>
      <c r="X24" s="51">
        <v>-2.1987990712176604</v>
      </c>
    </row>
    <row r="25" spans="1:24" ht="18.75" customHeight="1" x14ac:dyDescent="0.15">
      <c r="A25" s="5" t="s">
        <v>13</v>
      </c>
      <c r="B25" s="40">
        <f t="shared" si="14"/>
        <v>-4</v>
      </c>
      <c r="C25" s="40">
        <v>14</v>
      </c>
      <c r="D25" s="68">
        <f t="shared" si="2"/>
        <v>-0.77777777777777779</v>
      </c>
      <c r="E25" s="40">
        <f t="shared" si="15"/>
        <v>-86</v>
      </c>
      <c r="F25" s="68">
        <f t="shared" si="3"/>
        <v>-1.0487804878048781</v>
      </c>
      <c r="G25" s="40">
        <f t="shared" si="16"/>
        <v>-1</v>
      </c>
      <c r="H25" s="40">
        <v>2</v>
      </c>
      <c r="I25" s="40">
        <v>10</v>
      </c>
      <c r="J25" s="40">
        <v>3</v>
      </c>
      <c r="K25" s="40">
        <v>66</v>
      </c>
      <c r="L25" s="48">
        <f t="shared" si="17"/>
        <v>-4.1065918653576432</v>
      </c>
      <c r="M25" s="56">
        <v>8.2131837307152882</v>
      </c>
      <c r="N25" s="56">
        <v>12.319775596072931</v>
      </c>
      <c r="O25" s="40">
        <f t="shared" si="18"/>
        <v>-3</v>
      </c>
      <c r="P25" s="40">
        <f t="shared" si="19"/>
        <v>4</v>
      </c>
      <c r="Q25" s="40">
        <v>74</v>
      </c>
      <c r="R25" s="40">
        <v>2</v>
      </c>
      <c r="S25" s="40">
        <v>2</v>
      </c>
      <c r="T25" s="40">
        <f t="shared" si="20"/>
        <v>7</v>
      </c>
      <c r="U25" s="40">
        <v>104</v>
      </c>
      <c r="V25" s="40">
        <v>1</v>
      </c>
      <c r="W25" s="40">
        <v>6</v>
      </c>
      <c r="X25" s="52">
        <v>-12.319775596072926</v>
      </c>
    </row>
    <row r="26" spans="1:24" ht="18.75" customHeight="1" x14ac:dyDescent="0.15">
      <c r="A26" s="3" t="s">
        <v>12</v>
      </c>
      <c r="B26" s="42">
        <f t="shared" si="14"/>
        <v>-20</v>
      </c>
      <c r="C26" s="42">
        <v>-1</v>
      </c>
      <c r="D26" s="69">
        <f t="shared" si="2"/>
        <v>5.2631578947368363E-2</v>
      </c>
      <c r="E26" s="42">
        <f t="shared" si="15"/>
        <v>-117</v>
      </c>
      <c r="F26" s="69">
        <f t="shared" si="3"/>
        <v>-1.2061855670103092</v>
      </c>
      <c r="G26" s="42">
        <f t="shared" si="16"/>
        <v>-11</v>
      </c>
      <c r="H26" s="42">
        <v>2</v>
      </c>
      <c r="I26" s="42">
        <v>29</v>
      </c>
      <c r="J26" s="42">
        <v>13</v>
      </c>
      <c r="K26" s="42">
        <v>114</v>
      </c>
      <c r="L26" s="49">
        <f t="shared" si="17"/>
        <v>-20.267004953485561</v>
      </c>
      <c r="M26" s="58">
        <v>3.6849099915428298</v>
      </c>
      <c r="N26" s="58">
        <v>23.951914945028392</v>
      </c>
      <c r="O26" s="42">
        <f t="shared" si="18"/>
        <v>-9</v>
      </c>
      <c r="P26" s="42">
        <f t="shared" si="19"/>
        <v>12</v>
      </c>
      <c r="Q26" s="42">
        <v>173</v>
      </c>
      <c r="R26" s="42">
        <v>6</v>
      </c>
      <c r="S26" s="42">
        <v>6</v>
      </c>
      <c r="T26" s="42">
        <f t="shared" si="20"/>
        <v>21</v>
      </c>
      <c r="U26" s="42">
        <v>205</v>
      </c>
      <c r="V26" s="42">
        <v>6</v>
      </c>
      <c r="W26" s="42">
        <v>15</v>
      </c>
      <c r="X26" s="49">
        <v>-16.58209496194273</v>
      </c>
    </row>
    <row r="27" spans="1:24" ht="18.75" customHeight="1" x14ac:dyDescent="0.15">
      <c r="A27" s="1" t="s">
        <v>11</v>
      </c>
      <c r="B27" s="43">
        <f t="shared" si="14"/>
        <v>11</v>
      </c>
      <c r="C27" s="43">
        <v>26</v>
      </c>
      <c r="D27" s="70">
        <f t="shared" si="2"/>
        <v>-1.7333333333333334</v>
      </c>
      <c r="E27" s="43">
        <f t="shared" si="15"/>
        <v>-231</v>
      </c>
      <c r="F27" s="70">
        <f t="shared" si="3"/>
        <v>-0.95454545454545459</v>
      </c>
      <c r="G27" s="43">
        <f t="shared" si="16"/>
        <v>2</v>
      </c>
      <c r="H27" s="43">
        <v>15</v>
      </c>
      <c r="I27" s="43">
        <v>111</v>
      </c>
      <c r="J27" s="44">
        <v>13</v>
      </c>
      <c r="K27" s="44">
        <v>236</v>
      </c>
      <c r="L27" s="50">
        <f t="shared" si="17"/>
        <v>1.498851290199724</v>
      </c>
      <c r="M27" s="57">
        <v>11.24138467649793</v>
      </c>
      <c r="N27" s="57">
        <v>9.7425333862982058</v>
      </c>
      <c r="O27" s="44">
        <f t="shared" si="18"/>
        <v>9</v>
      </c>
      <c r="P27" s="44">
        <f t="shared" si="19"/>
        <v>36</v>
      </c>
      <c r="Q27" s="47">
        <v>380</v>
      </c>
      <c r="R27" s="47">
        <v>4</v>
      </c>
      <c r="S27" s="47">
        <v>32</v>
      </c>
      <c r="T27" s="47">
        <f t="shared" si="20"/>
        <v>27</v>
      </c>
      <c r="U27" s="47">
        <v>486</v>
      </c>
      <c r="V27" s="47">
        <v>13</v>
      </c>
      <c r="W27" s="47">
        <v>14</v>
      </c>
      <c r="X27" s="54">
        <v>6.7448308058987614</v>
      </c>
    </row>
    <row r="28" spans="1:24" ht="18.75" customHeight="1" x14ac:dyDescent="0.15">
      <c r="A28" s="5" t="s">
        <v>10</v>
      </c>
      <c r="B28" s="40">
        <f t="shared" si="14"/>
        <v>-1</v>
      </c>
      <c r="C28" s="40">
        <v>-3</v>
      </c>
      <c r="D28" s="68">
        <f t="shared" si="2"/>
        <v>-1.5</v>
      </c>
      <c r="E28" s="40">
        <f t="shared" si="15"/>
        <v>-89</v>
      </c>
      <c r="F28" s="68">
        <f t="shared" si="3"/>
        <v>-1.0113636363636365</v>
      </c>
      <c r="G28" s="40">
        <f>H28-J28</f>
        <v>0</v>
      </c>
      <c r="H28" s="40">
        <v>5</v>
      </c>
      <c r="I28" s="40">
        <v>25</v>
      </c>
      <c r="J28" s="40">
        <v>5</v>
      </c>
      <c r="K28" s="40">
        <v>91</v>
      </c>
      <c r="L28" s="48">
        <f t="shared" si="17"/>
        <v>0</v>
      </c>
      <c r="M28" s="56">
        <v>9.7978851559362869</v>
      </c>
      <c r="N28" s="56">
        <v>9.7978851559362869</v>
      </c>
      <c r="O28" s="40">
        <f t="shared" si="18"/>
        <v>-1</v>
      </c>
      <c r="P28" s="40">
        <f t="shared" si="19"/>
        <v>5</v>
      </c>
      <c r="Q28" s="40">
        <v>143</v>
      </c>
      <c r="R28" s="40">
        <v>2</v>
      </c>
      <c r="S28" s="40">
        <v>3</v>
      </c>
      <c r="T28" s="40">
        <f t="shared" si="20"/>
        <v>6</v>
      </c>
      <c r="U28" s="40">
        <v>166</v>
      </c>
      <c r="V28" s="40">
        <v>4</v>
      </c>
      <c r="W28" s="40">
        <v>2</v>
      </c>
      <c r="X28" s="48">
        <v>-1.9595770311872585</v>
      </c>
    </row>
    <row r="29" spans="1:24" ht="18.75" customHeight="1" x14ac:dyDescent="0.15">
      <c r="A29" s="3" t="s">
        <v>9</v>
      </c>
      <c r="B29" s="42">
        <f t="shared" si="14"/>
        <v>-4</v>
      </c>
      <c r="C29" s="42">
        <v>-3</v>
      </c>
      <c r="D29" s="69">
        <f t="shared" si="2"/>
        <v>3</v>
      </c>
      <c r="E29" s="42">
        <f t="shared" si="15"/>
        <v>-125</v>
      </c>
      <c r="F29" s="69">
        <f t="shared" si="3"/>
        <v>-1.0330578512396693</v>
      </c>
      <c r="G29" s="42">
        <f t="shared" si="16"/>
        <v>-8</v>
      </c>
      <c r="H29" s="42">
        <v>11</v>
      </c>
      <c r="I29" s="42">
        <v>129</v>
      </c>
      <c r="J29" s="42">
        <v>19</v>
      </c>
      <c r="K29" s="42">
        <v>242</v>
      </c>
      <c r="L29" s="49">
        <f t="shared" si="17"/>
        <v>-5.9083956526476769</v>
      </c>
      <c r="M29" s="58">
        <v>8.1240440223905601</v>
      </c>
      <c r="N29" s="58">
        <v>14.032439675038237</v>
      </c>
      <c r="O29" s="41">
        <f t="shared" si="18"/>
        <v>4</v>
      </c>
      <c r="P29" s="41">
        <f t="shared" si="19"/>
        <v>42</v>
      </c>
      <c r="Q29" s="42">
        <v>498</v>
      </c>
      <c r="R29" s="42">
        <v>9</v>
      </c>
      <c r="S29" s="42">
        <v>33</v>
      </c>
      <c r="T29" s="42">
        <f t="shared" si="20"/>
        <v>38</v>
      </c>
      <c r="U29" s="42">
        <v>510</v>
      </c>
      <c r="V29" s="42">
        <v>19</v>
      </c>
      <c r="W29" s="42">
        <v>19</v>
      </c>
      <c r="X29" s="49">
        <v>2.9541978263238384</v>
      </c>
    </row>
    <row r="30" spans="1:24" ht="18.75" customHeight="1" x14ac:dyDescent="0.15">
      <c r="A30" s="3" t="s">
        <v>8</v>
      </c>
      <c r="B30" s="42">
        <f t="shared" si="14"/>
        <v>-2</v>
      </c>
      <c r="C30" s="42">
        <v>22</v>
      </c>
      <c r="D30" s="69">
        <f t="shared" si="2"/>
        <v>-0.91666666666666663</v>
      </c>
      <c r="E30" s="42">
        <f t="shared" si="15"/>
        <v>-230</v>
      </c>
      <c r="F30" s="69">
        <f t="shared" si="3"/>
        <v>-1.0087719298245614</v>
      </c>
      <c r="G30" s="42">
        <f t="shared" si="16"/>
        <v>-9</v>
      </c>
      <c r="H30" s="42">
        <v>12</v>
      </c>
      <c r="I30" s="42">
        <v>106</v>
      </c>
      <c r="J30" s="42">
        <v>21</v>
      </c>
      <c r="K30" s="42">
        <v>252</v>
      </c>
      <c r="L30" s="52">
        <f t="shared" si="17"/>
        <v>-6.5184997556057311</v>
      </c>
      <c r="M30" s="59">
        <v>8.6913330074743094</v>
      </c>
      <c r="N30" s="59">
        <v>15.209832763080041</v>
      </c>
      <c r="O30" s="42">
        <f t="shared" si="18"/>
        <v>7</v>
      </c>
      <c r="P30" s="42">
        <f t="shared" si="19"/>
        <v>25</v>
      </c>
      <c r="Q30" s="42">
        <v>387</v>
      </c>
      <c r="R30" s="42">
        <v>16</v>
      </c>
      <c r="S30" s="42">
        <v>9</v>
      </c>
      <c r="T30" s="42">
        <f t="shared" si="20"/>
        <v>18</v>
      </c>
      <c r="U30" s="42">
        <v>471</v>
      </c>
      <c r="V30" s="42">
        <v>10</v>
      </c>
      <c r="W30" s="42">
        <v>8</v>
      </c>
      <c r="X30" s="49">
        <v>5.0699442543600117</v>
      </c>
    </row>
    <row r="31" spans="1:24" ht="18.75" customHeight="1" x14ac:dyDescent="0.15">
      <c r="A31" s="1" t="s">
        <v>7</v>
      </c>
      <c r="B31" s="43">
        <f t="shared" si="14"/>
        <v>-8</v>
      </c>
      <c r="C31" s="43">
        <v>14</v>
      </c>
      <c r="D31" s="70">
        <f t="shared" si="2"/>
        <v>-0.63636363636363635</v>
      </c>
      <c r="E31" s="43">
        <f t="shared" si="15"/>
        <v>-207</v>
      </c>
      <c r="F31" s="70">
        <f t="shared" si="3"/>
        <v>-1.0402010050251256</v>
      </c>
      <c r="G31" s="43">
        <f t="shared" si="16"/>
        <v>-9</v>
      </c>
      <c r="H31" s="43">
        <v>6</v>
      </c>
      <c r="I31" s="43">
        <v>96</v>
      </c>
      <c r="J31" s="43">
        <v>15</v>
      </c>
      <c r="K31" s="44">
        <v>216</v>
      </c>
      <c r="L31" s="50">
        <f t="shared" si="17"/>
        <v>-7.5633898865491513</v>
      </c>
      <c r="M31" s="57">
        <v>5.0422599243661015</v>
      </c>
      <c r="N31" s="57">
        <v>12.605649810915253</v>
      </c>
      <c r="O31" s="43">
        <f t="shared" si="18"/>
        <v>1</v>
      </c>
      <c r="P31" s="43">
        <f t="shared" si="19"/>
        <v>17</v>
      </c>
      <c r="Q31" s="43">
        <v>341</v>
      </c>
      <c r="R31" s="43">
        <v>7</v>
      </c>
      <c r="S31" s="43">
        <v>10</v>
      </c>
      <c r="T31" s="43">
        <f t="shared" si="20"/>
        <v>16</v>
      </c>
      <c r="U31" s="43">
        <v>428</v>
      </c>
      <c r="V31" s="43">
        <v>4</v>
      </c>
      <c r="W31" s="43">
        <v>12</v>
      </c>
      <c r="X31" s="53">
        <v>0.84037665406101603</v>
      </c>
    </row>
    <row r="32" spans="1:24" ht="18.75" customHeight="1" x14ac:dyDescent="0.15">
      <c r="A32" s="5" t="s">
        <v>6</v>
      </c>
      <c r="B32" s="40">
        <f t="shared" si="14"/>
        <v>4</v>
      </c>
      <c r="C32" s="40">
        <v>-3</v>
      </c>
      <c r="D32" s="68">
        <f t="shared" si="2"/>
        <v>-0.4285714285714286</v>
      </c>
      <c r="E32" s="40">
        <f t="shared" si="15"/>
        <v>6</v>
      </c>
      <c r="F32" s="68">
        <f t="shared" si="3"/>
        <v>-3</v>
      </c>
      <c r="G32" s="40">
        <f t="shared" si="16"/>
        <v>-1</v>
      </c>
      <c r="H32" s="40">
        <v>3</v>
      </c>
      <c r="I32" s="40">
        <v>33</v>
      </c>
      <c r="J32" s="40">
        <v>4</v>
      </c>
      <c r="K32" s="40">
        <v>40</v>
      </c>
      <c r="L32" s="48">
        <f t="shared" si="17"/>
        <v>-3.3752005754440333</v>
      </c>
      <c r="M32" s="56">
        <v>10.125601726332098</v>
      </c>
      <c r="N32" s="56">
        <v>13.500802301776131</v>
      </c>
      <c r="O32" s="40">
        <f t="shared" si="18"/>
        <v>5</v>
      </c>
      <c r="P32" s="40">
        <f t="shared" si="19"/>
        <v>8</v>
      </c>
      <c r="Q32" s="41">
        <v>155</v>
      </c>
      <c r="R32" s="41">
        <v>6</v>
      </c>
      <c r="S32" s="41">
        <v>2</v>
      </c>
      <c r="T32" s="41">
        <f t="shared" si="20"/>
        <v>3</v>
      </c>
      <c r="U32" s="41">
        <v>142</v>
      </c>
      <c r="V32" s="41">
        <v>0</v>
      </c>
      <c r="W32" s="41">
        <v>3</v>
      </c>
      <c r="X32" s="52">
        <v>16.876002877220166</v>
      </c>
    </row>
    <row r="33" spans="1:24" ht="18.75" customHeight="1" x14ac:dyDescent="0.15">
      <c r="A33" s="3" t="s">
        <v>5</v>
      </c>
      <c r="B33" s="42">
        <f t="shared" si="14"/>
        <v>-44</v>
      </c>
      <c r="C33" s="42">
        <v>-20</v>
      </c>
      <c r="D33" s="69">
        <f t="shared" si="2"/>
        <v>0.83333333333333326</v>
      </c>
      <c r="E33" s="42">
        <f t="shared" si="15"/>
        <v>-275</v>
      </c>
      <c r="F33" s="69">
        <f t="shared" si="3"/>
        <v>-1.1904761904761905</v>
      </c>
      <c r="G33" s="42">
        <f t="shared" si="16"/>
        <v>-28</v>
      </c>
      <c r="H33" s="42">
        <v>4</v>
      </c>
      <c r="I33" s="42">
        <v>78</v>
      </c>
      <c r="J33" s="42">
        <v>32</v>
      </c>
      <c r="K33" s="42">
        <v>310</v>
      </c>
      <c r="L33" s="49">
        <f t="shared" si="17"/>
        <v>-21.425928132820687</v>
      </c>
      <c r="M33" s="58">
        <v>3.0608468761172407</v>
      </c>
      <c r="N33" s="58">
        <v>24.486775008937926</v>
      </c>
      <c r="O33" s="42">
        <f t="shared" si="18"/>
        <v>-16</v>
      </c>
      <c r="P33" s="42">
        <f t="shared" si="19"/>
        <v>18</v>
      </c>
      <c r="Q33" s="42">
        <v>386</v>
      </c>
      <c r="R33" s="42">
        <v>8</v>
      </c>
      <c r="S33" s="42">
        <v>10</v>
      </c>
      <c r="T33" s="42">
        <f t="shared" si="20"/>
        <v>34</v>
      </c>
      <c r="U33" s="42">
        <v>429</v>
      </c>
      <c r="V33" s="42">
        <v>18</v>
      </c>
      <c r="W33" s="42">
        <v>16</v>
      </c>
      <c r="X33" s="49">
        <v>-12.243387504468959</v>
      </c>
    </row>
    <row r="34" spans="1:24" ht="18.75" customHeight="1" x14ac:dyDescent="0.15">
      <c r="A34" s="3" t="s">
        <v>4</v>
      </c>
      <c r="B34" s="42">
        <f t="shared" si="14"/>
        <v>-14</v>
      </c>
      <c r="C34" s="42">
        <v>1</v>
      </c>
      <c r="D34" s="69">
        <f t="shared" si="2"/>
        <v>-6.6666666666666652E-2</v>
      </c>
      <c r="E34" s="42">
        <f t="shared" si="15"/>
        <v>-177</v>
      </c>
      <c r="F34" s="69">
        <f t="shared" si="3"/>
        <v>-1.0858895705521472</v>
      </c>
      <c r="G34" s="42">
        <f t="shared" si="16"/>
        <v>-12</v>
      </c>
      <c r="H34" s="42">
        <v>3</v>
      </c>
      <c r="I34" s="42">
        <v>47</v>
      </c>
      <c r="J34" s="42">
        <v>15</v>
      </c>
      <c r="K34" s="42">
        <v>148</v>
      </c>
      <c r="L34" s="49">
        <f t="shared" si="17"/>
        <v>-13.745747487614119</v>
      </c>
      <c r="M34" s="58">
        <v>3.4364368719035294</v>
      </c>
      <c r="N34" s="58">
        <v>17.182184359517649</v>
      </c>
      <c r="O34" s="42">
        <f>P34-T34</f>
        <v>-2</v>
      </c>
      <c r="P34" s="42">
        <f t="shared" si="19"/>
        <v>9</v>
      </c>
      <c r="Q34" s="42">
        <v>205</v>
      </c>
      <c r="R34" s="42">
        <v>4</v>
      </c>
      <c r="S34" s="42">
        <v>5</v>
      </c>
      <c r="T34" s="42">
        <f t="shared" si="20"/>
        <v>11</v>
      </c>
      <c r="U34" s="42">
        <v>281</v>
      </c>
      <c r="V34" s="42">
        <v>3</v>
      </c>
      <c r="W34" s="42">
        <v>8</v>
      </c>
      <c r="X34" s="49">
        <v>-2.2909579146023518</v>
      </c>
    </row>
    <row r="35" spans="1:24" ht="18.75" customHeight="1" x14ac:dyDescent="0.15">
      <c r="A35" s="1" t="s">
        <v>3</v>
      </c>
      <c r="B35" s="43">
        <f t="shared" si="14"/>
        <v>-12</v>
      </c>
      <c r="C35" s="43">
        <v>-5</v>
      </c>
      <c r="D35" s="70">
        <f t="shared" si="2"/>
        <v>0.71428571428571419</v>
      </c>
      <c r="E35" s="43">
        <f t="shared" si="15"/>
        <v>-117</v>
      </c>
      <c r="F35" s="70">
        <f t="shared" si="3"/>
        <v>-1.1142857142857143</v>
      </c>
      <c r="G35" s="43">
        <f t="shared" si="16"/>
        <v>-11</v>
      </c>
      <c r="H35" s="43">
        <v>2</v>
      </c>
      <c r="I35" s="43">
        <v>73</v>
      </c>
      <c r="J35" s="43">
        <v>13</v>
      </c>
      <c r="K35" s="44">
        <v>147</v>
      </c>
      <c r="L35" s="50">
        <f t="shared" si="17"/>
        <v>-12.310044335728483</v>
      </c>
      <c r="M35" s="57">
        <v>2.2381898792233605</v>
      </c>
      <c r="N35" s="57">
        <v>14.548234214951844</v>
      </c>
      <c r="O35" s="44">
        <f t="shared" si="18"/>
        <v>-1</v>
      </c>
      <c r="P35" s="44">
        <f t="shared" si="19"/>
        <v>17</v>
      </c>
      <c r="Q35" s="47">
        <v>291</v>
      </c>
      <c r="R35" s="47">
        <v>15</v>
      </c>
      <c r="S35" s="47">
        <v>2</v>
      </c>
      <c r="T35" s="47">
        <f t="shared" si="20"/>
        <v>18</v>
      </c>
      <c r="U35" s="47">
        <v>334</v>
      </c>
      <c r="V35" s="47">
        <v>5</v>
      </c>
      <c r="W35" s="47">
        <v>13</v>
      </c>
      <c r="X35" s="54">
        <v>-1.1190949396116814</v>
      </c>
    </row>
    <row r="36" spans="1:24" ht="18.75" customHeight="1" x14ac:dyDescent="0.15">
      <c r="A36" s="5" t="s">
        <v>2</v>
      </c>
      <c r="B36" s="40">
        <f t="shared" si="14"/>
        <v>-11</v>
      </c>
      <c r="C36" s="40">
        <v>-10</v>
      </c>
      <c r="D36" s="68">
        <f t="shared" si="2"/>
        <v>10</v>
      </c>
      <c r="E36" s="40">
        <f t="shared" si="15"/>
        <v>-113</v>
      </c>
      <c r="F36" s="68">
        <f t="shared" si="3"/>
        <v>-1.107843137254902</v>
      </c>
      <c r="G36" s="40">
        <f t="shared" si="16"/>
        <v>-5</v>
      </c>
      <c r="H36" s="40">
        <v>2</v>
      </c>
      <c r="I36" s="40">
        <v>14</v>
      </c>
      <c r="J36" s="40">
        <v>7</v>
      </c>
      <c r="K36" s="40">
        <v>112</v>
      </c>
      <c r="L36" s="48">
        <f t="shared" si="17"/>
        <v>-14.443909484833894</v>
      </c>
      <c r="M36" s="56">
        <v>5.7775637939335578</v>
      </c>
      <c r="N36" s="56">
        <v>20.221473278767451</v>
      </c>
      <c r="O36" s="40">
        <f t="shared" si="18"/>
        <v>-6</v>
      </c>
      <c r="P36" s="40">
        <f t="shared" si="19"/>
        <v>0</v>
      </c>
      <c r="Q36" s="40">
        <v>101</v>
      </c>
      <c r="R36" s="40">
        <v>0</v>
      </c>
      <c r="S36" s="40">
        <v>0</v>
      </c>
      <c r="T36" s="40">
        <f t="shared" si="20"/>
        <v>6</v>
      </c>
      <c r="U36" s="40">
        <v>116</v>
      </c>
      <c r="V36" s="40">
        <v>3</v>
      </c>
      <c r="W36" s="40">
        <v>3</v>
      </c>
      <c r="X36" s="48">
        <v>-17.332691381800675</v>
      </c>
    </row>
    <row r="37" spans="1:24" ht="18.75" customHeight="1" x14ac:dyDescent="0.15">
      <c r="A37" s="3" t="s">
        <v>1</v>
      </c>
      <c r="B37" s="42">
        <f t="shared" si="14"/>
        <v>-2</v>
      </c>
      <c r="C37" s="42">
        <v>6</v>
      </c>
      <c r="D37" s="69">
        <f t="shared" si="2"/>
        <v>-0.75</v>
      </c>
      <c r="E37" s="42">
        <f t="shared" si="15"/>
        <v>-62</v>
      </c>
      <c r="F37" s="69">
        <f t="shared" si="3"/>
        <v>-1.0333333333333334</v>
      </c>
      <c r="G37" s="42">
        <f t="shared" si="16"/>
        <v>-3</v>
      </c>
      <c r="H37" s="42">
        <v>1</v>
      </c>
      <c r="I37" s="42">
        <v>8</v>
      </c>
      <c r="J37" s="42">
        <v>4</v>
      </c>
      <c r="K37" s="42">
        <v>57</v>
      </c>
      <c r="L37" s="49">
        <f t="shared" si="17"/>
        <v>-12.467213952379328</v>
      </c>
      <c r="M37" s="58">
        <v>4.1557379841264428</v>
      </c>
      <c r="N37" s="58">
        <v>16.622951936505771</v>
      </c>
      <c r="O37" s="42">
        <f>P37-T37</f>
        <v>1</v>
      </c>
      <c r="P37" s="41">
        <f t="shared" si="19"/>
        <v>1</v>
      </c>
      <c r="Q37" s="42">
        <v>83</v>
      </c>
      <c r="R37" s="42">
        <v>1</v>
      </c>
      <c r="S37" s="42">
        <v>0</v>
      </c>
      <c r="T37" s="42">
        <f t="shared" si="20"/>
        <v>0</v>
      </c>
      <c r="U37" s="42">
        <v>96</v>
      </c>
      <c r="V37" s="42">
        <v>0</v>
      </c>
      <c r="W37" s="42">
        <v>0</v>
      </c>
      <c r="X37" s="49">
        <v>4.1557379841264428</v>
      </c>
    </row>
    <row r="38" spans="1:24" ht="18.75" customHeight="1" x14ac:dyDescent="0.15">
      <c r="A38" s="1" t="s">
        <v>0</v>
      </c>
      <c r="B38" s="43">
        <f t="shared" si="14"/>
        <v>-6</v>
      </c>
      <c r="C38" s="43">
        <v>-7</v>
      </c>
      <c r="D38" s="70">
        <f t="shared" si="2"/>
        <v>-7</v>
      </c>
      <c r="E38" s="43">
        <f t="shared" si="15"/>
        <v>-84</v>
      </c>
      <c r="F38" s="70">
        <f t="shared" si="3"/>
        <v>-1.0769230769230769</v>
      </c>
      <c r="G38" s="43">
        <f t="shared" si="16"/>
        <v>-4</v>
      </c>
      <c r="H38" s="43">
        <v>1</v>
      </c>
      <c r="I38" s="43">
        <v>10</v>
      </c>
      <c r="J38" s="43">
        <v>5</v>
      </c>
      <c r="K38" s="44">
        <v>53</v>
      </c>
      <c r="L38" s="50">
        <f t="shared" si="17"/>
        <v>-17.908914088590407</v>
      </c>
      <c r="M38" s="57">
        <v>4.4772285221476018</v>
      </c>
      <c r="N38" s="57">
        <v>22.386142610738009</v>
      </c>
      <c r="O38" s="44">
        <f t="shared" si="18"/>
        <v>-2</v>
      </c>
      <c r="P38" s="43">
        <f t="shared" si="19"/>
        <v>2</v>
      </c>
      <c r="Q38" s="43">
        <v>53</v>
      </c>
      <c r="R38" s="43">
        <v>2</v>
      </c>
      <c r="S38" s="43">
        <v>0</v>
      </c>
      <c r="T38" s="43">
        <f t="shared" si="20"/>
        <v>4</v>
      </c>
      <c r="U38" s="43">
        <v>94</v>
      </c>
      <c r="V38" s="43">
        <v>3</v>
      </c>
      <c r="W38" s="43">
        <v>1</v>
      </c>
      <c r="X38" s="53">
        <v>-8.9544570442952036</v>
      </c>
    </row>
    <row r="39" spans="1:24" x14ac:dyDescent="0.15">
      <c r="A39" s="60" t="s">
        <v>59</v>
      </c>
      <c r="F39" s="72"/>
    </row>
    <row r="40" spans="1:24" x14ac:dyDescent="0.15">
      <c r="A40" s="60" t="s">
        <v>60</v>
      </c>
    </row>
    <row r="41" spans="1:24" x14ac:dyDescent="0.15">
      <c r="A41" s="60" t="s">
        <v>61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>
      <selection activeCell="A2" sqref="A2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62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H9" si="0">B10+B11</f>
        <v>-97</v>
      </c>
      <c r="C9" s="34">
        <f t="shared" si="0"/>
        <v>-23</v>
      </c>
      <c r="D9" s="34">
        <f t="shared" si="0"/>
        <v>-1999</v>
      </c>
      <c r="E9" s="34">
        <f t="shared" si="0"/>
        <v>-102</v>
      </c>
      <c r="F9" s="34">
        <f t="shared" si="0"/>
        <v>163</v>
      </c>
      <c r="G9" s="34">
        <f t="shared" si="0"/>
        <v>1988</v>
      </c>
      <c r="H9" s="34">
        <f t="shared" si="0"/>
        <v>265</v>
      </c>
      <c r="I9" s="34">
        <f>I10+I11</f>
        <v>3519</v>
      </c>
      <c r="J9" s="51">
        <f>K9-L9</f>
        <v>-4.5650419428208098</v>
      </c>
      <c r="K9" s="51">
        <v>7.2951160458803086</v>
      </c>
      <c r="L9" s="51">
        <v>11.860157988701118</v>
      </c>
      <c r="M9" s="34">
        <f t="shared" ref="M9:U9" si="1">M10+M11</f>
        <v>5</v>
      </c>
      <c r="N9" s="34">
        <f t="shared" si="1"/>
        <v>496</v>
      </c>
      <c r="O9" s="34">
        <f t="shared" si="1"/>
        <v>8239</v>
      </c>
      <c r="P9" s="34">
        <f t="shared" si="1"/>
        <v>325</v>
      </c>
      <c r="Q9" s="34">
        <f t="shared" si="1"/>
        <v>171</v>
      </c>
      <c r="R9" s="34">
        <f>R10+R11</f>
        <v>491</v>
      </c>
      <c r="S9" s="34">
        <f t="shared" si="1"/>
        <v>8707</v>
      </c>
      <c r="T9" s="34">
        <f t="shared" si="1"/>
        <v>320</v>
      </c>
      <c r="U9" s="34">
        <f t="shared" si="1"/>
        <v>171</v>
      </c>
      <c r="V9" s="51">
        <v>0.22377656582455074</v>
      </c>
    </row>
    <row r="10" spans="1:22" ht="15" customHeight="1" x14ac:dyDescent="0.15">
      <c r="A10" s="6" t="s">
        <v>28</v>
      </c>
      <c r="B10" s="35">
        <f t="shared" ref="B10:I10" si="2">B20+B21+B22+B23</f>
        <v>-36</v>
      </c>
      <c r="C10" s="35">
        <f t="shared" si="2"/>
        <v>-57</v>
      </c>
      <c r="D10" s="35">
        <f t="shared" si="2"/>
        <v>-1008</v>
      </c>
      <c r="E10" s="35">
        <f t="shared" si="2"/>
        <v>-54</v>
      </c>
      <c r="F10" s="35">
        <f t="shared" si="2"/>
        <v>119</v>
      </c>
      <c r="G10" s="35">
        <f t="shared" si="2"/>
        <v>1553</v>
      </c>
      <c r="H10" s="35">
        <f t="shared" si="2"/>
        <v>173</v>
      </c>
      <c r="I10" s="35">
        <f t="shared" si="2"/>
        <v>2405</v>
      </c>
      <c r="J10" s="48">
        <f t="shared" ref="J10:J38" si="3">K10-L10</f>
        <v>-3.2079843165211201</v>
      </c>
      <c r="K10" s="48">
        <v>7.0694469197409848</v>
      </c>
      <c r="L10" s="48">
        <v>10.277431236262105</v>
      </c>
      <c r="M10" s="35">
        <f t="shared" ref="M10:U10" si="4">M20+M21+M22+M23</f>
        <v>18</v>
      </c>
      <c r="N10" s="35">
        <f t="shared" si="4"/>
        <v>396</v>
      </c>
      <c r="O10" s="35">
        <f t="shared" si="4"/>
        <v>6491</v>
      </c>
      <c r="P10" s="35">
        <f t="shared" si="4"/>
        <v>285</v>
      </c>
      <c r="Q10" s="35">
        <f t="shared" si="4"/>
        <v>111</v>
      </c>
      <c r="R10" s="35">
        <f t="shared" si="4"/>
        <v>378</v>
      </c>
      <c r="S10" s="35">
        <f t="shared" si="4"/>
        <v>6647</v>
      </c>
      <c r="T10" s="35">
        <f t="shared" si="4"/>
        <v>270</v>
      </c>
      <c r="U10" s="35">
        <f t="shared" si="4"/>
        <v>108</v>
      </c>
      <c r="V10" s="48">
        <v>1.06932810550704</v>
      </c>
    </row>
    <row r="11" spans="1:22" ht="15" customHeight="1" x14ac:dyDescent="0.15">
      <c r="A11" s="2" t="s">
        <v>27</v>
      </c>
      <c r="B11" s="36">
        <f t="shared" ref="B11:I11" si="5">B12+B13+B14+B15+B16</f>
        <v>-61</v>
      </c>
      <c r="C11" s="36">
        <f t="shared" si="5"/>
        <v>34</v>
      </c>
      <c r="D11" s="36">
        <f t="shared" si="5"/>
        <v>-991</v>
      </c>
      <c r="E11" s="36">
        <f t="shared" si="5"/>
        <v>-48</v>
      </c>
      <c r="F11" s="36">
        <f t="shared" si="5"/>
        <v>44</v>
      </c>
      <c r="G11" s="36">
        <f t="shared" si="5"/>
        <v>435</v>
      </c>
      <c r="H11" s="36">
        <f t="shared" si="5"/>
        <v>92</v>
      </c>
      <c r="I11" s="36">
        <f t="shared" si="5"/>
        <v>1114</v>
      </c>
      <c r="J11" s="53">
        <f t="shared" si="3"/>
        <v>-8.7103021336472111</v>
      </c>
      <c r="K11" s="53">
        <v>7.9844436225099438</v>
      </c>
      <c r="L11" s="53">
        <v>16.694745756157154</v>
      </c>
      <c r="M11" s="36">
        <f t="shared" ref="M11:U11" si="6">M12+M13+M14+M15+M16</f>
        <v>-13</v>
      </c>
      <c r="N11" s="36">
        <f t="shared" si="6"/>
        <v>100</v>
      </c>
      <c r="O11" s="36">
        <f t="shared" si="6"/>
        <v>1748</v>
      </c>
      <c r="P11" s="36">
        <f t="shared" si="6"/>
        <v>40</v>
      </c>
      <c r="Q11" s="36">
        <f t="shared" si="6"/>
        <v>60</v>
      </c>
      <c r="R11" s="36">
        <f t="shared" si="6"/>
        <v>113</v>
      </c>
      <c r="S11" s="36">
        <f t="shared" si="6"/>
        <v>2060</v>
      </c>
      <c r="T11" s="36">
        <f t="shared" si="6"/>
        <v>50</v>
      </c>
      <c r="U11" s="36">
        <f t="shared" si="6"/>
        <v>63</v>
      </c>
      <c r="V11" s="53">
        <v>-2.3590401611961198</v>
      </c>
    </row>
    <row r="12" spans="1:22" ht="15" customHeight="1" x14ac:dyDescent="0.15">
      <c r="A12" s="6" t="s">
        <v>26</v>
      </c>
      <c r="B12" s="35">
        <f t="shared" ref="B12:I12" si="7">B24</f>
        <v>-4</v>
      </c>
      <c r="C12" s="35">
        <f t="shared" si="7"/>
        <v>6</v>
      </c>
      <c r="D12" s="35">
        <f t="shared" si="7"/>
        <v>-81</v>
      </c>
      <c r="E12" s="35">
        <f t="shared" si="7"/>
        <v>-2</v>
      </c>
      <c r="F12" s="35">
        <f t="shared" si="7"/>
        <v>4</v>
      </c>
      <c r="G12" s="35">
        <f t="shared" si="7"/>
        <v>31</v>
      </c>
      <c r="H12" s="35">
        <f t="shared" si="7"/>
        <v>6</v>
      </c>
      <c r="I12" s="35">
        <f t="shared" si="7"/>
        <v>94</v>
      </c>
      <c r="J12" s="48">
        <f t="shared" si="3"/>
        <v>-4.6109945764121179</v>
      </c>
      <c r="K12" s="48">
        <v>9.2219891528242339</v>
      </c>
      <c r="L12" s="48">
        <v>13.832983729236352</v>
      </c>
      <c r="M12" s="35">
        <f t="shared" ref="M12:U12" si="8">M24</f>
        <v>-2</v>
      </c>
      <c r="N12" s="35">
        <f t="shared" si="8"/>
        <v>10</v>
      </c>
      <c r="O12" s="35">
        <f t="shared" si="8"/>
        <v>135</v>
      </c>
      <c r="P12" s="35">
        <f t="shared" si="8"/>
        <v>5</v>
      </c>
      <c r="Q12" s="35">
        <f t="shared" si="8"/>
        <v>5</v>
      </c>
      <c r="R12" s="35">
        <f t="shared" si="8"/>
        <v>12</v>
      </c>
      <c r="S12" s="35">
        <f t="shared" si="8"/>
        <v>153</v>
      </c>
      <c r="T12" s="35">
        <f t="shared" si="8"/>
        <v>5</v>
      </c>
      <c r="U12" s="35">
        <f t="shared" si="8"/>
        <v>7</v>
      </c>
      <c r="V12" s="48">
        <v>-4.6109945764121179</v>
      </c>
    </row>
    <row r="13" spans="1:22" ht="15" customHeight="1" x14ac:dyDescent="0.15">
      <c r="A13" s="4" t="s">
        <v>25</v>
      </c>
      <c r="B13" s="37">
        <f t="shared" ref="B13:I13" si="9">B25+B26+B27</f>
        <v>-11</v>
      </c>
      <c r="C13" s="37">
        <f t="shared" si="9"/>
        <v>20</v>
      </c>
      <c r="D13" s="37">
        <f t="shared" si="9"/>
        <v>-241</v>
      </c>
      <c r="E13" s="37">
        <f t="shared" si="9"/>
        <v>-3</v>
      </c>
      <c r="F13" s="37">
        <f t="shared" si="9"/>
        <v>10</v>
      </c>
      <c r="G13" s="37">
        <f t="shared" si="9"/>
        <v>71</v>
      </c>
      <c r="H13" s="37">
        <f t="shared" si="9"/>
        <v>13</v>
      </c>
      <c r="I13" s="37">
        <f t="shared" si="9"/>
        <v>216</v>
      </c>
      <c r="J13" s="49">
        <f t="shared" si="3"/>
        <v>-2.9968148607081559</v>
      </c>
      <c r="K13" s="49">
        <v>9.9893828690271818</v>
      </c>
      <c r="L13" s="49">
        <v>12.986197729735338</v>
      </c>
      <c r="M13" s="37">
        <f t="shared" ref="M13:U13" si="10">M25+M26+M27</f>
        <v>-8</v>
      </c>
      <c r="N13" s="37">
        <f t="shared" si="10"/>
        <v>21</v>
      </c>
      <c r="O13" s="37">
        <f t="shared" si="10"/>
        <v>301</v>
      </c>
      <c r="P13" s="37">
        <f t="shared" si="10"/>
        <v>3</v>
      </c>
      <c r="Q13" s="37">
        <f t="shared" si="10"/>
        <v>18</v>
      </c>
      <c r="R13" s="37">
        <f t="shared" si="10"/>
        <v>29</v>
      </c>
      <c r="S13" s="37">
        <f t="shared" si="10"/>
        <v>397</v>
      </c>
      <c r="T13" s="37">
        <f t="shared" si="10"/>
        <v>12</v>
      </c>
      <c r="U13" s="37">
        <f t="shared" si="10"/>
        <v>17</v>
      </c>
      <c r="V13" s="49">
        <v>-7.9915062952217504</v>
      </c>
    </row>
    <row r="14" spans="1:22" ht="15" customHeight="1" x14ac:dyDescent="0.15">
      <c r="A14" s="4" t="s">
        <v>24</v>
      </c>
      <c r="B14" s="37">
        <f t="shared" ref="B14:I14" si="11">B28+B29+B30+B31</f>
        <v>-7</v>
      </c>
      <c r="C14" s="37">
        <f t="shared" si="11"/>
        <v>16</v>
      </c>
      <c r="D14" s="37">
        <f t="shared" si="11"/>
        <v>-299</v>
      </c>
      <c r="E14" s="37">
        <f t="shared" si="11"/>
        <v>-9</v>
      </c>
      <c r="F14" s="37">
        <f t="shared" si="11"/>
        <v>19</v>
      </c>
      <c r="G14" s="37">
        <f t="shared" si="11"/>
        <v>193</v>
      </c>
      <c r="H14" s="37">
        <f t="shared" si="11"/>
        <v>28</v>
      </c>
      <c r="I14" s="37">
        <f t="shared" si="11"/>
        <v>375</v>
      </c>
      <c r="J14" s="49">
        <f t="shared" si="3"/>
        <v>-4.2830450447873361</v>
      </c>
      <c r="K14" s="49">
        <v>9.0419839834399323</v>
      </c>
      <c r="L14" s="49">
        <v>13.325029028227268</v>
      </c>
      <c r="M14" s="37">
        <f t="shared" ref="M14:U14" si="12">M28+M29+M30+M31</f>
        <v>2</v>
      </c>
      <c r="N14" s="37">
        <f t="shared" si="12"/>
        <v>41</v>
      </c>
      <c r="O14" s="37">
        <f t="shared" si="12"/>
        <v>655</v>
      </c>
      <c r="P14" s="37">
        <f t="shared" si="12"/>
        <v>16</v>
      </c>
      <c r="Q14" s="37">
        <f t="shared" si="12"/>
        <v>25</v>
      </c>
      <c r="R14" s="37">
        <f t="shared" si="12"/>
        <v>39</v>
      </c>
      <c r="S14" s="37">
        <f t="shared" si="12"/>
        <v>772</v>
      </c>
      <c r="T14" s="37">
        <f t="shared" si="12"/>
        <v>19</v>
      </c>
      <c r="U14" s="37">
        <f t="shared" si="12"/>
        <v>20</v>
      </c>
      <c r="V14" s="49">
        <v>0.95178778773051675</v>
      </c>
    </row>
    <row r="15" spans="1:22" ht="15" customHeight="1" x14ac:dyDescent="0.15">
      <c r="A15" s="4" t="s">
        <v>23</v>
      </c>
      <c r="B15" s="37">
        <f t="shared" ref="B15:I15" si="13">B32+B33+B34+B35</f>
        <v>-31</v>
      </c>
      <c r="C15" s="37">
        <f t="shared" si="13"/>
        <v>-4</v>
      </c>
      <c r="D15" s="37">
        <f t="shared" si="13"/>
        <v>-240</v>
      </c>
      <c r="E15" s="37">
        <f t="shared" si="13"/>
        <v>-26</v>
      </c>
      <c r="F15" s="37">
        <f t="shared" si="13"/>
        <v>9</v>
      </c>
      <c r="G15" s="37">
        <f t="shared" si="13"/>
        <v>126</v>
      </c>
      <c r="H15" s="37">
        <f t="shared" si="13"/>
        <v>35</v>
      </c>
      <c r="I15" s="37">
        <f t="shared" si="13"/>
        <v>310</v>
      </c>
      <c r="J15" s="49">
        <f t="shared" si="3"/>
        <v>-16.264053297418876</v>
      </c>
      <c r="K15" s="49">
        <v>5.6298646029526891</v>
      </c>
      <c r="L15" s="49">
        <v>21.893917900371566</v>
      </c>
      <c r="M15" s="37">
        <f t="shared" ref="M15:U15" si="14">M32+M33+M34+M35</f>
        <v>-5</v>
      </c>
      <c r="N15" s="37">
        <f t="shared" si="14"/>
        <v>25</v>
      </c>
      <c r="O15" s="37">
        <f t="shared" si="14"/>
        <v>526</v>
      </c>
      <c r="P15" s="37">
        <f t="shared" si="14"/>
        <v>13</v>
      </c>
      <c r="Q15" s="37">
        <f t="shared" si="14"/>
        <v>12</v>
      </c>
      <c r="R15" s="37">
        <f t="shared" si="14"/>
        <v>30</v>
      </c>
      <c r="S15" s="37">
        <f t="shared" si="14"/>
        <v>582</v>
      </c>
      <c r="T15" s="37">
        <f t="shared" si="14"/>
        <v>13</v>
      </c>
      <c r="U15" s="37">
        <f t="shared" si="14"/>
        <v>17</v>
      </c>
      <c r="V15" s="49">
        <v>-3.1277025571959403</v>
      </c>
    </row>
    <row r="16" spans="1:22" ht="15" customHeight="1" x14ac:dyDescent="0.15">
      <c r="A16" s="2" t="s">
        <v>22</v>
      </c>
      <c r="B16" s="36">
        <f t="shared" ref="B16:I16" si="15">B36+B37+B38</f>
        <v>-8</v>
      </c>
      <c r="C16" s="36">
        <f t="shared" si="15"/>
        <v>-4</v>
      </c>
      <c r="D16" s="36">
        <f t="shared" si="15"/>
        <v>-130</v>
      </c>
      <c r="E16" s="36">
        <f t="shared" si="15"/>
        <v>-8</v>
      </c>
      <c r="F16" s="36">
        <f t="shared" si="15"/>
        <v>2</v>
      </c>
      <c r="G16" s="36">
        <f t="shared" si="15"/>
        <v>14</v>
      </c>
      <c r="H16" s="36">
        <f t="shared" si="15"/>
        <v>10</v>
      </c>
      <c r="I16" s="36">
        <f t="shared" si="15"/>
        <v>119</v>
      </c>
      <c r="J16" s="53">
        <f t="shared" si="3"/>
        <v>-21.277678058847897</v>
      </c>
      <c r="K16" s="53">
        <v>5.3194195147119743</v>
      </c>
      <c r="L16" s="53">
        <v>26.597097573559871</v>
      </c>
      <c r="M16" s="36">
        <f t="shared" ref="M16:U16" si="16">M36+M37+M38</f>
        <v>0</v>
      </c>
      <c r="N16" s="36">
        <f t="shared" si="16"/>
        <v>3</v>
      </c>
      <c r="O16" s="36">
        <f t="shared" si="16"/>
        <v>131</v>
      </c>
      <c r="P16" s="36">
        <f t="shared" si="16"/>
        <v>3</v>
      </c>
      <c r="Q16" s="36">
        <f t="shared" si="16"/>
        <v>0</v>
      </c>
      <c r="R16" s="36">
        <f t="shared" si="16"/>
        <v>3</v>
      </c>
      <c r="S16" s="36">
        <f t="shared" si="16"/>
        <v>156</v>
      </c>
      <c r="T16" s="36">
        <f t="shared" si="16"/>
        <v>1</v>
      </c>
      <c r="U16" s="36">
        <f t="shared" si="16"/>
        <v>2</v>
      </c>
      <c r="V16" s="53">
        <v>0</v>
      </c>
    </row>
    <row r="17" spans="1:22" ht="15" customHeight="1" x14ac:dyDescent="0.15">
      <c r="A17" s="6" t="s">
        <v>21</v>
      </c>
      <c r="B17" s="35">
        <f t="shared" ref="B17:I17" si="17">B12+B13+B20</f>
        <v>-30</v>
      </c>
      <c r="C17" s="35">
        <f t="shared" si="17"/>
        <v>25</v>
      </c>
      <c r="D17" s="35">
        <f t="shared" si="17"/>
        <v>-810</v>
      </c>
      <c r="E17" s="35">
        <f t="shared" si="17"/>
        <v>-25</v>
      </c>
      <c r="F17" s="35">
        <f t="shared" si="17"/>
        <v>64</v>
      </c>
      <c r="G17" s="35">
        <f t="shared" si="17"/>
        <v>789</v>
      </c>
      <c r="H17" s="35">
        <f t="shared" si="17"/>
        <v>89</v>
      </c>
      <c r="I17" s="35">
        <f t="shared" si="17"/>
        <v>1346</v>
      </c>
      <c r="J17" s="48">
        <f t="shared" si="3"/>
        <v>-2.7267387578647035</v>
      </c>
      <c r="K17" s="48">
        <v>6.9804512201336433</v>
      </c>
      <c r="L17" s="48">
        <v>9.7071899779983468</v>
      </c>
      <c r="M17" s="35">
        <f t="shared" ref="M17:U17" si="18">M12+M13+M20</f>
        <v>-5</v>
      </c>
      <c r="N17" s="35">
        <f t="shared" si="18"/>
        <v>183</v>
      </c>
      <c r="O17" s="35">
        <f t="shared" si="18"/>
        <v>2918</v>
      </c>
      <c r="P17" s="35">
        <f t="shared" si="18"/>
        <v>124</v>
      </c>
      <c r="Q17" s="35">
        <f t="shared" si="18"/>
        <v>59</v>
      </c>
      <c r="R17" s="35">
        <f t="shared" si="18"/>
        <v>188</v>
      </c>
      <c r="S17" s="35">
        <f t="shared" si="18"/>
        <v>3171</v>
      </c>
      <c r="T17" s="35">
        <f t="shared" si="18"/>
        <v>122</v>
      </c>
      <c r="U17" s="35">
        <f t="shared" si="18"/>
        <v>66</v>
      </c>
      <c r="V17" s="48">
        <v>-0.54534775157294035</v>
      </c>
    </row>
    <row r="18" spans="1:22" ht="15" customHeight="1" x14ac:dyDescent="0.15">
      <c r="A18" s="4" t="s">
        <v>20</v>
      </c>
      <c r="B18" s="37">
        <f t="shared" ref="B18:I18" si="19">B14+B22</f>
        <v>-39</v>
      </c>
      <c r="C18" s="37">
        <f t="shared" si="19"/>
        <v>1</v>
      </c>
      <c r="D18" s="37">
        <f t="shared" si="19"/>
        <v>-508</v>
      </c>
      <c r="E18" s="37">
        <f t="shared" si="19"/>
        <v>-23</v>
      </c>
      <c r="F18" s="37">
        <f t="shared" si="19"/>
        <v>31</v>
      </c>
      <c r="G18" s="37">
        <f t="shared" si="19"/>
        <v>362</v>
      </c>
      <c r="H18" s="37">
        <f t="shared" si="19"/>
        <v>54</v>
      </c>
      <c r="I18" s="37">
        <f t="shared" si="19"/>
        <v>677</v>
      </c>
      <c r="J18" s="49">
        <f t="shared" si="3"/>
        <v>-5.8075278475720564</v>
      </c>
      <c r="K18" s="49">
        <v>7.8275375336840751</v>
      </c>
      <c r="L18" s="49">
        <v>13.635065381256132</v>
      </c>
      <c r="M18" s="37">
        <f t="shared" ref="M18:U18" si="20">M14+M22</f>
        <v>-16</v>
      </c>
      <c r="N18" s="37">
        <f t="shared" si="20"/>
        <v>78</v>
      </c>
      <c r="O18" s="37">
        <f t="shared" si="20"/>
        <v>1323</v>
      </c>
      <c r="P18" s="37">
        <f t="shared" si="20"/>
        <v>38</v>
      </c>
      <c r="Q18" s="37">
        <f t="shared" si="20"/>
        <v>40</v>
      </c>
      <c r="R18" s="37">
        <f t="shared" si="20"/>
        <v>94</v>
      </c>
      <c r="S18" s="37">
        <f t="shared" si="20"/>
        <v>1516</v>
      </c>
      <c r="T18" s="37">
        <f t="shared" si="20"/>
        <v>54</v>
      </c>
      <c r="U18" s="37">
        <f t="shared" si="20"/>
        <v>40</v>
      </c>
      <c r="V18" s="49">
        <v>-4.0400193722240374</v>
      </c>
    </row>
    <row r="19" spans="1:22" ht="15" customHeight="1" x14ac:dyDescent="0.15">
      <c r="A19" s="2" t="s">
        <v>19</v>
      </c>
      <c r="B19" s="36">
        <f t="shared" ref="B19:I19" si="21">B15+B16+B21+B23</f>
        <v>-28</v>
      </c>
      <c r="C19" s="36">
        <f t="shared" si="21"/>
        <v>-49</v>
      </c>
      <c r="D19" s="36">
        <f t="shared" si="21"/>
        <v>-681</v>
      </c>
      <c r="E19" s="36">
        <f t="shared" si="21"/>
        <v>-54</v>
      </c>
      <c r="F19" s="36">
        <f t="shared" si="21"/>
        <v>68</v>
      </c>
      <c r="G19" s="36">
        <f t="shared" si="21"/>
        <v>837</v>
      </c>
      <c r="H19" s="36">
        <f t="shared" si="21"/>
        <v>122</v>
      </c>
      <c r="I19" s="36">
        <f t="shared" si="21"/>
        <v>1496</v>
      </c>
      <c r="J19" s="53">
        <f t="shared" si="3"/>
        <v>-5.8600890399078498</v>
      </c>
      <c r="K19" s="53">
        <v>7.3793713835876584</v>
      </c>
      <c r="L19" s="53">
        <v>13.239460423495508</v>
      </c>
      <c r="M19" s="36">
        <f t="shared" ref="M19:U19" si="22">M15+M16+M21+M23</f>
        <v>26</v>
      </c>
      <c r="N19" s="36">
        <f t="shared" si="22"/>
        <v>235</v>
      </c>
      <c r="O19" s="36">
        <f t="shared" si="22"/>
        <v>3998</v>
      </c>
      <c r="P19" s="36">
        <f t="shared" si="22"/>
        <v>163</v>
      </c>
      <c r="Q19" s="36">
        <f t="shared" si="22"/>
        <v>72</v>
      </c>
      <c r="R19" s="36">
        <f t="shared" si="22"/>
        <v>209</v>
      </c>
      <c r="S19" s="36">
        <f t="shared" si="22"/>
        <v>4020</v>
      </c>
      <c r="T19" s="36">
        <f t="shared" si="22"/>
        <v>144</v>
      </c>
      <c r="U19" s="36">
        <f t="shared" si="22"/>
        <v>65</v>
      </c>
      <c r="V19" s="53">
        <v>2.8215243525482201</v>
      </c>
    </row>
    <row r="20" spans="1:22" ht="15" customHeight="1" x14ac:dyDescent="0.15">
      <c r="A20" s="5" t="s">
        <v>18</v>
      </c>
      <c r="B20" s="40">
        <f>E20+M20</f>
        <v>-15</v>
      </c>
      <c r="C20" s="40">
        <v>-1</v>
      </c>
      <c r="D20" s="40">
        <f>G20-I20+O20-S20</f>
        <v>-488</v>
      </c>
      <c r="E20" s="40">
        <f>F20-H20</f>
        <v>-20</v>
      </c>
      <c r="F20" s="40">
        <v>50</v>
      </c>
      <c r="G20" s="40">
        <v>687</v>
      </c>
      <c r="H20" s="40">
        <v>70</v>
      </c>
      <c r="I20" s="40">
        <v>1036</v>
      </c>
      <c r="J20" s="61">
        <f t="shared" si="3"/>
        <v>-2.5860999951598957</v>
      </c>
      <c r="K20" s="61">
        <v>6.4652499878997363</v>
      </c>
      <c r="L20" s="61">
        <v>9.051349983059632</v>
      </c>
      <c r="M20" s="40">
        <f>N20-R20</f>
        <v>5</v>
      </c>
      <c r="N20" s="40">
        <f>SUM(P20:Q20)</f>
        <v>152</v>
      </c>
      <c r="O20" s="41">
        <v>2482</v>
      </c>
      <c r="P20" s="41">
        <v>116</v>
      </c>
      <c r="Q20" s="41">
        <v>36</v>
      </c>
      <c r="R20" s="41">
        <f>SUM(T20:U20)</f>
        <v>147</v>
      </c>
      <c r="S20" s="41">
        <v>2621</v>
      </c>
      <c r="T20" s="41">
        <v>105</v>
      </c>
      <c r="U20" s="41">
        <v>42</v>
      </c>
      <c r="V20" s="52">
        <v>0.64652499878997105</v>
      </c>
    </row>
    <row r="21" spans="1:22" ht="15" customHeight="1" x14ac:dyDescent="0.15">
      <c r="A21" s="3" t="s">
        <v>17</v>
      </c>
      <c r="B21" s="42">
        <f t="shared" ref="B21:B38" si="23">E21+M21</f>
        <v>5</v>
      </c>
      <c r="C21" s="42">
        <v>-54</v>
      </c>
      <c r="D21" s="42">
        <f t="shared" ref="D21:D38" si="24">G21-I21+O21-S21</f>
        <v>-240</v>
      </c>
      <c r="E21" s="42">
        <f t="shared" ref="E21:E38" si="25">F21-H21</f>
        <v>-9</v>
      </c>
      <c r="F21" s="42">
        <v>51</v>
      </c>
      <c r="G21" s="42">
        <v>594</v>
      </c>
      <c r="H21" s="42">
        <v>60</v>
      </c>
      <c r="I21" s="42">
        <v>874</v>
      </c>
      <c r="J21" s="62">
        <f t="shared" si="3"/>
        <v>-1.5215806701052372</v>
      </c>
      <c r="K21" s="62">
        <v>8.6222904639296676</v>
      </c>
      <c r="L21" s="62">
        <v>10.143871134034905</v>
      </c>
      <c r="M21" s="42">
        <f t="shared" ref="M21:M38" si="26">N21-R21</f>
        <v>14</v>
      </c>
      <c r="N21" s="42">
        <f>SUM(P21:Q21)</f>
        <v>152</v>
      </c>
      <c r="O21" s="42">
        <v>2630</v>
      </c>
      <c r="P21" s="42">
        <v>107</v>
      </c>
      <c r="Q21" s="42">
        <v>45</v>
      </c>
      <c r="R21" s="42">
        <f t="shared" ref="R21:R38" si="27">SUM(T21:U21)</f>
        <v>138</v>
      </c>
      <c r="S21" s="42">
        <v>2590</v>
      </c>
      <c r="T21" s="42">
        <v>102</v>
      </c>
      <c r="U21" s="42">
        <v>36</v>
      </c>
      <c r="V21" s="49">
        <v>2.366903264608144</v>
      </c>
    </row>
    <row r="22" spans="1:22" ht="15" customHeight="1" x14ac:dyDescent="0.15">
      <c r="A22" s="3" t="s">
        <v>16</v>
      </c>
      <c r="B22" s="42">
        <f t="shared" si="23"/>
        <v>-32</v>
      </c>
      <c r="C22" s="42">
        <v>-15</v>
      </c>
      <c r="D22" s="42">
        <f t="shared" si="24"/>
        <v>-209</v>
      </c>
      <c r="E22" s="42">
        <f t="shared" si="25"/>
        <v>-14</v>
      </c>
      <c r="F22" s="42">
        <v>12</v>
      </c>
      <c r="G22" s="42">
        <v>169</v>
      </c>
      <c r="H22" s="42">
        <v>26</v>
      </c>
      <c r="I22" s="42">
        <v>302</v>
      </c>
      <c r="J22" s="62">
        <f t="shared" si="3"/>
        <v>-7.5306539059020992</v>
      </c>
      <c r="K22" s="62">
        <v>6.4548462050589421</v>
      </c>
      <c r="L22" s="62">
        <v>13.985500110961041</v>
      </c>
      <c r="M22" s="42">
        <f>N22-R22</f>
        <v>-18</v>
      </c>
      <c r="N22" s="42">
        <f t="shared" ref="N22:N38" si="28">SUM(P22:Q22)</f>
        <v>37</v>
      </c>
      <c r="O22" s="42">
        <v>668</v>
      </c>
      <c r="P22" s="42">
        <v>22</v>
      </c>
      <c r="Q22" s="42">
        <v>15</v>
      </c>
      <c r="R22" s="42">
        <f t="shared" si="27"/>
        <v>55</v>
      </c>
      <c r="S22" s="42">
        <v>744</v>
      </c>
      <c r="T22" s="42">
        <v>35</v>
      </c>
      <c r="U22" s="42">
        <v>20</v>
      </c>
      <c r="V22" s="49">
        <v>-9.6822693075884096</v>
      </c>
    </row>
    <row r="23" spans="1:22" ht="15" customHeight="1" x14ac:dyDescent="0.15">
      <c r="A23" s="1" t="s">
        <v>15</v>
      </c>
      <c r="B23" s="43">
        <f t="shared" si="23"/>
        <v>6</v>
      </c>
      <c r="C23" s="43">
        <v>13</v>
      </c>
      <c r="D23" s="43">
        <f t="shared" si="24"/>
        <v>-71</v>
      </c>
      <c r="E23" s="43">
        <f t="shared" si="25"/>
        <v>-11</v>
      </c>
      <c r="F23" s="43">
        <v>6</v>
      </c>
      <c r="G23" s="43">
        <v>103</v>
      </c>
      <c r="H23" s="43">
        <v>17</v>
      </c>
      <c r="I23" s="43">
        <v>193</v>
      </c>
      <c r="J23" s="63">
        <f t="shared" si="3"/>
        <v>-8.2995250346328895</v>
      </c>
      <c r="K23" s="63">
        <v>4.5270136552543043</v>
      </c>
      <c r="L23" s="63">
        <v>12.826538689887194</v>
      </c>
      <c r="M23" s="43">
        <f t="shared" si="26"/>
        <v>17</v>
      </c>
      <c r="N23" s="43">
        <f t="shared" si="28"/>
        <v>55</v>
      </c>
      <c r="O23" s="43">
        <v>711</v>
      </c>
      <c r="P23" s="43">
        <v>40</v>
      </c>
      <c r="Q23" s="43">
        <v>15</v>
      </c>
      <c r="R23" s="43">
        <f t="shared" si="27"/>
        <v>38</v>
      </c>
      <c r="S23" s="47">
        <v>692</v>
      </c>
      <c r="T23" s="47">
        <v>28</v>
      </c>
      <c r="U23" s="47">
        <v>10</v>
      </c>
      <c r="V23" s="54">
        <v>12.826538689887197</v>
      </c>
    </row>
    <row r="24" spans="1:22" ht="15" customHeight="1" x14ac:dyDescent="0.15">
      <c r="A24" s="7" t="s">
        <v>14</v>
      </c>
      <c r="B24" s="45">
        <f t="shared" si="23"/>
        <v>-4</v>
      </c>
      <c r="C24" s="45">
        <v>6</v>
      </c>
      <c r="D24" s="45">
        <f t="shared" si="24"/>
        <v>-81</v>
      </c>
      <c r="E24" s="40">
        <f t="shared" si="25"/>
        <v>-2</v>
      </c>
      <c r="F24" s="45">
        <v>4</v>
      </c>
      <c r="G24" s="45">
        <v>31</v>
      </c>
      <c r="H24" s="45">
        <v>6</v>
      </c>
      <c r="I24" s="46">
        <v>94</v>
      </c>
      <c r="J24" s="73">
        <f t="shared" si="3"/>
        <v>-4.6109945764121179</v>
      </c>
      <c r="K24" s="73">
        <v>9.2219891528242339</v>
      </c>
      <c r="L24" s="73">
        <v>13.832983729236352</v>
      </c>
      <c r="M24" s="40">
        <f t="shared" si="26"/>
        <v>-2</v>
      </c>
      <c r="N24" s="45">
        <f t="shared" si="28"/>
        <v>10</v>
      </c>
      <c r="O24" s="45">
        <v>135</v>
      </c>
      <c r="P24" s="45">
        <v>5</v>
      </c>
      <c r="Q24" s="45">
        <v>5</v>
      </c>
      <c r="R24" s="45">
        <f t="shared" si="27"/>
        <v>12</v>
      </c>
      <c r="S24" s="45">
        <v>153</v>
      </c>
      <c r="T24" s="45">
        <v>5</v>
      </c>
      <c r="U24" s="45">
        <v>7</v>
      </c>
      <c r="V24" s="51">
        <v>-4.6109945764121179</v>
      </c>
    </row>
    <row r="25" spans="1:22" ht="15" customHeight="1" x14ac:dyDescent="0.15">
      <c r="A25" s="5" t="s">
        <v>13</v>
      </c>
      <c r="B25" s="40">
        <f t="shared" si="23"/>
        <v>-3</v>
      </c>
      <c r="C25" s="40">
        <v>5</v>
      </c>
      <c r="D25" s="40">
        <f t="shared" si="24"/>
        <v>-42</v>
      </c>
      <c r="E25" s="40">
        <f t="shared" si="25"/>
        <v>0</v>
      </c>
      <c r="F25" s="40">
        <v>1</v>
      </c>
      <c r="G25" s="40">
        <v>4</v>
      </c>
      <c r="H25" s="40">
        <v>1</v>
      </c>
      <c r="I25" s="40">
        <v>30</v>
      </c>
      <c r="J25" s="61">
        <f t="shared" si="3"/>
        <v>0</v>
      </c>
      <c r="K25" s="61">
        <v>8.7520026782084699</v>
      </c>
      <c r="L25" s="61">
        <v>8.7520026782084699</v>
      </c>
      <c r="M25" s="40">
        <f t="shared" si="26"/>
        <v>-3</v>
      </c>
      <c r="N25" s="40">
        <f t="shared" si="28"/>
        <v>0</v>
      </c>
      <c r="O25" s="40">
        <v>33</v>
      </c>
      <c r="P25" s="40">
        <v>0</v>
      </c>
      <c r="Q25" s="40">
        <v>0</v>
      </c>
      <c r="R25" s="40">
        <f t="shared" si="27"/>
        <v>3</v>
      </c>
      <c r="S25" s="41">
        <v>49</v>
      </c>
      <c r="T25" s="41">
        <v>0</v>
      </c>
      <c r="U25" s="41">
        <v>3</v>
      </c>
      <c r="V25" s="52">
        <v>-26.25600803462541</v>
      </c>
    </row>
    <row r="26" spans="1:22" ht="15" customHeight="1" x14ac:dyDescent="0.15">
      <c r="A26" s="3" t="s">
        <v>12</v>
      </c>
      <c r="B26" s="42">
        <f t="shared" si="23"/>
        <v>-17</v>
      </c>
      <c r="C26" s="42">
        <v>-7</v>
      </c>
      <c r="D26" s="42">
        <f t="shared" si="24"/>
        <v>-67</v>
      </c>
      <c r="E26" s="42">
        <f t="shared" si="25"/>
        <v>-7</v>
      </c>
      <c r="F26" s="42">
        <v>1</v>
      </c>
      <c r="G26" s="42">
        <v>16</v>
      </c>
      <c r="H26" s="42">
        <v>8</v>
      </c>
      <c r="I26" s="42">
        <v>62</v>
      </c>
      <c r="J26" s="62">
        <f t="shared" si="3"/>
        <v>-27.864181149805319</v>
      </c>
      <c r="K26" s="62">
        <v>3.9805973071150458</v>
      </c>
      <c r="L26" s="62">
        <v>31.844778456920366</v>
      </c>
      <c r="M26" s="42">
        <f t="shared" si="26"/>
        <v>-10</v>
      </c>
      <c r="N26" s="42">
        <f t="shared" si="28"/>
        <v>4</v>
      </c>
      <c r="O26" s="42">
        <v>83</v>
      </c>
      <c r="P26" s="42">
        <v>2</v>
      </c>
      <c r="Q26" s="42">
        <v>2</v>
      </c>
      <c r="R26" s="42">
        <f t="shared" si="27"/>
        <v>14</v>
      </c>
      <c r="S26" s="42">
        <v>104</v>
      </c>
      <c r="T26" s="42">
        <v>5</v>
      </c>
      <c r="U26" s="42">
        <v>9</v>
      </c>
      <c r="V26" s="49">
        <v>-39.805973071150454</v>
      </c>
    </row>
    <row r="27" spans="1:22" ht="15" customHeight="1" x14ac:dyDescent="0.15">
      <c r="A27" s="1" t="s">
        <v>11</v>
      </c>
      <c r="B27" s="43">
        <f t="shared" si="23"/>
        <v>9</v>
      </c>
      <c r="C27" s="43">
        <v>22</v>
      </c>
      <c r="D27" s="43">
        <f t="shared" si="24"/>
        <v>-132</v>
      </c>
      <c r="E27" s="43">
        <f t="shared" si="25"/>
        <v>4</v>
      </c>
      <c r="F27" s="43">
        <v>8</v>
      </c>
      <c r="G27" s="43">
        <v>51</v>
      </c>
      <c r="H27" s="43">
        <v>4</v>
      </c>
      <c r="I27" s="43">
        <v>124</v>
      </c>
      <c r="J27" s="63">
        <f t="shared" si="3"/>
        <v>6.2934177041061972</v>
      </c>
      <c r="K27" s="63">
        <v>12.586835408212394</v>
      </c>
      <c r="L27" s="63">
        <v>6.2934177041061972</v>
      </c>
      <c r="M27" s="43">
        <f t="shared" si="26"/>
        <v>5</v>
      </c>
      <c r="N27" s="43">
        <f t="shared" si="28"/>
        <v>17</v>
      </c>
      <c r="O27" s="47">
        <v>185</v>
      </c>
      <c r="P27" s="47">
        <v>1</v>
      </c>
      <c r="Q27" s="47">
        <v>16</v>
      </c>
      <c r="R27" s="47">
        <f t="shared" si="27"/>
        <v>12</v>
      </c>
      <c r="S27" s="47">
        <v>244</v>
      </c>
      <c r="T27" s="47">
        <v>7</v>
      </c>
      <c r="U27" s="47">
        <v>5</v>
      </c>
      <c r="V27" s="54">
        <v>7.8667721301327411</v>
      </c>
    </row>
    <row r="28" spans="1:22" ht="15" customHeight="1" x14ac:dyDescent="0.15">
      <c r="A28" s="5" t="s">
        <v>10</v>
      </c>
      <c r="B28" s="40">
        <f t="shared" si="23"/>
        <v>-2</v>
      </c>
      <c r="C28" s="40">
        <v>-3</v>
      </c>
      <c r="D28" s="40">
        <f t="shared" si="24"/>
        <v>-38</v>
      </c>
      <c r="E28" s="40">
        <f t="shared" si="25"/>
        <v>-1</v>
      </c>
      <c r="F28" s="40">
        <v>2</v>
      </c>
      <c r="G28" s="40">
        <v>16</v>
      </c>
      <c r="H28" s="40">
        <v>3</v>
      </c>
      <c r="I28" s="40">
        <v>43</v>
      </c>
      <c r="J28" s="61">
        <f t="shared" si="3"/>
        <v>-4.151354294269769</v>
      </c>
      <c r="K28" s="61">
        <v>8.3027085885395415</v>
      </c>
      <c r="L28" s="61">
        <v>12.454062882809311</v>
      </c>
      <c r="M28" s="40">
        <f t="shared" si="26"/>
        <v>-1</v>
      </c>
      <c r="N28" s="40">
        <f t="shared" si="28"/>
        <v>2</v>
      </c>
      <c r="O28" s="40">
        <v>67</v>
      </c>
      <c r="P28" s="40">
        <v>0</v>
      </c>
      <c r="Q28" s="40">
        <v>2</v>
      </c>
      <c r="R28" s="40">
        <f t="shared" si="27"/>
        <v>3</v>
      </c>
      <c r="S28" s="40">
        <v>78</v>
      </c>
      <c r="T28" s="40">
        <v>2</v>
      </c>
      <c r="U28" s="40">
        <v>1</v>
      </c>
      <c r="V28" s="48">
        <v>-4.151354294269769</v>
      </c>
    </row>
    <row r="29" spans="1:22" ht="15" customHeight="1" x14ac:dyDescent="0.15">
      <c r="A29" s="3" t="s">
        <v>9</v>
      </c>
      <c r="B29" s="42">
        <f t="shared" si="23"/>
        <v>1</v>
      </c>
      <c r="C29" s="42">
        <v>0</v>
      </c>
      <c r="D29" s="42">
        <f t="shared" si="24"/>
        <v>-63</v>
      </c>
      <c r="E29" s="42">
        <f>F29-H29</f>
        <v>-3</v>
      </c>
      <c r="F29" s="42">
        <v>6</v>
      </c>
      <c r="G29" s="42">
        <v>64</v>
      </c>
      <c r="H29" s="42">
        <v>9</v>
      </c>
      <c r="I29" s="42">
        <v>115</v>
      </c>
      <c r="J29" s="62">
        <f t="shared" si="3"/>
        <v>-4.6537057993311883</v>
      </c>
      <c r="K29" s="62">
        <v>9.3074115986623784</v>
      </c>
      <c r="L29" s="62">
        <v>13.961117397993567</v>
      </c>
      <c r="M29" s="42">
        <f t="shared" si="26"/>
        <v>4</v>
      </c>
      <c r="N29" s="42">
        <f t="shared" si="28"/>
        <v>22</v>
      </c>
      <c r="O29" s="42">
        <v>248</v>
      </c>
      <c r="P29" s="42">
        <v>7</v>
      </c>
      <c r="Q29" s="42">
        <v>15</v>
      </c>
      <c r="R29" s="42">
        <f t="shared" si="27"/>
        <v>18</v>
      </c>
      <c r="S29" s="42">
        <v>260</v>
      </c>
      <c r="T29" s="42">
        <v>11</v>
      </c>
      <c r="U29" s="42">
        <v>7</v>
      </c>
      <c r="V29" s="49">
        <v>6.2049410657749213</v>
      </c>
    </row>
    <row r="30" spans="1:22" ht="15" customHeight="1" x14ac:dyDescent="0.15">
      <c r="A30" s="3" t="s">
        <v>8</v>
      </c>
      <c r="B30" s="42">
        <f t="shared" si="23"/>
        <v>-2</v>
      </c>
      <c r="C30" s="42">
        <v>4</v>
      </c>
      <c r="D30" s="42">
        <f t="shared" si="24"/>
        <v>-99</v>
      </c>
      <c r="E30" s="42">
        <f t="shared" si="25"/>
        <v>-2</v>
      </c>
      <c r="F30" s="42">
        <v>6</v>
      </c>
      <c r="G30" s="42">
        <v>52</v>
      </c>
      <c r="H30" s="42">
        <v>8</v>
      </c>
      <c r="I30" s="42">
        <v>113</v>
      </c>
      <c r="J30" s="62">
        <f t="shared" si="3"/>
        <v>-3.0979930760701198</v>
      </c>
      <c r="K30" s="62">
        <v>9.2939792282103593</v>
      </c>
      <c r="L30" s="62">
        <v>12.391972304280479</v>
      </c>
      <c r="M30" s="42">
        <f t="shared" si="26"/>
        <v>0</v>
      </c>
      <c r="N30" s="42">
        <f t="shared" si="28"/>
        <v>9</v>
      </c>
      <c r="O30" s="42">
        <v>161</v>
      </c>
      <c r="P30" s="42">
        <v>4</v>
      </c>
      <c r="Q30" s="42">
        <v>5</v>
      </c>
      <c r="R30" s="42">
        <f t="shared" si="27"/>
        <v>9</v>
      </c>
      <c r="S30" s="42">
        <v>199</v>
      </c>
      <c r="T30" s="42">
        <v>5</v>
      </c>
      <c r="U30" s="42">
        <v>4</v>
      </c>
      <c r="V30" s="49">
        <v>0</v>
      </c>
    </row>
    <row r="31" spans="1:22" ht="15" customHeight="1" x14ac:dyDescent="0.15">
      <c r="A31" s="1" t="s">
        <v>7</v>
      </c>
      <c r="B31" s="43">
        <f t="shared" si="23"/>
        <v>-4</v>
      </c>
      <c r="C31" s="43">
        <v>15</v>
      </c>
      <c r="D31" s="43">
        <f t="shared" si="24"/>
        <v>-99</v>
      </c>
      <c r="E31" s="43">
        <f t="shared" si="25"/>
        <v>-3</v>
      </c>
      <c r="F31" s="43">
        <v>5</v>
      </c>
      <c r="G31" s="43">
        <v>61</v>
      </c>
      <c r="H31" s="43">
        <v>8</v>
      </c>
      <c r="I31" s="43">
        <v>104</v>
      </c>
      <c r="J31" s="63">
        <f t="shared" si="3"/>
        <v>-5.2613420734862881</v>
      </c>
      <c r="K31" s="63">
        <v>8.7689034558104755</v>
      </c>
      <c r="L31" s="63">
        <v>14.030245529296764</v>
      </c>
      <c r="M31" s="43">
        <f t="shared" si="26"/>
        <v>-1</v>
      </c>
      <c r="N31" s="43">
        <f t="shared" si="28"/>
        <v>8</v>
      </c>
      <c r="O31" s="43">
        <v>179</v>
      </c>
      <c r="P31" s="43">
        <v>5</v>
      </c>
      <c r="Q31" s="43">
        <v>3</v>
      </c>
      <c r="R31" s="43">
        <f t="shared" si="27"/>
        <v>9</v>
      </c>
      <c r="S31" s="43">
        <v>235</v>
      </c>
      <c r="T31" s="43">
        <v>1</v>
      </c>
      <c r="U31" s="43">
        <v>8</v>
      </c>
      <c r="V31" s="53">
        <v>-1.7537806911620955</v>
      </c>
    </row>
    <row r="32" spans="1:22" ht="15" customHeight="1" x14ac:dyDescent="0.15">
      <c r="A32" s="5" t="s">
        <v>6</v>
      </c>
      <c r="B32" s="40">
        <f t="shared" si="23"/>
        <v>1</v>
      </c>
      <c r="C32" s="40">
        <v>-4</v>
      </c>
      <c r="D32" s="40">
        <f t="shared" si="24"/>
        <v>3</v>
      </c>
      <c r="E32" s="40">
        <f t="shared" si="25"/>
        <v>-1</v>
      </c>
      <c r="F32" s="40">
        <v>2</v>
      </c>
      <c r="G32" s="40">
        <v>13</v>
      </c>
      <c r="H32" s="40">
        <v>3</v>
      </c>
      <c r="I32" s="40">
        <v>22</v>
      </c>
      <c r="J32" s="61">
        <f t="shared" si="3"/>
        <v>-7.2879330943847105</v>
      </c>
      <c r="K32" s="61">
        <v>14.575866188769416</v>
      </c>
      <c r="L32" s="61">
        <v>21.863799283154126</v>
      </c>
      <c r="M32" s="40">
        <f t="shared" si="26"/>
        <v>2</v>
      </c>
      <c r="N32" s="40">
        <f t="shared" si="28"/>
        <v>3</v>
      </c>
      <c r="O32" s="41">
        <v>74</v>
      </c>
      <c r="P32" s="41">
        <v>1</v>
      </c>
      <c r="Q32" s="41">
        <v>2</v>
      </c>
      <c r="R32" s="41">
        <f t="shared" si="27"/>
        <v>1</v>
      </c>
      <c r="S32" s="41">
        <v>62</v>
      </c>
      <c r="T32" s="41">
        <v>0</v>
      </c>
      <c r="U32" s="41">
        <v>1</v>
      </c>
      <c r="V32" s="52">
        <v>14.575866188769417</v>
      </c>
    </row>
    <row r="33" spans="1:22" ht="15" customHeight="1" x14ac:dyDescent="0.15">
      <c r="A33" s="3" t="s">
        <v>5</v>
      </c>
      <c r="B33" s="42">
        <f t="shared" si="23"/>
        <v>-29</v>
      </c>
      <c r="C33" s="42">
        <v>-2</v>
      </c>
      <c r="D33" s="42">
        <f t="shared" si="24"/>
        <v>-124</v>
      </c>
      <c r="E33" s="42">
        <f t="shared" si="25"/>
        <v>-16</v>
      </c>
      <c r="F33" s="42">
        <v>3</v>
      </c>
      <c r="G33" s="42">
        <v>50</v>
      </c>
      <c r="H33" s="42">
        <v>19</v>
      </c>
      <c r="I33" s="42">
        <v>151</v>
      </c>
      <c r="J33" s="62">
        <f t="shared" si="3"/>
        <v>-25.610524106080749</v>
      </c>
      <c r="K33" s="62">
        <v>4.8019732698901407</v>
      </c>
      <c r="L33" s="62">
        <v>30.41249737597089</v>
      </c>
      <c r="M33" s="42">
        <f t="shared" si="26"/>
        <v>-13</v>
      </c>
      <c r="N33" s="42">
        <f t="shared" si="28"/>
        <v>6</v>
      </c>
      <c r="O33" s="42">
        <v>195</v>
      </c>
      <c r="P33" s="42">
        <v>2</v>
      </c>
      <c r="Q33" s="42">
        <v>4</v>
      </c>
      <c r="R33" s="42">
        <f t="shared" si="27"/>
        <v>19</v>
      </c>
      <c r="S33" s="42">
        <v>218</v>
      </c>
      <c r="T33" s="42">
        <v>9</v>
      </c>
      <c r="U33" s="42">
        <v>10</v>
      </c>
      <c r="V33" s="49">
        <v>-20.808550836190609</v>
      </c>
    </row>
    <row r="34" spans="1:22" ht="15" customHeight="1" x14ac:dyDescent="0.15">
      <c r="A34" s="3" t="s">
        <v>4</v>
      </c>
      <c r="B34" s="42">
        <f t="shared" si="23"/>
        <v>-1</v>
      </c>
      <c r="C34" s="42">
        <v>6</v>
      </c>
      <c r="D34" s="42">
        <f t="shared" si="24"/>
        <v>-65</v>
      </c>
      <c r="E34" s="42">
        <f t="shared" si="25"/>
        <v>-3</v>
      </c>
      <c r="F34" s="42">
        <v>3</v>
      </c>
      <c r="G34" s="42">
        <v>30</v>
      </c>
      <c r="H34" s="42">
        <v>6</v>
      </c>
      <c r="I34" s="42">
        <v>63</v>
      </c>
      <c r="J34" s="62">
        <f t="shared" si="3"/>
        <v>-7.2137178897575724</v>
      </c>
      <c r="K34" s="62">
        <v>7.2137178897575724</v>
      </c>
      <c r="L34" s="62">
        <v>14.427435779515145</v>
      </c>
      <c r="M34" s="42">
        <f t="shared" si="26"/>
        <v>2</v>
      </c>
      <c r="N34" s="42">
        <f t="shared" si="28"/>
        <v>6</v>
      </c>
      <c r="O34" s="42">
        <v>113</v>
      </c>
      <c r="P34" s="42">
        <v>2</v>
      </c>
      <c r="Q34" s="42">
        <v>4</v>
      </c>
      <c r="R34" s="42">
        <f t="shared" si="27"/>
        <v>4</v>
      </c>
      <c r="S34" s="42">
        <v>145</v>
      </c>
      <c r="T34" s="42">
        <v>2</v>
      </c>
      <c r="U34" s="42">
        <v>2</v>
      </c>
      <c r="V34" s="49">
        <v>4.809145259838381</v>
      </c>
    </row>
    <row r="35" spans="1:22" ht="15" customHeight="1" x14ac:dyDescent="0.15">
      <c r="A35" s="1" t="s">
        <v>3</v>
      </c>
      <c r="B35" s="43">
        <f t="shared" si="23"/>
        <v>-2</v>
      </c>
      <c r="C35" s="43">
        <v>-4</v>
      </c>
      <c r="D35" s="43">
        <f t="shared" si="24"/>
        <v>-54</v>
      </c>
      <c r="E35" s="43">
        <f t="shared" si="25"/>
        <v>-6</v>
      </c>
      <c r="F35" s="43">
        <v>1</v>
      </c>
      <c r="G35" s="43">
        <v>33</v>
      </c>
      <c r="H35" s="43">
        <v>7</v>
      </c>
      <c r="I35" s="43">
        <v>74</v>
      </c>
      <c r="J35" s="63">
        <f t="shared" si="3"/>
        <v>-14.258999532491817</v>
      </c>
      <c r="K35" s="63">
        <v>2.3764999220819698</v>
      </c>
      <c r="L35" s="63">
        <v>16.635499454573786</v>
      </c>
      <c r="M35" s="43">
        <f>N35-R35</f>
        <v>4</v>
      </c>
      <c r="N35" s="43">
        <f t="shared" si="28"/>
        <v>10</v>
      </c>
      <c r="O35" s="47">
        <v>144</v>
      </c>
      <c r="P35" s="47">
        <v>8</v>
      </c>
      <c r="Q35" s="47">
        <v>2</v>
      </c>
      <c r="R35" s="47">
        <f t="shared" si="27"/>
        <v>6</v>
      </c>
      <c r="S35" s="47">
        <v>157</v>
      </c>
      <c r="T35" s="47">
        <v>2</v>
      </c>
      <c r="U35" s="47">
        <v>4</v>
      </c>
      <c r="V35" s="54">
        <v>9.5059996883278775</v>
      </c>
    </row>
    <row r="36" spans="1:22" ht="15" customHeight="1" x14ac:dyDescent="0.15">
      <c r="A36" s="5" t="s">
        <v>2</v>
      </c>
      <c r="B36" s="40">
        <f t="shared" si="23"/>
        <v>-3</v>
      </c>
      <c r="C36" s="40">
        <v>-1</v>
      </c>
      <c r="D36" s="40">
        <f t="shared" si="24"/>
        <v>-48</v>
      </c>
      <c r="E36" s="40">
        <f t="shared" si="25"/>
        <v>-2</v>
      </c>
      <c r="F36" s="40">
        <v>2</v>
      </c>
      <c r="G36" s="40">
        <v>10</v>
      </c>
      <c r="H36" s="40">
        <v>4</v>
      </c>
      <c r="I36" s="40">
        <v>56</v>
      </c>
      <c r="J36" s="61">
        <f t="shared" si="3"/>
        <v>-12.241007374705264</v>
      </c>
      <c r="K36" s="61">
        <v>12.241007374705264</v>
      </c>
      <c r="L36" s="61">
        <v>24.482014749410528</v>
      </c>
      <c r="M36" s="40">
        <f t="shared" si="26"/>
        <v>-1</v>
      </c>
      <c r="N36" s="40">
        <f t="shared" si="28"/>
        <v>0</v>
      </c>
      <c r="O36" s="40">
        <v>51</v>
      </c>
      <c r="P36" s="40">
        <v>0</v>
      </c>
      <c r="Q36" s="40">
        <v>0</v>
      </c>
      <c r="R36" s="40">
        <f t="shared" si="27"/>
        <v>1</v>
      </c>
      <c r="S36" s="40">
        <v>53</v>
      </c>
      <c r="T36" s="40">
        <v>0</v>
      </c>
      <c r="U36" s="40">
        <v>1</v>
      </c>
      <c r="V36" s="48">
        <v>-6.1205036873526319</v>
      </c>
    </row>
    <row r="37" spans="1:22" ht="15" customHeight="1" x14ac:dyDescent="0.15">
      <c r="A37" s="3" t="s">
        <v>1</v>
      </c>
      <c r="B37" s="42">
        <f t="shared" si="23"/>
        <v>-2</v>
      </c>
      <c r="C37" s="42">
        <v>0</v>
      </c>
      <c r="D37" s="42">
        <f t="shared" si="24"/>
        <v>-40</v>
      </c>
      <c r="E37" s="42">
        <f t="shared" si="25"/>
        <v>-3</v>
      </c>
      <c r="F37" s="42">
        <v>0</v>
      </c>
      <c r="G37" s="42">
        <v>1</v>
      </c>
      <c r="H37" s="42">
        <v>3</v>
      </c>
      <c r="I37" s="42">
        <v>36</v>
      </c>
      <c r="J37" s="62">
        <f t="shared" si="3"/>
        <v>-27.456864216054015</v>
      </c>
      <c r="K37" s="62">
        <v>0</v>
      </c>
      <c r="L37" s="62">
        <v>27.456864216054015</v>
      </c>
      <c r="M37" s="42">
        <f t="shared" si="26"/>
        <v>1</v>
      </c>
      <c r="N37" s="42">
        <f t="shared" si="28"/>
        <v>1</v>
      </c>
      <c r="O37" s="42">
        <v>46</v>
      </c>
      <c r="P37" s="42">
        <v>1</v>
      </c>
      <c r="Q37" s="42">
        <v>0</v>
      </c>
      <c r="R37" s="42">
        <f t="shared" si="27"/>
        <v>0</v>
      </c>
      <c r="S37" s="42">
        <v>51</v>
      </c>
      <c r="T37" s="42">
        <v>0</v>
      </c>
      <c r="U37" s="42">
        <v>0</v>
      </c>
      <c r="V37" s="49">
        <v>9.1522880720180044</v>
      </c>
    </row>
    <row r="38" spans="1:22" ht="15" customHeight="1" x14ac:dyDescent="0.15">
      <c r="A38" s="1" t="s">
        <v>0</v>
      </c>
      <c r="B38" s="43">
        <f t="shared" si="23"/>
        <v>-3</v>
      </c>
      <c r="C38" s="43">
        <v>-3</v>
      </c>
      <c r="D38" s="43">
        <f t="shared" si="24"/>
        <v>-42</v>
      </c>
      <c r="E38" s="43">
        <f t="shared" si="25"/>
        <v>-3</v>
      </c>
      <c r="F38" s="43">
        <v>0</v>
      </c>
      <c r="G38" s="43">
        <v>3</v>
      </c>
      <c r="H38" s="43">
        <v>3</v>
      </c>
      <c r="I38" s="43">
        <v>27</v>
      </c>
      <c r="J38" s="63">
        <f t="shared" si="3"/>
        <v>-29.032258064516132</v>
      </c>
      <c r="K38" s="63">
        <v>0</v>
      </c>
      <c r="L38" s="63">
        <v>29.032258064516132</v>
      </c>
      <c r="M38" s="43">
        <f t="shared" si="26"/>
        <v>0</v>
      </c>
      <c r="N38" s="43">
        <f t="shared" si="28"/>
        <v>2</v>
      </c>
      <c r="O38" s="43">
        <v>34</v>
      </c>
      <c r="P38" s="43">
        <v>2</v>
      </c>
      <c r="Q38" s="43">
        <v>0</v>
      </c>
      <c r="R38" s="43">
        <f t="shared" si="27"/>
        <v>2</v>
      </c>
      <c r="S38" s="43">
        <v>52</v>
      </c>
      <c r="T38" s="43">
        <v>1</v>
      </c>
      <c r="U38" s="43">
        <v>1</v>
      </c>
      <c r="V38" s="53">
        <v>0</v>
      </c>
    </row>
    <row r="39" spans="1:22" x14ac:dyDescent="0.15">
      <c r="A39" s="60" t="s">
        <v>59</v>
      </c>
    </row>
    <row r="40" spans="1:22" x14ac:dyDescent="0.15">
      <c r="A40" s="60" t="s">
        <v>60</v>
      </c>
    </row>
    <row r="41" spans="1:22" x14ac:dyDescent="0.15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A3" sqref="A3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62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I9" si="0">B10+B11</f>
        <v>-101</v>
      </c>
      <c r="C9" s="34">
        <f t="shared" si="0"/>
        <v>49</v>
      </c>
      <c r="D9" s="34">
        <f t="shared" si="0"/>
        <v>-2211</v>
      </c>
      <c r="E9" s="34">
        <f t="shared" si="0"/>
        <v>-111</v>
      </c>
      <c r="F9" s="34">
        <f t="shared" si="0"/>
        <v>162</v>
      </c>
      <c r="G9" s="34">
        <f t="shared" si="0"/>
        <v>1888</v>
      </c>
      <c r="H9" s="34">
        <f t="shared" si="0"/>
        <v>273</v>
      </c>
      <c r="I9" s="34">
        <f t="shared" si="0"/>
        <v>3707</v>
      </c>
      <c r="J9" s="51">
        <f>K9-L9</f>
        <v>-4.5521577032545801</v>
      </c>
      <c r="K9" s="51">
        <v>6.6436896209661453</v>
      </c>
      <c r="L9" s="51">
        <v>11.195847324220725</v>
      </c>
      <c r="M9" s="34">
        <f t="shared" ref="M9:U9" si="1">M10+M11</f>
        <v>10</v>
      </c>
      <c r="N9" s="34">
        <f t="shared" si="1"/>
        <v>468</v>
      </c>
      <c r="O9" s="34">
        <f t="shared" si="1"/>
        <v>7254</v>
      </c>
      <c r="P9" s="34">
        <f t="shared" si="1"/>
        <v>288</v>
      </c>
      <c r="Q9" s="34">
        <f t="shared" si="1"/>
        <v>180</v>
      </c>
      <c r="R9" s="34">
        <f>R10+R11</f>
        <v>458</v>
      </c>
      <c r="S9" s="34">
        <f t="shared" si="1"/>
        <v>7646</v>
      </c>
      <c r="T9" s="34">
        <f t="shared" si="1"/>
        <v>278</v>
      </c>
      <c r="U9" s="34">
        <f t="shared" si="1"/>
        <v>180</v>
      </c>
      <c r="V9" s="51">
        <v>0.41010429759050737</v>
      </c>
    </row>
    <row r="10" spans="1:22" ht="15" customHeight="1" x14ac:dyDescent="0.15">
      <c r="A10" s="6" t="s">
        <v>28</v>
      </c>
      <c r="B10" s="35">
        <f t="shared" ref="B10:I10" si="2">B20+B21+B22+B23</f>
        <v>-36</v>
      </c>
      <c r="C10" s="35">
        <f t="shared" si="2"/>
        <v>53</v>
      </c>
      <c r="D10" s="35">
        <f t="shared" si="2"/>
        <v>-1107</v>
      </c>
      <c r="E10" s="35">
        <f t="shared" si="2"/>
        <v>-48</v>
      </c>
      <c r="F10" s="35">
        <f t="shared" si="2"/>
        <v>131</v>
      </c>
      <c r="G10" s="35">
        <f t="shared" si="2"/>
        <v>1499</v>
      </c>
      <c r="H10" s="35">
        <f t="shared" si="2"/>
        <v>179</v>
      </c>
      <c r="I10" s="35">
        <f t="shared" si="2"/>
        <v>2539</v>
      </c>
      <c r="J10" s="48">
        <f t="shared" ref="J10:J38" si="3">K10-L10</f>
        <v>-2.6301704565444739</v>
      </c>
      <c r="K10" s="48">
        <v>7.178173537652623</v>
      </c>
      <c r="L10" s="48">
        <v>9.8083439941970969</v>
      </c>
      <c r="M10" s="35">
        <f t="shared" ref="M10:U10" si="4">M20+M21+M22+M23</f>
        <v>12</v>
      </c>
      <c r="N10" s="35">
        <f t="shared" si="4"/>
        <v>355</v>
      </c>
      <c r="O10" s="35">
        <f t="shared" si="4"/>
        <v>5457</v>
      </c>
      <c r="P10" s="35">
        <f t="shared" si="4"/>
        <v>235</v>
      </c>
      <c r="Q10" s="35">
        <f t="shared" si="4"/>
        <v>120</v>
      </c>
      <c r="R10" s="35">
        <f t="shared" si="4"/>
        <v>343</v>
      </c>
      <c r="S10" s="35">
        <f t="shared" si="4"/>
        <v>5524</v>
      </c>
      <c r="T10" s="35">
        <f t="shared" si="4"/>
        <v>231</v>
      </c>
      <c r="U10" s="35">
        <f t="shared" si="4"/>
        <v>112</v>
      </c>
      <c r="V10" s="48">
        <v>0.65754261413611559</v>
      </c>
    </row>
    <row r="11" spans="1:22" ht="15" customHeight="1" x14ac:dyDescent="0.15">
      <c r="A11" s="2" t="s">
        <v>27</v>
      </c>
      <c r="B11" s="36">
        <f t="shared" ref="B11:I11" si="5">B12+B13+B14+B15+B16</f>
        <v>-65</v>
      </c>
      <c r="C11" s="36">
        <f t="shared" si="5"/>
        <v>-4</v>
      </c>
      <c r="D11" s="36">
        <f t="shared" si="5"/>
        <v>-1104</v>
      </c>
      <c r="E11" s="36">
        <f t="shared" si="5"/>
        <v>-63</v>
      </c>
      <c r="F11" s="36">
        <f t="shared" si="5"/>
        <v>31</v>
      </c>
      <c r="G11" s="36">
        <f t="shared" si="5"/>
        <v>389</v>
      </c>
      <c r="H11" s="36">
        <f t="shared" si="5"/>
        <v>94</v>
      </c>
      <c r="I11" s="36">
        <f t="shared" si="5"/>
        <v>1168</v>
      </c>
      <c r="J11" s="53">
        <f t="shared" si="3"/>
        <v>-10.270165298974142</v>
      </c>
      <c r="K11" s="53">
        <v>5.053573401082514</v>
      </c>
      <c r="L11" s="53">
        <v>15.323738700056655</v>
      </c>
      <c r="M11" s="36">
        <f t="shared" ref="M11:U11" si="6">M12+M13+M14+M15+M16</f>
        <v>-2</v>
      </c>
      <c r="N11" s="36">
        <f t="shared" si="6"/>
        <v>113</v>
      </c>
      <c r="O11" s="36">
        <f t="shared" si="6"/>
        <v>1797</v>
      </c>
      <c r="P11" s="36">
        <f t="shared" si="6"/>
        <v>53</v>
      </c>
      <c r="Q11" s="36">
        <f t="shared" si="6"/>
        <v>60</v>
      </c>
      <c r="R11" s="36">
        <f t="shared" si="6"/>
        <v>115</v>
      </c>
      <c r="S11" s="36">
        <f t="shared" si="6"/>
        <v>2122</v>
      </c>
      <c r="T11" s="36">
        <f t="shared" si="6"/>
        <v>47</v>
      </c>
      <c r="U11" s="36">
        <f t="shared" si="6"/>
        <v>68</v>
      </c>
      <c r="V11" s="53">
        <v>-0.32603699361822791</v>
      </c>
    </row>
    <row r="12" spans="1:22" ht="15" customHeight="1" x14ac:dyDescent="0.15">
      <c r="A12" s="6" t="s">
        <v>26</v>
      </c>
      <c r="B12" s="35">
        <f t="shared" ref="B12:I12" si="7">B24</f>
        <v>-9</v>
      </c>
      <c r="C12" s="35">
        <f t="shared" si="7"/>
        <v>-7</v>
      </c>
      <c r="D12" s="35">
        <f t="shared" si="7"/>
        <v>-107</v>
      </c>
      <c r="E12" s="35">
        <f t="shared" si="7"/>
        <v>-9</v>
      </c>
      <c r="F12" s="35">
        <f t="shared" si="7"/>
        <v>2</v>
      </c>
      <c r="G12" s="35">
        <f t="shared" si="7"/>
        <v>24</v>
      </c>
      <c r="H12" s="35">
        <f t="shared" si="7"/>
        <v>11</v>
      </c>
      <c r="I12" s="35">
        <f t="shared" si="7"/>
        <v>104</v>
      </c>
      <c r="J12" s="48">
        <f t="shared" si="3"/>
        <v>-18.913859828431654</v>
      </c>
      <c r="K12" s="48">
        <v>4.2030799618737005</v>
      </c>
      <c r="L12" s="48">
        <v>23.116939790305356</v>
      </c>
      <c r="M12" s="35">
        <f t="shared" ref="M12:U12" si="8">M24</f>
        <v>0</v>
      </c>
      <c r="N12" s="35">
        <f t="shared" si="8"/>
        <v>7</v>
      </c>
      <c r="O12" s="35">
        <f t="shared" si="8"/>
        <v>140</v>
      </c>
      <c r="P12" s="35">
        <f t="shared" si="8"/>
        <v>6</v>
      </c>
      <c r="Q12" s="35">
        <f t="shared" si="8"/>
        <v>1</v>
      </c>
      <c r="R12" s="35">
        <f t="shared" si="8"/>
        <v>7</v>
      </c>
      <c r="S12" s="35">
        <f t="shared" si="8"/>
        <v>167</v>
      </c>
      <c r="T12" s="35">
        <f t="shared" si="8"/>
        <v>3</v>
      </c>
      <c r="U12" s="35">
        <f t="shared" si="8"/>
        <v>4</v>
      </c>
      <c r="V12" s="48">
        <v>0</v>
      </c>
    </row>
    <row r="13" spans="1:22" ht="15" customHeight="1" x14ac:dyDescent="0.15">
      <c r="A13" s="4" t="s">
        <v>25</v>
      </c>
      <c r="B13" s="37">
        <f t="shared" ref="B13:I13" si="9">B25+B26+B27</f>
        <v>-2</v>
      </c>
      <c r="C13" s="37">
        <f t="shared" si="9"/>
        <v>19</v>
      </c>
      <c r="D13" s="37">
        <f t="shared" si="9"/>
        <v>-193</v>
      </c>
      <c r="E13" s="37">
        <f t="shared" si="9"/>
        <v>-7</v>
      </c>
      <c r="F13" s="37">
        <f t="shared" si="9"/>
        <v>9</v>
      </c>
      <c r="G13" s="37">
        <f t="shared" si="9"/>
        <v>79</v>
      </c>
      <c r="H13" s="37">
        <f t="shared" si="9"/>
        <v>16</v>
      </c>
      <c r="I13" s="37">
        <f t="shared" si="9"/>
        <v>200</v>
      </c>
      <c r="J13" s="49">
        <f t="shared" si="3"/>
        <v>-6.252470970670494</v>
      </c>
      <c r="K13" s="49">
        <v>8.0388912480049193</v>
      </c>
      <c r="L13" s="49">
        <v>14.291362218675413</v>
      </c>
      <c r="M13" s="37">
        <f t="shared" ref="M13:U13" si="10">M25+M26+M27</f>
        <v>5</v>
      </c>
      <c r="N13" s="37">
        <f t="shared" si="10"/>
        <v>31</v>
      </c>
      <c r="O13" s="37">
        <f t="shared" si="10"/>
        <v>326</v>
      </c>
      <c r="P13" s="37">
        <f t="shared" si="10"/>
        <v>9</v>
      </c>
      <c r="Q13" s="37">
        <f t="shared" si="10"/>
        <v>22</v>
      </c>
      <c r="R13" s="37">
        <f t="shared" si="10"/>
        <v>26</v>
      </c>
      <c r="S13" s="37">
        <f t="shared" si="10"/>
        <v>398</v>
      </c>
      <c r="T13" s="37">
        <f t="shared" si="10"/>
        <v>8</v>
      </c>
      <c r="U13" s="37">
        <f t="shared" si="10"/>
        <v>18</v>
      </c>
      <c r="V13" s="49">
        <v>4.4660506933360651</v>
      </c>
    </row>
    <row r="14" spans="1:22" ht="15" customHeight="1" x14ac:dyDescent="0.15">
      <c r="A14" s="4" t="s">
        <v>24</v>
      </c>
      <c r="B14" s="37">
        <f t="shared" ref="B14:I14" si="11">B28+B29+B30+B31</f>
        <v>-8</v>
      </c>
      <c r="C14" s="37">
        <f t="shared" si="11"/>
        <v>14</v>
      </c>
      <c r="D14" s="37">
        <f t="shared" si="11"/>
        <v>-352</v>
      </c>
      <c r="E14" s="37">
        <f t="shared" si="11"/>
        <v>-17</v>
      </c>
      <c r="F14" s="37">
        <f t="shared" si="11"/>
        <v>15</v>
      </c>
      <c r="G14" s="37">
        <f t="shared" si="11"/>
        <v>163</v>
      </c>
      <c r="H14" s="37">
        <f t="shared" si="11"/>
        <v>32</v>
      </c>
      <c r="I14" s="37">
        <f t="shared" si="11"/>
        <v>426</v>
      </c>
      <c r="J14" s="49">
        <f t="shared" si="3"/>
        <v>-7.2847589074969088</v>
      </c>
      <c r="K14" s="49">
        <v>6.4277284477913907</v>
      </c>
      <c r="L14" s="49">
        <v>13.7124873552883</v>
      </c>
      <c r="M14" s="37">
        <f t="shared" ref="M14:U14" si="12">M28+M29+M30+M31</f>
        <v>9</v>
      </c>
      <c r="N14" s="37">
        <f t="shared" si="12"/>
        <v>48</v>
      </c>
      <c r="O14" s="37">
        <f t="shared" si="12"/>
        <v>714</v>
      </c>
      <c r="P14" s="37">
        <f t="shared" si="12"/>
        <v>18</v>
      </c>
      <c r="Q14" s="37">
        <f t="shared" si="12"/>
        <v>30</v>
      </c>
      <c r="R14" s="37">
        <f t="shared" si="12"/>
        <v>39</v>
      </c>
      <c r="S14" s="37">
        <f t="shared" si="12"/>
        <v>803</v>
      </c>
      <c r="T14" s="37">
        <f t="shared" si="12"/>
        <v>18</v>
      </c>
      <c r="U14" s="37">
        <f t="shared" si="12"/>
        <v>21</v>
      </c>
      <c r="V14" s="49">
        <v>3.8566370686748357</v>
      </c>
    </row>
    <row r="15" spans="1:22" ht="15" customHeight="1" x14ac:dyDescent="0.15">
      <c r="A15" s="4" t="s">
        <v>23</v>
      </c>
      <c r="B15" s="37">
        <f t="shared" ref="B15:I15" si="13">B32+B33+B34+B35</f>
        <v>-35</v>
      </c>
      <c r="C15" s="37">
        <f t="shared" si="13"/>
        <v>-23</v>
      </c>
      <c r="D15" s="37">
        <f t="shared" si="13"/>
        <v>-323</v>
      </c>
      <c r="E15" s="37">
        <f t="shared" si="13"/>
        <v>-26</v>
      </c>
      <c r="F15" s="37">
        <f t="shared" si="13"/>
        <v>3</v>
      </c>
      <c r="G15" s="37">
        <f t="shared" si="13"/>
        <v>105</v>
      </c>
      <c r="H15" s="37">
        <f t="shared" si="13"/>
        <v>29</v>
      </c>
      <c r="I15" s="37">
        <f t="shared" si="13"/>
        <v>335</v>
      </c>
      <c r="J15" s="49">
        <f t="shared" si="3"/>
        <v>-14.680427639191</v>
      </c>
      <c r="K15" s="49">
        <v>1.6938954968297311</v>
      </c>
      <c r="L15" s="49">
        <v>16.374323136020731</v>
      </c>
      <c r="M15" s="37">
        <f t="shared" ref="M15:U15" si="14">M32+M33+M34+M35</f>
        <v>-9</v>
      </c>
      <c r="N15" s="37">
        <f t="shared" si="14"/>
        <v>27</v>
      </c>
      <c r="O15" s="37">
        <f t="shared" si="14"/>
        <v>511</v>
      </c>
      <c r="P15" s="37">
        <f t="shared" si="14"/>
        <v>20</v>
      </c>
      <c r="Q15" s="37">
        <f t="shared" si="14"/>
        <v>7</v>
      </c>
      <c r="R15" s="37">
        <f t="shared" si="14"/>
        <v>36</v>
      </c>
      <c r="S15" s="37">
        <f t="shared" si="14"/>
        <v>604</v>
      </c>
      <c r="T15" s="37">
        <f t="shared" si="14"/>
        <v>13</v>
      </c>
      <c r="U15" s="37">
        <f t="shared" si="14"/>
        <v>23</v>
      </c>
      <c r="V15" s="49">
        <v>-5.0816864904891954</v>
      </c>
    </row>
    <row r="16" spans="1:22" ht="15" customHeight="1" x14ac:dyDescent="0.15">
      <c r="A16" s="2" t="s">
        <v>22</v>
      </c>
      <c r="B16" s="36">
        <f t="shared" ref="B16:I16" si="15">B36+B37+B38</f>
        <v>-11</v>
      </c>
      <c r="C16" s="36">
        <f t="shared" si="15"/>
        <v>-7</v>
      </c>
      <c r="D16" s="36">
        <f t="shared" si="15"/>
        <v>-129</v>
      </c>
      <c r="E16" s="36">
        <f t="shared" si="15"/>
        <v>-4</v>
      </c>
      <c r="F16" s="36">
        <f t="shared" si="15"/>
        <v>2</v>
      </c>
      <c r="G16" s="36">
        <f t="shared" si="15"/>
        <v>18</v>
      </c>
      <c r="H16" s="36">
        <f t="shared" si="15"/>
        <v>6</v>
      </c>
      <c r="I16" s="36">
        <f t="shared" si="15"/>
        <v>103</v>
      </c>
      <c r="J16" s="53">
        <f t="shared" si="3"/>
        <v>-9.2129938454180476</v>
      </c>
      <c r="K16" s="53">
        <v>4.6064969227090229</v>
      </c>
      <c r="L16" s="53">
        <v>13.81949076812707</v>
      </c>
      <c r="M16" s="36">
        <f t="shared" ref="M16:U16" si="16">M36+M37+M38</f>
        <v>-7</v>
      </c>
      <c r="N16" s="36">
        <f t="shared" si="16"/>
        <v>0</v>
      </c>
      <c r="O16" s="36">
        <f t="shared" si="16"/>
        <v>106</v>
      </c>
      <c r="P16" s="36">
        <f t="shared" si="16"/>
        <v>0</v>
      </c>
      <c r="Q16" s="36">
        <f t="shared" si="16"/>
        <v>0</v>
      </c>
      <c r="R16" s="36">
        <f t="shared" si="16"/>
        <v>7</v>
      </c>
      <c r="S16" s="36">
        <f t="shared" si="16"/>
        <v>150</v>
      </c>
      <c r="T16" s="36">
        <f t="shared" si="16"/>
        <v>5</v>
      </c>
      <c r="U16" s="36">
        <f t="shared" si="16"/>
        <v>2</v>
      </c>
      <c r="V16" s="53">
        <v>-16.122739229481581</v>
      </c>
    </row>
    <row r="17" spans="1:22" ht="15" customHeight="1" x14ac:dyDescent="0.15">
      <c r="A17" s="6" t="s">
        <v>21</v>
      </c>
      <c r="B17" s="35">
        <f t="shared" ref="B17:I17" si="17">B12+B13+B20</f>
        <v>-36</v>
      </c>
      <c r="C17" s="35">
        <f t="shared" si="17"/>
        <v>53</v>
      </c>
      <c r="D17" s="35">
        <f t="shared" si="17"/>
        <v>-912</v>
      </c>
      <c r="E17" s="35">
        <f t="shared" si="17"/>
        <v>-35</v>
      </c>
      <c r="F17" s="35">
        <f t="shared" si="17"/>
        <v>72</v>
      </c>
      <c r="G17" s="35">
        <f t="shared" si="17"/>
        <v>747</v>
      </c>
      <c r="H17" s="35">
        <f t="shared" si="17"/>
        <v>107</v>
      </c>
      <c r="I17" s="35">
        <f t="shared" si="17"/>
        <v>1388</v>
      </c>
      <c r="J17" s="48">
        <f t="shared" si="3"/>
        <v>-3.585473374851305</v>
      </c>
      <c r="K17" s="48">
        <v>7.3758309425512563</v>
      </c>
      <c r="L17" s="48">
        <v>10.961304317402561</v>
      </c>
      <c r="M17" s="35">
        <f t="shared" ref="M17:U17" si="18">M12+M13+M20</f>
        <v>-1</v>
      </c>
      <c r="N17" s="35">
        <f t="shared" si="18"/>
        <v>175</v>
      </c>
      <c r="O17" s="35">
        <f t="shared" si="18"/>
        <v>2480</v>
      </c>
      <c r="P17" s="35">
        <f t="shared" si="18"/>
        <v>119</v>
      </c>
      <c r="Q17" s="35">
        <f t="shared" si="18"/>
        <v>56</v>
      </c>
      <c r="R17" s="35">
        <f t="shared" si="18"/>
        <v>176</v>
      </c>
      <c r="S17" s="35">
        <f t="shared" si="18"/>
        <v>2751</v>
      </c>
      <c r="T17" s="35">
        <f t="shared" si="18"/>
        <v>107</v>
      </c>
      <c r="U17" s="35">
        <f t="shared" si="18"/>
        <v>69</v>
      </c>
      <c r="V17" s="48">
        <v>-0.10244209642432267</v>
      </c>
    </row>
    <row r="18" spans="1:22" ht="15" customHeight="1" x14ac:dyDescent="0.15">
      <c r="A18" s="4" t="s">
        <v>20</v>
      </c>
      <c r="B18" s="37">
        <f t="shared" ref="B18:I18" si="19">B14+B22</f>
        <v>-45</v>
      </c>
      <c r="C18" s="37">
        <f t="shared" si="19"/>
        <v>-23</v>
      </c>
      <c r="D18" s="37">
        <f t="shared" si="19"/>
        <v>-582</v>
      </c>
      <c r="E18" s="37">
        <f t="shared" si="19"/>
        <v>-37</v>
      </c>
      <c r="F18" s="37">
        <f t="shared" si="19"/>
        <v>27</v>
      </c>
      <c r="G18" s="37">
        <f t="shared" si="19"/>
        <v>329</v>
      </c>
      <c r="H18" s="37">
        <f t="shared" si="19"/>
        <v>64</v>
      </c>
      <c r="I18" s="37">
        <f t="shared" si="19"/>
        <v>766</v>
      </c>
      <c r="J18" s="49">
        <f t="shared" si="3"/>
        <v>-8.3801164379492672</v>
      </c>
      <c r="K18" s="49">
        <v>6.1152201033683831</v>
      </c>
      <c r="L18" s="49">
        <v>14.49533654131765</v>
      </c>
      <c r="M18" s="37">
        <f t="shared" ref="M18:U18" si="20">M14+M22</f>
        <v>-8</v>
      </c>
      <c r="N18" s="37">
        <f t="shared" si="20"/>
        <v>83</v>
      </c>
      <c r="O18" s="37">
        <f t="shared" si="20"/>
        <v>1349</v>
      </c>
      <c r="P18" s="37">
        <f t="shared" si="20"/>
        <v>35</v>
      </c>
      <c r="Q18" s="37">
        <f t="shared" si="20"/>
        <v>48</v>
      </c>
      <c r="R18" s="37">
        <f t="shared" si="20"/>
        <v>91</v>
      </c>
      <c r="S18" s="37">
        <f t="shared" si="20"/>
        <v>1494</v>
      </c>
      <c r="T18" s="37">
        <f t="shared" si="20"/>
        <v>43</v>
      </c>
      <c r="U18" s="37">
        <f t="shared" si="20"/>
        <v>48</v>
      </c>
      <c r="V18" s="49">
        <v>-1.8119170676647087</v>
      </c>
    </row>
    <row r="19" spans="1:22" ht="15" customHeight="1" x14ac:dyDescent="0.15">
      <c r="A19" s="2" t="s">
        <v>19</v>
      </c>
      <c r="B19" s="36">
        <f t="shared" ref="B19:I19" si="21">B15+B16+B21+B23</f>
        <v>-20</v>
      </c>
      <c r="C19" s="36">
        <f t="shared" si="21"/>
        <v>19</v>
      </c>
      <c r="D19" s="36">
        <f t="shared" si="21"/>
        <v>-717</v>
      </c>
      <c r="E19" s="36">
        <f t="shared" si="21"/>
        <v>-39</v>
      </c>
      <c r="F19" s="36">
        <f t="shared" si="21"/>
        <v>63</v>
      </c>
      <c r="G19" s="36">
        <f t="shared" si="21"/>
        <v>812</v>
      </c>
      <c r="H19" s="36">
        <f t="shared" si="21"/>
        <v>102</v>
      </c>
      <c r="I19" s="36">
        <f t="shared" si="21"/>
        <v>1553</v>
      </c>
      <c r="J19" s="53">
        <f t="shared" si="3"/>
        <v>-3.8208264216812227</v>
      </c>
      <c r="K19" s="53">
        <v>6.1721042196388973</v>
      </c>
      <c r="L19" s="53">
        <v>9.99293064132012</v>
      </c>
      <c r="M19" s="36">
        <f t="shared" ref="M19:U19" si="22">M15+M16+M21+M23</f>
        <v>19</v>
      </c>
      <c r="N19" s="36">
        <f t="shared" si="22"/>
        <v>210</v>
      </c>
      <c r="O19" s="36">
        <f t="shared" si="22"/>
        <v>3425</v>
      </c>
      <c r="P19" s="36">
        <f t="shared" si="22"/>
        <v>134</v>
      </c>
      <c r="Q19" s="36">
        <f t="shared" si="22"/>
        <v>76</v>
      </c>
      <c r="R19" s="36">
        <f t="shared" si="22"/>
        <v>191</v>
      </c>
      <c r="S19" s="36">
        <f t="shared" si="22"/>
        <v>3401</v>
      </c>
      <c r="T19" s="36">
        <f t="shared" si="22"/>
        <v>128</v>
      </c>
      <c r="U19" s="36">
        <f t="shared" si="22"/>
        <v>63</v>
      </c>
      <c r="V19" s="53">
        <v>1.8614282567164935</v>
      </c>
    </row>
    <row r="20" spans="1:22" ht="15" customHeight="1" x14ac:dyDescent="0.15">
      <c r="A20" s="5" t="s">
        <v>18</v>
      </c>
      <c r="B20" s="40">
        <f>E20+M20</f>
        <v>-25</v>
      </c>
      <c r="C20" s="40">
        <v>41</v>
      </c>
      <c r="D20" s="40">
        <f>G20-I20+O20-S20</f>
        <v>-612</v>
      </c>
      <c r="E20" s="40">
        <f>F20-H20</f>
        <v>-19</v>
      </c>
      <c r="F20" s="40">
        <v>61</v>
      </c>
      <c r="G20" s="40">
        <v>644</v>
      </c>
      <c r="H20" s="40">
        <v>80</v>
      </c>
      <c r="I20" s="40">
        <v>1084</v>
      </c>
      <c r="J20" s="61">
        <f t="shared" si="3"/>
        <v>-2.3266598278793671</v>
      </c>
      <c r="K20" s="61">
        <v>7.4698026052969153</v>
      </c>
      <c r="L20" s="61">
        <v>9.7964624331762824</v>
      </c>
      <c r="M20" s="40">
        <f>N20-R20</f>
        <v>-6</v>
      </c>
      <c r="N20" s="40">
        <f>SUM(P20:Q20)</f>
        <v>137</v>
      </c>
      <c r="O20" s="41">
        <v>2014</v>
      </c>
      <c r="P20" s="41">
        <v>104</v>
      </c>
      <c r="Q20" s="41">
        <v>33</v>
      </c>
      <c r="R20" s="41">
        <f>SUM(T20:U20)</f>
        <v>143</v>
      </c>
      <c r="S20" s="41">
        <v>2186</v>
      </c>
      <c r="T20" s="41">
        <v>96</v>
      </c>
      <c r="U20" s="41">
        <v>47</v>
      </c>
      <c r="V20" s="52">
        <v>-0.73473468248822726</v>
      </c>
    </row>
    <row r="21" spans="1:22" ht="15" customHeight="1" x14ac:dyDescent="0.15">
      <c r="A21" s="3" t="s">
        <v>17</v>
      </c>
      <c r="B21" s="42">
        <f t="shared" ref="B21:B38" si="23">E21+M21</f>
        <v>9</v>
      </c>
      <c r="C21" s="42">
        <v>-8</v>
      </c>
      <c r="D21" s="42">
        <f t="shared" ref="D21:D38" si="24">G21-I21+O21-S21</f>
        <v>-136</v>
      </c>
      <c r="E21" s="42">
        <f t="shared" ref="E21:E38" si="25">F21-H21</f>
        <v>-12</v>
      </c>
      <c r="F21" s="42">
        <v>48</v>
      </c>
      <c r="G21" s="42">
        <v>579</v>
      </c>
      <c r="H21" s="42">
        <v>60</v>
      </c>
      <c r="I21" s="42">
        <v>882</v>
      </c>
      <c r="J21" s="62">
        <f t="shared" si="3"/>
        <v>-1.828662028948818</v>
      </c>
      <c r="K21" s="62">
        <v>7.3146481157952774</v>
      </c>
      <c r="L21" s="62">
        <v>9.1433101447440954</v>
      </c>
      <c r="M21" s="42">
        <f t="shared" ref="M21:M38" si="26">N21-R21</f>
        <v>21</v>
      </c>
      <c r="N21" s="42">
        <f>SUM(P21:Q21)</f>
        <v>143</v>
      </c>
      <c r="O21" s="42">
        <v>2255</v>
      </c>
      <c r="P21" s="42">
        <v>85</v>
      </c>
      <c r="Q21" s="42">
        <v>58</v>
      </c>
      <c r="R21" s="42">
        <f t="shared" ref="R21:R38" si="27">SUM(T21:U21)</f>
        <v>122</v>
      </c>
      <c r="S21" s="42">
        <v>2088</v>
      </c>
      <c r="T21" s="42">
        <v>91</v>
      </c>
      <c r="U21" s="42">
        <v>31</v>
      </c>
      <c r="V21" s="49">
        <v>3.2001585506604293</v>
      </c>
    </row>
    <row r="22" spans="1:22" ht="15" customHeight="1" x14ac:dyDescent="0.15">
      <c r="A22" s="3" t="s">
        <v>16</v>
      </c>
      <c r="B22" s="42">
        <f t="shared" si="23"/>
        <v>-37</v>
      </c>
      <c r="C22" s="42">
        <v>-37</v>
      </c>
      <c r="D22" s="42">
        <f t="shared" si="24"/>
        <v>-230</v>
      </c>
      <c r="E22" s="42">
        <f t="shared" si="25"/>
        <v>-20</v>
      </c>
      <c r="F22" s="42">
        <v>12</v>
      </c>
      <c r="G22" s="42">
        <v>166</v>
      </c>
      <c r="H22" s="42">
        <v>32</v>
      </c>
      <c r="I22" s="42">
        <v>340</v>
      </c>
      <c r="J22" s="62">
        <f t="shared" si="3"/>
        <v>-9.6081149193548399</v>
      </c>
      <c r="K22" s="62">
        <v>5.764868951612903</v>
      </c>
      <c r="L22" s="62">
        <v>15.372983870967742</v>
      </c>
      <c r="M22" s="42">
        <f t="shared" si="26"/>
        <v>-17</v>
      </c>
      <c r="N22" s="42">
        <f t="shared" ref="N22:N38" si="28">SUM(P22:Q22)</f>
        <v>35</v>
      </c>
      <c r="O22" s="42">
        <v>635</v>
      </c>
      <c r="P22" s="42">
        <v>17</v>
      </c>
      <c r="Q22" s="42">
        <v>18</v>
      </c>
      <c r="R22" s="42">
        <f t="shared" si="27"/>
        <v>52</v>
      </c>
      <c r="S22" s="42">
        <v>691</v>
      </c>
      <c r="T22" s="42">
        <v>25</v>
      </c>
      <c r="U22" s="42">
        <v>27</v>
      </c>
      <c r="V22" s="49">
        <v>-8.1668976814516157</v>
      </c>
    </row>
    <row r="23" spans="1:22" ht="15" customHeight="1" x14ac:dyDescent="0.15">
      <c r="A23" s="1" t="s">
        <v>15</v>
      </c>
      <c r="B23" s="43">
        <f t="shared" si="23"/>
        <v>17</v>
      </c>
      <c r="C23" s="43">
        <v>57</v>
      </c>
      <c r="D23" s="43">
        <f t="shared" si="24"/>
        <v>-129</v>
      </c>
      <c r="E23" s="43">
        <f t="shared" si="25"/>
        <v>3</v>
      </c>
      <c r="F23" s="43">
        <v>10</v>
      </c>
      <c r="G23" s="43">
        <v>110</v>
      </c>
      <c r="H23" s="43">
        <v>7</v>
      </c>
      <c r="I23" s="43">
        <v>233</v>
      </c>
      <c r="J23" s="63">
        <f t="shared" si="3"/>
        <v>2.0836140266315475</v>
      </c>
      <c r="K23" s="63">
        <v>6.9453800887718247</v>
      </c>
      <c r="L23" s="63">
        <v>4.8617660621402772</v>
      </c>
      <c r="M23" s="43">
        <f t="shared" si="26"/>
        <v>14</v>
      </c>
      <c r="N23" s="43">
        <f t="shared" si="28"/>
        <v>40</v>
      </c>
      <c r="O23" s="43">
        <v>553</v>
      </c>
      <c r="P23" s="43">
        <v>29</v>
      </c>
      <c r="Q23" s="43">
        <v>11</v>
      </c>
      <c r="R23" s="43">
        <f t="shared" si="27"/>
        <v>26</v>
      </c>
      <c r="S23" s="47">
        <v>559</v>
      </c>
      <c r="T23" s="47">
        <v>19</v>
      </c>
      <c r="U23" s="47">
        <v>7</v>
      </c>
      <c r="V23" s="54">
        <v>9.7235321242805526</v>
      </c>
    </row>
    <row r="24" spans="1:22" ht="15" customHeight="1" x14ac:dyDescent="0.15">
      <c r="A24" s="7" t="s">
        <v>14</v>
      </c>
      <c r="B24" s="45">
        <f t="shared" si="23"/>
        <v>-9</v>
      </c>
      <c r="C24" s="45">
        <v>-7</v>
      </c>
      <c r="D24" s="45">
        <f t="shared" si="24"/>
        <v>-107</v>
      </c>
      <c r="E24" s="40">
        <f t="shared" si="25"/>
        <v>-9</v>
      </c>
      <c r="F24" s="45">
        <v>2</v>
      </c>
      <c r="G24" s="45">
        <v>24</v>
      </c>
      <c r="H24" s="45">
        <v>11</v>
      </c>
      <c r="I24" s="46">
        <v>104</v>
      </c>
      <c r="J24" s="73">
        <f t="shared" si="3"/>
        <v>-18.913859828431654</v>
      </c>
      <c r="K24" s="73">
        <v>4.2030799618737005</v>
      </c>
      <c r="L24" s="73">
        <v>23.116939790305356</v>
      </c>
      <c r="M24" s="40">
        <f t="shared" si="26"/>
        <v>0</v>
      </c>
      <c r="N24" s="45">
        <f t="shared" si="28"/>
        <v>7</v>
      </c>
      <c r="O24" s="45">
        <v>140</v>
      </c>
      <c r="P24" s="45">
        <v>6</v>
      </c>
      <c r="Q24" s="45">
        <v>1</v>
      </c>
      <c r="R24" s="45">
        <f t="shared" si="27"/>
        <v>7</v>
      </c>
      <c r="S24" s="45">
        <v>167</v>
      </c>
      <c r="T24" s="45">
        <v>3</v>
      </c>
      <c r="U24" s="45">
        <v>4</v>
      </c>
      <c r="V24" s="51">
        <v>0</v>
      </c>
    </row>
    <row r="25" spans="1:22" ht="15" customHeight="1" x14ac:dyDescent="0.15">
      <c r="A25" s="5" t="s">
        <v>13</v>
      </c>
      <c r="B25" s="40">
        <f t="shared" si="23"/>
        <v>-1</v>
      </c>
      <c r="C25" s="40">
        <v>9</v>
      </c>
      <c r="D25" s="40">
        <f t="shared" si="24"/>
        <v>-44</v>
      </c>
      <c r="E25" s="40">
        <f t="shared" si="25"/>
        <v>-1</v>
      </c>
      <c r="F25" s="40">
        <v>1</v>
      </c>
      <c r="G25" s="40">
        <v>6</v>
      </c>
      <c r="H25" s="40">
        <v>2</v>
      </c>
      <c r="I25" s="40">
        <v>36</v>
      </c>
      <c r="J25" s="61">
        <f t="shared" si="3"/>
        <v>-7.7368621316534902</v>
      </c>
      <c r="K25" s="61">
        <v>7.7368621316534902</v>
      </c>
      <c r="L25" s="61">
        <v>15.47372426330698</v>
      </c>
      <c r="M25" s="40">
        <f t="shared" si="26"/>
        <v>0</v>
      </c>
      <c r="N25" s="40">
        <f t="shared" si="28"/>
        <v>4</v>
      </c>
      <c r="O25" s="40">
        <v>41</v>
      </c>
      <c r="P25" s="40">
        <v>2</v>
      </c>
      <c r="Q25" s="40">
        <v>2</v>
      </c>
      <c r="R25" s="40">
        <f t="shared" si="27"/>
        <v>4</v>
      </c>
      <c r="S25" s="41">
        <v>55</v>
      </c>
      <c r="T25" s="41">
        <v>1</v>
      </c>
      <c r="U25" s="41">
        <v>3</v>
      </c>
      <c r="V25" s="52">
        <v>0</v>
      </c>
    </row>
    <row r="26" spans="1:22" ht="15" customHeight="1" x14ac:dyDescent="0.15">
      <c r="A26" s="3" t="s">
        <v>12</v>
      </c>
      <c r="B26" s="42">
        <f t="shared" si="23"/>
        <v>-3</v>
      </c>
      <c r="C26" s="42">
        <v>6</v>
      </c>
      <c r="D26" s="42">
        <f t="shared" si="24"/>
        <v>-50</v>
      </c>
      <c r="E26" s="42">
        <f t="shared" si="25"/>
        <v>-4</v>
      </c>
      <c r="F26" s="42">
        <v>1</v>
      </c>
      <c r="G26" s="42">
        <v>13</v>
      </c>
      <c r="H26" s="42">
        <v>5</v>
      </c>
      <c r="I26" s="42">
        <v>52</v>
      </c>
      <c r="J26" s="62">
        <f t="shared" si="3"/>
        <v>-13.720455099248374</v>
      </c>
      <c r="K26" s="62">
        <v>3.4301137748120936</v>
      </c>
      <c r="L26" s="62">
        <v>17.150568874060468</v>
      </c>
      <c r="M26" s="42">
        <f t="shared" si="26"/>
        <v>1</v>
      </c>
      <c r="N26" s="42">
        <f t="shared" si="28"/>
        <v>8</v>
      </c>
      <c r="O26" s="42">
        <v>90</v>
      </c>
      <c r="P26" s="42">
        <v>4</v>
      </c>
      <c r="Q26" s="42">
        <v>4</v>
      </c>
      <c r="R26" s="42">
        <f t="shared" si="27"/>
        <v>7</v>
      </c>
      <c r="S26" s="42">
        <v>101</v>
      </c>
      <c r="T26" s="42">
        <v>1</v>
      </c>
      <c r="U26" s="42">
        <v>6</v>
      </c>
      <c r="V26" s="49">
        <v>3.4301137748120958</v>
      </c>
    </row>
    <row r="27" spans="1:22" ht="15" customHeight="1" x14ac:dyDescent="0.15">
      <c r="A27" s="1" t="s">
        <v>11</v>
      </c>
      <c r="B27" s="43">
        <f t="shared" si="23"/>
        <v>2</v>
      </c>
      <c r="C27" s="43">
        <v>4</v>
      </c>
      <c r="D27" s="43">
        <f t="shared" si="24"/>
        <v>-99</v>
      </c>
      <c r="E27" s="43">
        <f t="shared" si="25"/>
        <v>-2</v>
      </c>
      <c r="F27" s="43">
        <v>7</v>
      </c>
      <c r="G27" s="43">
        <v>60</v>
      </c>
      <c r="H27" s="43">
        <v>9</v>
      </c>
      <c r="I27" s="43">
        <v>112</v>
      </c>
      <c r="J27" s="63">
        <f t="shared" si="3"/>
        <v>-2.8621700879765406</v>
      </c>
      <c r="K27" s="63">
        <v>10.017595307917889</v>
      </c>
      <c r="L27" s="63">
        <v>12.879765395894429</v>
      </c>
      <c r="M27" s="43">
        <f t="shared" si="26"/>
        <v>4</v>
      </c>
      <c r="N27" s="43">
        <f t="shared" si="28"/>
        <v>19</v>
      </c>
      <c r="O27" s="47">
        <v>195</v>
      </c>
      <c r="P27" s="47">
        <v>3</v>
      </c>
      <c r="Q27" s="47">
        <v>16</v>
      </c>
      <c r="R27" s="47">
        <f t="shared" si="27"/>
        <v>15</v>
      </c>
      <c r="S27" s="47">
        <v>242</v>
      </c>
      <c r="T27" s="47">
        <v>6</v>
      </c>
      <c r="U27" s="47">
        <v>9</v>
      </c>
      <c r="V27" s="54">
        <v>5.7243401759530812</v>
      </c>
    </row>
    <row r="28" spans="1:22" ht="15" customHeight="1" x14ac:dyDescent="0.15">
      <c r="A28" s="5" t="s">
        <v>10</v>
      </c>
      <c r="B28" s="40">
        <f t="shared" si="23"/>
        <v>1</v>
      </c>
      <c r="C28" s="40">
        <v>0</v>
      </c>
      <c r="D28" s="40">
        <f t="shared" si="24"/>
        <v>-51</v>
      </c>
      <c r="E28" s="40">
        <f t="shared" si="25"/>
        <v>1</v>
      </c>
      <c r="F28" s="40">
        <v>3</v>
      </c>
      <c r="G28" s="40">
        <v>9</v>
      </c>
      <c r="H28" s="40">
        <v>2</v>
      </c>
      <c r="I28" s="40">
        <v>48</v>
      </c>
      <c r="J28" s="61">
        <f t="shared" si="3"/>
        <v>3.7115534778067358</v>
      </c>
      <c r="K28" s="61">
        <v>11.134660433420207</v>
      </c>
      <c r="L28" s="61">
        <v>7.4231069556134708</v>
      </c>
      <c r="M28" s="40">
        <f t="shared" si="26"/>
        <v>0</v>
      </c>
      <c r="N28" s="40">
        <f t="shared" si="28"/>
        <v>3</v>
      </c>
      <c r="O28" s="40">
        <v>76</v>
      </c>
      <c r="P28" s="40">
        <v>2</v>
      </c>
      <c r="Q28" s="40">
        <v>1</v>
      </c>
      <c r="R28" s="40">
        <f t="shared" si="27"/>
        <v>3</v>
      </c>
      <c r="S28" s="40">
        <v>88</v>
      </c>
      <c r="T28" s="40">
        <v>2</v>
      </c>
      <c r="U28" s="40">
        <v>1</v>
      </c>
      <c r="V28" s="48">
        <v>0</v>
      </c>
    </row>
    <row r="29" spans="1:22" ht="15" customHeight="1" x14ac:dyDescent="0.15">
      <c r="A29" s="3" t="s">
        <v>9</v>
      </c>
      <c r="B29" s="42">
        <f t="shared" si="23"/>
        <v>-5</v>
      </c>
      <c r="C29" s="42">
        <v>-3</v>
      </c>
      <c r="D29" s="42">
        <f t="shared" si="24"/>
        <v>-62</v>
      </c>
      <c r="E29" s="42">
        <f t="shared" si="25"/>
        <v>-5</v>
      </c>
      <c r="F29" s="42">
        <v>5</v>
      </c>
      <c r="G29" s="42">
        <v>65</v>
      </c>
      <c r="H29" s="42">
        <v>10</v>
      </c>
      <c r="I29" s="42">
        <v>127</v>
      </c>
      <c r="J29" s="62">
        <f t="shared" si="3"/>
        <v>-7.0486278285989403</v>
      </c>
      <c r="K29" s="62">
        <v>7.0486278285989403</v>
      </c>
      <c r="L29" s="62">
        <v>14.097255657197881</v>
      </c>
      <c r="M29" s="42">
        <f t="shared" si="26"/>
        <v>0</v>
      </c>
      <c r="N29" s="42">
        <f t="shared" si="28"/>
        <v>20</v>
      </c>
      <c r="O29" s="42">
        <v>250</v>
      </c>
      <c r="P29" s="42">
        <v>2</v>
      </c>
      <c r="Q29" s="42">
        <v>18</v>
      </c>
      <c r="R29" s="42">
        <f t="shared" si="27"/>
        <v>20</v>
      </c>
      <c r="S29" s="42">
        <v>250</v>
      </c>
      <c r="T29" s="42">
        <v>8</v>
      </c>
      <c r="U29" s="42">
        <v>12</v>
      </c>
      <c r="V29" s="49">
        <v>0</v>
      </c>
    </row>
    <row r="30" spans="1:22" ht="15" customHeight="1" x14ac:dyDescent="0.15">
      <c r="A30" s="3" t="s">
        <v>8</v>
      </c>
      <c r="B30" s="42">
        <f t="shared" si="23"/>
        <v>0</v>
      </c>
      <c r="C30" s="42">
        <v>18</v>
      </c>
      <c r="D30" s="42">
        <f t="shared" si="24"/>
        <v>-131</v>
      </c>
      <c r="E30" s="42">
        <f t="shared" si="25"/>
        <v>-7</v>
      </c>
      <c r="F30" s="42">
        <v>6</v>
      </c>
      <c r="G30" s="42">
        <v>54</v>
      </c>
      <c r="H30" s="42">
        <v>13</v>
      </c>
      <c r="I30" s="42">
        <v>139</v>
      </c>
      <c r="J30" s="62">
        <f t="shared" si="3"/>
        <v>-9.5224289999219476</v>
      </c>
      <c r="K30" s="62">
        <v>8.1620819999330987</v>
      </c>
      <c r="L30" s="62">
        <v>17.684510999855046</v>
      </c>
      <c r="M30" s="42">
        <f t="shared" si="26"/>
        <v>7</v>
      </c>
      <c r="N30" s="42">
        <f t="shared" si="28"/>
        <v>16</v>
      </c>
      <c r="O30" s="42">
        <v>226</v>
      </c>
      <c r="P30" s="42">
        <v>12</v>
      </c>
      <c r="Q30" s="42">
        <v>4</v>
      </c>
      <c r="R30" s="42">
        <f t="shared" si="27"/>
        <v>9</v>
      </c>
      <c r="S30" s="42">
        <v>272</v>
      </c>
      <c r="T30" s="42">
        <v>5</v>
      </c>
      <c r="U30" s="42">
        <v>4</v>
      </c>
      <c r="V30" s="49">
        <v>9.5224289999219458</v>
      </c>
    </row>
    <row r="31" spans="1:22" ht="15" customHeight="1" x14ac:dyDescent="0.15">
      <c r="A31" s="1" t="s">
        <v>7</v>
      </c>
      <c r="B31" s="43">
        <f t="shared" si="23"/>
        <v>-4</v>
      </c>
      <c r="C31" s="43">
        <v>-1</v>
      </c>
      <c r="D31" s="43">
        <f t="shared" si="24"/>
        <v>-108</v>
      </c>
      <c r="E31" s="43">
        <f t="shared" si="25"/>
        <v>-6</v>
      </c>
      <c r="F31" s="43">
        <v>1</v>
      </c>
      <c r="G31" s="43">
        <v>35</v>
      </c>
      <c r="H31" s="43">
        <v>7</v>
      </c>
      <c r="I31" s="43">
        <v>112</v>
      </c>
      <c r="J31" s="63">
        <f t="shared" si="3"/>
        <v>-9.6813871364520097</v>
      </c>
      <c r="K31" s="63">
        <v>1.6135645227420017</v>
      </c>
      <c r="L31" s="63">
        <v>11.294951659194011</v>
      </c>
      <c r="M31" s="43">
        <f t="shared" si="26"/>
        <v>2</v>
      </c>
      <c r="N31" s="43">
        <f t="shared" si="28"/>
        <v>9</v>
      </c>
      <c r="O31" s="43">
        <v>162</v>
      </c>
      <c r="P31" s="43">
        <v>2</v>
      </c>
      <c r="Q31" s="43">
        <v>7</v>
      </c>
      <c r="R31" s="43">
        <f t="shared" si="27"/>
        <v>7</v>
      </c>
      <c r="S31" s="43">
        <v>193</v>
      </c>
      <c r="T31" s="43">
        <v>3</v>
      </c>
      <c r="U31" s="43">
        <v>4</v>
      </c>
      <c r="V31" s="53">
        <v>3.2271290454840038</v>
      </c>
    </row>
    <row r="32" spans="1:22" ht="15" customHeight="1" x14ac:dyDescent="0.15">
      <c r="A32" s="5" t="s">
        <v>6</v>
      </c>
      <c r="B32" s="40">
        <f t="shared" si="23"/>
        <v>3</v>
      </c>
      <c r="C32" s="40">
        <v>1</v>
      </c>
      <c r="D32" s="40">
        <f t="shared" si="24"/>
        <v>3</v>
      </c>
      <c r="E32" s="40">
        <f t="shared" si="25"/>
        <v>0</v>
      </c>
      <c r="F32" s="40">
        <v>1</v>
      </c>
      <c r="G32" s="40">
        <v>20</v>
      </c>
      <c r="H32" s="40">
        <v>1</v>
      </c>
      <c r="I32" s="40">
        <v>18</v>
      </c>
      <c r="J32" s="61">
        <f t="shared" si="3"/>
        <v>0</v>
      </c>
      <c r="K32" s="61">
        <v>6.2867154488302583</v>
      </c>
      <c r="L32" s="61">
        <v>6.2867154488302583</v>
      </c>
      <c r="M32" s="40">
        <f t="shared" si="26"/>
        <v>3</v>
      </c>
      <c r="N32" s="40">
        <f t="shared" si="28"/>
        <v>5</v>
      </c>
      <c r="O32" s="41">
        <v>81</v>
      </c>
      <c r="P32" s="41">
        <v>5</v>
      </c>
      <c r="Q32" s="41">
        <v>0</v>
      </c>
      <c r="R32" s="41">
        <f t="shared" si="27"/>
        <v>2</v>
      </c>
      <c r="S32" s="41">
        <v>80</v>
      </c>
      <c r="T32" s="41">
        <v>0</v>
      </c>
      <c r="U32" s="41">
        <v>2</v>
      </c>
      <c r="V32" s="52">
        <v>18.860146346490779</v>
      </c>
    </row>
    <row r="33" spans="1:22" ht="15" customHeight="1" x14ac:dyDescent="0.15">
      <c r="A33" s="3" t="s">
        <v>5</v>
      </c>
      <c r="B33" s="42">
        <f t="shared" si="23"/>
        <v>-15</v>
      </c>
      <c r="C33" s="42">
        <v>-18</v>
      </c>
      <c r="D33" s="42">
        <f t="shared" si="24"/>
        <v>-151</v>
      </c>
      <c r="E33" s="42">
        <f>F33-H33</f>
        <v>-12</v>
      </c>
      <c r="F33" s="42">
        <v>1</v>
      </c>
      <c r="G33" s="42">
        <v>28</v>
      </c>
      <c r="H33" s="42">
        <v>13</v>
      </c>
      <c r="I33" s="42">
        <v>159</v>
      </c>
      <c r="J33" s="62">
        <f t="shared" si="3"/>
        <v>-17.593122979614893</v>
      </c>
      <c r="K33" s="62">
        <v>1.4660935816345742</v>
      </c>
      <c r="L33" s="62">
        <v>19.059216561249468</v>
      </c>
      <c r="M33" s="42">
        <f>N33-R33</f>
        <v>-3</v>
      </c>
      <c r="N33" s="42">
        <f t="shared" si="28"/>
        <v>12</v>
      </c>
      <c r="O33" s="42">
        <v>191</v>
      </c>
      <c r="P33" s="42">
        <v>6</v>
      </c>
      <c r="Q33" s="42">
        <v>6</v>
      </c>
      <c r="R33" s="42">
        <f t="shared" si="27"/>
        <v>15</v>
      </c>
      <c r="S33" s="42">
        <v>211</v>
      </c>
      <c r="T33" s="42">
        <v>9</v>
      </c>
      <c r="U33" s="42">
        <v>6</v>
      </c>
      <c r="V33" s="49">
        <v>-4.3982807449037189</v>
      </c>
    </row>
    <row r="34" spans="1:22" ht="15" customHeight="1" x14ac:dyDescent="0.15">
      <c r="A34" s="3" t="s">
        <v>4</v>
      </c>
      <c r="B34" s="42">
        <f t="shared" si="23"/>
        <v>-13</v>
      </c>
      <c r="C34" s="42">
        <v>-5</v>
      </c>
      <c r="D34" s="42">
        <f t="shared" si="24"/>
        <v>-112</v>
      </c>
      <c r="E34" s="42">
        <f t="shared" si="25"/>
        <v>-9</v>
      </c>
      <c r="F34" s="42">
        <v>0</v>
      </c>
      <c r="G34" s="42">
        <v>17</v>
      </c>
      <c r="H34" s="42">
        <v>9</v>
      </c>
      <c r="I34" s="42">
        <v>85</v>
      </c>
      <c r="J34" s="62">
        <f t="shared" si="3"/>
        <v>-19.688357331133783</v>
      </c>
      <c r="K34" s="62">
        <v>0</v>
      </c>
      <c r="L34" s="62">
        <v>19.688357331133783</v>
      </c>
      <c r="M34" s="42">
        <f t="shared" si="26"/>
        <v>-4</v>
      </c>
      <c r="N34" s="42">
        <f t="shared" si="28"/>
        <v>3</v>
      </c>
      <c r="O34" s="42">
        <v>92</v>
      </c>
      <c r="P34" s="42">
        <v>2</v>
      </c>
      <c r="Q34" s="42">
        <v>1</v>
      </c>
      <c r="R34" s="42">
        <f t="shared" si="27"/>
        <v>7</v>
      </c>
      <c r="S34" s="42">
        <v>136</v>
      </c>
      <c r="T34" s="42">
        <v>1</v>
      </c>
      <c r="U34" s="42">
        <v>6</v>
      </c>
      <c r="V34" s="49">
        <v>-8.7503810360594585</v>
      </c>
    </row>
    <row r="35" spans="1:22" ht="15" customHeight="1" x14ac:dyDescent="0.15">
      <c r="A35" s="1" t="s">
        <v>3</v>
      </c>
      <c r="B35" s="43">
        <f t="shared" si="23"/>
        <v>-10</v>
      </c>
      <c r="C35" s="43">
        <v>-1</v>
      </c>
      <c r="D35" s="43">
        <f t="shared" si="24"/>
        <v>-63</v>
      </c>
      <c r="E35" s="43">
        <f t="shared" si="25"/>
        <v>-5</v>
      </c>
      <c r="F35" s="43">
        <v>1</v>
      </c>
      <c r="G35" s="43">
        <v>40</v>
      </c>
      <c r="H35" s="43">
        <v>6</v>
      </c>
      <c r="I35" s="43">
        <v>73</v>
      </c>
      <c r="J35" s="63">
        <f t="shared" si="3"/>
        <v>-10.575467227609483</v>
      </c>
      <c r="K35" s="63">
        <v>2.1150934455218966</v>
      </c>
      <c r="L35" s="63">
        <v>12.69056067313138</v>
      </c>
      <c r="M35" s="43">
        <f t="shared" si="26"/>
        <v>-5</v>
      </c>
      <c r="N35" s="43">
        <f t="shared" si="28"/>
        <v>7</v>
      </c>
      <c r="O35" s="47">
        <v>147</v>
      </c>
      <c r="P35" s="47">
        <v>7</v>
      </c>
      <c r="Q35" s="47">
        <v>0</v>
      </c>
      <c r="R35" s="47">
        <f t="shared" si="27"/>
        <v>12</v>
      </c>
      <c r="S35" s="47">
        <v>177</v>
      </c>
      <c r="T35" s="47">
        <v>3</v>
      </c>
      <c r="U35" s="47">
        <v>9</v>
      </c>
      <c r="V35" s="54">
        <v>-10.575467227609485</v>
      </c>
    </row>
    <row r="36" spans="1:22" ht="15" customHeight="1" x14ac:dyDescent="0.15">
      <c r="A36" s="5" t="s">
        <v>2</v>
      </c>
      <c r="B36" s="40">
        <f t="shared" si="23"/>
        <v>-8</v>
      </c>
      <c r="C36" s="40">
        <v>-9</v>
      </c>
      <c r="D36" s="40">
        <f t="shared" si="24"/>
        <v>-65</v>
      </c>
      <c r="E36" s="40">
        <f t="shared" si="25"/>
        <v>-3</v>
      </c>
      <c r="F36" s="40">
        <v>0</v>
      </c>
      <c r="G36" s="40">
        <v>4</v>
      </c>
      <c r="H36" s="40">
        <v>3</v>
      </c>
      <c r="I36" s="40">
        <v>56</v>
      </c>
      <c r="J36" s="61">
        <f t="shared" si="3"/>
        <v>-16.413046727854347</v>
      </c>
      <c r="K36" s="61">
        <v>0</v>
      </c>
      <c r="L36" s="61">
        <v>16.413046727854347</v>
      </c>
      <c r="M36" s="40">
        <f t="shared" si="26"/>
        <v>-5</v>
      </c>
      <c r="N36" s="40">
        <f t="shared" si="28"/>
        <v>0</v>
      </c>
      <c r="O36" s="40">
        <v>50</v>
      </c>
      <c r="P36" s="40">
        <v>0</v>
      </c>
      <c r="Q36" s="40">
        <v>0</v>
      </c>
      <c r="R36" s="40">
        <f t="shared" si="27"/>
        <v>5</v>
      </c>
      <c r="S36" s="40">
        <v>63</v>
      </c>
      <c r="T36" s="40">
        <v>3</v>
      </c>
      <c r="U36" s="40">
        <v>2</v>
      </c>
      <c r="V36" s="48">
        <v>-27.355077879757243</v>
      </c>
    </row>
    <row r="37" spans="1:22" ht="15" customHeight="1" x14ac:dyDescent="0.15">
      <c r="A37" s="3" t="s">
        <v>1</v>
      </c>
      <c r="B37" s="42">
        <f t="shared" si="23"/>
        <v>0</v>
      </c>
      <c r="C37" s="42">
        <v>6</v>
      </c>
      <c r="D37" s="42">
        <f t="shared" si="24"/>
        <v>-22</v>
      </c>
      <c r="E37" s="42">
        <f t="shared" si="25"/>
        <v>0</v>
      </c>
      <c r="F37" s="42">
        <v>1</v>
      </c>
      <c r="G37" s="42">
        <v>7</v>
      </c>
      <c r="H37" s="42">
        <v>1</v>
      </c>
      <c r="I37" s="42">
        <v>21</v>
      </c>
      <c r="J37" s="62">
        <f t="shared" si="3"/>
        <v>0</v>
      </c>
      <c r="K37" s="62">
        <v>7.6121544892993072</v>
      </c>
      <c r="L37" s="62">
        <v>7.6121544892993072</v>
      </c>
      <c r="M37" s="42">
        <f t="shared" si="26"/>
        <v>0</v>
      </c>
      <c r="N37" s="42">
        <f t="shared" si="28"/>
        <v>0</v>
      </c>
      <c r="O37" s="42">
        <v>37</v>
      </c>
      <c r="P37" s="42">
        <v>0</v>
      </c>
      <c r="Q37" s="42">
        <v>0</v>
      </c>
      <c r="R37" s="42">
        <f t="shared" si="27"/>
        <v>0</v>
      </c>
      <c r="S37" s="42">
        <v>45</v>
      </c>
      <c r="T37" s="42">
        <v>0</v>
      </c>
      <c r="U37" s="42">
        <v>0</v>
      </c>
      <c r="V37" s="49">
        <v>0</v>
      </c>
    </row>
    <row r="38" spans="1:22" ht="15" customHeight="1" x14ac:dyDescent="0.15">
      <c r="A38" s="1" t="s">
        <v>0</v>
      </c>
      <c r="B38" s="43">
        <f t="shared" si="23"/>
        <v>-3</v>
      </c>
      <c r="C38" s="43">
        <v>-4</v>
      </c>
      <c r="D38" s="43">
        <f t="shared" si="24"/>
        <v>-42</v>
      </c>
      <c r="E38" s="43">
        <f t="shared" si="25"/>
        <v>-1</v>
      </c>
      <c r="F38" s="43">
        <v>1</v>
      </c>
      <c r="G38" s="43">
        <v>7</v>
      </c>
      <c r="H38" s="43">
        <v>2</v>
      </c>
      <c r="I38" s="43">
        <v>26</v>
      </c>
      <c r="J38" s="63">
        <f t="shared" si="3"/>
        <v>-8.3320053725499132</v>
      </c>
      <c r="K38" s="63">
        <v>8.3320053725499132</v>
      </c>
      <c r="L38" s="63">
        <v>16.664010745099826</v>
      </c>
      <c r="M38" s="43">
        <f t="shared" si="26"/>
        <v>-2</v>
      </c>
      <c r="N38" s="43">
        <f t="shared" si="28"/>
        <v>0</v>
      </c>
      <c r="O38" s="43">
        <v>19</v>
      </c>
      <c r="P38" s="43">
        <v>0</v>
      </c>
      <c r="Q38" s="43">
        <v>0</v>
      </c>
      <c r="R38" s="43">
        <f t="shared" si="27"/>
        <v>2</v>
      </c>
      <c r="S38" s="43">
        <v>42</v>
      </c>
      <c r="T38" s="43">
        <v>2</v>
      </c>
      <c r="U38" s="43">
        <v>0</v>
      </c>
      <c r="V38" s="53">
        <v>-16.664010745099826</v>
      </c>
    </row>
    <row r="39" spans="1:22" x14ac:dyDescent="0.15">
      <c r="A39" s="60" t="s">
        <v>59</v>
      </c>
    </row>
    <row r="40" spans="1:22" x14ac:dyDescent="0.15">
      <c r="A40" s="60" t="s">
        <v>60</v>
      </c>
    </row>
    <row r="41" spans="1:22" x14ac:dyDescent="0.15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2017-11-02T09:41:08Z</cp:lastPrinted>
  <dcterms:created xsi:type="dcterms:W3CDTF">2017-09-15T07:21:02Z</dcterms:created>
  <dcterms:modified xsi:type="dcterms:W3CDTF">2020-09-15T06:54:02Z</dcterms:modified>
</cp:coreProperties>
</file>