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HP掲載データ\15南部町\"/>
    </mc:Choice>
  </mc:AlternateContent>
  <workbookProtection workbookAlgorithmName="SHA-512" workbookHashValue="s87kpjUq2zy2L6L3RXSr8elWPmFndw2FX5ALQjGDO7JKqxGXUtUixfuyYJy3/+7or8k2qF2MFvrjcKmzJRLv8g==" workbookSaltValue="yThOkale2PYY0SEGrmjT1g==" workbookSpinCount="100000" lockStructure="1"/>
  <bookViews>
    <workbookView xWindow="-120" yWindow="-120" windowWidth="20730" windowHeight="111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J5" i="4" s="1"/>
  <c r="N6" i="5"/>
  <c r="F5" i="4" s="1"/>
  <c r="M6" i="5"/>
  <c r="GN8" i="5" s="1"/>
  <c r="L6" i="5"/>
  <c r="K6" i="5"/>
  <c r="J3" i="4" s="1"/>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I19" i="4"/>
  <c r="F19" i="4"/>
  <c r="N16" i="4"/>
  <c r="J16" i="4"/>
  <c r="H16" i="4"/>
  <c r="F16" i="4"/>
  <c r="L15" i="4"/>
  <c r="J15" i="4"/>
  <c r="H15" i="4"/>
  <c r="N14" i="4"/>
  <c r="L14" i="4"/>
  <c r="J14" i="4"/>
  <c r="F14" i="4"/>
  <c r="N13" i="4"/>
  <c r="L13" i="4"/>
  <c r="H13" i="4"/>
  <c r="F13" i="4"/>
  <c r="N12" i="4"/>
  <c r="J12" i="4"/>
  <c r="H12" i="4"/>
  <c r="F12" i="4"/>
  <c r="N7" i="4"/>
  <c r="B7" i="4"/>
  <c r="N5" i="4"/>
  <c r="B5" i="4"/>
  <c r="N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N11" i="4"/>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FX18" i="5"/>
  <c r="FT18" i="5"/>
  <c r="FV12" i="5"/>
  <c r="FW18" i="5"/>
  <c r="FU12" i="5"/>
  <c r="FV18" i="5"/>
  <c r="FX12" i="5"/>
  <c r="FT12" i="5"/>
  <c r="FU18" i="5"/>
  <c r="FW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alcChain>
</file>

<file path=xl/sharedStrings.xml><?xml version="1.0" encoding="utf-8"?>
<sst xmlns="http://schemas.openxmlformats.org/spreadsheetml/2006/main" count="994" uniqueCount="271">
  <si>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</si>
  <si>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</si>
  <si>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</si>
  <si>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</si>
  <si>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</si>
  <si>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</si>
  <si>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</si>
  <si>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</si>
  <si>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・基金への積み立て
南部町太陽光発電基金　31,634千円
目的：町内の再生可能エネルギーの活用、普及の推進及び発電所の維持管理に必要な経費等に充当する。
・繰出し金
一般会計繰出金　1,853千円
目的：南部町家庭用発電等導入促進事業への新エネルギー機器設置の普及促進のための費用に充当する。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</si>
  <si>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</si>
  <si>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</si>
  <si>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</si>
  <si>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</si>
  <si>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</si>
  <si>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</si>
  <si>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</si>
  <si>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</si>
  <si>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</si>
  <si>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</si>
  <si>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</si>
  <si>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</si>
  <si>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</si>
  <si>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</si>
  <si>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</si>
  <si>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</si>
  <si>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</si>
  <si>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</si>
  <si>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</si>
  <si>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</si>
  <si>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</si>
  <si>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</si>
  <si>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</si>
  <si>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</si>
  <si>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</si>
  <si>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</si>
  <si>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</si>
  <si>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</si>
  <si>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</si>
  <si>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</si>
  <si>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</si>
  <si>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</si>
  <si>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</si>
  <si>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</si>
  <si>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</si>
  <si>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</si>
  <si>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</si>
  <si>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</si>
  <si>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</si>
  <si>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</si>
  <si>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</si>
  <si>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</si>
  <si>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</si>
  <si>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</si>
  <si>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</si>
  <si>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</si>
  <si>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</si>
  <si>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</si>
  <si>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</si>
  <si>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</si>
  <si>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</si>
  <si>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</si>
  <si>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</si>
  <si>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</si>
  <si>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</si>
  <si>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</si>
  <si>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</si>
  <si>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</si>
  <si>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</si>
  <si>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</si>
  <si>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</si>
  <si>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</si>
  <si>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</si>
  <si>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</si>
  <si>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</si>
  <si>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</si>
  <si>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</si>
  <si>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</si>
  <si>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</si>
  <si>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</si>
  <si>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</si>
  <si>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</si>
  <si>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</si>
  <si>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</si>
  <si>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</si>
  <si>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</si>
  <si>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</si>
  <si>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</si>
  <si>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</si>
  <si>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</si>
  <si>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</si>
  <si>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</si>
  <si>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</si>
  <si>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</si>
  <si>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</si>
  <si>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</si>
  <si>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</si>
  <si>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</si>
  <si>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</si>
  <si>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</si>
  <si>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</si>
  <si>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</si>
  <si>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</si>
  <si>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</si>
  <si>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</si>
  <si>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</si>
  <si>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</si>
  <si>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</si>
  <si>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</si>
  <si>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</si>
  <si>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</si>
  <si>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</si>
  <si>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</si>
  <si>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</si>
  <si>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</si>
  <si>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</si>
  <si>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</si>
  <si>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</si>
  <si>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</si>
  <si>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</si>
  <si>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</si>
  <si>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313891</t>
  </si>
  <si>
    <t>47</t>
  </si>
  <si>
    <t>04</t>
  </si>
  <si>
    <t>0</t>
  </si>
  <si>
    <t>000</t>
  </si>
  <si>
    <t>鳥取県　南部町</t>
  </si>
  <si>
    <t>法非適用</t>
  </si>
  <si>
    <t>電気事業</t>
  </si>
  <si>
    <t>非設置</t>
  </si>
  <si>
    <t>該当数値なし</t>
  </si>
  <si>
    <t>-</t>
  </si>
  <si>
    <t>令和16年4月30日　南部町大規模太陽光発電施設</t>
  </si>
  <si>
    <t>無</t>
  </si>
  <si>
    <t>中国電力(株)、オリックス(株)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</si>
  <si>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</si>
  <si>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</si>
  <si>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</si>
  <si>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</si>
  <si>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</si>
  <si>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</si>
  <si>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</si>
  <si>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</si>
  <si>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</si>
  <si>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</si>
  <si>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</si>
  <si>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</si>
  <si>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</si>
  <si>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</si>
  <si>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</si>
  <si>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</si>
  <si>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</si>
  <si>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</si>
  <si>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</si>
  <si>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</si>
  <si>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</si>
  <si>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</si>
  <si>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</si>
  <si>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</si>
  <si>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</si>
  <si>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</si>
  <si>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</si>
  <si>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</si>
  <si>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</si>
  <si>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</si>
  <si>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</si>
  <si>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</si>
  <si>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</si>
  <si>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</si>
  <si>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</si>
  <si>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</si>
  <si>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</si>
  <si>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</si>
  <si>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</si>
  <si>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</si>
  <si>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</si>
  <si>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</si>
  <si>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</si>
  <si>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</si>
  <si>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</si>
  <si>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</si>
  <si>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</si>
  <si>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</si>
  <si>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</si>
  <si>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</si>
  <si>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</si>
  <si>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</si>
  <si>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</si>
  <si>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</si>
  <si>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</si>
  <si>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</si>
  <si>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</si>
  <si>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</si>
  <si>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</si>
  <si>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</si>
  <si>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</si>
  <si>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</si>
  <si>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</si>
  <si>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</si>
  <si>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</si>
  <si>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</si>
  <si>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</si>
  <si>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</si>
  <si>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</si>
  <si>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</si>
  <si>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</si>
  <si>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</si>
  <si>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</si>
  <si>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</si>
  <si>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</si>
  <si>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</si>
  <si>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</si>
  <si>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</si>
  <si>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</si>
  <si>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</si>
  <si>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</si>
  <si>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</si>
  <si>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</si>
  <si>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</si>
  <si>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</si>
  <si>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</si>
  <si>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</si>
  <si>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</si>
  <si>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</si>
  <si>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</si>
  <si>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</si>
  <si>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</si>
  <si>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</si>
  <si>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</si>
  <si>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</si>
  <si>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</si>
  <si>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</si>
  <si>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</si>
  <si>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</si>
  <si>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</si>
  <si>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</si>
  <si>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</si>
  <si>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</si>
  <si>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</si>
  <si>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</si>
  <si>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</si>
  <si>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</si>
  <si>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</si>
  <si>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</si>
  <si>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</si>
  <si>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</si>
  <si>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</si>
  <si>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</si>
  <si>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</si>
  <si>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</si>
  <si>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</si>
  <si>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</si>
  <si>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</si>
  <si>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</si>
  <si>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</si>
  <si>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</si>
  <si>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</si>
  <si>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</si>
  <si>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</si>
  <si>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</si>
  <si>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</si>
  <si>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</si>
  <si>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</si>
  <si>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</si>
  <si>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</si>
  <si>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</si>
  <si>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</si>
  <si>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</si>
  <si>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</si>
  <si>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発電量において大きな変動は発生していない。
　昨年度のような大きな繰出しが無かった為に一昨年と同程度の値が示されている。
　H28年度より消費税の支払いが始まり収益は、H27年度よりやや下がっているものの安定した収益が計上されている。町民債の償還も終了したため、予定される次の大きな出費は設備の更新である。
　事業の開始から６年目を迎え、設備の老朽化を考えなければならない、設備の検査、更新が今後の課題となっている。
　返還すべき大きな出費が一つ終わった為に、今後は環境問題に関わる一般会計の事業により積極かつ計画的な繰出しを行う予定である。
①収益的収支比率について
　全国の施設の平均値134.7％に対して、当施設は179.9％の値である。本年度も一昨年並みではあるが充分に平均以上の収支比率である。ここ近年は若干の減少傾向にも思えるが、これはH28から始まった消費税の支払いの他、一般会計への繰り出しなどの影響が大きいための結果である。町民債への償還も終了した為に収支比率は今後同程度を見込んでいる。
②営業収支比率について
　消費税の支払いにより若干減少しているが、十分収益を上げている。
　今後の設備の更新程度により、若干だが収支が減少することを想定している。
④供給原価について
　今年度も全国平均並みには、安定した供給原価で売電できている。
⑤EBITDAについて
　太陽光発電事業は、設備を整え収益を得るシンプルな構造である。
　設備の経年劣化により微小に減少していく以外、大きな出費が無ければ
　安定した直線になっている。</t>
    <rPh sb="553" eb="556">
      <t>コンネンド</t>
    </rPh>
    <rPh sb="570" eb="572">
      <t>キョウキュウ</t>
    </rPh>
    <phoneticPr fontId="5"/>
  </si>
  <si>
    <t>今年度の値は全国平均と比較しても安定して推移している。
今後は更新を見据えた設備の管理計画を進める。
①設備利用率
　資源エネルギー庁のH27のワーキンググループの報告で設定されている太陽光設備の設備利用率の水準では14%が平均値となっている。一方、当施設では12％以上を確保している。そのうえで、事業開始から６年経過したわけだが、経年劣化もまだ見られず、安定した発電量を保っている。
②修繕費比率
　小さな修繕は存在しているが、未だ大きな施設の修繕等は無い。
　今後の経年劣化していくことについては適切に対応していく。
③企業債残高対料金収入比率
　町民債の償還も終わり、収支的に安定し、順調に償還出来ている。
⑤ＦＩＴ収入割合
　当該施設は実質はＦＩＴ適用１００％の施設である。
　現在は2社に売電を行っているが、令和３年度より1社になる。
結果として中国電力に集中することによるリスクはあるが、他代替えも無いためにやむを得ない。但し、ＦＩＴ終了時の方針について継続して検討していく。</t>
    <rPh sb="0" eb="3">
      <t>コンネンド</t>
    </rPh>
    <rPh sb="4" eb="5">
      <t>アタイ</t>
    </rPh>
    <rPh sb="6" eb="8">
      <t>ゼンコク</t>
    </rPh>
    <rPh sb="8" eb="10">
      <t>ヘイキン</t>
    </rPh>
    <rPh sb="11" eb="13">
      <t>ヒカク</t>
    </rPh>
    <rPh sb="252" eb="254">
      <t>テキセツ</t>
    </rPh>
    <rPh sb="255" eb="257">
      <t>タイオウ</t>
    </rPh>
    <rPh sb="283" eb="285">
      <t>ショウカン</t>
    </rPh>
    <rPh sb="286" eb="287">
      <t>オ</t>
    </rPh>
    <rPh sb="290" eb="292">
      <t>シュウシ</t>
    </rPh>
    <rPh sb="298" eb="300">
      <t>ジュンチョウ</t>
    </rPh>
    <rPh sb="301" eb="303">
      <t>ショウカン</t>
    </rPh>
    <rPh sb="303" eb="305">
      <t>デキ</t>
    </rPh>
    <rPh sb="321" eb="323">
      <t>トウガイ</t>
    </rPh>
    <rPh sb="323" eb="325">
      <t>シセツ</t>
    </rPh>
    <rPh sb="326" eb="328">
      <t>ジッシツ</t>
    </rPh>
    <rPh sb="332" eb="334">
      <t>テキヨウ</t>
    </rPh>
    <rPh sb="339" eb="341">
      <t>シセツ</t>
    </rPh>
    <rPh sb="347" eb="349">
      <t>ゲンザイ</t>
    </rPh>
    <rPh sb="437" eb="439">
      <t>ケイゾク</t>
    </rPh>
    <phoneticPr fontId="5"/>
  </si>
  <si>
    <t>　令和元年度については、大きな変化は無く安定した経営が出来た。
　事業開始から６年が過ぎ、本格的に施設の更新などについて検討が必要になるので、老朽化等対策について十分な調査と、計画の検討を行う。</t>
    <rPh sb="20" eb="22">
      <t>アンテイ</t>
    </rPh>
    <rPh sb="24" eb="26">
      <t>ケイエイ</t>
    </rPh>
    <rPh sb="27" eb="29">
      <t>デキ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</si>
</sst>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813.9</c:v>
                </c:pt>
                <c:pt idx="1">
                  <c:v>529.1</c:v>
                </c:pt>
                <c:pt idx="2">
                  <c:v>183.1</c:v>
                </c:pt>
                <c:pt idx="3">
                  <c:v>40</c:v>
                </c:pt>
                <c:pt idx="4">
                  <c:v>179.9</c:v>
                </c:pt>
              </c:numCache>
            </c:numRef>
          </c:val>
          <c:extLst xmlns:c16r2="http://schemas.microsoft.com/office/drawing/2015/06/chart">
            <c:ext xmlns:c16="http://schemas.microsoft.com/office/drawing/2014/chart" uri="{C3380CC4-5D6E-409C-BE32-E72D297353CC}">
              <c16:uniqueId val="{00000000-5856-41A6-AE7F-1FA849DFAF5B}"/>
            </c:ext>
          </c:extLst>
        </c:ser>
        <c:dLbls>
          <c:showLegendKey val="0"/>
          <c:showVal val="0"/>
          <c:showCatName val="0"/>
          <c:showSerName val="0"/>
          <c:showPercent val="0"/>
          <c:showBubbleSize val="0"/>
        </c:dLbls>
        <c:gapWidth val="180"/>
        <c:overlap val="-90"/>
        <c:axId val="437930416"/>
        <c:axId val="43793080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xmlns:c16r2="http://schemas.microsoft.com/office/drawing/2015/06/chart">
            <c:ext xmlns:c16="http://schemas.microsoft.com/office/drawing/2014/chart" uri="{C3380CC4-5D6E-409C-BE32-E72D297353CC}">
              <c16:uniqueId val="{00000001-5856-41A6-AE7F-1FA849DFAF5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56-41A6-AE7F-1FA849DFAF5B}"/>
            </c:ext>
          </c:extLst>
        </c:ser>
        <c:dLbls>
          <c:showLegendKey val="0"/>
          <c:showVal val="0"/>
          <c:showCatName val="0"/>
          <c:showSerName val="0"/>
          <c:showPercent val="0"/>
          <c:showBubbleSize val="0"/>
        </c:dLbls>
        <c:marker val="1"/>
        <c:smooth val="0"/>
        <c:axId val="437930416"/>
        <c:axId val="437930800"/>
      </c:lineChart>
      <c:catAx>
        <c:axId val="437930416"/>
        <c:scaling>
          <c:orientation val="minMax"/>
        </c:scaling>
        <c:delete val="0"/>
        <c:axPos val="b"/>
        <c:numFmt formatCode="General" sourceLinked="1"/>
        <c:majorTickMark val="none"/>
        <c:minorTickMark val="none"/>
        <c:tickLblPos val="none"/>
        <c:crossAx val="437930800"/>
        <c:crosses val="autoZero"/>
        <c:auto val="0"/>
        <c:lblAlgn val="ctr"/>
        <c:lblOffset val="100"/>
        <c:noMultiLvlLbl val="1"/>
      </c:catAx>
      <c:valAx>
        <c:axId val="43793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930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45.2</c:v>
                </c:pt>
                <c:pt idx="1">
                  <c:v>56.2</c:v>
                </c:pt>
                <c:pt idx="2">
                  <c:v>49.9</c:v>
                </c:pt>
                <c:pt idx="3">
                  <c:v>58.3</c:v>
                </c:pt>
                <c:pt idx="4">
                  <c:v>65.3</c:v>
                </c:pt>
              </c:numCache>
            </c:numRef>
          </c:val>
          <c:extLst xmlns:c16r2="http://schemas.microsoft.com/office/drawing/2015/06/chart">
            <c:ext xmlns:c16="http://schemas.microsoft.com/office/drawing/2014/chart" uri="{C3380CC4-5D6E-409C-BE32-E72D297353CC}">
              <c16:uniqueId val="{00000000-51AA-4F09-B755-6D9EDDAD4644}"/>
            </c:ext>
          </c:extLst>
        </c:ser>
        <c:dLbls>
          <c:showLegendKey val="0"/>
          <c:showVal val="0"/>
          <c:showCatName val="0"/>
          <c:showSerName val="0"/>
          <c:showPercent val="0"/>
          <c:showBubbleSize val="0"/>
        </c:dLbls>
        <c:gapWidth val="180"/>
        <c:overlap val="-90"/>
        <c:axId val="439327344"/>
        <c:axId val="43932224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xmlns:c16r2="http://schemas.microsoft.com/office/drawing/2015/06/chart">
            <c:ext xmlns:c16="http://schemas.microsoft.com/office/drawing/2014/chart" uri="{C3380CC4-5D6E-409C-BE32-E72D297353CC}">
              <c16:uniqueId val="{00000001-51AA-4F09-B755-6D9EDDAD4644}"/>
            </c:ext>
          </c:extLst>
        </c:ser>
        <c:dLbls>
          <c:showLegendKey val="0"/>
          <c:showVal val="0"/>
          <c:showCatName val="0"/>
          <c:showSerName val="0"/>
          <c:showPercent val="0"/>
          <c:showBubbleSize val="0"/>
        </c:dLbls>
        <c:marker val="1"/>
        <c:smooth val="0"/>
        <c:axId val="439327344"/>
        <c:axId val="439322248"/>
      </c:lineChart>
      <c:catAx>
        <c:axId val="439327344"/>
        <c:scaling>
          <c:orientation val="minMax"/>
        </c:scaling>
        <c:delete val="0"/>
        <c:axPos val="b"/>
        <c:numFmt formatCode="General" sourceLinked="1"/>
        <c:majorTickMark val="none"/>
        <c:minorTickMark val="none"/>
        <c:tickLblPos val="none"/>
        <c:crossAx val="439322248"/>
        <c:crosses val="autoZero"/>
        <c:auto val="0"/>
        <c:lblAlgn val="ctr"/>
        <c:lblOffset val="100"/>
        <c:noMultiLvlLbl val="1"/>
      </c:catAx>
      <c:valAx>
        <c:axId val="43932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27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6B-43DE-A800-8F2194D5461F}"/>
            </c:ext>
          </c:extLst>
        </c:ser>
        <c:dLbls>
          <c:showLegendKey val="0"/>
          <c:showVal val="0"/>
          <c:showCatName val="0"/>
          <c:showSerName val="0"/>
          <c:showPercent val="0"/>
          <c:showBubbleSize val="0"/>
        </c:dLbls>
        <c:gapWidth val="180"/>
        <c:overlap val="-90"/>
        <c:axId val="439324992"/>
        <c:axId val="4393230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6B-43DE-A800-8F2194D5461F}"/>
            </c:ext>
          </c:extLst>
        </c:ser>
        <c:dLbls>
          <c:showLegendKey val="0"/>
          <c:showVal val="0"/>
          <c:showCatName val="0"/>
          <c:showSerName val="0"/>
          <c:showPercent val="0"/>
          <c:showBubbleSize val="0"/>
        </c:dLbls>
        <c:marker val="1"/>
        <c:smooth val="0"/>
        <c:axId val="439324992"/>
        <c:axId val="439323032"/>
      </c:lineChart>
      <c:catAx>
        <c:axId val="439324992"/>
        <c:scaling>
          <c:orientation val="minMax"/>
        </c:scaling>
        <c:delete val="0"/>
        <c:axPos val="b"/>
        <c:numFmt formatCode="General" sourceLinked="1"/>
        <c:majorTickMark val="none"/>
        <c:minorTickMark val="none"/>
        <c:tickLblPos val="none"/>
        <c:crossAx val="439323032"/>
        <c:crosses val="autoZero"/>
        <c:auto val="0"/>
        <c:lblAlgn val="ctr"/>
        <c:lblOffset val="100"/>
        <c:noMultiLvlLbl val="1"/>
      </c:catAx>
      <c:valAx>
        <c:axId val="43932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2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35-45AB-819A-FF3401BD15B1}"/>
            </c:ext>
          </c:extLst>
        </c:ser>
        <c:dLbls>
          <c:showLegendKey val="0"/>
          <c:showVal val="0"/>
          <c:showCatName val="0"/>
          <c:showSerName val="0"/>
          <c:showPercent val="0"/>
          <c:showBubbleSize val="0"/>
        </c:dLbls>
        <c:gapWidth val="180"/>
        <c:overlap val="-90"/>
        <c:axId val="439326168"/>
        <c:axId val="4393246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35-45AB-819A-FF3401BD15B1}"/>
            </c:ext>
          </c:extLst>
        </c:ser>
        <c:dLbls>
          <c:showLegendKey val="0"/>
          <c:showVal val="0"/>
          <c:showCatName val="0"/>
          <c:showSerName val="0"/>
          <c:showPercent val="0"/>
          <c:showBubbleSize val="0"/>
        </c:dLbls>
        <c:marker val="1"/>
        <c:smooth val="0"/>
        <c:axId val="439326168"/>
        <c:axId val="439324600"/>
      </c:lineChart>
      <c:catAx>
        <c:axId val="439326168"/>
        <c:scaling>
          <c:orientation val="minMax"/>
        </c:scaling>
        <c:delete val="0"/>
        <c:axPos val="b"/>
        <c:numFmt formatCode="General" sourceLinked="1"/>
        <c:majorTickMark val="none"/>
        <c:minorTickMark val="none"/>
        <c:tickLblPos val="none"/>
        <c:crossAx val="439324600"/>
        <c:crosses val="autoZero"/>
        <c:auto val="0"/>
        <c:lblAlgn val="ctr"/>
        <c:lblOffset val="100"/>
        <c:noMultiLvlLbl val="1"/>
      </c:catAx>
      <c:valAx>
        <c:axId val="439324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26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9A-40AD-B108-A2FF7CB336DE}"/>
            </c:ext>
          </c:extLst>
        </c:ser>
        <c:dLbls>
          <c:showLegendKey val="0"/>
          <c:showVal val="0"/>
          <c:showCatName val="0"/>
          <c:showSerName val="0"/>
          <c:showPercent val="0"/>
          <c:showBubbleSize val="0"/>
        </c:dLbls>
        <c:gapWidth val="180"/>
        <c:overlap val="-90"/>
        <c:axId val="439325776"/>
        <c:axId val="43932930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9A-40AD-B108-A2FF7CB336DE}"/>
            </c:ext>
          </c:extLst>
        </c:ser>
        <c:dLbls>
          <c:showLegendKey val="0"/>
          <c:showVal val="0"/>
          <c:showCatName val="0"/>
          <c:showSerName val="0"/>
          <c:showPercent val="0"/>
          <c:showBubbleSize val="0"/>
        </c:dLbls>
        <c:marker val="1"/>
        <c:smooth val="0"/>
        <c:axId val="439325776"/>
        <c:axId val="439329304"/>
      </c:lineChart>
      <c:catAx>
        <c:axId val="439325776"/>
        <c:scaling>
          <c:orientation val="minMax"/>
        </c:scaling>
        <c:delete val="0"/>
        <c:axPos val="b"/>
        <c:numFmt formatCode="General" sourceLinked="1"/>
        <c:majorTickMark val="none"/>
        <c:minorTickMark val="none"/>
        <c:tickLblPos val="none"/>
        <c:crossAx val="439329304"/>
        <c:crosses val="autoZero"/>
        <c:auto val="0"/>
        <c:lblAlgn val="ctr"/>
        <c:lblOffset val="100"/>
        <c:noMultiLvlLbl val="1"/>
      </c:catAx>
      <c:valAx>
        <c:axId val="439329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3257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E2-40B4-9988-B22B5DC5DE08}"/>
            </c:ext>
          </c:extLst>
        </c:ser>
        <c:dLbls>
          <c:showLegendKey val="0"/>
          <c:showVal val="0"/>
          <c:showCatName val="0"/>
          <c:showSerName val="0"/>
          <c:showPercent val="0"/>
          <c:showBubbleSize val="0"/>
        </c:dLbls>
        <c:gapWidth val="180"/>
        <c:overlap val="-90"/>
        <c:axId val="439954712"/>
        <c:axId val="43994765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E2-40B4-9988-B22B5DC5DE08}"/>
            </c:ext>
          </c:extLst>
        </c:ser>
        <c:dLbls>
          <c:showLegendKey val="0"/>
          <c:showVal val="0"/>
          <c:showCatName val="0"/>
          <c:showSerName val="0"/>
          <c:showPercent val="0"/>
          <c:showBubbleSize val="0"/>
        </c:dLbls>
        <c:marker val="1"/>
        <c:smooth val="0"/>
        <c:axId val="439954712"/>
        <c:axId val="439947656"/>
      </c:lineChart>
      <c:catAx>
        <c:axId val="439954712"/>
        <c:scaling>
          <c:orientation val="minMax"/>
        </c:scaling>
        <c:delete val="0"/>
        <c:axPos val="b"/>
        <c:numFmt formatCode="General" sourceLinked="1"/>
        <c:majorTickMark val="none"/>
        <c:minorTickMark val="none"/>
        <c:tickLblPos val="none"/>
        <c:crossAx val="439947656"/>
        <c:crosses val="autoZero"/>
        <c:auto val="0"/>
        <c:lblAlgn val="ctr"/>
        <c:lblOffset val="100"/>
        <c:noMultiLvlLbl val="1"/>
      </c:catAx>
      <c:valAx>
        <c:axId val="43994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54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76-46CC-8104-27EB1D770116}"/>
            </c:ext>
          </c:extLst>
        </c:ser>
        <c:dLbls>
          <c:showLegendKey val="0"/>
          <c:showVal val="0"/>
          <c:showCatName val="0"/>
          <c:showSerName val="0"/>
          <c:showPercent val="0"/>
          <c:showBubbleSize val="0"/>
        </c:dLbls>
        <c:gapWidth val="180"/>
        <c:overlap val="-90"/>
        <c:axId val="439953536"/>
        <c:axId val="4399492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76-46CC-8104-27EB1D770116}"/>
            </c:ext>
          </c:extLst>
        </c:ser>
        <c:dLbls>
          <c:showLegendKey val="0"/>
          <c:showVal val="0"/>
          <c:showCatName val="0"/>
          <c:showSerName val="0"/>
          <c:showPercent val="0"/>
          <c:showBubbleSize val="0"/>
        </c:dLbls>
        <c:marker val="1"/>
        <c:smooth val="0"/>
        <c:axId val="439953536"/>
        <c:axId val="439949224"/>
      </c:lineChart>
      <c:catAx>
        <c:axId val="439953536"/>
        <c:scaling>
          <c:orientation val="minMax"/>
        </c:scaling>
        <c:delete val="0"/>
        <c:axPos val="b"/>
        <c:numFmt formatCode="General" sourceLinked="1"/>
        <c:majorTickMark val="none"/>
        <c:minorTickMark val="none"/>
        <c:tickLblPos val="none"/>
        <c:crossAx val="439949224"/>
        <c:crosses val="autoZero"/>
        <c:auto val="0"/>
        <c:lblAlgn val="ctr"/>
        <c:lblOffset val="100"/>
        <c:noMultiLvlLbl val="1"/>
      </c:catAx>
      <c:valAx>
        <c:axId val="439949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53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80-48DC-BB9E-DD4F5970AEC6}"/>
            </c:ext>
          </c:extLst>
        </c:ser>
        <c:dLbls>
          <c:showLegendKey val="0"/>
          <c:showVal val="0"/>
          <c:showCatName val="0"/>
          <c:showSerName val="0"/>
          <c:showPercent val="0"/>
          <c:showBubbleSize val="0"/>
        </c:dLbls>
        <c:gapWidth val="180"/>
        <c:overlap val="-90"/>
        <c:axId val="439951968"/>
        <c:axId val="4399527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80-48DC-BB9E-DD4F5970AEC6}"/>
            </c:ext>
          </c:extLst>
        </c:ser>
        <c:dLbls>
          <c:showLegendKey val="0"/>
          <c:showVal val="0"/>
          <c:showCatName val="0"/>
          <c:showSerName val="0"/>
          <c:showPercent val="0"/>
          <c:showBubbleSize val="0"/>
        </c:dLbls>
        <c:marker val="1"/>
        <c:smooth val="0"/>
        <c:axId val="439951968"/>
        <c:axId val="439952752"/>
      </c:lineChart>
      <c:catAx>
        <c:axId val="439951968"/>
        <c:scaling>
          <c:orientation val="minMax"/>
        </c:scaling>
        <c:delete val="0"/>
        <c:axPos val="b"/>
        <c:numFmt formatCode="General" sourceLinked="1"/>
        <c:majorTickMark val="none"/>
        <c:minorTickMark val="none"/>
        <c:tickLblPos val="none"/>
        <c:crossAx val="439952752"/>
        <c:crosses val="autoZero"/>
        <c:auto val="0"/>
        <c:lblAlgn val="ctr"/>
        <c:lblOffset val="100"/>
        <c:noMultiLvlLbl val="1"/>
      </c:catAx>
      <c:valAx>
        <c:axId val="43995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5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F9-47D0-A0CC-0936406DEA3F}"/>
            </c:ext>
          </c:extLst>
        </c:ser>
        <c:dLbls>
          <c:showLegendKey val="0"/>
          <c:showVal val="0"/>
          <c:showCatName val="0"/>
          <c:showSerName val="0"/>
          <c:showPercent val="0"/>
          <c:showBubbleSize val="0"/>
        </c:dLbls>
        <c:gapWidth val="180"/>
        <c:overlap val="-90"/>
        <c:axId val="439950008"/>
        <c:axId val="43995040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F9-47D0-A0CC-0936406DEA3F}"/>
            </c:ext>
          </c:extLst>
        </c:ser>
        <c:dLbls>
          <c:showLegendKey val="0"/>
          <c:showVal val="0"/>
          <c:showCatName val="0"/>
          <c:showSerName val="0"/>
          <c:showPercent val="0"/>
          <c:showBubbleSize val="0"/>
        </c:dLbls>
        <c:marker val="1"/>
        <c:smooth val="0"/>
        <c:axId val="439950008"/>
        <c:axId val="439950400"/>
      </c:lineChart>
      <c:catAx>
        <c:axId val="439950008"/>
        <c:scaling>
          <c:orientation val="minMax"/>
        </c:scaling>
        <c:delete val="0"/>
        <c:axPos val="b"/>
        <c:numFmt formatCode="General" sourceLinked="1"/>
        <c:majorTickMark val="none"/>
        <c:minorTickMark val="none"/>
        <c:tickLblPos val="none"/>
        <c:crossAx val="439950400"/>
        <c:crosses val="autoZero"/>
        <c:auto val="0"/>
        <c:lblAlgn val="ctr"/>
        <c:lblOffset val="100"/>
        <c:noMultiLvlLbl val="1"/>
      </c:catAx>
      <c:valAx>
        <c:axId val="43995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50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C9-4597-B3DD-8D54B0AB8AC4}"/>
            </c:ext>
          </c:extLst>
        </c:ser>
        <c:dLbls>
          <c:showLegendKey val="0"/>
          <c:showVal val="0"/>
          <c:showCatName val="0"/>
          <c:showSerName val="0"/>
          <c:showPercent val="0"/>
          <c:showBubbleSize val="0"/>
        </c:dLbls>
        <c:gapWidth val="180"/>
        <c:overlap val="-90"/>
        <c:axId val="439948440"/>
        <c:axId val="43995079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C9-4597-B3DD-8D54B0AB8AC4}"/>
            </c:ext>
          </c:extLst>
        </c:ser>
        <c:dLbls>
          <c:showLegendKey val="0"/>
          <c:showVal val="0"/>
          <c:showCatName val="0"/>
          <c:showSerName val="0"/>
          <c:showPercent val="0"/>
          <c:showBubbleSize val="0"/>
        </c:dLbls>
        <c:marker val="1"/>
        <c:smooth val="0"/>
        <c:axId val="439948440"/>
        <c:axId val="439950792"/>
      </c:lineChart>
      <c:catAx>
        <c:axId val="439948440"/>
        <c:scaling>
          <c:orientation val="minMax"/>
        </c:scaling>
        <c:delete val="0"/>
        <c:axPos val="b"/>
        <c:numFmt formatCode="General" sourceLinked="1"/>
        <c:majorTickMark val="none"/>
        <c:minorTickMark val="none"/>
        <c:tickLblPos val="none"/>
        <c:crossAx val="439950792"/>
        <c:crosses val="autoZero"/>
        <c:auto val="0"/>
        <c:lblAlgn val="ctr"/>
        <c:lblOffset val="100"/>
        <c:noMultiLvlLbl val="1"/>
      </c:catAx>
      <c:valAx>
        <c:axId val="439950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48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67-44E1-88C0-C5CF18343B34}"/>
            </c:ext>
          </c:extLst>
        </c:ser>
        <c:dLbls>
          <c:showLegendKey val="0"/>
          <c:showVal val="0"/>
          <c:showCatName val="0"/>
          <c:showSerName val="0"/>
          <c:showPercent val="0"/>
          <c:showBubbleSize val="0"/>
        </c:dLbls>
        <c:gapWidth val="180"/>
        <c:overlap val="-90"/>
        <c:axId val="439948832"/>
        <c:axId val="43995432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67-44E1-88C0-C5CF18343B34}"/>
            </c:ext>
          </c:extLst>
        </c:ser>
        <c:dLbls>
          <c:showLegendKey val="0"/>
          <c:showVal val="0"/>
          <c:showCatName val="0"/>
          <c:showSerName val="0"/>
          <c:showPercent val="0"/>
          <c:showBubbleSize val="0"/>
        </c:dLbls>
        <c:marker val="1"/>
        <c:smooth val="0"/>
        <c:axId val="439948832"/>
        <c:axId val="439954320"/>
      </c:lineChart>
      <c:catAx>
        <c:axId val="439948832"/>
        <c:scaling>
          <c:orientation val="minMax"/>
        </c:scaling>
        <c:delete val="0"/>
        <c:axPos val="b"/>
        <c:numFmt formatCode="General" sourceLinked="1"/>
        <c:majorTickMark val="none"/>
        <c:minorTickMark val="none"/>
        <c:tickLblPos val="none"/>
        <c:crossAx val="439954320"/>
        <c:crosses val="autoZero"/>
        <c:auto val="0"/>
        <c:lblAlgn val="ctr"/>
        <c:lblOffset val="100"/>
        <c:noMultiLvlLbl val="1"/>
      </c:catAx>
      <c:valAx>
        <c:axId val="439954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4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1962.1</c:v>
                </c:pt>
                <c:pt idx="1">
                  <c:v>839.8</c:v>
                </c:pt>
                <c:pt idx="2">
                  <c:v>686.9</c:v>
                </c:pt>
                <c:pt idx="3">
                  <c:v>655.9</c:v>
                </c:pt>
                <c:pt idx="4">
                  <c:v>779</c:v>
                </c:pt>
              </c:numCache>
            </c:numRef>
          </c:val>
          <c:extLst xmlns:c16r2="http://schemas.microsoft.com/office/drawing/2015/06/chart">
            <c:ext xmlns:c16="http://schemas.microsoft.com/office/drawing/2014/chart" uri="{C3380CC4-5D6E-409C-BE32-E72D297353CC}">
              <c16:uniqueId val="{00000000-6F6A-4DE6-8029-D055BF8E8B52}"/>
            </c:ext>
          </c:extLst>
        </c:ser>
        <c:dLbls>
          <c:showLegendKey val="0"/>
          <c:showVal val="0"/>
          <c:showCatName val="0"/>
          <c:showSerName val="0"/>
          <c:showPercent val="0"/>
          <c:showBubbleSize val="0"/>
        </c:dLbls>
        <c:gapWidth val="180"/>
        <c:overlap val="-90"/>
        <c:axId val="438006496"/>
        <c:axId val="4380068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xmlns:c16r2="http://schemas.microsoft.com/office/drawing/2015/06/chart">
            <c:ext xmlns:c16="http://schemas.microsoft.com/office/drawing/2014/chart" uri="{C3380CC4-5D6E-409C-BE32-E72D297353CC}">
              <c16:uniqueId val="{00000001-6F6A-4DE6-8029-D055BF8E8B5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F6A-4DE6-8029-D055BF8E8B52}"/>
            </c:ext>
          </c:extLst>
        </c:ser>
        <c:dLbls>
          <c:showLegendKey val="0"/>
          <c:showVal val="0"/>
          <c:showCatName val="0"/>
          <c:showSerName val="0"/>
          <c:showPercent val="0"/>
          <c:showBubbleSize val="0"/>
        </c:dLbls>
        <c:marker val="1"/>
        <c:smooth val="0"/>
        <c:axId val="438006496"/>
        <c:axId val="438006880"/>
      </c:lineChart>
      <c:catAx>
        <c:axId val="438006496"/>
        <c:scaling>
          <c:orientation val="minMax"/>
        </c:scaling>
        <c:delete val="0"/>
        <c:axPos val="b"/>
        <c:numFmt formatCode="General" sourceLinked="1"/>
        <c:majorTickMark val="none"/>
        <c:minorTickMark val="none"/>
        <c:tickLblPos val="none"/>
        <c:crossAx val="438006880"/>
        <c:crosses val="autoZero"/>
        <c:auto val="0"/>
        <c:lblAlgn val="ctr"/>
        <c:lblOffset val="100"/>
        <c:noMultiLvlLbl val="1"/>
      </c:catAx>
      <c:valAx>
        <c:axId val="43800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006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03-4CB9-868E-CB43F8DFF866}"/>
            </c:ext>
          </c:extLst>
        </c:ser>
        <c:dLbls>
          <c:showLegendKey val="0"/>
          <c:showVal val="0"/>
          <c:showCatName val="0"/>
          <c:showSerName val="0"/>
          <c:showPercent val="0"/>
          <c:showBubbleSize val="0"/>
        </c:dLbls>
        <c:gapWidth val="180"/>
        <c:overlap val="-90"/>
        <c:axId val="439951184"/>
        <c:axId val="4399515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03-4CB9-868E-CB43F8DFF866}"/>
            </c:ext>
          </c:extLst>
        </c:ser>
        <c:dLbls>
          <c:showLegendKey val="0"/>
          <c:showVal val="0"/>
          <c:showCatName val="0"/>
          <c:showSerName val="0"/>
          <c:showPercent val="0"/>
          <c:showBubbleSize val="0"/>
        </c:dLbls>
        <c:marker val="1"/>
        <c:smooth val="0"/>
        <c:axId val="439951184"/>
        <c:axId val="439951576"/>
      </c:lineChart>
      <c:catAx>
        <c:axId val="439951184"/>
        <c:scaling>
          <c:orientation val="minMax"/>
        </c:scaling>
        <c:delete val="0"/>
        <c:axPos val="b"/>
        <c:numFmt formatCode="General" sourceLinked="1"/>
        <c:majorTickMark val="none"/>
        <c:minorTickMark val="none"/>
        <c:tickLblPos val="none"/>
        <c:crossAx val="439951576"/>
        <c:crosses val="autoZero"/>
        <c:auto val="0"/>
        <c:lblAlgn val="ctr"/>
        <c:lblOffset val="100"/>
        <c:noMultiLvlLbl val="1"/>
      </c:catAx>
      <c:valAx>
        <c:axId val="439951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95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89-47CB-B5EB-63022EB6C860}"/>
            </c:ext>
          </c:extLst>
        </c:ser>
        <c:dLbls>
          <c:showLegendKey val="0"/>
          <c:showVal val="0"/>
          <c:showCatName val="0"/>
          <c:showSerName val="0"/>
          <c:showPercent val="0"/>
          <c:showBubbleSize val="0"/>
        </c:dLbls>
        <c:gapWidth val="180"/>
        <c:overlap val="-90"/>
        <c:axId val="440119128"/>
        <c:axId val="44011952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89-47CB-B5EB-63022EB6C860}"/>
            </c:ext>
          </c:extLst>
        </c:ser>
        <c:dLbls>
          <c:showLegendKey val="0"/>
          <c:showVal val="0"/>
          <c:showCatName val="0"/>
          <c:showSerName val="0"/>
          <c:showPercent val="0"/>
          <c:showBubbleSize val="0"/>
        </c:dLbls>
        <c:marker val="1"/>
        <c:smooth val="0"/>
        <c:axId val="440119128"/>
        <c:axId val="440119520"/>
      </c:lineChart>
      <c:catAx>
        <c:axId val="440119128"/>
        <c:scaling>
          <c:orientation val="minMax"/>
        </c:scaling>
        <c:delete val="0"/>
        <c:axPos val="b"/>
        <c:numFmt formatCode="General" sourceLinked="1"/>
        <c:majorTickMark val="none"/>
        <c:minorTickMark val="none"/>
        <c:tickLblPos val="none"/>
        <c:crossAx val="440119520"/>
        <c:crosses val="autoZero"/>
        <c:auto val="0"/>
        <c:lblAlgn val="ctr"/>
        <c:lblOffset val="100"/>
        <c:noMultiLvlLbl val="1"/>
      </c:catAx>
      <c:valAx>
        <c:axId val="44011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9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8D-40B1-BD71-0E628B92F4EE}"/>
            </c:ext>
          </c:extLst>
        </c:ser>
        <c:dLbls>
          <c:showLegendKey val="0"/>
          <c:showVal val="0"/>
          <c:showCatName val="0"/>
          <c:showSerName val="0"/>
          <c:showPercent val="0"/>
          <c:showBubbleSize val="0"/>
        </c:dLbls>
        <c:gapWidth val="180"/>
        <c:overlap val="-90"/>
        <c:axId val="440125008"/>
        <c:axId val="4401199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8D-40B1-BD71-0E628B92F4EE}"/>
            </c:ext>
          </c:extLst>
        </c:ser>
        <c:dLbls>
          <c:showLegendKey val="0"/>
          <c:showVal val="0"/>
          <c:showCatName val="0"/>
          <c:showSerName val="0"/>
          <c:showPercent val="0"/>
          <c:showBubbleSize val="0"/>
        </c:dLbls>
        <c:marker val="1"/>
        <c:smooth val="0"/>
        <c:axId val="440125008"/>
        <c:axId val="440119912"/>
      </c:lineChart>
      <c:catAx>
        <c:axId val="440125008"/>
        <c:scaling>
          <c:orientation val="minMax"/>
        </c:scaling>
        <c:delete val="0"/>
        <c:axPos val="b"/>
        <c:numFmt formatCode="General" sourceLinked="1"/>
        <c:majorTickMark val="none"/>
        <c:minorTickMark val="none"/>
        <c:tickLblPos val="none"/>
        <c:crossAx val="440119912"/>
        <c:crosses val="autoZero"/>
        <c:auto val="0"/>
        <c:lblAlgn val="ctr"/>
        <c:lblOffset val="100"/>
        <c:noMultiLvlLbl val="1"/>
      </c:catAx>
      <c:valAx>
        <c:axId val="440119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90-463B-9E75-DA2FD35B97B6}"/>
            </c:ext>
          </c:extLst>
        </c:ser>
        <c:dLbls>
          <c:showLegendKey val="0"/>
          <c:showVal val="0"/>
          <c:showCatName val="0"/>
          <c:showSerName val="0"/>
          <c:showPercent val="0"/>
          <c:showBubbleSize val="0"/>
        </c:dLbls>
        <c:gapWidth val="180"/>
        <c:overlap val="-90"/>
        <c:axId val="440126184"/>
        <c:axId val="44012030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90-463B-9E75-DA2FD35B97B6}"/>
            </c:ext>
          </c:extLst>
        </c:ser>
        <c:dLbls>
          <c:showLegendKey val="0"/>
          <c:showVal val="0"/>
          <c:showCatName val="0"/>
          <c:showSerName val="0"/>
          <c:showPercent val="0"/>
          <c:showBubbleSize val="0"/>
        </c:dLbls>
        <c:marker val="1"/>
        <c:smooth val="0"/>
        <c:axId val="440126184"/>
        <c:axId val="440120304"/>
      </c:lineChart>
      <c:catAx>
        <c:axId val="440126184"/>
        <c:scaling>
          <c:orientation val="minMax"/>
        </c:scaling>
        <c:delete val="0"/>
        <c:axPos val="b"/>
        <c:numFmt formatCode="General" sourceLinked="1"/>
        <c:majorTickMark val="none"/>
        <c:minorTickMark val="none"/>
        <c:tickLblPos val="none"/>
        <c:crossAx val="440120304"/>
        <c:crosses val="autoZero"/>
        <c:auto val="0"/>
        <c:lblAlgn val="ctr"/>
        <c:lblOffset val="100"/>
        <c:noMultiLvlLbl val="1"/>
      </c:catAx>
      <c:valAx>
        <c:axId val="44012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6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07-48D8-8483-A7F171BB9B1A}"/>
            </c:ext>
          </c:extLst>
        </c:ser>
        <c:dLbls>
          <c:showLegendKey val="0"/>
          <c:showVal val="0"/>
          <c:showCatName val="0"/>
          <c:showSerName val="0"/>
          <c:showPercent val="0"/>
          <c:showBubbleSize val="0"/>
        </c:dLbls>
        <c:gapWidth val="180"/>
        <c:overlap val="-90"/>
        <c:axId val="440120696"/>
        <c:axId val="4401210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07-48D8-8483-A7F171BB9B1A}"/>
            </c:ext>
          </c:extLst>
        </c:ser>
        <c:dLbls>
          <c:showLegendKey val="0"/>
          <c:showVal val="0"/>
          <c:showCatName val="0"/>
          <c:showSerName val="0"/>
          <c:showPercent val="0"/>
          <c:showBubbleSize val="0"/>
        </c:dLbls>
        <c:marker val="1"/>
        <c:smooth val="0"/>
        <c:axId val="440120696"/>
        <c:axId val="440121088"/>
      </c:lineChart>
      <c:catAx>
        <c:axId val="440120696"/>
        <c:scaling>
          <c:orientation val="minMax"/>
        </c:scaling>
        <c:delete val="0"/>
        <c:axPos val="b"/>
        <c:numFmt formatCode="General" sourceLinked="1"/>
        <c:majorTickMark val="none"/>
        <c:minorTickMark val="none"/>
        <c:tickLblPos val="none"/>
        <c:crossAx val="440121088"/>
        <c:crosses val="autoZero"/>
        <c:auto val="0"/>
        <c:lblAlgn val="ctr"/>
        <c:lblOffset val="100"/>
        <c:noMultiLvlLbl val="1"/>
      </c:catAx>
      <c:valAx>
        <c:axId val="44012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06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80-4A16-9FAA-3E7DAB009EDE}"/>
            </c:ext>
          </c:extLst>
        </c:ser>
        <c:dLbls>
          <c:showLegendKey val="0"/>
          <c:showVal val="0"/>
          <c:showCatName val="0"/>
          <c:showSerName val="0"/>
          <c:showPercent val="0"/>
          <c:showBubbleSize val="0"/>
        </c:dLbls>
        <c:gapWidth val="180"/>
        <c:overlap val="-90"/>
        <c:axId val="440121480"/>
        <c:axId val="44012187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80-4A16-9FAA-3E7DAB009EDE}"/>
            </c:ext>
          </c:extLst>
        </c:ser>
        <c:dLbls>
          <c:showLegendKey val="0"/>
          <c:showVal val="0"/>
          <c:showCatName val="0"/>
          <c:showSerName val="0"/>
          <c:showPercent val="0"/>
          <c:showBubbleSize val="0"/>
        </c:dLbls>
        <c:marker val="1"/>
        <c:smooth val="0"/>
        <c:axId val="440121480"/>
        <c:axId val="440121872"/>
      </c:lineChart>
      <c:catAx>
        <c:axId val="440121480"/>
        <c:scaling>
          <c:orientation val="minMax"/>
        </c:scaling>
        <c:delete val="0"/>
        <c:axPos val="b"/>
        <c:numFmt formatCode="General" sourceLinked="1"/>
        <c:majorTickMark val="none"/>
        <c:minorTickMark val="none"/>
        <c:tickLblPos val="none"/>
        <c:crossAx val="440121872"/>
        <c:crosses val="autoZero"/>
        <c:auto val="0"/>
        <c:lblAlgn val="ctr"/>
        <c:lblOffset val="100"/>
        <c:noMultiLvlLbl val="1"/>
      </c:catAx>
      <c:valAx>
        <c:axId val="44012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1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12.9</c:v>
                </c:pt>
                <c:pt idx="1">
                  <c:v>12.7</c:v>
                </c:pt>
                <c:pt idx="2">
                  <c:v>14.6</c:v>
                </c:pt>
                <c:pt idx="3">
                  <c:v>12.8</c:v>
                </c:pt>
                <c:pt idx="4">
                  <c:v>12.8</c:v>
                </c:pt>
              </c:numCache>
            </c:numRef>
          </c:val>
          <c:extLst xmlns:c16r2="http://schemas.microsoft.com/office/drawing/2015/06/chart">
            <c:ext xmlns:c16="http://schemas.microsoft.com/office/drawing/2014/chart" uri="{C3380CC4-5D6E-409C-BE32-E72D297353CC}">
              <c16:uniqueId val="{00000000-A297-4D35-BE23-95093421BB8C}"/>
            </c:ext>
          </c:extLst>
        </c:ser>
        <c:dLbls>
          <c:showLegendKey val="0"/>
          <c:showVal val="0"/>
          <c:showCatName val="0"/>
          <c:showSerName val="0"/>
          <c:showPercent val="0"/>
          <c:showBubbleSize val="0"/>
        </c:dLbls>
        <c:gapWidth val="180"/>
        <c:overlap val="-90"/>
        <c:axId val="440123048"/>
        <c:axId val="4401234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xmlns:c16r2="http://schemas.microsoft.com/office/drawing/2015/06/chart">
            <c:ext xmlns:c16="http://schemas.microsoft.com/office/drawing/2014/chart" uri="{C3380CC4-5D6E-409C-BE32-E72D297353CC}">
              <c16:uniqueId val="{00000001-A297-4D35-BE23-95093421BB8C}"/>
            </c:ext>
          </c:extLst>
        </c:ser>
        <c:dLbls>
          <c:showLegendKey val="0"/>
          <c:showVal val="0"/>
          <c:showCatName val="0"/>
          <c:showSerName val="0"/>
          <c:showPercent val="0"/>
          <c:showBubbleSize val="0"/>
        </c:dLbls>
        <c:marker val="1"/>
        <c:smooth val="0"/>
        <c:axId val="440123048"/>
        <c:axId val="440123440"/>
      </c:lineChart>
      <c:catAx>
        <c:axId val="440123048"/>
        <c:scaling>
          <c:orientation val="minMax"/>
        </c:scaling>
        <c:delete val="0"/>
        <c:axPos val="b"/>
        <c:numFmt formatCode="General" sourceLinked="1"/>
        <c:majorTickMark val="none"/>
        <c:minorTickMark val="none"/>
        <c:tickLblPos val="none"/>
        <c:crossAx val="440123440"/>
        <c:crosses val="autoZero"/>
        <c:auto val="0"/>
        <c:lblAlgn val="ctr"/>
        <c:lblOffset val="100"/>
        <c:noMultiLvlLbl val="1"/>
      </c:catAx>
      <c:valAx>
        <c:axId val="44012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3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9490-4E7D-B30F-6BF650C0C1DD}"/>
            </c:ext>
          </c:extLst>
        </c:ser>
        <c:dLbls>
          <c:showLegendKey val="0"/>
          <c:showVal val="0"/>
          <c:showCatName val="0"/>
          <c:showSerName val="0"/>
          <c:showPercent val="0"/>
          <c:showBubbleSize val="0"/>
        </c:dLbls>
        <c:gapWidth val="180"/>
        <c:overlap val="-90"/>
        <c:axId val="440124616"/>
        <c:axId val="4403548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xmlns:c16r2="http://schemas.microsoft.com/office/drawing/2015/06/chart">
            <c:ext xmlns:c16="http://schemas.microsoft.com/office/drawing/2014/chart" uri="{C3380CC4-5D6E-409C-BE32-E72D297353CC}">
              <c16:uniqueId val="{00000001-9490-4E7D-B30F-6BF650C0C1DD}"/>
            </c:ext>
          </c:extLst>
        </c:ser>
        <c:dLbls>
          <c:showLegendKey val="0"/>
          <c:showVal val="0"/>
          <c:showCatName val="0"/>
          <c:showSerName val="0"/>
          <c:showPercent val="0"/>
          <c:showBubbleSize val="0"/>
        </c:dLbls>
        <c:marker val="1"/>
        <c:smooth val="0"/>
        <c:axId val="440124616"/>
        <c:axId val="440354864"/>
      </c:lineChart>
      <c:catAx>
        <c:axId val="440124616"/>
        <c:scaling>
          <c:orientation val="minMax"/>
        </c:scaling>
        <c:delete val="0"/>
        <c:axPos val="b"/>
        <c:numFmt formatCode="General" sourceLinked="1"/>
        <c:majorTickMark val="none"/>
        <c:minorTickMark val="none"/>
        <c:tickLblPos val="none"/>
        <c:crossAx val="440354864"/>
        <c:crosses val="autoZero"/>
        <c:auto val="0"/>
        <c:lblAlgn val="ctr"/>
        <c:lblOffset val="100"/>
        <c:noMultiLvlLbl val="1"/>
      </c:catAx>
      <c:valAx>
        <c:axId val="44035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4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671.4</c:v>
                </c:pt>
                <c:pt idx="1">
                  <c:v>685.5</c:v>
                </c:pt>
                <c:pt idx="2">
                  <c:v>560.79999999999995</c:v>
                </c:pt>
                <c:pt idx="3">
                  <c:v>468.6</c:v>
                </c:pt>
                <c:pt idx="4">
                  <c:v>427.6</c:v>
                </c:pt>
              </c:numCache>
            </c:numRef>
          </c:val>
          <c:extLst xmlns:c16r2="http://schemas.microsoft.com/office/drawing/2015/06/chart">
            <c:ext xmlns:c16="http://schemas.microsoft.com/office/drawing/2014/chart" uri="{C3380CC4-5D6E-409C-BE32-E72D297353CC}">
              <c16:uniqueId val="{00000000-82EE-4AC8-B552-A25CD4B29618}"/>
            </c:ext>
          </c:extLst>
        </c:ser>
        <c:dLbls>
          <c:showLegendKey val="0"/>
          <c:showVal val="0"/>
          <c:showCatName val="0"/>
          <c:showSerName val="0"/>
          <c:showPercent val="0"/>
          <c:showBubbleSize val="0"/>
        </c:dLbls>
        <c:gapWidth val="180"/>
        <c:overlap val="-90"/>
        <c:axId val="440350944"/>
        <c:axId val="4403532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xmlns:c16r2="http://schemas.microsoft.com/office/drawing/2015/06/chart">
            <c:ext xmlns:c16="http://schemas.microsoft.com/office/drawing/2014/chart" uri="{C3380CC4-5D6E-409C-BE32-E72D297353CC}">
              <c16:uniqueId val="{00000001-82EE-4AC8-B552-A25CD4B29618}"/>
            </c:ext>
          </c:extLst>
        </c:ser>
        <c:dLbls>
          <c:showLegendKey val="0"/>
          <c:showVal val="0"/>
          <c:showCatName val="0"/>
          <c:showSerName val="0"/>
          <c:showPercent val="0"/>
          <c:showBubbleSize val="0"/>
        </c:dLbls>
        <c:marker val="1"/>
        <c:smooth val="0"/>
        <c:axId val="440350944"/>
        <c:axId val="440353296"/>
      </c:lineChart>
      <c:catAx>
        <c:axId val="440350944"/>
        <c:scaling>
          <c:orientation val="minMax"/>
        </c:scaling>
        <c:delete val="0"/>
        <c:axPos val="b"/>
        <c:numFmt formatCode="General" sourceLinked="1"/>
        <c:majorTickMark val="none"/>
        <c:minorTickMark val="none"/>
        <c:tickLblPos val="none"/>
        <c:crossAx val="440353296"/>
        <c:crosses val="autoZero"/>
        <c:auto val="0"/>
        <c:lblAlgn val="ctr"/>
        <c:lblOffset val="100"/>
        <c:noMultiLvlLbl val="1"/>
      </c:catAx>
      <c:valAx>
        <c:axId val="44035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35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37-4775-99B0-2350F77015D3}"/>
            </c:ext>
          </c:extLst>
        </c:ser>
        <c:dLbls>
          <c:showLegendKey val="0"/>
          <c:showVal val="0"/>
          <c:showCatName val="0"/>
          <c:showSerName val="0"/>
          <c:showPercent val="0"/>
          <c:showBubbleSize val="0"/>
        </c:dLbls>
        <c:gapWidth val="180"/>
        <c:overlap val="-90"/>
        <c:axId val="440355256"/>
        <c:axId val="4403497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7-4775-99B0-2350F77015D3}"/>
            </c:ext>
          </c:extLst>
        </c:ser>
        <c:dLbls>
          <c:showLegendKey val="0"/>
          <c:showVal val="0"/>
          <c:showCatName val="0"/>
          <c:showSerName val="0"/>
          <c:showPercent val="0"/>
          <c:showBubbleSize val="0"/>
        </c:dLbls>
        <c:marker val="1"/>
        <c:smooth val="0"/>
        <c:axId val="440355256"/>
        <c:axId val="440349768"/>
      </c:lineChart>
      <c:catAx>
        <c:axId val="440355256"/>
        <c:scaling>
          <c:orientation val="minMax"/>
        </c:scaling>
        <c:delete val="0"/>
        <c:axPos val="b"/>
        <c:numFmt formatCode="General" sourceLinked="1"/>
        <c:majorTickMark val="none"/>
        <c:minorTickMark val="none"/>
        <c:tickLblPos val="none"/>
        <c:crossAx val="440349768"/>
        <c:crosses val="autoZero"/>
        <c:auto val="0"/>
        <c:lblAlgn val="ctr"/>
        <c:lblOffset val="100"/>
        <c:noMultiLvlLbl val="1"/>
      </c:catAx>
      <c:valAx>
        <c:axId val="44034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35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61-4DCA-979C-497C16159A7F}"/>
            </c:ext>
          </c:extLst>
        </c:ser>
        <c:dLbls>
          <c:showLegendKey val="0"/>
          <c:showVal val="0"/>
          <c:showCatName val="0"/>
          <c:showSerName val="0"/>
          <c:showPercent val="0"/>
          <c:showBubbleSize val="0"/>
        </c:dLbls>
        <c:gapWidth val="180"/>
        <c:overlap val="-90"/>
        <c:axId val="438892096"/>
        <c:axId val="4388924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61-4DCA-979C-497C16159A7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161-4DCA-979C-497C16159A7F}"/>
            </c:ext>
          </c:extLst>
        </c:ser>
        <c:dLbls>
          <c:showLegendKey val="0"/>
          <c:showVal val="0"/>
          <c:showCatName val="0"/>
          <c:showSerName val="0"/>
          <c:showPercent val="0"/>
          <c:showBubbleSize val="0"/>
        </c:dLbls>
        <c:marker val="1"/>
        <c:smooth val="0"/>
        <c:axId val="438892096"/>
        <c:axId val="438892480"/>
      </c:lineChart>
      <c:catAx>
        <c:axId val="438892096"/>
        <c:scaling>
          <c:orientation val="minMax"/>
        </c:scaling>
        <c:delete val="0"/>
        <c:axPos val="b"/>
        <c:numFmt formatCode="General" sourceLinked="1"/>
        <c:majorTickMark val="none"/>
        <c:minorTickMark val="none"/>
        <c:tickLblPos val="none"/>
        <c:crossAx val="438892480"/>
        <c:crosses val="autoZero"/>
        <c:auto val="0"/>
        <c:lblAlgn val="ctr"/>
        <c:lblOffset val="100"/>
        <c:noMultiLvlLbl val="1"/>
      </c:catAx>
      <c:valAx>
        <c:axId val="43889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89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45.2</c:v>
                </c:pt>
                <c:pt idx="1">
                  <c:v>56.2</c:v>
                </c:pt>
                <c:pt idx="2">
                  <c:v>49.9</c:v>
                </c:pt>
                <c:pt idx="3">
                  <c:v>58.3</c:v>
                </c:pt>
                <c:pt idx="4">
                  <c:v>65.3</c:v>
                </c:pt>
              </c:numCache>
            </c:numRef>
          </c:val>
          <c:extLst xmlns:c16r2="http://schemas.microsoft.com/office/drawing/2015/06/chart">
            <c:ext xmlns:c16="http://schemas.microsoft.com/office/drawing/2014/chart" uri="{C3380CC4-5D6E-409C-BE32-E72D297353CC}">
              <c16:uniqueId val="{00000000-A232-4AC6-8F2D-0DEABA05458E}"/>
            </c:ext>
          </c:extLst>
        </c:ser>
        <c:dLbls>
          <c:showLegendKey val="0"/>
          <c:showVal val="0"/>
          <c:showCatName val="0"/>
          <c:showSerName val="0"/>
          <c:showPercent val="0"/>
          <c:showBubbleSize val="0"/>
        </c:dLbls>
        <c:gapWidth val="180"/>
        <c:overlap val="-90"/>
        <c:axId val="440348984"/>
        <c:axId val="440356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xmlns:c16r2="http://schemas.microsoft.com/office/drawing/2015/06/chart">
            <c:ext xmlns:c16="http://schemas.microsoft.com/office/drawing/2014/chart" uri="{C3380CC4-5D6E-409C-BE32-E72D297353CC}">
              <c16:uniqueId val="{00000001-A232-4AC6-8F2D-0DEABA05458E}"/>
            </c:ext>
          </c:extLst>
        </c:ser>
        <c:dLbls>
          <c:showLegendKey val="0"/>
          <c:showVal val="0"/>
          <c:showCatName val="0"/>
          <c:showSerName val="0"/>
          <c:showPercent val="0"/>
          <c:showBubbleSize val="0"/>
        </c:dLbls>
        <c:marker val="1"/>
        <c:smooth val="0"/>
        <c:axId val="440348984"/>
        <c:axId val="440356040"/>
      </c:lineChart>
      <c:catAx>
        <c:axId val="440348984"/>
        <c:scaling>
          <c:orientation val="minMax"/>
        </c:scaling>
        <c:delete val="0"/>
        <c:axPos val="b"/>
        <c:numFmt formatCode="General" sourceLinked="1"/>
        <c:majorTickMark val="none"/>
        <c:minorTickMark val="none"/>
        <c:tickLblPos val="none"/>
        <c:crossAx val="440356040"/>
        <c:crosses val="autoZero"/>
        <c:auto val="0"/>
        <c:lblAlgn val="ctr"/>
        <c:lblOffset val="100"/>
        <c:noMultiLvlLbl val="1"/>
      </c:catAx>
      <c:valAx>
        <c:axId val="440356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348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5203.1000000000004</c:v>
                </c:pt>
                <c:pt idx="1">
                  <c:v>8233.4</c:v>
                </c:pt>
                <c:pt idx="2">
                  <c:v>23636.2</c:v>
                </c:pt>
                <c:pt idx="3">
                  <c:v>109057.1</c:v>
                </c:pt>
                <c:pt idx="4">
                  <c:v>24338.5</c:v>
                </c:pt>
              </c:numCache>
            </c:numRef>
          </c:val>
          <c:extLst xmlns:c16r2="http://schemas.microsoft.com/office/drawing/2015/06/chart">
            <c:ext xmlns:c16="http://schemas.microsoft.com/office/drawing/2014/chart" uri="{C3380CC4-5D6E-409C-BE32-E72D297353CC}">
              <c16:uniqueId val="{00000000-8CE5-42D3-A2D7-D8C2906710A9}"/>
            </c:ext>
          </c:extLst>
        </c:ser>
        <c:dLbls>
          <c:showLegendKey val="0"/>
          <c:showVal val="0"/>
          <c:showCatName val="0"/>
          <c:showSerName val="0"/>
          <c:showPercent val="0"/>
          <c:showBubbleSize val="0"/>
        </c:dLbls>
        <c:gapWidth val="180"/>
        <c:overlap val="-90"/>
        <c:axId val="348369368"/>
        <c:axId val="3483701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xmlns:c16r2="http://schemas.microsoft.com/office/drawing/2015/06/chart">
            <c:ext xmlns:c16="http://schemas.microsoft.com/office/drawing/2014/chart" uri="{C3380CC4-5D6E-409C-BE32-E72D297353CC}">
              <c16:uniqueId val="{00000001-8CE5-42D3-A2D7-D8C2906710A9}"/>
            </c:ext>
          </c:extLst>
        </c:ser>
        <c:dLbls>
          <c:showLegendKey val="0"/>
          <c:showVal val="0"/>
          <c:showCatName val="0"/>
          <c:showSerName val="0"/>
          <c:showPercent val="0"/>
          <c:showBubbleSize val="0"/>
        </c:dLbls>
        <c:marker val="1"/>
        <c:smooth val="0"/>
        <c:axId val="348369368"/>
        <c:axId val="348370152"/>
      </c:lineChart>
      <c:catAx>
        <c:axId val="348369368"/>
        <c:scaling>
          <c:orientation val="minMax"/>
        </c:scaling>
        <c:delete val="0"/>
        <c:axPos val="b"/>
        <c:numFmt formatCode="General" sourceLinked="1"/>
        <c:majorTickMark val="none"/>
        <c:minorTickMark val="none"/>
        <c:tickLblPos val="none"/>
        <c:crossAx val="348370152"/>
        <c:crosses val="autoZero"/>
        <c:auto val="0"/>
        <c:lblAlgn val="ctr"/>
        <c:lblOffset val="100"/>
        <c:noMultiLvlLbl val="1"/>
      </c:catAx>
      <c:valAx>
        <c:axId val="348370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369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68425</c:v>
                </c:pt>
                <c:pt idx="1">
                  <c:v>62278</c:v>
                </c:pt>
                <c:pt idx="2">
                  <c:v>68784</c:v>
                </c:pt>
                <c:pt idx="3">
                  <c:v>20614</c:v>
                </c:pt>
                <c:pt idx="4">
                  <c:v>62429</c:v>
                </c:pt>
              </c:numCache>
            </c:numRef>
          </c:val>
          <c:extLst xmlns:c16r2="http://schemas.microsoft.com/office/drawing/2015/06/chart">
            <c:ext xmlns:c16="http://schemas.microsoft.com/office/drawing/2014/chart" uri="{C3380CC4-5D6E-409C-BE32-E72D297353CC}">
              <c16:uniqueId val="{00000000-A483-484E-B347-660C76BF2C01}"/>
            </c:ext>
          </c:extLst>
        </c:ser>
        <c:dLbls>
          <c:showLegendKey val="0"/>
          <c:showVal val="0"/>
          <c:showCatName val="0"/>
          <c:showSerName val="0"/>
          <c:showPercent val="0"/>
          <c:showBubbleSize val="0"/>
        </c:dLbls>
        <c:gapWidth val="180"/>
        <c:overlap val="-90"/>
        <c:axId val="348367016"/>
        <c:axId val="3483697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xmlns:c16r2="http://schemas.microsoft.com/office/drawing/2015/06/chart">
            <c:ext xmlns:c16="http://schemas.microsoft.com/office/drawing/2014/chart" uri="{C3380CC4-5D6E-409C-BE32-E72D297353CC}">
              <c16:uniqueId val="{00000001-A483-484E-B347-660C76BF2C01}"/>
            </c:ext>
          </c:extLst>
        </c:ser>
        <c:dLbls>
          <c:showLegendKey val="0"/>
          <c:showVal val="0"/>
          <c:showCatName val="0"/>
          <c:showSerName val="0"/>
          <c:showPercent val="0"/>
          <c:showBubbleSize val="0"/>
        </c:dLbls>
        <c:marker val="1"/>
        <c:smooth val="0"/>
        <c:axId val="348367016"/>
        <c:axId val="348369760"/>
      </c:lineChart>
      <c:catAx>
        <c:axId val="348367016"/>
        <c:scaling>
          <c:orientation val="minMax"/>
        </c:scaling>
        <c:delete val="0"/>
        <c:axPos val="b"/>
        <c:numFmt formatCode="General" sourceLinked="1"/>
        <c:majorTickMark val="none"/>
        <c:minorTickMark val="none"/>
        <c:tickLblPos val="none"/>
        <c:crossAx val="348369760"/>
        <c:crosses val="autoZero"/>
        <c:auto val="0"/>
        <c:lblAlgn val="ctr"/>
        <c:lblOffset val="100"/>
        <c:noMultiLvlLbl val="1"/>
      </c:catAx>
      <c:valAx>
        <c:axId val="3483697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367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12.9</c:v>
                </c:pt>
                <c:pt idx="1">
                  <c:v>12.7</c:v>
                </c:pt>
                <c:pt idx="2">
                  <c:v>14.6</c:v>
                </c:pt>
                <c:pt idx="3">
                  <c:v>12.8</c:v>
                </c:pt>
                <c:pt idx="4">
                  <c:v>12.8</c:v>
                </c:pt>
              </c:numCache>
            </c:numRef>
          </c:val>
          <c:extLst xmlns:c16r2="http://schemas.microsoft.com/office/drawing/2015/06/chart">
            <c:ext xmlns:c16="http://schemas.microsoft.com/office/drawing/2014/chart" uri="{C3380CC4-5D6E-409C-BE32-E72D297353CC}">
              <c16:uniqueId val="{00000000-72F4-4DF5-A71B-1C23020729CA}"/>
            </c:ext>
          </c:extLst>
        </c:ser>
        <c:dLbls>
          <c:showLegendKey val="0"/>
          <c:showVal val="0"/>
          <c:showCatName val="0"/>
          <c:showSerName val="0"/>
          <c:showPercent val="0"/>
          <c:showBubbleSize val="0"/>
        </c:dLbls>
        <c:gapWidth val="180"/>
        <c:overlap val="-90"/>
        <c:axId val="348367408"/>
        <c:axId val="34836819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xmlns:c16r2="http://schemas.microsoft.com/office/drawing/2015/06/chart">
            <c:ext xmlns:c16="http://schemas.microsoft.com/office/drawing/2014/chart" uri="{C3380CC4-5D6E-409C-BE32-E72D297353CC}">
              <c16:uniqueId val="{00000001-72F4-4DF5-A71B-1C23020729CA}"/>
            </c:ext>
          </c:extLst>
        </c:ser>
        <c:dLbls>
          <c:showLegendKey val="0"/>
          <c:showVal val="0"/>
          <c:showCatName val="0"/>
          <c:showSerName val="0"/>
          <c:showPercent val="0"/>
          <c:showBubbleSize val="0"/>
        </c:dLbls>
        <c:marker val="1"/>
        <c:smooth val="0"/>
        <c:axId val="348367408"/>
        <c:axId val="348368192"/>
      </c:lineChart>
      <c:catAx>
        <c:axId val="348367408"/>
        <c:scaling>
          <c:orientation val="minMax"/>
        </c:scaling>
        <c:delete val="0"/>
        <c:axPos val="b"/>
        <c:numFmt formatCode="General" sourceLinked="1"/>
        <c:majorTickMark val="none"/>
        <c:minorTickMark val="none"/>
        <c:tickLblPos val="none"/>
        <c:crossAx val="348368192"/>
        <c:crosses val="autoZero"/>
        <c:auto val="0"/>
        <c:lblAlgn val="ctr"/>
        <c:lblOffset val="100"/>
        <c:noMultiLvlLbl val="1"/>
      </c:catAx>
      <c:valAx>
        <c:axId val="34836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36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F099-43DB-805C-0DF4E554FE41}"/>
            </c:ext>
          </c:extLst>
        </c:ser>
        <c:dLbls>
          <c:showLegendKey val="0"/>
          <c:showVal val="0"/>
          <c:showCatName val="0"/>
          <c:showSerName val="0"/>
          <c:showPercent val="0"/>
          <c:showBubbleSize val="0"/>
        </c:dLbls>
        <c:gapWidth val="180"/>
        <c:overlap val="-90"/>
        <c:axId val="439328128"/>
        <c:axId val="43932264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xmlns:c16r2="http://schemas.microsoft.com/office/drawing/2015/06/chart">
            <c:ext xmlns:c16="http://schemas.microsoft.com/office/drawing/2014/chart" uri="{C3380CC4-5D6E-409C-BE32-E72D297353CC}">
              <c16:uniqueId val="{00000001-F099-43DB-805C-0DF4E554FE41}"/>
            </c:ext>
          </c:extLst>
        </c:ser>
        <c:dLbls>
          <c:showLegendKey val="0"/>
          <c:showVal val="0"/>
          <c:showCatName val="0"/>
          <c:showSerName val="0"/>
          <c:showPercent val="0"/>
          <c:showBubbleSize val="0"/>
        </c:dLbls>
        <c:marker val="1"/>
        <c:smooth val="0"/>
        <c:axId val="439328128"/>
        <c:axId val="439322640"/>
      </c:lineChart>
      <c:catAx>
        <c:axId val="439328128"/>
        <c:scaling>
          <c:orientation val="minMax"/>
        </c:scaling>
        <c:delete val="0"/>
        <c:axPos val="b"/>
        <c:numFmt formatCode="General" sourceLinked="1"/>
        <c:majorTickMark val="none"/>
        <c:minorTickMark val="none"/>
        <c:tickLblPos val="none"/>
        <c:crossAx val="439322640"/>
        <c:crosses val="autoZero"/>
        <c:auto val="0"/>
        <c:lblAlgn val="ctr"/>
        <c:lblOffset val="100"/>
        <c:noMultiLvlLbl val="1"/>
      </c:catAx>
      <c:valAx>
        <c:axId val="43932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28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671.4</c:v>
                </c:pt>
                <c:pt idx="1">
                  <c:v>685.5</c:v>
                </c:pt>
                <c:pt idx="2">
                  <c:v>560.79999999999995</c:v>
                </c:pt>
                <c:pt idx="3">
                  <c:v>468.6</c:v>
                </c:pt>
                <c:pt idx="4">
                  <c:v>427.6</c:v>
                </c:pt>
              </c:numCache>
            </c:numRef>
          </c:val>
          <c:extLst xmlns:c16r2="http://schemas.microsoft.com/office/drawing/2015/06/chart">
            <c:ext xmlns:c16="http://schemas.microsoft.com/office/drawing/2014/chart" uri="{C3380CC4-5D6E-409C-BE32-E72D297353CC}">
              <c16:uniqueId val="{00000000-64A4-4E8D-8B2B-106F76DC7980}"/>
            </c:ext>
          </c:extLst>
        </c:ser>
        <c:dLbls>
          <c:showLegendKey val="0"/>
          <c:showVal val="0"/>
          <c:showCatName val="0"/>
          <c:showSerName val="0"/>
          <c:showPercent val="0"/>
          <c:showBubbleSize val="0"/>
        </c:dLbls>
        <c:gapWidth val="180"/>
        <c:overlap val="-90"/>
        <c:axId val="439326952"/>
        <c:axId val="4393253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xmlns:c16r2="http://schemas.microsoft.com/office/drawing/2015/06/chart">
            <c:ext xmlns:c16="http://schemas.microsoft.com/office/drawing/2014/chart" uri="{C3380CC4-5D6E-409C-BE32-E72D297353CC}">
              <c16:uniqueId val="{00000001-64A4-4E8D-8B2B-106F76DC7980}"/>
            </c:ext>
          </c:extLst>
        </c:ser>
        <c:dLbls>
          <c:showLegendKey val="0"/>
          <c:showVal val="0"/>
          <c:showCatName val="0"/>
          <c:showSerName val="0"/>
          <c:showPercent val="0"/>
          <c:showBubbleSize val="0"/>
        </c:dLbls>
        <c:marker val="1"/>
        <c:smooth val="0"/>
        <c:axId val="439326952"/>
        <c:axId val="439325384"/>
      </c:lineChart>
      <c:catAx>
        <c:axId val="439326952"/>
        <c:scaling>
          <c:orientation val="minMax"/>
        </c:scaling>
        <c:delete val="0"/>
        <c:axPos val="b"/>
        <c:numFmt formatCode="General" sourceLinked="1"/>
        <c:majorTickMark val="none"/>
        <c:minorTickMark val="none"/>
        <c:tickLblPos val="none"/>
        <c:crossAx val="439325384"/>
        <c:crosses val="autoZero"/>
        <c:auto val="0"/>
        <c:lblAlgn val="ctr"/>
        <c:lblOffset val="100"/>
        <c:noMultiLvlLbl val="1"/>
      </c:catAx>
      <c:valAx>
        <c:axId val="439325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26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46-4F75-9419-F3E88C0BDCBB}"/>
            </c:ext>
          </c:extLst>
        </c:ser>
        <c:dLbls>
          <c:showLegendKey val="0"/>
          <c:showVal val="0"/>
          <c:showCatName val="0"/>
          <c:showSerName val="0"/>
          <c:showPercent val="0"/>
          <c:showBubbleSize val="0"/>
        </c:dLbls>
        <c:gapWidth val="180"/>
        <c:overlap val="-90"/>
        <c:axId val="439324208"/>
        <c:axId val="43932656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46-4F75-9419-F3E88C0BDCBB}"/>
            </c:ext>
          </c:extLst>
        </c:ser>
        <c:dLbls>
          <c:showLegendKey val="0"/>
          <c:showVal val="0"/>
          <c:showCatName val="0"/>
          <c:showSerName val="0"/>
          <c:showPercent val="0"/>
          <c:showBubbleSize val="0"/>
        </c:dLbls>
        <c:marker val="1"/>
        <c:smooth val="0"/>
        <c:axId val="439324208"/>
        <c:axId val="439326560"/>
      </c:lineChart>
      <c:catAx>
        <c:axId val="439324208"/>
        <c:scaling>
          <c:orientation val="minMax"/>
        </c:scaling>
        <c:delete val="0"/>
        <c:axPos val="b"/>
        <c:numFmt formatCode="General" sourceLinked="1"/>
        <c:majorTickMark val="none"/>
        <c:minorTickMark val="none"/>
        <c:tickLblPos val="none"/>
        <c:crossAx val="439326560"/>
        <c:crosses val="autoZero"/>
        <c:auto val="0"/>
        <c:lblAlgn val="ctr"/>
        <c:lblOffset val="100"/>
        <c:noMultiLvlLbl val="1"/>
      </c:catAx>
      <c:valAx>
        <c:axId val="43932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3242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4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4" zoomScale="70" zoomScaleNormal="70" workbookViewId="0">
      <selection activeCell="F7" sqref="F7:M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南部町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204" t="s">
        <v>131</v>
      </c>
      <c r="G7" s="205"/>
      <c r="H7" s="205"/>
      <c r="I7" s="205"/>
      <c r="J7" s="206" t="s">
        <v>131</v>
      </c>
      <c r="K7" s="206"/>
      <c r="L7" s="206"/>
      <c r="M7" s="206"/>
      <c r="N7" s="145" t="str">
        <f>データ!T6</f>
        <v>無</v>
      </c>
      <c r="O7" s="145"/>
      <c r="P7" s="145"/>
      <c r="Q7" s="146"/>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49" t="s">
        <v>133</v>
      </c>
      <c r="C9" s="150"/>
      <c r="D9" s="150"/>
      <c r="E9" s="150"/>
      <c r="F9" s="151" t="str">
        <f>データ!V6</f>
        <v>-</v>
      </c>
      <c r="G9" s="151"/>
      <c r="H9" s="151"/>
      <c r="I9" s="151"/>
      <c r="J9" s="152"/>
      <c r="K9" s="152"/>
      <c r="L9" s="152"/>
      <c r="M9" s="152"/>
      <c r="N9" s="153"/>
      <c r="O9" s="153"/>
      <c r="P9" s="153"/>
      <c r="Q9" s="154"/>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5" t="str">
        <f>データ!B10</f>
        <v>H27</v>
      </c>
      <c r="G11" s="156"/>
      <c r="H11" s="155" t="str">
        <f>データ!C10</f>
        <v>H28</v>
      </c>
      <c r="I11" s="156"/>
      <c r="J11" s="155" t="str">
        <f>データ!D10</f>
        <v>H29</v>
      </c>
      <c r="K11" s="156"/>
      <c r="L11" s="155" t="str">
        <f>データ!E10</f>
        <v>H30</v>
      </c>
      <c r="M11" s="156"/>
      <c r="N11" s="155" t="str">
        <f>データ!F10</f>
        <v>R01</v>
      </c>
      <c r="O11" s="157"/>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58" t="str">
        <f>データ!W6</f>
        <v>-</v>
      </c>
      <c r="G12" s="159"/>
      <c r="H12" s="158" t="str">
        <f>データ!X6</f>
        <v>-</v>
      </c>
      <c r="I12" s="159"/>
      <c r="J12" s="158" t="str">
        <f>データ!Y6</f>
        <v>-</v>
      </c>
      <c r="K12" s="159"/>
      <c r="L12" s="158" t="str">
        <f>データ!Z6</f>
        <v>-</v>
      </c>
      <c r="M12" s="159"/>
      <c r="N12" s="147" t="str">
        <f>データ!AA6</f>
        <v>-</v>
      </c>
      <c r="O12" s="148"/>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0" t="s">
        <v>22</v>
      </c>
      <c r="C13" s="161"/>
      <c r="D13" s="161"/>
      <c r="E13" s="162"/>
      <c r="F13" s="158" t="str">
        <f>データ!AB6</f>
        <v>-</v>
      </c>
      <c r="G13" s="159"/>
      <c r="H13" s="158" t="str">
        <f>データ!AC6</f>
        <v>-</v>
      </c>
      <c r="I13" s="159"/>
      <c r="J13" s="158" t="str">
        <f>データ!AD6</f>
        <v>-</v>
      </c>
      <c r="K13" s="159"/>
      <c r="L13" s="158" t="str">
        <f>データ!AE6</f>
        <v>-</v>
      </c>
      <c r="M13" s="159"/>
      <c r="N13" s="147" t="str">
        <f>データ!AF6</f>
        <v>-</v>
      </c>
      <c r="O13" s="148"/>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0" t="s">
        <v>23</v>
      </c>
      <c r="C14" s="161"/>
      <c r="D14" s="161"/>
      <c r="E14" s="162"/>
      <c r="F14" s="158" t="str">
        <f>データ!AG6</f>
        <v>-</v>
      </c>
      <c r="G14" s="159"/>
      <c r="H14" s="158" t="str">
        <f>データ!AH6</f>
        <v>-</v>
      </c>
      <c r="I14" s="159"/>
      <c r="J14" s="158" t="str">
        <f>データ!AI6</f>
        <v>-</v>
      </c>
      <c r="K14" s="159"/>
      <c r="L14" s="158" t="str">
        <f>データ!AJ6</f>
        <v>-</v>
      </c>
      <c r="M14" s="159"/>
      <c r="N14" s="147" t="str">
        <f>データ!AK6</f>
        <v>-</v>
      </c>
      <c r="O14" s="148"/>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5" t="s">
        <v>24</v>
      </c>
      <c r="C15" s="166"/>
      <c r="D15" s="166"/>
      <c r="E15" s="167"/>
      <c r="F15" s="168">
        <f>データ!AL6</f>
        <v>1694</v>
      </c>
      <c r="G15" s="168"/>
      <c r="H15" s="168">
        <f>データ!AM6</f>
        <v>1667</v>
      </c>
      <c r="I15" s="168"/>
      <c r="J15" s="168">
        <f>データ!AN6</f>
        <v>1924</v>
      </c>
      <c r="K15" s="168"/>
      <c r="L15" s="168">
        <f>データ!AO6</f>
        <v>1682</v>
      </c>
      <c r="M15" s="168"/>
      <c r="N15" s="169">
        <f>データ!AP6</f>
        <v>1684</v>
      </c>
      <c r="O15" s="170"/>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1" t="s">
        <v>25</v>
      </c>
      <c r="C16" s="172"/>
      <c r="D16" s="172"/>
      <c r="E16" s="173"/>
      <c r="F16" s="174">
        <f>データ!AQ6</f>
        <v>1694</v>
      </c>
      <c r="G16" s="174"/>
      <c r="H16" s="174">
        <f>データ!AR6</f>
        <v>1667</v>
      </c>
      <c r="I16" s="174"/>
      <c r="J16" s="174">
        <f>データ!AS6</f>
        <v>1924</v>
      </c>
      <c r="K16" s="174"/>
      <c r="L16" s="174">
        <f>データ!AT6</f>
        <v>1682</v>
      </c>
      <c r="M16" s="174"/>
      <c r="N16" s="163">
        <f>データ!AU6</f>
        <v>1684</v>
      </c>
      <c r="O16" s="164"/>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5"/>
      <c r="C18" s="176"/>
      <c r="D18" s="176"/>
      <c r="E18" s="176"/>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1" t="s">
        <v>28</v>
      </c>
      <c r="C19" s="172"/>
      <c r="D19" s="172"/>
      <c r="E19" s="173"/>
      <c r="F19" s="177">
        <f>データ!AV6</f>
        <v>23241</v>
      </c>
      <c r="G19" s="177"/>
      <c r="H19" s="177"/>
      <c r="I19" s="177">
        <f>データ!AW6</f>
        <v>43795</v>
      </c>
      <c r="J19" s="177"/>
      <c r="K19" s="177"/>
      <c r="L19" s="177">
        <f>データ!AX6</f>
        <v>67036</v>
      </c>
      <c r="M19" s="177"/>
      <c r="N19" s="177"/>
      <c r="O19" s="178"/>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9" t="s">
        <v>31</v>
      </c>
      <c r="AL39" s="180"/>
      <c r="AM39" s="180"/>
      <c r="AN39" s="180"/>
      <c r="AO39" s="180"/>
      <c r="AP39" s="180"/>
      <c r="AQ39" s="18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2"/>
      <c r="C42" s="183"/>
      <c r="D42" s="183"/>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9" t="s">
        <v>34</v>
      </c>
      <c r="AL97" s="180"/>
      <c r="AM97" s="180"/>
      <c r="AN97" s="180"/>
      <c r="AO97" s="180"/>
      <c r="AP97" s="180"/>
      <c r="AQ97" s="18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4"/>
      <c r="AL98" s="185"/>
      <c r="AM98" s="185"/>
      <c r="AN98" s="185"/>
      <c r="AO98" s="185"/>
      <c r="AP98" s="185"/>
      <c r="AQ98" s="186"/>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7" t="s">
        <v>270</v>
      </c>
      <c r="AL99" s="188"/>
      <c r="AM99" s="188"/>
      <c r="AN99" s="188"/>
      <c r="AO99" s="188"/>
      <c r="AP99" s="188"/>
      <c r="AQ99" s="189"/>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7"/>
      <c r="AL100" s="188"/>
      <c r="AM100" s="188"/>
      <c r="AN100" s="188"/>
      <c r="AO100" s="188"/>
      <c r="AP100" s="188"/>
      <c r="AQ100" s="189"/>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7"/>
      <c r="AL101" s="188"/>
      <c r="AM101" s="188"/>
      <c r="AN101" s="188"/>
      <c r="AO101" s="188"/>
      <c r="AP101" s="188"/>
      <c r="AQ101" s="189"/>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7"/>
      <c r="AL102" s="188"/>
      <c r="AM102" s="188"/>
      <c r="AN102" s="188"/>
      <c r="AO102" s="188"/>
      <c r="AP102" s="188"/>
      <c r="AQ102" s="189"/>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7"/>
      <c r="AL103" s="188"/>
      <c r="AM103" s="188"/>
      <c r="AN103" s="188"/>
      <c r="AO103" s="188"/>
      <c r="AP103" s="188"/>
      <c r="AQ103" s="189"/>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7"/>
      <c r="AL104" s="188"/>
      <c r="AM104" s="188"/>
      <c r="AN104" s="188"/>
      <c r="AO104" s="188"/>
      <c r="AP104" s="188"/>
      <c r="AQ104" s="189"/>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7"/>
      <c r="AL105" s="188"/>
      <c r="AM105" s="188"/>
      <c r="AN105" s="188"/>
      <c r="AO105" s="188"/>
      <c r="AP105" s="188"/>
      <c r="AQ105" s="189"/>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7"/>
      <c r="AL106" s="188"/>
      <c r="AM106" s="188"/>
      <c r="AN106" s="188"/>
      <c r="AO106" s="188"/>
      <c r="AP106" s="188"/>
      <c r="AQ106" s="189"/>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7"/>
      <c r="AL107" s="188"/>
      <c r="AM107" s="188"/>
      <c r="AN107" s="188"/>
      <c r="AO107" s="188"/>
      <c r="AP107" s="188"/>
      <c r="AQ107" s="189"/>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7"/>
      <c r="AL108" s="188"/>
      <c r="AM108" s="188"/>
      <c r="AN108" s="188"/>
      <c r="AO108" s="188"/>
      <c r="AP108" s="188"/>
      <c r="AQ108" s="189"/>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7"/>
      <c r="AL109" s="188"/>
      <c r="AM109" s="188"/>
      <c r="AN109" s="188"/>
      <c r="AO109" s="188"/>
      <c r="AP109" s="188"/>
      <c r="AQ109" s="189"/>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7"/>
      <c r="AL110" s="188"/>
      <c r="AM110" s="188"/>
      <c r="AN110" s="188"/>
      <c r="AO110" s="188"/>
      <c r="AP110" s="188"/>
      <c r="AQ110" s="189"/>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7"/>
      <c r="AL111" s="188"/>
      <c r="AM111" s="188"/>
      <c r="AN111" s="188"/>
      <c r="AO111" s="188"/>
      <c r="AP111" s="188"/>
      <c r="AQ111" s="189"/>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7"/>
      <c r="AL112" s="188"/>
      <c r="AM112" s="188"/>
      <c r="AN112" s="188"/>
      <c r="AO112" s="188"/>
      <c r="AP112" s="188"/>
      <c r="AQ112" s="189"/>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7"/>
      <c r="AL113" s="188"/>
      <c r="AM113" s="188"/>
      <c r="AN113" s="188"/>
      <c r="AO113" s="188"/>
      <c r="AP113" s="188"/>
      <c r="AQ113" s="189"/>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7"/>
      <c r="AL114" s="188"/>
      <c r="AM114" s="188"/>
      <c r="AN114" s="188"/>
      <c r="AO114" s="188"/>
      <c r="AP114" s="188"/>
      <c r="AQ114" s="189"/>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7"/>
      <c r="AL115" s="188"/>
      <c r="AM115" s="188"/>
      <c r="AN115" s="188"/>
      <c r="AO115" s="188"/>
      <c r="AP115" s="188"/>
      <c r="AQ115" s="189"/>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7"/>
      <c r="AL116" s="188"/>
      <c r="AM116" s="188"/>
      <c r="AN116" s="188"/>
      <c r="AO116" s="188"/>
      <c r="AP116" s="188"/>
      <c r="AQ116" s="189"/>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0"/>
      <c r="AL117" s="191"/>
      <c r="AM117" s="191"/>
      <c r="AN117" s="191"/>
      <c r="AO117" s="191"/>
      <c r="AP117" s="191"/>
      <c r="AQ117" s="192"/>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（最大出力合計1,500kW）</v>
      </c>
      <c r="D123" s="5" t="str">
        <f>データ!EX9</f>
        <v>（最大出力合計-kW）</v>
      </c>
      <c r="E123" s="5" t="str">
        <f>データ!GW9</f>
        <v>（最大出力合計-kW）</v>
      </c>
      <c r="F123" s="5" t="str">
        <f>データ!IV9</f>
        <v>（最大出力合計-kW）</v>
      </c>
      <c r="G123" s="5" t="str">
        <f>データ!KU9</f>
        <v>（最大出力合計1,500kW）</v>
      </c>
    </row>
  </sheetData>
  <sheetProtection algorithmName="SHA-512" hashValue="/SpJzHUcnwgEgMFissl6zG1u9+8wFV6tJoSpuyihTHuLuzMcvxudGtrUKoQfPDSMmk5j38Yxyo3MGk010xtkbA==" saltValue="78tApLBdHnzqW1MRprh7J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7.5" x14ac:dyDescent="0.15">
      <c r="A6" s="49" t="s">
        <v>118</v>
      </c>
      <c r="B6" s="67" t="str">
        <f>B7</f>
        <v>2019</v>
      </c>
      <c r="C6" s="67" t="str">
        <f t="shared" ref="C6:AX6" si="6">C7</f>
        <v>313891</v>
      </c>
      <c r="D6" s="67" t="str">
        <f t="shared" si="6"/>
        <v>47</v>
      </c>
      <c r="E6" s="67" t="str">
        <f t="shared" si="6"/>
        <v>04</v>
      </c>
      <c r="F6" s="67" t="str">
        <f t="shared" si="6"/>
        <v>0</v>
      </c>
      <c r="G6" s="67" t="str">
        <f t="shared" si="6"/>
        <v>000</v>
      </c>
      <c r="H6" s="67" t="str">
        <f t="shared" si="6"/>
        <v>鳥取県　南部町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令和16年4月30日　南部町大規模太陽光発電施設</v>
      </c>
      <c r="S6" s="71" t="str">
        <f t="shared" si="6"/>
        <v>令和16年4月30日　南部町大規模太陽光発電施設</v>
      </c>
      <c r="T6" s="67" t="str">
        <f t="shared" si="6"/>
        <v>無</v>
      </c>
      <c r="U6" s="71" t="str">
        <f t="shared" si="6"/>
        <v>中国電力(株)、オリックス(株)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1694</v>
      </c>
      <c r="AM6" s="69">
        <f t="shared" si="6"/>
        <v>1667</v>
      </c>
      <c r="AN6" s="69">
        <f t="shared" si="6"/>
        <v>1924</v>
      </c>
      <c r="AO6" s="69">
        <f t="shared" si="6"/>
        <v>1682</v>
      </c>
      <c r="AP6" s="69">
        <f t="shared" si="6"/>
        <v>1684</v>
      </c>
      <c r="AQ6" s="69">
        <f t="shared" si="6"/>
        <v>1694</v>
      </c>
      <c r="AR6" s="69">
        <f t="shared" si="6"/>
        <v>1667</v>
      </c>
      <c r="AS6" s="69">
        <f t="shared" si="6"/>
        <v>1924</v>
      </c>
      <c r="AT6" s="69">
        <f t="shared" si="6"/>
        <v>1682</v>
      </c>
      <c r="AU6" s="69">
        <f t="shared" si="6"/>
        <v>1684</v>
      </c>
      <c r="AV6" s="69">
        <f t="shared" si="6"/>
        <v>23241</v>
      </c>
      <c r="AW6" s="69">
        <f t="shared" si="6"/>
        <v>43795</v>
      </c>
      <c r="AX6" s="69">
        <f t="shared" si="6"/>
        <v>67036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1694</v>
      </c>
      <c r="AM7" s="80">
        <v>1667</v>
      </c>
      <c r="AN7" s="80">
        <v>1924</v>
      </c>
      <c r="AO7" s="80">
        <v>1682</v>
      </c>
      <c r="AP7" s="80">
        <v>1684</v>
      </c>
      <c r="AQ7" s="80">
        <v>1694</v>
      </c>
      <c r="AR7" s="80">
        <v>1667</v>
      </c>
      <c r="AS7" s="80">
        <v>1924</v>
      </c>
      <c r="AT7" s="80">
        <v>1682</v>
      </c>
      <c r="AU7" s="80">
        <v>1684</v>
      </c>
      <c r="AV7" s="80">
        <v>23241</v>
      </c>
      <c r="AW7" s="80">
        <v>43795</v>
      </c>
      <c r="AX7" s="80">
        <v>67036</v>
      </c>
      <c r="AY7" s="83">
        <v>813.9</v>
      </c>
      <c r="AZ7" s="83">
        <v>529.1</v>
      </c>
      <c r="BA7" s="83">
        <v>183.1</v>
      </c>
      <c r="BB7" s="83">
        <v>40</v>
      </c>
      <c r="BC7" s="83">
        <v>179.9</v>
      </c>
      <c r="BD7" s="83">
        <v>118.8</v>
      </c>
      <c r="BE7" s="83">
        <v>88.8</v>
      </c>
      <c r="BF7" s="83">
        <v>121.3</v>
      </c>
      <c r="BG7" s="83">
        <v>123.2</v>
      </c>
      <c r="BH7" s="83">
        <v>134.69999999999999</v>
      </c>
      <c r="BI7" s="83">
        <v>100</v>
      </c>
      <c r="BJ7" s="83">
        <v>1962.1</v>
      </c>
      <c r="BK7" s="83">
        <v>839.8</v>
      </c>
      <c r="BL7" s="83">
        <v>686.9</v>
      </c>
      <c r="BM7" s="83">
        <v>655.9</v>
      </c>
      <c r="BN7" s="83">
        <v>779</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5203.1000000000004</v>
      </c>
      <c r="CG7" s="83">
        <v>8233.4</v>
      </c>
      <c r="CH7" s="83">
        <v>23636.2</v>
      </c>
      <c r="CI7" s="83">
        <v>109057.1</v>
      </c>
      <c r="CJ7" s="83">
        <v>24338.5</v>
      </c>
      <c r="CK7" s="83">
        <v>18815.8</v>
      </c>
      <c r="CL7" s="83">
        <v>22847.9</v>
      </c>
      <c r="CM7" s="83">
        <v>19199</v>
      </c>
      <c r="CN7" s="83">
        <v>19830.400000000001</v>
      </c>
      <c r="CO7" s="83">
        <v>19066.3</v>
      </c>
      <c r="CP7" s="80">
        <v>68425</v>
      </c>
      <c r="CQ7" s="80">
        <v>62278</v>
      </c>
      <c r="CR7" s="80">
        <v>68784</v>
      </c>
      <c r="CS7" s="80">
        <v>20614</v>
      </c>
      <c r="CT7" s="80">
        <v>62429</v>
      </c>
      <c r="CU7" s="80">
        <v>37685</v>
      </c>
      <c r="CV7" s="80">
        <v>2390</v>
      </c>
      <c r="CW7" s="80">
        <v>32739</v>
      </c>
      <c r="CX7" s="80">
        <v>34140</v>
      </c>
      <c r="CY7" s="80">
        <v>33434</v>
      </c>
      <c r="CZ7" s="80">
        <v>1500</v>
      </c>
      <c r="DA7" s="83">
        <v>12.9</v>
      </c>
      <c r="DB7" s="83">
        <v>12.7</v>
      </c>
      <c r="DC7" s="83">
        <v>14.6</v>
      </c>
      <c r="DD7" s="83">
        <v>12.8</v>
      </c>
      <c r="DE7" s="83">
        <v>12.8</v>
      </c>
      <c r="DF7" s="83">
        <v>32.4</v>
      </c>
      <c r="DG7" s="83">
        <v>36.4</v>
      </c>
      <c r="DH7" s="83">
        <v>31.6</v>
      </c>
      <c r="DI7" s="83">
        <v>31.6</v>
      </c>
      <c r="DJ7" s="83">
        <v>30.1</v>
      </c>
      <c r="DK7" s="83">
        <v>0</v>
      </c>
      <c r="DL7" s="83">
        <v>1.3</v>
      </c>
      <c r="DM7" s="83">
        <v>0</v>
      </c>
      <c r="DN7" s="83">
        <v>0</v>
      </c>
      <c r="DO7" s="83">
        <v>0</v>
      </c>
      <c r="DP7" s="83">
        <v>10.1</v>
      </c>
      <c r="DQ7" s="83">
        <v>8.3000000000000007</v>
      </c>
      <c r="DR7" s="83">
        <v>7.1</v>
      </c>
      <c r="DS7" s="83">
        <v>7.3</v>
      </c>
      <c r="DT7" s="83">
        <v>5.4</v>
      </c>
      <c r="DU7" s="83">
        <v>671.4</v>
      </c>
      <c r="DV7" s="83">
        <v>685.5</v>
      </c>
      <c r="DW7" s="83">
        <v>560.79999999999995</v>
      </c>
      <c r="DX7" s="83">
        <v>468.6</v>
      </c>
      <c r="DY7" s="83">
        <v>427.6</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45.2</v>
      </c>
      <c r="EP7" s="83">
        <v>56.2</v>
      </c>
      <c r="EQ7" s="83">
        <v>49.9</v>
      </c>
      <c r="ER7" s="83">
        <v>58.3</v>
      </c>
      <c r="ES7" s="83">
        <v>65.3</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1500</v>
      </c>
      <c r="KW7" s="83">
        <v>12.9</v>
      </c>
      <c r="KX7" s="83">
        <v>12.7</v>
      </c>
      <c r="KY7" s="83">
        <v>14.6</v>
      </c>
      <c r="KZ7" s="83">
        <v>12.8</v>
      </c>
      <c r="LA7" s="83">
        <v>12.8</v>
      </c>
      <c r="LB7" s="83">
        <v>12</v>
      </c>
      <c r="LC7" s="83">
        <v>14.5</v>
      </c>
      <c r="LD7" s="83">
        <v>14.9</v>
      </c>
      <c r="LE7" s="83">
        <v>15.3</v>
      </c>
      <c r="LF7" s="83">
        <v>14.9</v>
      </c>
      <c r="LG7" s="83">
        <v>0</v>
      </c>
      <c r="LH7" s="83">
        <v>1.3</v>
      </c>
      <c r="LI7" s="83">
        <v>0</v>
      </c>
      <c r="LJ7" s="83">
        <v>0</v>
      </c>
      <c r="LK7" s="83">
        <v>0</v>
      </c>
      <c r="LL7" s="83">
        <v>0.3</v>
      </c>
      <c r="LM7" s="83">
        <v>0.3</v>
      </c>
      <c r="LN7" s="83">
        <v>0.3</v>
      </c>
      <c r="LO7" s="83">
        <v>0.7</v>
      </c>
      <c r="LP7" s="83">
        <v>0.4</v>
      </c>
      <c r="LQ7" s="83">
        <v>671.4</v>
      </c>
      <c r="LR7" s="83">
        <v>685.5</v>
      </c>
      <c r="LS7" s="83">
        <v>560.79999999999995</v>
      </c>
      <c r="LT7" s="83">
        <v>468.6</v>
      </c>
      <c r="LU7" s="83">
        <v>427.6</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45.2</v>
      </c>
      <c r="ML7" s="83">
        <v>56.2</v>
      </c>
      <c r="MM7" s="83">
        <v>49.9</v>
      </c>
      <c r="MN7" s="83">
        <v>58.3</v>
      </c>
      <c r="MO7" s="83">
        <v>65.3</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（最大出力合計1,500kW）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（最大出力合計1,500kW）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813.9</v>
      </c>
      <c r="AZ11" s="95">
        <f>AZ7</f>
        <v>529.1</v>
      </c>
      <c r="BA11" s="95">
        <f>BA7</f>
        <v>183.1</v>
      </c>
      <c r="BB11" s="95">
        <f>BB7</f>
        <v>40</v>
      </c>
      <c r="BC11" s="95">
        <f>BC7</f>
        <v>179.9</v>
      </c>
      <c r="BD11" s="84"/>
      <c r="BE11" s="84"/>
      <c r="BF11" s="84"/>
      <c r="BG11" s="84"/>
      <c r="BH11" s="84"/>
      <c r="BI11" s="94" t="s">
        <v>143</v>
      </c>
      <c r="BJ11" s="95">
        <f>BJ7</f>
        <v>1962.1</v>
      </c>
      <c r="BK11" s="95">
        <f>BK7</f>
        <v>839.8</v>
      </c>
      <c r="BL11" s="95">
        <f>BL7</f>
        <v>686.9</v>
      </c>
      <c r="BM11" s="95">
        <f>BM7</f>
        <v>655.9</v>
      </c>
      <c r="BN11" s="95">
        <f>BN7</f>
        <v>779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5203.1000000000004</v>
      </c>
      <c r="CG11" s="95">
        <f>CG7</f>
        <v>8233.4</v>
      </c>
      <c r="CH11" s="95">
        <f>CH7</f>
        <v>23636.2</v>
      </c>
      <c r="CI11" s="95">
        <f>CI7</f>
        <v>109057.1</v>
      </c>
      <c r="CJ11" s="95">
        <f>CJ7</f>
        <v>24338.5</v>
      </c>
      <c r="CK11" s="84"/>
      <c r="CL11" s="84"/>
      <c r="CM11" s="84"/>
      <c r="CN11" s="84"/>
      <c r="CO11" s="94" t="s">
        <v>143</v>
      </c>
      <c r="CP11" s="96">
        <f>CP7</f>
        <v>68425</v>
      </c>
      <c r="CQ11" s="96">
        <f>CQ7</f>
        <v>62278</v>
      </c>
      <c r="CR11" s="96">
        <f>CR7</f>
        <v>68784</v>
      </c>
      <c r="CS11" s="96">
        <f>CS7</f>
        <v>20614</v>
      </c>
      <c r="CT11" s="96">
        <f>CT7</f>
        <v>62429</v>
      </c>
      <c r="CU11" s="84"/>
      <c r="CV11" s="84"/>
      <c r="CW11" s="84"/>
      <c r="CX11" s="84"/>
      <c r="CY11" s="84"/>
      <c r="CZ11" s="94" t="s">
        <v>143</v>
      </c>
      <c r="DA11" s="95">
        <f>DA7</f>
        <v>12.9</v>
      </c>
      <c r="DB11" s="95">
        <f>DB7</f>
        <v>12.7</v>
      </c>
      <c r="DC11" s="95">
        <f>DC7</f>
        <v>14.6</v>
      </c>
      <c r="DD11" s="95">
        <f>DD7</f>
        <v>12.8</v>
      </c>
      <c r="DE11" s="95">
        <f>DE7</f>
        <v>12.8</v>
      </c>
      <c r="DF11" s="84"/>
      <c r="DG11" s="84"/>
      <c r="DH11" s="84"/>
      <c r="DI11" s="84"/>
      <c r="DJ11" s="94" t="s">
        <v>143</v>
      </c>
      <c r="DK11" s="95">
        <f>DK7</f>
        <v>0</v>
      </c>
      <c r="DL11" s="95">
        <f>DL7</f>
        <v>1.3</v>
      </c>
      <c r="DM11" s="95">
        <f>DM7</f>
        <v>0</v>
      </c>
      <c r="DN11" s="95">
        <f>DN7</f>
        <v>0</v>
      </c>
      <c r="DO11" s="95">
        <f>DO7</f>
        <v>0</v>
      </c>
      <c r="DP11" s="84"/>
      <c r="DQ11" s="84"/>
      <c r="DR11" s="84"/>
      <c r="DS11" s="84"/>
      <c r="DT11" s="94" t="s">
        <v>144</v>
      </c>
      <c r="DU11" s="95">
        <f>DU7</f>
        <v>671.4</v>
      </c>
      <c r="DV11" s="95">
        <f>DV7</f>
        <v>685.5</v>
      </c>
      <c r="DW11" s="95">
        <f>DW7</f>
        <v>560.79999999999995</v>
      </c>
      <c r="DX11" s="95">
        <f>DX7</f>
        <v>468.6</v>
      </c>
      <c r="DY11" s="95">
        <f>DY7</f>
        <v>427.6</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45.2</v>
      </c>
      <c r="EP11" s="95">
        <f>EP7</f>
        <v>56.2</v>
      </c>
      <c r="EQ11" s="95">
        <f>EQ7</f>
        <v>49.9</v>
      </c>
      <c r="ER11" s="95">
        <f>ER7</f>
        <v>58.3</v>
      </c>
      <c r="ES11" s="95">
        <f>ES7</f>
        <v>65.3</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12.9</v>
      </c>
      <c r="KX11" s="95">
        <f>KX7</f>
        <v>12.7</v>
      </c>
      <c r="KY11" s="95">
        <f>KY7</f>
        <v>14.6</v>
      </c>
      <c r="KZ11" s="95">
        <f>KZ7</f>
        <v>12.8</v>
      </c>
      <c r="LA11" s="95">
        <f>LA7</f>
        <v>12.8</v>
      </c>
      <c r="LB11" s="84"/>
      <c r="LC11" s="84"/>
      <c r="LD11" s="84"/>
      <c r="LE11" s="84"/>
      <c r="LF11" s="94" t="s">
        <v>143</v>
      </c>
      <c r="LG11" s="95">
        <f>LG7</f>
        <v>0</v>
      </c>
      <c r="LH11" s="95">
        <f>LH7</f>
        <v>1.3</v>
      </c>
      <c r="LI11" s="95">
        <f>LI7</f>
        <v>0</v>
      </c>
      <c r="LJ11" s="95">
        <f>LJ7</f>
        <v>0</v>
      </c>
      <c r="LK11" s="95">
        <f>LK7</f>
        <v>0</v>
      </c>
      <c r="LL11" s="84"/>
      <c r="LM11" s="84"/>
      <c r="LN11" s="84"/>
      <c r="LO11" s="84"/>
      <c r="LP11" s="94" t="s">
        <v>143</v>
      </c>
      <c r="LQ11" s="95">
        <f>LQ7</f>
        <v>671.4</v>
      </c>
      <c r="LR11" s="95">
        <f>LR7</f>
        <v>685.5</v>
      </c>
      <c r="LS11" s="95">
        <f>LS7</f>
        <v>560.79999999999995</v>
      </c>
      <c r="LT11" s="95">
        <f>LT7</f>
        <v>468.6</v>
      </c>
      <c r="LU11" s="95">
        <f>LU7</f>
        <v>427.6</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f>MK7</f>
        <v>45.2</v>
      </c>
      <c r="ML11" s="95">
        <f>ML7</f>
        <v>56.2</v>
      </c>
      <c r="MM11" s="95">
        <f>MM7</f>
        <v>49.9</v>
      </c>
      <c r="MN11" s="95">
        <f>MN7</f>
        <v>58.3</v>
      </c>
      <c r="MO11" s="95">
        <f>MO7</f>
        <v>65.3</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118.8</v>
      </c>
      <c r="AZ12" s="95">
        <f>BE7</f>
        <v>88.8</v>
      </c>
      <c r="BA12" s="95">
        <f>BF7</f>
        <v>121.3</v>
      </c>
      <c r="BB12" s="95">
        <f>BG7</f>
        <v>123.2</v>
      </c>
      <c r="BC12" s="95">
        <f>BH7</f>
        <v>134.69999999999999</v>
      </c>
      <c r="BD12" s="84"/>
      <c r="BE12" s="84"/>
      <c r="BF12" s="84"/>
      <c r="BG12" s="84"/>
      <c r="BH12" s="84"/>
      <c r="BI12" s="94" t="s">
        <v>145</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145</v>
      </c>
      <c r="CF12" s="95">
        <f>CK7</f>
        <v>18815.8</v>
      </c>
      <c r="CG12" s="95">
        <f>CL7</f>
        <v>22847.9</v>
      </c>
      <c r="CH12" s="95">
        <f>CM7</f>
        <v>19199</v>
      </c>
      <c r="CI12" s="95">
        <f>CN7</f>
        <v>19830.400000000001</v>
      </c>
      <c r="CJ12" s="95">
        <f>CO7</f>
        <v>19066.3</v>
      </c>
      <c r="CK12" s="84"/>
      <c r="CL12" s="84"/>
      <c r="CM12" s="84"/>
      <c r="CN12" s="84"/>
      <c r="CO12" s="94" t="s">
        <v>145</v>
      </c>
      <c r="CP12" s="96">
        <f>CU7</f>
        <v>37685</v>
      </c>
      <c r="CQ12" s="96">
        <f>CV7</f>
        <v>2390</v>
      </c>
      <c r="CR12" s="96">
        <f>CW7</f>
        <v>32739</v>
      </c>
      <c r="CS12" s="96">
        <f>CX7</f>
        <v>34140</v>
      </c>
      <c r="CT12" s="96">
        <f>CY7</f>
        <v>33434</v>
      </c>
      <c r="CU12" s="84"/>
      <c r="CV12" s="84"/>
      <c r="CW12" s="84"/>
      <c r="CX12" s="84"/>
      <c r="CY12" s="84"/>
      <c r="CZ12" s="94" t="s">
        <v>145</v>
      </c>
      <c r="DA12" s="95">
        <f>DF7</f>
        <v>32.4</v>
      </c>
      <c r="DB12" s="95">
        <f>DG7</f>
        <v>36.4</v>
      </c>
      <c r="DC12" s="95">
        <f>DH7</f>
        <v>31.6</v>
      </c>
      <c r="DD12" s="95">
        <f>DI7</f>
        <v>31.6</v>
      </c>
      <c r="DE12" s="95">
        <f>DJ7</f>
        <v>30.1</v>
      </c>
      <c r="DF12" s="84"/>
      <c r="DG12" s="84"/>
      <c r="DH12" s="84"/>
      <c r="DI12" s="84"/>
      <c r="DJ12" s="94" t="s">
        <v>145</v>
      </c>
      <c r="DK12" s="95">
        <f>DP7</f>
        <v>10.1</v>
      </c>
      <c r="DL12" s="95">
        <f>DQ7</f>
        <v>8.3000000000000007</v>
      </c>
      <c r="DM12" s="95">
        <f>DR7</f>
        <v>7.1</v>
      </c>
      <c r="DN12" s="95">
        <f>DS7</f>
        <v>7.3</v>
      </c>
      <c r="DO12" s="95">
        <f>DT7</f>
        <v>5.4</v>
      </c>
      <c r="DP12" s="84"/>
      <c r="DQ12" s="84"/>
      <c r="DR12" s="84"/>
      <c r="DS12" s="84"/>
      <c r="DT12" s="94" t="s">
        <v>145</v>
      </c>
      <c r="DU12" s="95">
        <f>DZ7</f>
        <v>106.3</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148</v>
      </c>
      <c r="EO12" s="95">
        <f>ET7</f>
        <v>71</v>
      </c>
      <c r="EP12" s="95">
        <f>EU7</f>
        <v>74.2</v>
      </c>
      <c r="EQ12" s="95">
        <f>EV7</f>
        <v>86.8</v>
      </c>
      <c r="ER12" s="95">
        <f>EW7</f>
        <v>82.8</v>
      </c>
      <c r="ES12" s="95">
        <f>EX7</f>
        <v>82.6</v>
      </c>
      <c r="ET12" s="84"/>
      <c r="EU12" s="84"/>
      <c r="EV12" s="84"/>
      <c r="EW12" s="84"/>
      <c r="EX12" s="84"/>
      <c r="EY12" s="94" t="s">
        <v>148</v>
      </c>
      <c r="EZ12" s="95" t="str">
        <f>IF($EZ$8,FE7,"-")</f>
        <v>-</v>
      </c>
      <c r="FA12" s="95" t="str">
        <f>IF($EZ$8,FF7,"-")</f>
        <v>-</v>
      </c>
      <c r="FB12" s="95" t="str">
        <f>IF($EZ$8,FG7,"-")</f>
        <v>-</v>
      </c>
      <c r="FC12" s="95" t="str">
        <f>IF($EZ$8,FH7,"-")</f>
        <v>-</v>
      </c>
      <c r="FD12" s="95" t="str">
        <f>IF($EZ$8,FI7,"-")</f>
        <v>-</v>
      </c>
      <c r="FE12" s="84"/>
      <c r="FF12" s="84"/>
      <c r="FG12" s="84"/>
      <c r="FH12" s="84"/>
      <c r="FI12" s="94" t="s">
        <v>148</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148</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12</v>
      </c>
      <c r="KX12" s="95">
        <f>IF($KW$8,LC7,"-")</f>
        <v>14.5</v>
      </c>
      <c r="KY12" s="95">
        <f>IF($KW$8,LD7,"-")</f>
        <v>14.9</v>
      </c>
      <c r="KZ12" s="95">
        <f>IF($KW$8,LE7,"-")</f>
        <v>15.3</v>
      </c>
      <c r="LA12" s="95">
        <f>IF($KW$8,LF7,"-")</f>
        <v>14.9</v>
      </c>
      <c r="LB12" s="84"/>
      <c r="LC12" s="84"/>
      <c r="LD12" s="84"/>
      <c r="LE12" s="84"/>
      <c r="LF12" s="94" t="s">
        <v>145</v>
      </c>
      <c r="LG12" s="95">
        <f>IF($LG$8,LL7,"-")</f>
        <v>0.3</v>
      </c>
      <c r="LH12" s="95">
        <f>IF($LG$8,LM7,"-")</f>
        <v>0.3</v>
      </c>
      <c r="LI12" s="95">
        <f>IF($LG$8,LN7,"-")</f>
        <v>0.3</v>
      </c>
      <c r="LJ12" s="95">
        <f>IF($LG$8,LO7,"-")</f>
        <v>0.7</v>
      </c>
      <c r="LK12" s="95">
        <f>IF($LG$8,LP7,"-")</f>
        <v>0.4</v>
      </c>
      <c r="LL12" s="84"/>
      <c r="LM12" s="84"/>
      <c r="LN12" s="84"/>
      <c r="LO12" s="84"/>
      <c r="LP12" s="94" t="s">
        <v>148</v>
      </c>
      <c r="LQ12" s="95">
        <f>IF($LQ$8,LV7,"-")</f>
        <v>207.5</v>
      </c>
      <c r="LR12" s="95">
        <f>IF($LQ$8,LW7,"-")</f>
        <v>189.5</v>
      </c>
      <c r="LS12" s="95">
        <f>IF($LQ$8,LX7,"-")</f>
        <v>172</v>
      </c>
      <c r="LT12" s="95">
        <f>IF($LQ$8,LY7,"-")</f>
        <v>151.69999999999999</v>
      </c>
      <c r="LU12" s="95">
        <f>IF($LQ$8,LZ7,"-")</f>
        <v>138.1</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145</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4" t="s">
        <v>151</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152</v>
      </c>
      <c r="C15" s="193"/>
      <c r="D15" s="100"/>
      <c r="E15" s="97">
        <v>1</v>
      </c>
      <c r="F15" s="193" t="s">
        <v>153</v>
      </c>
      <c r="G15" s="193"/>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156</v>
      </c>
      <c r="C16" s="193"/>
      <c r="D16" s="100"/>
      <c r="E16" s="97">
        <f>E15+1</f>
        <v>2</v>
      </c>
      <c r="F16" s="193" t="s">
        <v>157</v>
      </c>
      <c r="G16" s="193"/>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159</v>
      </c>
      <c r="C17" s="193"/>
      <c r="D17" s="100"/>
      <c r="E17" s="97">
        <f t="shared" ref="E17" si="8">E16+1</f>
        <v>3</v>
      </c>
      <c r="F17" s="193" t="s">
        <v>160</v>
      </c>
      <c r="G17" s="193"/>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813.9</v>
      </c>
      <c r="AZ17" s="106">
        <f t="shared" ref="AZ17:BC17" si="9">IF(AZ7="-",NA(),AZ7)</f>
        <v>529.1</v>
      </c>
      <c r="BA17" s="106">
        <f t="shared" si="9"/>
        <v>183.1</v>
      </c>
      <c r="BB17" s="106">
        <f t="shared" si="9"/>
        <v>40</v>
      </c>
      <c r="BC17" s="106">
        <f t="shared" si="9"/>
        <v>179.9</v>
      </c>
      <c r="BD17" s="100"/>
      <c r="BE17" s="100"/>
      <c r="BF17" s="100"/>
      <c r="BG17" s="100"/>
      <c r="BH17" s="100"/>
      <c r="BI17" s="105" t="s">
        <v>163</v>
      </c>
      <c r="BJ17" s="106">
        <f>IF(BJ7="-",NA(),BJ7)</f>
        <v>1962.1</v>
      </c>
      <c r="BK17" s="106">
        <f t="shared" ref="BK17:BN17" si="10">IF(BK7="-",NA(),BK7)</f>
        <v>839.8</v>
      </c>
      <c r="BL17" s="106">
        <f t="shared" si="10"/>
        <v>686.9</v>
      </c>
      <c r="BM17" s="106">
        <f t="shared" si="10"/>
        <v>655.9</v>
      </c>
      <c r="BN17" s="106">
        <f t="shared" si="10"/>
        <v>779</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5203.1000000000004</v>
      </c>
      <c r="CG17" s="106">
        <f t="shared" ref="CG17:CJ17" si="12">IF(CG7="-",NA(),CG7)</f>
        <v>8233.4</v>
      </c>
      <c r="CH17" s="106">
        <f t="shared" si="12"/>
        <v>23636.2</v>
      </c>
      <c r="CI17" s="106">
        <f t="shared" si="12"/>
        <v>109057.1</v>
      </c>
      <c r="CJ17" s="106">
        <f t="shared" si="12"/>
        <v>24338.5</v>
      </c>
      <c r="CK17" s="100"/>
      <c r="CL17" s="100"/>
      <c r="CM17" s="100"/>
      <c r="CN17" s="100"/>
      <c r="CO17" s="105" t="s">
        <v>163</v>
      </c>
      <c r="CP17" s="107">
        <f>IF(CP7="-",NA(),CP7)</f>
        <v>68425</v>
      </c>
      <c r="CQ17" s="107">
        <f t="shared" ref="CQ17:CT17" si="13">IF(CQ7="-",NA(),CQ7)</f>
        <v>62278</v>
      </c>
      <c r="CR17" s="107">
        <f t="shared" si="13"/>
        <v>68784</v>
      </c>
      <c r="CS17" s="107">
        <f t="shared" si="13"/>
        <v>20614</v>
      </c>
      <c r="CT17" s="107">
        <f t="shared" si="13"/>
        <v>62429</v>
      </c>
      <c r="CU17" s="100"/>
      <c r="CV17" s="100"/>
      <c r="CW17" s="100"/>
      <c r="CX17" s="100"/>
      <c r="CY17" s="100"/>
      <c r="CZ17" s="105" t="s">
        <v>162</v>
      </c>
      <c r="DA17" s="106">
        <f>IF(DA7="-",NA(),DA7)</f>
        <v>12.9</v>
      </c>
      <c r="DB17" s="106">
        <f t="shared" ref="DB17:DE17" si="14">IF(DB7="-",NA(),DB7)</f>
        <v>12.7</v>
      </c>
      <c r="DC17" s="106">
        <f t="shared" si="14"/>
        <v>14.6</v>
      </c>
      <c r="DD17" s="106">
        <f t="shared" si="14"/>
        <v>12.8</v>
      </c>
      <c r="DE17" s="106">
        <f t="shared" si="14"/>
        <v>12.8</v>
      </c>
      <c r="DF17" s="100"/>
      <c r="DG17" s="100"/>
      <c r="DH17" s="100"/>
      <c r="DI17" s="100"/>
      <c r="DJ17" s="105" t="s">
        <v>163</v>
      </c>
      <c r="DK17" s="106">
        <f>IF(DK7="-",NA(),DK7)</f>
        <v>0</v>
      </c>
      <c r="DL17" s="106">
        <f t="shared" ref="DL17:DO17" si="15">IF(DL7="-",NA(),DL7)</f>
        <v>1.3</v>
      </c>
      <c r="DM17" s="106">
        <f t="shared" si="15"/>
        <v>0</v>
      </c>
      <c r="DN17" s="106">
        <f t="shared" si="15"/>
        <v>0</v>
      </c>
      <c r="DO17" s="106">
        <f t="shared" si="15"/>
        <v>0</v>
      </c>
      <c r="DP17" s="100"/>
      <c r="DQ17" s="100"/>
      <c r="DR17" s="100"/>
      <c r="DS17" s="100"/>
      <c r="DT17" s="105" t="s">
        <v>163</v>
      </c>
      <c r="DU17" s="106">
        <f>IF(DU7="-",NA(),DU7)</f>
        <v>671.4</v>
      </c>
      <c r="DV17" s="106">
        <f t="shared" ref="DV17:DY17" si="16">IF(DV7="-",NA(),DV7)</f>
        <v>685.5</v>
      </c>
      <c r="DW17" s="106">
        <f t="shared" si="16"/>
        <v>560.79999999999995</v>
      </c>
      <c r="DX17" s="106">
        <f t="shared" si="16"/>
        <v>468.6</v>
      </c>
      <c r="DY17" s="106">
        <f t="shared" si="16"/>
        <v>427.6</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45.2</v>
      </c>
      <c r="EP17" s="106">
        <f t="shared" ref="EP17:ES17" si="18">IF(EP7="-",NA(),EP7)</f>
        <v>56.2</v>
      </c>
      <c r="EQ17" s="106">
        <f t="shared" si="18"/>
        <v>49.9</v>
      </c>
      <c r="ER17" s="106">
        <f t="shared" si="18"/>
        <v>58.3</v>
      </c>
      <c r="ES17" s="106">
        <f t="shared" si="18"/>
        <v>65.3</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12.9</v>
      </c>
      <c r="KX17" s="106">
        <f t="shared" ref="KX17:LA17" si="34">IF(KX7="-",NA(),KX7)</f>
        <v>12.7</v>
      </c>
      <c r="KY17" s="106">
        <f t="shared" si="34"/>
        <v>14.6</v>
      </c>
      <c r="KZ17" s="106">
        <f t="shared" si="34"/>
        <v>12.8</v>
      </c>
      <c r="LA17" s="106">
        <f t="shared" si="34"/>
        <v>12.8</v>
      </c>
      <c r="LB17" s="100"/>
      <c r="LC17" s="100"/>
      <c r="LD17" s="100"/>
      <c r="LE17" s="100"/>
      <c r="LF17" s="105" t="s">
        <v>163</v>
      </c>
      <c r="LG17" s="106">
        <f>IF(LG7="-",NA(),LG7)</f>
        <v>0</v>
      </c>
      <c r="LH17" s="106">
        <f t="shared" ref="LH17:LK17" si="35">IF(LH7="-",NA(),LH7)</f>
        <v>1.3</v>
      </c>
      <c r="LI17" s="106">
        <f t="shared" si="35"/>
        <v>0</v>
      </c>
      <c r="LJ17" s="106">
        <f t="shared" si="35"/>
        <v>0</v>
      </c>
      <c r="LK17" s="106">
        <f t="shared" si="35"/>
        <v>0</v>
      </c>
      <c r="LL17" s="100"/>
      <c r="LM17" s="100"/>
      <c r="LN17" s="100"/>
      <c r="LO17" s="100"/>
      <c r="LP17" s="105" t="s">
        <v>163</v>
      </c>
      <c r="LQ17" s="106">
        <f>IF(LQ7="-",NA(),LQ7)</f>
        <v>671.4</v>
      </c>
      <c r="LR17" s="106">
        <f t="shared" ref="LR17:LU17" si="36">IF(LR7="-",NA(),LR7)</f>
        <v>685.5</v>
      </c>
      <c r="LS17" s="106">
        <f t="shared" si="36"/>
        <v>560.79999999999995</v>
      </c>
      <c r="LT17" s="106">
        <f t="shared" si="36"/>
        <v>468.6</v>
      </c>
      <c r="LU17" s="106">
        <f t="shared" si="36"/>
        <v>427.6</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45.2</v>
      </c>
      <c r="ML17" s="106">
        <f t="shared" ref="ML17:MO17" si="38">IF(ML7="-",NA(),ML7)</f>
        <v>56.2</v>
      </c>
      <c r="MM17" s="106">
        <f t="shared" si="38"/>
        <v>49.9</v>
      </c>
      <c r="MN17" s="106">
        <f t="shared" si="38"/>
        <v>58.3</v>
      </c>
      <c r="MO17" s="106">
        <f t="shared" si="38"/>
        <v>65.3</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164</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165</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165</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165</v>
      </c>
      <c r="DA18" s="106">
        <f>IF(DF7="-",NA(),DF7)</f>
        <v>32.4</v>
      </c>
      <c r="DB18" s="106">
        <f t="shared" ref="DB18:DE18" si="44">IF(DG7="-",NA(),DG7)</f>
        <v>36.4</v>
      </c>
      <c r="DC18" s="106">
        <f t="shared" si="44"/>
        <v>31.6</v>
      </c>
      <c r="DD18" s="106">
        <f t="shared" si="44"/>
        <v>31.6</v>
      </c>
      <c r="DE18" s="106">
        <f t="shared" si="44"/>
        <v>30.1</v>
      </c>
      <c r="DF18" s="100"/>
      <c r="DG18" s="100"/>
      <c r="DH18" s="100"/>
      <c r="DI18" s="100"/>
      <c r="DJ18" s="105" t="s">
        <v>165</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165</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165</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166</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167</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168</v>
      </c>
      <c r="C20" s="193"/>
      <c r="D20" s="100"/>
    </row>
    <row r="21" spans="1:374" x14ac:dyDescent="0.15">
      <c r="A21" s="97">
        <f t="shared" si="7"/>
        <v>7</v>
      </c>
      <c r="B21" s="193" t="s">
        <v>169</v>
      </c>
      <c r="C21" s="193"/>
      <c r="D21" s="100"/>
    </row>
    <row r="22" spans="1:374" x14ac:dyDescent="0.15">
      <c r="A22" s="97">
        <f t="shared" si="7"/>
        <v>8</v>
      </c>
      <c r="B22" s="193" t="s">
        <v>170</v>
      </c>
      <c r="C22" s="193"/>
      <c r="D22" s="100"/>
      <c r="E22" s="195" t="s">
        <v>171</v>
      </c>
      <c r="F22" s="196"/>
      <c r="G22" s="196"/>
      <c r="H22" s="196"/>
      <c r="I22" s="197"/>
    </row>
    <row r="23" spans="1:374" x14ac:dyDescent="0.15">
      <c r="A23" s="97">
        <f t="shared" si="7"/>
        <v>9</v>
      </c>
      <c r="B23" s="193" t="s">
        <v>172</v>
      </c>
      <c r="C23" s="193"/>
      <c r="D23" s="100"/>
      <c r="E23" s="198"/>
      <c r="F23" s="199"/>
      <c r="G23" s="199"/>
      <c r="H23" s="199"/>
      <c r="I23" s="200"/>
    </row>
    <row r="24" spans="1:374" x14ac:dyDescent="0.15">
      <c r="A24" s="97">
        <f t="shared" si="7"/>
        <v>10</v>
      </c>
      <c r="B24" s="193" t="s">
        <v>173</v>
      </c>
      <c r="C24" s="193"/>
      <c r="D24" s="100"/>
      <c r="E24" s="198"/>
      <c r="F24" s="199"/>
      <c r="G24" s="199"/>
      <c r="H24" s="199"/>
      <c r="I24" s="200"/>
    </row>
    <row r="25" spans="1:374" x14ac:dyDescent="0.15">
      <c r="A25" s="97">
        <f t="shared" si="7"/>
        <v>11</v>
      </c>
      <c r="B25" s="193" t="s">
        <v>174</v>
      </c>
      <c r="C25" s="193"/>
      <c r="D25" s="100"/>
      <c r="E25" s="198"/>
      <c r="F25" s="199"/>
      <c r="G25" s="199"/>
      <c r="H25" s="199"/>
      <c r="I25" s="200"/>
    </row>
    <row r="26" spans="1:374" x14ac:dyDescent="0.15">
      <c r="A26" s="97">
        <f t="shared" si="7"/>
        <v>12</v>
      </c>
      <c r="B26" s="193" t="s">
        <v>175</v>
      </c>
      <c r="C26" s="193"/>
      <c r="D26" s="100"/>
      <c r="E26" s="198"/>
      <c r="F26" s="199"/>
      <c r="G26" s="199"/>
      <c r="H26" s="199"/>
      <c r="I26" s="200"/>
    </row>
    <row r="27" spans="1:374" x14ac:dyDescent="0.15">
      <c r="A27" s="97">
        <f t="shared" si="7"/>
        <v>13</v>
      </c>
      <c r="B27" s="193" t="s">
        <v>176</v>
      </c>
      <c r="C27" s="193"/>
      <c r="D27" s="100"/>
      <c r="E27" s="198"/>
      <c r="F27" s="199"/>
      <c r="G27" s="199"/>
      <c r="H27" s="199"/>
      <c r="I27" s="200"/>
    </row>
    <row r="28" spans="1:374" x14ac:dyDescent="0.15">
      <c r="A28" s="97">
        <f t="shared" si="7"/>
        <v>14</v>
      </c>
      <c r="B28" s="193" t="s">
        <v>177</v>
      </c>
      <c r="C28" s="193"/>
      <c r="D28" s="100"/>
      <c r="E28" s="198"/>
      <c r="F28" s="199"/>
      <c r="G28" s="199"/>
      <c r="H28" s="199"/>
      <c r="I28" s="200"/>
    </row>
    <row r="29" spans="1:374" x14ac:dyDescent="0.15">
      <c r="A29" s="97">
        <f t="shared" si="7"/>
        <v>15</v>
      </c>
      <c r="B29" s="193" t="s">
        <v>178</v>
      </c>
      <c r="C29" s="193"/>
      <c r="D29" s="100"/>
      <c r="E29" s="198"/>
      <c r="F29" s="199"/>
      <c r="G29" s="199"/>
      <c r="H29" s="199"/>
      <c r="I29" s="200"/>
    </row>
    <row r="30" spans="1:374" x14ac:dyDescent="0.15">
      <c r="A30" s="97">
        <f t="shared" si="7"/>
        <v>16</v>
      </c>
      <c r="B30" s="193" t="s">
        <v>179</v>
      </c>
      <c r="C30" s="193"/>
      <c r="D30" s="100"/>
      <c r="E30" s="198"/>
      <c r="F30" s="199"/>
      <c r="G30" s="199"/>
      <c r="H30" s="199"/>
      <c r="I30" s="200"/>
    </row>
    <row r="31" spans="1:374" x14ac:dyDescent="0.15">
      <c r="A31" s="97">
        <f t="shared" si="7"/>
        <v>17</v>
      </c>
      <c r="B31" s="193" t="s">
        <v>180</v>
      </c>
      <c r="C31" s="193"/>
      <c r="D31" s="100"/>
      <c r="E31" s="198"/>
      <c r="F31" s="199"/>
      <c r="G31" s="199"/>
      <c r="H31" s="199"/>
      <c r="I31" s="200"/>
    </row>
    <row r="32" spans="1:374" x14ac:dyDescent="0.15">
      <c r="A32" s="97">
        <f t="shared" si="7"/>
        <v>18</v>
      </c>
      <c r="B32" s="193" t="s">
        <v>181</v>
      </c>
      <c r="C32" s="193"/>
      <c r="D32" s="100"/>
      <c r="E32" s="198"/>
      <c r="F32" s="199"/>
      <c r="G32" s="199"/>
      <c r="H32" s="199"/>
      <c r="I32" s="200"/>
    </row>
    <row r="33" spans="1:16" x14ac:dyDescent="0.15">
      <c r="A33" s="97">
        <f t="shared" si="7"/>
        <v>19</v>
      </c>
      <c r="B33" s="193" t="s">
        <v>182</v>
      </c>
      <c r="C33" s="193"/>
      <c r="D33" s="100"/>
      <c r="E33" s="198"/>
      <c r="F33" s="199"/>
      <c r="G33" s="199"/>
      <c r="H33" s="199"/>
      <c r="I33" s="200"/>
    </row>
    <row r="34" spans="1:16" x14ac:dyDescent="0.15">
      <c r="A34" s="97">
        <f t="shared" si="7"/>
        <v>20</v>
      </c>
      <c r="B34" s="193" t="s">
        <v>183</v>
      </c>
      <c r="C34" s="193"/>
      <c r="D34" s="100"/>
      <c r="E34" s="198"/>
      <c r="F34" s="199"/>
      <c r="G34" s="199"/>
      <c r="H34" s="199"/>
      <c r="I34" s="200"/>
    </row>
    <row r="35" spans="1:16" ht="25.5" customHeight="1" x14ac:dyDescent="0.15">
      <c r="E35" s="201"/>
      <c r="F35" s="202"/>
      <c r="G35" s="202"/>
      <c r="H35" s="202"/>
      <c r="I35" s="203"/>
    </row>
    <row r="36" spans="1:16" x14ac:dyDescent="0.15">
      <c r="A36" t="s">
        <v>184</v>
      </c>
      <c r="B36" t="s">
        <v>185</v>
      </c>
    </row>
    <row r="37" spans="1:16" x14ac:dyDescent="0.15">
      <c r="A37" t="s">
        <v>186</v>
      </c>
      <c r="B37" t="s">
        <v>187</v>
      </c>
      <c r="L37" s="195" t="s">
        <v>171</v>
      </c>
      <c r="M37" s="196"/>
      <c r="N37" s="196"/>
      <c r="O37" s="196"/>
      <c r="P37" s="197"/>
    </row>
    <row r="38" spans="1:16" x14ac:dyDescent="0.15">
      <c r="A38" t="s">
        <v>188</v>
      </c>
      <c r="B38" t="s">
        <v>189</v>
      </c>
      <c r="L38" s="198"/>
      <c r="M38" s="199"/>
      <c r="N38" s="199"/>
      <c r="O38" s="199"/>
      <c r="P38" s="200"/>
    </row>
    <row r="39" spans="1:16" x14ac:dyDescent="0.15">
      <c r="A39" t="s">
        <v>190</v>
      </c>
      <c r="B39" t="s">
        <v>191</v>
      </c>
      <c r="L39" s="198"/>
      <c r="M39" s="199"/>
      <c r="N39" s="199"/>
      <c r="O39" s="199"/>
      <c r="P39" s="200"/>
    </row>
    <row r="40" spans="1:16" x14ac:dyDescent="0.15">
      <c r="A40" t="s">
        <v>192</v>
      </c>
      <c r="B40" t="s">
        <v>193</v>
      </c>
      <c r="L40" s="198"/>
      <c r="M40" s="199"/>
      <c r="N40" s="199"/>
      <c r="O40" s="199"/>
      <c r="P40" s="200"/>
    </row>
    <row r="41" spans="1:16" x14ac:dyDescent="0.15">
      <c r="A41" t="s">
        <v>194</v>
      </c>
      <c r="B41" t="s">
        <v>195</v>
      </c>
      <c r="L41" s="198"/>
      <c r="M41" s="199"/>
      <c r="N41" s="199"/>
      <c r="O41" s="199"/>
      <c r="P41" s="200"/>
    </row>
    <row r="42" spans="1:16" x14ac:dyDescent="0.15">
      <c r="A42" t="s">
        <v>196</v>
      </c>
      <c r="B42" t="s">
        <v>197</v>
      </c>
      <c r="L42" s="198"/>
      <c r="M42" s="199"/>
      <c r="N42" s="199"/>
      <c r="O42" s="199"/>
      <c r="P42" s="200"/>
    </row>
    <row r="43" spans="1:16" x14ac:dyDescent="0.15">
      <c r="A43" t="s">
        <v>198</v>
      </c>
      <c r="B43" t="s">
        <v>199</v>
      </c>
      <c r="L43" s="198"/>
      <c r="M43" s="199"/>
      <c r="N43" s="199"/>
      <c r="O43" s="199"/>
      <c r="P43" s="200"/>
    </row>
    <row r="44" spans="1:16" x14ac:dyDescent="0.15">
      <c r="A44" t="s">
        <v>200</v>
      </c>
      <c r="B44" t="s">
        <v>201</v>
      </c>
      <c r="L44" s="198"/>
      <c r="M44" s="199"/>
      <c r="N44" s="199"/>
      <c r="O44" s="199"/>
      <c r="P44" s="200"/>
    </row>
    <row r="45" spans="1:16" x14ac:dyDescent="0.15">
      <c r="A45" t="s">
        <v>202</v>
      </c>
      <c r="B45" t="s">
        <v>203</v>
      </c>
      <c r="L45" s="198"/>
      <c r="M45" s="199"/>
      <c r="N45" s="199"/>
      <c r="O45" s="199"/>
      <c r="P45" s="200"/>
    </row>
    <row r="46" spans="1:16" x14ac:dyDescent="0.15">
      <c r="A46" t="s">
        <v>204</v>
      </c>
      <c r="B46" t="s">
        <v>205</v>
      </c>
      <c r="L46" s="198"/>
      <c r="M46" s="199"/>
      <c r="N46" s="199"/>
      <c r="O46" s="199"/>
      <c r="P46" s="200"/>
    </row>
    <row r="47" spans="1:16" x14ac:dyDescent="0.15">
      <c r="A47" t="s">
        <v>206</v>
      </c>
      <c r="B47" t="s">
        <v>207</v>
      </c>
      <c r="L47" s="198"/>
      <c r="M47" s="199"/>
      <c r="N47" s="199"/>
      <c r="O47" s="199"/>
      <c r="P47" s="200"/>
    </row>
    <row r="48" spans="1:16" x14ac:dyDescent="0.15">
      <c r="A48" t="s">
        <v>208</v>
      </c>
      <c r="B48" t="s">
        <v>209</v>
      </c>
      <c r="L48" s="198"/>
      <c r="M48" s="199"/>
      <c r="N48" s="199"/>
      <c r="O48" s="199"/>
      <c r="P48" s="200"/>
    </row>
    <row r="49" spans="1:16" x14ac:dyDescent="0.15">
      <c r="A49" t="s">
        <v>210</v>
      </c>
      <c r="B49" t="s">
        <v>211</v>
      </c>
      <c r="L49" s="198"/>
      <c r="M49" s="199"/>
      <c r="N49" s="199"/>
      <c r="O49" s="199"/>
      <c r="P49" s="200"/>
    </row>
    <row r="50" spans="1:16" ht="26.25" customHeight="1" x14ac:dyDescent="0.15">
      <c r="A50" t="s">
        <v>212</v>
      </c>
      <c r="B50" t="s">
        <v>213</v>
      </c>
      <c r="L50" s="201"/>
      <c r="M50" s="202"/>
      <c r="N50" s="202"/>
      <c r="O50" s="202"/>
      <c r="P50" s="203"/>
    </row>
    <row r="51" spans="1:16" x14ac:dyDescent="0.15">
      <c r="A51" t="s">
        <v>214</v>
      </c>
      <c r="B51" t="s">
        <v>215</v>
      </c>
    </row>
    <row r="52" spans="1:16" x14ac:dyDescent="0.15">
      <c r="A52" t="s">
        <v>216</v>
      </c>
      <c r="B52" t="s">
        <v>217</v>
      </c>
    </row>
    <row r="53" spans="1:16" x14ac:dyDescent="0.15">
      <c r="A53" t="s">
        <v>218</v>
      </c>
      <c r="B53" t="s">
        <v>219</v>
      </c>
    </row>
    <row r="54" spans="1:16" x14ac:dyDescent="0.15">
      <c r="A54" t="s">
        <v>220</v>
      </c>
      <c r="B54" t="s">
        <v>221</v>
      </c>
    </row>
    <row r="55" spans="1:16" x14ac:dyDescent="0.15">
      <c r="A55" t="s">
        <v>222</v>
      </c>
      <c r="B55" t="s">
        <v>223</v>
      </c>
    </row>
    <row r="56" spans="1:16" x14ac:dyDescent="0.15">
      <c r="A56" t="s">
        <v>224</v>
      </c>
      <c r="B56" t="s">
        <v>225</v>
      </c>
    </row>
    <row r="57" spans="1:16" x14ac:dyDescent="0.15">
      <c r="A57" t="s">
        <v>226</v>
      </c>
      <c r="B57" t="s">
        <v>227</v>
      </c>
    </row>
    <row r="58" spans="1:16" x14ac:dyDescent="0.15">
      <c r="A58" t="s">
        <v>228</v>
      </c>
      <c r="B58" t="s">
        <v>229</v>
      </c>
    </row>
    <row r="59" spans="1:16" x14ac:dyDescent="0.15">
      <c r="A59" t="s">
        <v>230</v>
      </c>
      <c r="B59" t="s">
        <v>231</v>
      </c>
    </row>
    <row r="60" spans="1:16" x14ac:dyDescent="0.15">
      <c r="A60" t="s">
        <v>232</v>
      </c>
      <c r="B60" t="s">
        <v>233</v>
      </c>
    </row>
    <row r="61" spans="1:16" x14ac:dyDescent="0.15">
      <c r="A61" t="s">
        <v>234</v>
      </c>
      <c r="B61" t="s">
        <v>235</v>
      </c>
    </row>
    <row r="62" spans="1:16" x14ac:dyDescent="0.15">
      <c r="A62" t="s">
        <v>236</v>
      </c>
      <c r="B62" t="s">
        <v>237</v>
      </c>
    </row>
    <row r="63" spans="1:16" x14ac:dyDescent="0.15">
      <c r="A63" t="s">
        <v>238</v>
      </c>
      <c r="B63" t="s">
        <v>239</v>
      </c>
    </row>
    <row r="64" spans="1:16"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row r="86" spans="1:2" x14ac:dyDescent="0.15">
      <c r="A86" t="s">
        <v>265</v>
      </c>
      <c r="B86" t="s">
        <v>266</v>
      </c>
    </row>
    <row r="87" spans="1:2" x14ac:dyDescent="0.15">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2021-01-29T08:33:56Z</cp:lastPrinted>
  <dcterms:created xsi:type="dcterms:W3CDTF">2020-12-15T03:37:34Z</dcterms:created>
  <dcterms:modified xsi:type="dcterms:W3CDTF">2021-03-01T00:47:47Z</dcterms:modified>
  <cp:category/>
</cp:coreProperties>
</file>