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120" windowWidth="19395" windowHeight="7830" activeTab="2"/>
  </bookViews>
  <sheets>
    <sheet name="市町村別計" sheetId="1" r:id="rId5"/>
    <sheet name="市町村別 (男)" sheetId="2" r:id="rId6"/>
    <sheet name="市町村別 (女)" sheetId="3" r:id="rId7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45621" fullCalcOnLoad="1" calcCompleted="1" calcOnSave="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<sst xmlns="http://schemas.openxmlformats.org/spreadsheetml/2006/main" uniqueCount="63" count="63">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</sst>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3">
    <numFmt numFmtId="176" formatCode="0_ "/>
    <numFmt numFmtId="177" formatCode="0.0_ "/>
    <numFmt numFmtId="178" formatCode="0.0_);[Red]\(0.0\)"/>
  </numFmts>
  <fonts count="5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2:X41"/>
  <sheetViews>
    <sheetView view="pageBreakPreview" zoomScale="70" zoomScaleNormal="100" zoomScaleSheetLayoutView="70" workbookViewId="0">
      <selection activeCell="K9" sqref="K9"/>
    </sheetView>
  </sheetViews>
  <sheetFormatPr defaultRowHeight="13.5"/>
  <cols>
    <col min="1" max="2" width="8.625" customWidth="1"/>
    <col min="3" max="23" width="6.625" customWidth="1"/>
    <col min="24" max="24" width="11.75" customWidth="1"/>
  </cols>
  <sheetData>
    <row r="2" spans="1:6" customFormat="false">
      <c r="A2" t="s">
        <v>53</v>
      </c>
      <c r="C2" s="16"/>
      <c r="D2" s="16"/>
      <c r="E2" s="16"/>
      <c r="F2" s="16"/>
    </row>
    <row r="3" spans="3:6" customFormat="false">
      <c r="C3" s="16"/>
      <c r="D3" s="16"/>
      <c r="E3" s="16"/>
      <c r="F3" s="16"/>
    </row>
    <row r="4" spans="1:6" customFormat="false">
      <c r="A4" t="s">
        <v>44</v>
      </c>
      <c r="C4" s="16"/>
      <c r="D4" s="16"/>
      <c r="E4" s="16"/>
      <c r="F4" s="16"/>
    </row>
    <row r="5" spans="1:24" customFormat="false" ht="13.5" customHeight="1">
      <c r="A5" s="53" t="s">
        <v>39</v>
      </c>
      <c r="B5" s="60" t="s">
        <v>42</v>
      </c>
      <c r="C5" s="61"/>
      <c r="D5" s="61"/>
      <c r="E5" s="61"/>
      <c r="F5" s="62"/>
      <c r="G5" s="48" t="s">
        <v>41</v>
      </c>
      <c r="H5" s="49"/>
      <c r="I5" s="49"/>
      <c r="J5" s="49"/>
      <c r="K5" s="49"/>
      <c r="L5" s="49"/>
      <c r="M5" s="49"/>
      <c r="N5" s="50"/>
      <c r="O5" s="60" t="s">
        <v>40</v>
      </c>
      <c r="P5" s="61"/>
      <c r="Q5" s="61"/>
      <c r="R5" s="61"/>
      <c r="S5" s="61"/>
      <c r="T5" s="61"/>
      <c r="U5" s="61"/>
      <c r="V5" s="61"/>
      <c r="W5" s="61"/>
      <c r="X5" s="62"/>
    </row>
    <row r="6" spans="1:24" customFormat="false" ht="13.5" customHeight="1">
      <c r="A6" s="54"/>
      <c r="B6" s="20"/>
      <c r="C6" s="56" t="s">
        <v>55</v>
      </c>
      <c r="D6" s="56" t="s">
        <v>57</v>
      </c>
      <c r="E6" s="56" t="s">
        <v>56</v>
      </c>
      <c r="F6" s="56" t="s">
        <v>58</v>
      </c>
      <c r="G6" s="15"/>
      <c r="H6" s="20"/>
      <c r="I6" s="51" t="s">
        <v>59</v>
      </c>
      <c r="J6" s="20"/>
      <c r="K6" s="51" t="s">
        <v>59</v>
      </c>
      <c r="L6" s="60" t="s">
        <v>48</v>
      </c>
      <c r="M6" s="61"/>
      <c r="N6" s="62"/>
      <c r="O6" s="14"/>
      <c r="P6" s="48" t="s">
        <v>36</v>
      </c>
      <c r="Q6" s="49"/>
      <c r="R6" s="49"/>
      <c r="S6" s="50"/>
      <c r="T6" s="48" t="s">
        <v>35</v>
      </c>
      <c r="U6" s="49"/>
      <c r="V6" s="49"/>
      <c r="W6" s="50"/>
      <c r="X6" s="26" t="s">
        <v>48</v>
      </c>
    </row>
    <row r="7" spans="1:24" customFormat="false" ht="13.5" customHeight="1">
      <c r="A7" s="54"/>
      <c r="B7" s="18" t="s">
        <v>43</v>
      </c>
      <c r="C7" s="57"/>
      <c r="D7" s="57"/>
      <c r="E7" s="57"/>
      <c r="F7" s="57"/>
      <c r="G7" s="11" t="s">
        <v>32</v>
      </c>
      <c r="H7" s="12" t="s">
        <v>34</v>
      </c>
      <c r="I7" s="59"/>
      <c r="J7" s="18" t="s">
        <v>33</v>
      </c>
      <c r="K7" s="59"/>
      <c r="L7" s="51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51" t="s">
        <v>59</v>
      </c>
      <c r="R7" s="51" t="s">
        <v>31</v>
      </c>
      <c r="S7" s="13" t="s">
        <v>30</v>
      </c>
      <c r="T7" s="12" t="s">
        <v>32</v>
      </c>
      <c r="U7" s="51" t="s">
        <v>59</v>
      </c>
      <c r="V7" s="59" t="s">
        <v>31</v>
      </c>
      <c r="W7" s="21" t="s">
        <v>49</v>
      </c>
      <c r="X7" s="51" t="s">
        <v>50</v>
      </c>
    </row>
    <row r="8" spans="1:24" customFormat="false" ht="30.75" customHeight="1">
      <c r="A8" s="55"/>
      <c r="B8" s="19"/>
      <c r="C8" s="58"/>
      <c r="D8" s="58"/>
      <c r="E8" s="58"/>
      <c r="F8" s="58"/>
      <c r="G8" s="11"/>
      <c r="H8" s="10"/>
      <c r="I8" s="52"/>
      <c r="J8" s="19"/>
      <c r="K8" s="52"/>
      <c r="L8" s="52"/>
      <c r="M8" s="19"/>
      <c r="N8" s="19"/>
      <c r="O8" s="10"/>
      <c r="P8" s="10"/>
      <c r="Q8" s="52"/>
      <c r="R8" s="52"/>
      <c r="S8" s="9"/>
      <c r="T8" s="10"/>
      <c r="U8" s="52"/>
      <c r="V8" s="52"/>
      <c r="W8" s="22"/>
      <c r="X8" s="52"/>
    </row>
    <row r="9" spans="1:24" customFormat="false" ht="18.75" customHeight="1">
      <c r="A9" s="8" t="s">
        <v>29</v>
      </c>
      <c r="B9" s="34">
        <f>B10+B11</f>
        <v>0</v>
      </c>
      <c r="C9" s="34">
        <f>C10+C11</f>
        <v>0</v>
      </c>
      <c r="D9" s="79" t="str">
        <f>IF(B9-C9=0,"-",(1-(B9/(B9-C9)))*-1)</f>
        <v>-</v>
      </c>
      <c r="E9" s="34">
        <f>E10+E11</f>
        <v>0</v>
      </c>
      <c r="F9" s="79" t="str">
        <f>IF(B9-E9=0,"-",(1-(B9/(B9-E9)))*-1)</f>
        <v>-</v>
      </c>
      <c r="G9" s="34">
        <f>G10+G11</f>
        <v>0</v>
      </c>
      <c r="H9" s="34">
        <f>H10+H11</f>
        <v>0</v>
      </c>
      <c r="I9" s="34">
        <f>I10+I11</f>
        <v>0</v>
      </c>
      <c r="J9" s="34">
        <f>J10+J11</f>
        <v>0</v>
      </c>
      <c r="K9" s="34">
        <f>K10+K11</f>
        <v>0</v>
      </c>
      <c r="L9" s="66">
        <f t="shared" ref="L9:L19" si="0">M9-N9</f>
        <v>0</v>
      </c>
      <c r="M9" s="70">
        <v>6.566155125049519</v>
      </c>
      <c r="N9" s="70">
        <v>13.701218997395749</v>
      </c>
      <c r="O9" s="34">
        <f t="shared" ref="O9:W9" si="1">O10+O11</f>
        <v>0</v>
      </c>
      <c r="P9" s="34">
        <f t="shared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66">
        <v>-0.18963624909890342</v>
      </c>
    </row>
    <row r="10" spans="1:24" customFormat="false" ht="18.75" customHeight="1">
      <c r="A10" s="6" t="s">
        <v>28</v>
      </c>
      <c r="B10" s="35">
        <f>B20+B21+B22+B23</f>
        <v>0</v>
      </c>
      <c r="C10" s="35">
        <f>C20+C21+C22+C23</f>
        <v>0</v>
      </c>
      <c r="D10" s="80" t="str">
        <f t="shared" ref="D10:D38" si="2">IF(B10-C10=0,"-",(1-(B10/(B10-C10)))*-1)</f>
        <v>-</v>
      </c>
      <c r="E10" s="35">
        <f>E20+E21+E22+E23</f>
        <v>0</v>
      </c>
      <c r="F10" s="80" t="str">
        <f t="shared" ref="F10:F38" si="3">IF(B10-E10=0,"-",(1-(B10/(B10-E10)))*-1)</f>
        <v>-</v>
      </c>
      <c r="G10" s="35">
        <f>G20+G21+G22+G23</f>
        <v>0</v>
      </c>
      <c r="H10" s="35">
        <f>H20+H21+H22+H23</f>
        <v>0</v>
      </c>
      <c r="I10" s="35">
        <f>I20+I21+I22+I23</f>
        <v>0</v>
      </c>
      <c r="J10" s="35">
        <f>J20+J21+J22+J23</f>
        <v>0</v>
      </c>
      <c r="K10" s="35">
        <f>K20+K21+K22+K23</f>
        <v>0</v>
      </c>
      <c r="L10" s="63">
        <f t="shared" si="0"/>
        <v>0</v>
      </c>
      <c r="M10" s="71">
        <v>7.065000423416121</v>
      </c>
      <c r="N10" s="71">
        <v>12.111429297284777</v>
      </c>
      <c r="O10" s="35">
        <f t="shared" ref="O10:W10" si="4">O20+O21+O22+O23</f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35">
        <f t="shared" si="4"/>
        <v>0</v>
      </c>
      <c r="W10" s="35">
        <f t="shared" si="4"/>
        <v>0</v>
      </c>
      <c r="X10" s="63">
        <v>-0.7885045115419764</v>
      </c>
    </row>
    <row r="11" spans="1:24" customFormat="false" ht="18.75" customHeight="1">
      <c r="A11" s="2" t="s">
        <v>27</v>
      </c>
      <c r="B11" s="36">
        <f>B12+B13+B14+B15+B16</f>
        <v>0</v>
      </c>
      <c r="C11" s="36">
        <f>C12+C13+C14+C15+C16</f>
        <v>0</v>
      </c>
      <c r="D11" s="81" t="str">
        <f t="shared" si="2"/>
        <v>-</v>
      </c>
      <c r="E11" s="36">
        <f>E12+E13+E14+E15+E16</f>
        <v>0</v>
      </c>
      <c r="F11" s="81" t="str">
        <f t="shared" si="3"/>
        <v>-</v>
      </c>
      <c r="G11" s="36">
        <f>G12+G13+G14+G15+G16</f>
        <v>0</v>
      </c>
      <c r="H11" s="36">
        <f>H12+H13+H14+H15+H16</f>
        <v>0</v>
      </c>
      <c r="I11" s="36">
        <f>I12+I13+I14+I15+I16</f>
        <v>0</v>
      </c>
      <c r="J11" s="36">
        <f>J12+J13+J14+J15+J16</f>
        <v>0</v>
      </c>
      <c r="K11" s="36">
        <f>K12+K13+K14+K15+K16</f>
        <v>0</v>
      </c>
      <c r="L11" s="65">
        <f t="shared" si="0"/>
        <v>0</v>
      </c>
      <c r="M11" s="72">
        <v>5.057040383127339</v>
      </c>
      <c r="N11" s="72">
        <v>18.510676119371773</v>
      </c>
      <c r="O11" s="36">
        <f t="shared" ref="O11:W11" si="5">O12+O13+O14+O15+O16</f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6">
        <f t="shared" si="5"/>
        <v>0</v>
      </c>
      <c r="U11" s="36">
        <f t="shared" si="5"/>
        <v>0</v>
      </c>
      <c r="V11" s="36">
        <f t="shared" si="5"/>
        <v>0</v>
      </c>
      <c r="W11" s="36">
        <f t="shared" si="5"/>
        <v>0</v>
      </c>
      <c r="X11" s="68">
        <v>1.6220695568521712</v>
      </c>
    </row>
    <row r="12" spans="1:24" customFormat="false" ht="18.75" customHeight="1">
      <c r="A12" s="6" t="s">
        <v>26</v>
      </c>
      <c r="B12" s="35">
        <f>B24</f>
        <v>0</v>
      </c>
      <c r="C12" s="35">
        <f>C24</f>
        <v>0</v>
      </c>
      <c r="D12" s="80" t="str">
        <f t="shared" si="2"/>
        <v>-</v>
      </c>
      <c r="E12" s="35">
        <f>E24</f>
        <v>0</v>
      </c>
      <c r="F12" s="80" t="str">
        <f t="shared" si="3"/>
        <v>-</v>
      </c>
      <c r="G12" s="35">
        <f>G24</f>
        <v>0</v>
      </c>
      <c r="H12" s="35">
        <f>H24</f>
        <v>0</v>
      </c>
      <c r="I12" s="35">
        <f>I24</f>
        <v>0</v>
      </c>
      <c r="J12" s="35">
        <f>J24</f>
        <v>0</v>
      </c>
      <c r="K12" s="35">
        <f>K24</f>
        <v>0</v>
      </c>
      <c r="L12" s="63">
        <f t="shared" si="0"/>
        <v>0</v>
      </c>
      <c r="M12" s="71">
        <v>7.326865172298428</v>
      </c>
      <c r="N12" s="71">
        <v>21.980595516895285</v>
      </c>
      <c r="O12" s="35">
        <f t="shared" ref="O12:W12" si="6">O24</f>
        <v>0</v>
      </c>
      <c r="P12" s="35">
        <f t="shared" si="6"/>
        <v>0</v>
      </c>
      <c r="Q12" s="35">
        <f t="shared" si="6"/>
        <v>0</v>
      </c>
      <c r="R12" s="35">
        <f t="shared" si="6"/>
        <v>0</v>
      </c>
      <c r="S12" s="35">
        <f t="shared" si="6"/>
        <v>0</v>
      </c>
      <c r="T12" s="35">
        <f t="shared" si="6"/>
        <v>0</v>
      </c>
      <c r="U12" s="35">
        <f t="shared" si="6"/>
        <v>0</v>
      </c>
      <c r="V12" s="35">
        <f t="shared" si="6"/>
        <v>0</v>
      </c>
      <c r="W12" s="35">
        <f t="shared" si="6"/>
        <v>0</v>
      </c>
      <c r="X12" s="63">
        <v>-13.432586149213783</v>
      </c>
    </row>
    <row r="13" spans="1:24" customFormat="false" ht="18.75" customHeight="1">
      <c r="A13" s="4" t="s">
        <v>25</v>
      </c>
      <c r="B13" s="37">
        <f>B25+B26+B27</f>
        <v>0</v>
      </c>
      <c r="C13" s="37">
        <f>C25+C26+C27</f>
        <v>0</v>
      </c>
      <c r="D13" s="82" t="str">
        <f t="shared" si="2"/>
        <v>-</v>
      </c>
      <c r="E13" s="37">
        <f>E25+E26+E27</f>
        <v>0</v>
      </c>
      <c r="F13" s="82" t="str">
        <f t="shared" si="3"/>
        <v>-</v>
      </c>
      <c r="G13" s="37">
        <f>G25+G26+G27</f>
        <v>0</v>
      </c>
      <c r="H13" s="37">
        <f>H25+H26+H27</f>
        <v>0</v>
      </c>
      <c r="I13" s="37">
        <f>I25+I26+I27</f>
        <v>0</v>
      </c>
      <c r="J13" s="37">
        <f>J25+J26+J27</f>
        <v>0</v>
      </c>
      <c r="K13" s="37">
        <f>K25+K26+K27</f>
        <v>0</v>
      </c>
      <c r="L13" s="64">
        <f t="shared" si="0"/>
        <v>0</v>
      </c>
      <c r="M13" s="73">
        <v>4.203713087943981</v>
      </c>
      <c r="N13" s="73">
        <v>21.5440295757129</v>
      </c>
      <c r="O13" s="37">
        <f t="shared" ref="O13:W13" si="7">O25+O26+O27</f>
        <v>0</v>
      </c>
      <c r="P13" s="37">
        <f t="shared" si="7"/>
        <v>0</v>
      </c>
      <c r="Q13" s="37">
        <f t="shared" si="7"/>
        <v>0</v>
      </c>
      <c r="R13" s="37">
        <f t="shared" si="7"/>
        <v>0</v>
      </c>
      <c r="S13" s="37">
        <f t="shared" si="7"/>
        <v>0</v>
      </c>
      <c r="T13" s="37">
        <f t="shared" si="7"/>
        <v>0</v>
      </c>
      <c r="U13" s="37">
        <f t="shared" si="7"/>
        <v>0</v>
      </c>
      <c r="V13" s="37">
        <f t="shared" si="7"/>
        <v>0</v>
      </c>
      <c r="W13" s="37">
        <f t="shared" si="7"/>
        <v>0</v>
      </c>
      <c r="X13" s="64">
        <v>5.254641359929977</v>
      </c>
    </row>
    <row r="14" spans="1:24" customFormat="false" ht="18.75" customHeight="1">
      <c r="A14" s="4" t="s">
        <v>24</v>
      </c>
      <c r="B14" s="37">
        <f>B28+B29+B30+B31</f>
        <v>0</v>
      </c>
      <c r="C14" s="37">
        <f>C28+C29+C30+C31</f>
        <v>0</v>
      </c>
      <c r="D14" s="82" t="str">
        <f t="shared" si="2"/>
        <v>-</v>
      </c>
      <c r="E14" s="37">
        <f>E28+E29+E30+E31</f>
        <v>0</v>
      </c>
      <c r="F14" s="82" t="str">
        <f t="shared" si="3"/>
        <v>-</v>
      </c>
      <c r="G14" s="37">
        <f>G28+G29+G30+G31</f>
        <v>0</v>
      </c>
      <c r="H14" s="37">
        <f>H28+H29+H30+H31</f>
        <v>0</v>
      </c>
      <c r="I14" s="37">
        <f>I28+I29+I30+I31</f>
        <v>0</v>
      </c>
      <c r="J14" s="37">
        <f>J28+J29+J30+J31</f>
        <v>0</v>
      </c>
      <c r="K14" s="37">
        <f>K28+K29+K30+K31</f>
        <v>0</v>
      </c>
      <c r="L14" s="64">
        <f t="shared" si="0"/>
        <v>0</v>
      </c>
      <c r="M14" s="73">
        <v>5.755282245348471</v>
      </c>
      <c r="N14" s="73">
        <v>14.263090781950556</v>
      </c>
      <c r="O14" s="37">
        <f t="shared" ref="O14:W14" si="8">O28+O29+O30+O31</f>
        <v>0</v>
      </c>
      <c r="P14" s="37">
        <f t="shared" si="8"/>
        <v>0</v>
      </c>
      <c r="Q14" s="37">
        <f t="shared" si="8"/>
        <v>0</v>
      </c>
      <c r="R14" s="37">
        <f t="shared" si="8"/>
        <v>0</v>
      </c>
      <c r="S14" s="37">
        <f t="shared" si="8"/>
        <v>0</v>
      </c>
      <c r="T14" s="37">
        <f t="shared" si="8"/>
        <v>0</v>
      </c>
      <c r="U14" s="37">
        <f t="shared" si="8"/>
        <v>0</v>
      </c>
      <c r="V14" s="37">
        <f t="shared" si="8"/>
        <v>0</v>
      </c>
      <c r="W14" s="37">
        <f t="shared" si="8"/>
        <v>0</v>
      </c>
      <c r="X14" s="64">
        <v>1.2511483142061905</v>
      </c>
    </row>
    <row r="15" spans="1:24" customFormat="false" ht="18.75" customHeight="1">
      <c r="A15" s="4" t="s">
        <v>23</v>
      </c>
      <c r="B15" s="37">
        <f>B32+B33+B34+B35</f>
        <v>0</v>
      </c>
      <c r="C15" s="37">
        <f>C32+C33+C34+C35</f>
        <v>0</v>
      </c>
      <c r="D15" s="82" t="str">
        <f t="shared" si="2"/>
        <v>-</v>
      </c>
      <c r="E15" s="37">
        <f>E32+E33+E34+E35</f>
        <v>0</v>
      </c>
      <c r="F15" s="82" t="str">
        <f t="shared" si="3"/>
        <v>-</v>
      </c>
      <c r="G15" s="37">
        <f>G32+G33+G34+G35</f>
        <v>0</v>
      </c>
      <c r="H15" s="37">
        <f>H32+H33+H34+H35</f>
        <v>0</v>
      </c>
      <c r="I15" s="37">
        <f>I32+I33+I34+I35</f>
        <v>0</v>
      </c>
      <c r="J15" s="37">
        <f>J32+J33+J34+J35</f>
        <v>0</v>
      </c>
      <c r="K15" s="39">
        <f>K32+K33+K34+K35</f>
        <v>0</v>
      </c>
      <c r="L15" s="64">
        <f>M15-N15</f>
        <v>0</v>
      </c>
      <c r="M15" s="73">
        <v>4.606026954722124</v>
      </c>
      <c r="N15" s="73">
        <v>17.76610396821391</v>
      </c>
      <c r="O15" s="39">
        <f t="shared" ref="O15:W15" si="9">O32+O33+O34+O35</f>
        <v>0</v>
      </c>
      <c r="P15" s="37">
        <f t="shared" si="9"/>
        <v>0</v>
      </c>
      <c r="Q15" s="37">
        <f t="shared" si="9"/>
        <v>0</v>
      </c>
      <c r="R15" s="37">
        <f t="shared" si="9"/>
        <v>0</v>
      </c>
      <c r="S15" s="37">
        <f t="shared" si="9"/>
        <v>0</v>
      </c>
      <c r="T15" s="37">
        <f>T32+T33+T34+T35</f>
        <v>0</v>
      </c>
      <c r="U15" s="37">
        <f t="shared" si="9"/>
        <v>0</v>
      </c>
      <c r="V15" s="37">
        <f t="shared" si="9"/>
        <v>0</v>
      </c>
      <c r="W15" s="37">
        <f t="shared" si="9"/>
        <v>0</v>
      </c>
      <c r="X15" s="64">
        <v>6.909040432083184</v>
      </c>
    </row>
    <row r="16" spans="1:24" customFormat="false" ht="18.75" customHeight="1">
      <c r="A16" s="2" t="s">
        <v>22</v>
      </c>
      <c r="B16" s="36">
        <f>B36+B37+B38</f>
        <v>0</v>
      </c>
      <c r="C16" s="36">
        <f>C36+C37+C38</f>
        <v>0</v>
      </c>
      <c r="D16" s="81" t="str">
        <f t="shared" si="2"/>
        <v>-</v>
      </c>
      <c r="E16" s="36">
        <f>E36+E37+E38</f>
        <v>0</v>
      </c>
      <c r="F16" s="81" t="str">
        <f t="shared" si="3"/>
        <v>-</v>
      </c>
      <c r="G16" s="36">
        <f>G36+G37+G38</f>
        <v>0</v>
      </c>
      <c r="H16" s="36">
        <f>H36+H37+H38</f>
        <v>0</v>
      </c>
      <c r="I16" s="36">
        <f>I36+I37+I38</f>
        <v>0</v>
      </c>
      <c r="J16" s="36">
        <f>J36+J37+J38</f>
        <v>0</v>
      </c>
      <c r="K16" s="36">
        <f>K36+K37+K38</f>
        <v>0</v>
      </c>
      <c r="L16" s="65">
        <f t="shared" si="0"/>
        <v>0</v>
      </c>
      <c r="M16" s="72">
        <v>2.767667576584774</v>
      </c>
      <c r="N16" s="72">
        <v>33.21201091901729</v>
      </c>
      <c r="O16" s="36">
        <f t="shared" ref="O16:W16" si="10">O36+O37+O38</f>
        <v>0</v>
      </c>
      <c r="P16" s="36">
        <f t="shared" si="10"/>
        <v>0</v>
      </c>
      <c r="Q16" s="36">
        <f t="shared" si="10"/>
        <v>0</v>
      </c>
      <c r="R16" s="36">
        <f t="shared" si="10"/>
        <v>0</v>
      </c>
      <c r="S16" s="36">
        <f t="shared" si="10"/>
        <v>0</v>
      </c>
      <c r="T16" s="36">
        <f t="shared" si="10"/>
        <v>0</v>
      </c>
      <c r="U16" s="36">
        <f t="shared" si="10"/>
        <v>0</v>
      </c>
      <c r="V16" s="36">
        <f t="shared" si="10"/>
        <v>0</v>
      </c>
      <c r="W16" s="36">
        <f t="shared" si="10"/>
        <v>0</v>
      </c>
      <c r="X16" s="68">
        <v>-11.070670306339096</v>
      </c>
    </row>
    <row r="17" spans="1:24" customFormat="false" ht="18.75" customHeight="1">
      <c r="A17" s="6" t="s">
        <v>21</v>
      </c>
      <c r="B17" s="35">
        <f>B12+B13+B20</f>
        <v>0</v>
      </c>
      <c r="C17" s="35">
        <f>C12+C13+C20</f>
        <v>0</v>
      </c>
      <c r="D17" s="80" t="str">
        <f t="shared" si="2"/>
        <v>-</v>
      </c>
      <c r="E17" s="35">
        <f>E12+E13+E20</f>
        <v>0</v>
      </c>
      <c r="F17" s="80" t="str">
        <f t="shared" si="3"/>
        <v>-</v>
      </c>
      <c r="G17" s="35">
        <f>G12+G13+G20</f>
        <v>0</v>
      </c>
      <c r="H17" s="35">
        <f>H12+H13+H20</f>
        <v>0</v>
      </c>
      <c r="I17" s="35">
        <f>I12+I13+I20</f>
        <v>0</v>
      </c>
      <c r="J17" s="35">
        <f>J12+J13+J20</f>
        <v>0</v>
      </c>
      <c r="K17" s="35">
        <f>K12+K13+K20</f>
        <v>0</v>
      </c>
      <c r="L17" s="63">
        <f t="shared" si="0"/>
        <v>0</v>
      </c>
      <c r="M17" s="71">
        <v>6.7283068806815916</v>
      </c>
      <c r="N17" s="71">
        <v>13.807655859485703</v>
      </c>
      <c r="O17" s="35">
        <f t="shared" ref="O17:W17" si="11">O12+O13+O20</f>
        <v>0</v>
      </c>
      <c r="P17" s="35">
        <f t="shared" si="11"/>
        <v>0</v>
      </c>
      <c r="Q17" s="35">
        <f t="shared" si="11"/>
        <v>0</v>
      </c>
      <c r="R17" s="35">
        <f t="shared" si="11"/>
        <v>0</v>
      </c>
      <c r="S17" s="35">
        <f t="shared" si="11"/>
        <v>0</v>
      </c>
      <c r="T17" s="35">
        <f t="shared" si="11"/>
        <v>0</v>
      </c>
      <c r="U17" s="35">
        <f t="shared" si="11"/>
        <v>0</v>
      </c>
      <c r="V17" s="35">
        <f t="shared" si="11"/>
        <v>0</v>
      </c>
      <c r="W17" s="35">
        <f t="shared" si="11"/>
        <v>0</v>
      </c>
      <c r="X17" s="63">
        <v>-2.5743087195651313</v>
      </c>
    </row>
    <row r="18" spans="1:24" customFormat="false" ht="18.75" customHeight="1">
      <c r="A18" s="4" t="s">
        <v>20</v>
      </c>
      <c r="B18" s="37">
        <f>B14+B22</f>
        <v>0</v>
      </c>
      <c r="C18" s="37">
        <f>C14+C22</f>
        <v>0</v>
      </c>
      <c r="D18" s="82" t="str">
        <f t="shared" si="2"/>
        <v>-</v>
      </c>
      <c r="E18" s="37">
        <f>E14+E22</f>
        <v>0</v>
      </c>
      <c r="F18" s="82" t="str">
        <f t="shared" si="3"/>
        <v>-</v>
      </c>
      <c r="G18" s="37">
        <f>G14+G22</f>
        <v>0</v>
      </c>
      <c r="H18" s="37">
        <f>H14+H22</f>
        <v>0</v>
      </c>
      <c r="I18" s="37">
        <f>I14+I22</f>
        <v>0</v>
      </c>
      <c r="J18" s="37">
        <f>J14+J22</f>
        <v>0</v>
      </c>
      <c r="K18" s="37">
        <f>K14+K22</f>
        <v>0</v>
      </c>
      <c r="L18" s="64">
        <f t="shared" si="0"/>
        <v>0</v>
      </c>
      <c r="M18" s="73">
        <v>6.626262802302817</v>
      </c>
      <c r="N18" s="73">
        <v>14.047677140881971</v>
      </c>
      <c r="O18" s="37">
        <f t="shared" ref="O18:W18" si="12">O14+O22</f>
        <v>0</v>
      </c>
      <c r="P18" s="37">
        <f t="shared" si="12"/>
        <v>0</v>
      </c>
      <c r="Q18" s="37">
        <f t="shared" si="12"/>
        <v>0</v>
      </c>
      <c r="R18" s="37">
        <f t="shared" si="12"/>
        <v>0</v>
      </c>
      <c r="S18" s="37">
        <f t="shared" si="12"/>
        <v>0</v>
      </c>
      <c r="T18" s="37">
        <f t="shared" si="12"/>
        <v>0</v>
      </c>
      <c r="U18" s="37">
        <f t="shared" si="12"/>
        <v>0</v>
      </c>
      <c r="V18" s="37">
        <f t="shared" si="12"/>
        <v>0</v>
      </c>
      <c r="W18" s="37">
        <f t="shared" si="12"/>
        <v>0</v>
      </c>
      <c r="X18" s="64">
        <v>0.1325252560460548</v>
      </c>
    </row>
    <row r="19" spans="1:24" customFormat="false" ht="18.75" customHeight="1">
      <c r="A19" s="2" t="s">
        <v>19</v>
      </c>
      <c r="B19" s="36">
        <f>B15+B16+B21+B23</f>
        <v>0</v>
      </c>
      <c r="C19" s="36">
        <f>C15+C16+C21+C23</f>
        <v>0</v>
      </c>
      <c r="D19" s="81" t="str">
        <f t="shared" si="2"/>
        <v>-</v>
      </c>
      <c r="E19" s="36">
        <f>E15+E16+E21+E23</f>
        <v>0</v>
      </c>
      <c r="F19" s="81" t="str">
        <f t="shared" si="3"/>
        <v>-</v>
      </c>
      <c r="G19" s="36">
        <f>G15+G16+G21+G23</f>
        <v>0</v>
      </c>
      <c r="H19" s="36">
        <f>H15+H16+H21+H23</f>
        <v>0</v>
      </c>
      <c r="I19" s="36">
        <f>I15+I16+I21+I23</f>
        <v>0</v>
      </c>
      <c r="J19" s="36">
        <f>J15+J16+J21+J23</f>
        <v>0</v>
      </c>
      <c r="K19" s="38">
        <f>K15+K16+K21+K23</f>
        <v>0</v>
      </c>
      <c r="L19" s="65">
        <f t="shared" si="0"/>
        <v>0</v>
      </c>
      <c r="M19" s="72">
        <v>6.382374155756159</v>
      </c>
      <c r="N19" s="72">
        <v>13.448574113914763</v>
      </c>
      <c r="O19" s="38">
        <f t="shared" ref="O19:W19" si="13">O15+O16+O21+O23</f>
        <v>0</v>
      </c>
      <c r="P19" s="38">
        <f>P15+P16+P21+P23</f>
        <v>0</v>
      </c>
      <c r="Q19" s="36">
        <f t="shared" si="13"/>
        <v>0</v>
      </c>
      <c r="R19" s="36">
        <f t="shared" si="13"/>
        <v>0</v>
      </c>
      <c r="S19" s="36">
        <f t="shared" si="13"/>
        <v>0</v>
      </c>
      <c r="T19" s="36">
        <f t="shared" si="13"/>
        <v>0</v>
      </c>
      <c r="U19" s="36">
        <f t="shared" si="13"/>
        <v>0</v>
      </c>
      <c r="V19" s="36">
        <f t="shared" si="13"/>
        <v>0</v>
      </c>
      <c r="W19" s="36">
        <f t="shared" si="13"/>
        <v>0</v>
      </c>
      <c r="X19" s="68">
        <v>1.9944919236737988</v>
      </c>
    </row>
    <row r="20" spans="1:24" customFormat="false" ht="18.75" customHeight="1">
      <c r="A20" s="5" t="s">
        <v>18</v>
      </c>
      <c r="B20" s="40">
        <f>G20+O20</f>
        <v>0</v>
      </c>
      <c r="C20" s="40">
        <v>-33</v>
      </c>
      <c r="D20" s="83" t="str">
        <f t="shared" si="2"/>
        <v>-</v>
      </c>
      <c r="E20" s="40">
        <f>I20-K20+Q20-U20</f>
        <v>0</v>
      </c>
      <c r="F20" s="83" t="str">
        <f t="shared" si="3"/>
        <v>-</v>
      </c>
      <c r="G20" s="40">
        <f>H20-J20</f>
        <v>0</v>
      </c>
      <c r="H20" s="40">
        <v>101</v>
      </c>
      <c r="I20" s="40">
        <v>1341</v>
      </c>
      <c r="J20" s="40">
        <v>177</v>
      </c>
      <c r="K20" s="40">
        <v>2154</v>
      </c>
      <c r="L20" s="63">
        <f>M20-N20</f>
        <v>0</v>
      </c>
      <c r="M20" s="71">
        <v>7.028539703384757</v>
      </c>
      <c r="N20" s="71">
        <v>12.31734185642675</v>
      </c>
      <c r="O20" s="40">
        <f>P20-T20</f>
        <v>0</v>
      </c>
      <c r="P20" s="40">
        <f>R20+S20</f>
        <v>0</v>
      </c>
      <c r="Q20" s="41">
        <v>4486</v>
      </c>
      <c r="R20" s="41">
        <v>157</v>
      </c>
      <c r="S20" s="41">
        <v>77</v>
      </c>
      <c r="T20" s="41">
        <f>SUM(V20:W20)</f>
        <v>0</v>
      </c>
      <c r="U20" s="41">
        <v>4671</v>
      </c>
      <c r="V20" s="41">
        <v>198</v>
      </c>
      <c r="W20" s="41">
        <v>79</v>
      </c>
      <c r="X20" s="67">
        <v>-2.9923485865895465</v>
      </c>
    </row>
    <row r="21" spans="1:24" customFormat="false" ht="18.75" customHeight="1">
      <c r="A21" s="3" t="s">
        <v>17</v>
      </c>
      <c r="B21" s="42">
        <f t="shared" ref="B21:B38" si="14">G21+O21</f>
        <v>0</v>
      </c>
      <c r="C21" s="42">
        <v>50</v>
      </c>
      <c r="D21" s="84" t="str">
        <f t="shared" si="2"/>
        <v>-</v>
      </c>
      <c r="E21" s="42">
        <f t="shared" ref="E21:E38" si="15">I21-K21+Q21-U21</f>
        <v>0</v>
      </c>
      <c r="F21" s="84" t="str">
        <f t="shared" si="3"/>
        <v>-</v>
      </c>
      <c r="G21" s="42">
        <f t="shared" ref="G21:G38" si="16">H21-J21</f>
        <v>0</v>
      </c>
      <c r="H21" s="42">
        <v>85</v>
      </c>
      <c r="I21" s="42">
        <v>1153</v>
      </c>
      <c r="J21" s="42">
        <v>130</v>
      </c>
      <c r="K21" s="42">
        <v>1726</v>
      </c>
      <c r="L21" s="64">
        <f t="shared" ref="L21:L38" si="17">M21-N21</f>
        <v>0</v>
      </c>
      <c r="M21" s="73">
        <v>7.526905198598697</v>
      </c>
      <c r="N21" s="73">
        <v>11.511737362562716</v>
      </c>
      <c r="O21" s="42">
        <f t="shared" ref="O21:O38" si="18">P21-T21</f>
        <v>0</v>
      </c>
      <c r="P21" s="42">
        <f t="shared" ref="P21:P38" si="19">R21+S21</f>
        <v>0</v>
      </c>
      <c r="Q21" s="42">
        <v>4855</v>
      </c>
      <c r="R21" s="42">
        <v>234</v>
      </c>
      <c r="S21" s="42">
        <v>94</v>
      </c>
      <c r="T21" s="42">
        <f t="shared" ref="T21:T38" si="20">SUM(V21:W21)</f>
        <v>0</v>
      </c>
      <c r="U21" s="42">
        <v>4622</v>
      </c>
      <c r="V21" s="42">
        <v>205</v>
      </c>
      <c r="W21" s="42">
        <v>92</v>
      </c>
      <c r="X21" s="64">
        <v>2.745106601841872</v>
      </c>
    </row>
    <row r="22" spans="1:24" customFormat="false" ht="18.75" customHeight="1">
      <c r="A22" s="3" t="s">
        <v>16</v>
      </c>
      <c r="B22" s="42">
        <f t="shared" si="14"/>
        <v>0</v>
      </c>
      <c r="C22" s="42">
        <v>40</v>
      </c>
      <c r="D22" s="84" t="str">
        <f t="shared" si="2"/>
        <v>-</v>
      </c>
      <c r="E22" s="42">
        <f t="shared" si="15"/>
        <v>0</v>
      </c>
      <c r="F22" s="84" t="str">
        <f t="shared" si="3"/>
        <v>-</v>
      </c>
      <c r="G22" s="42">
        <f t="shared" si="16"/>
        <v>0</v>
      </c>
      <c r="H22" s="42">
        <v>27</v>
      </c>
      <c r="I22" s="42">
        <v>318</v>
      </c>
      <c r="J22" s="42">
        <v>49</v>
      </c>
      <c r="K22" s="42">
        <v>629</v>
      </c>
      <c r="L22" s="64">
        <f t="shared" si="17"/>
        <v>0</v>
      </c>
      <c r="M22" s="73">
        <v>7.606913607691667</v>
      </c>
      <c r="N22" s="73">
        <v>13.805139510255247</v>
      </c>
      <c r="O22" s="42">
        <f t="shared" si="18"/>
        <v>0</v>
      </c>
      <c r="P22" s="42">
        <f t="shared" si="19"/>
        <v>0</v>
      </c>
      <c r="Q22" s="42">
        <v>1279</v>
      </c>
      <c r="R22" s="42">
        <v>43</v>
      </c>
      <c r="S22" s="42">
        <v>42</v>
      </c>
      <c r="T22" s="42">
        <f t="shared" si="20"/>
        <v>0</v>
      </c>
      <c r="U22" s="42">
        <v>1423</v>
      </c>
      <c r="V22" s="42">
        <v>48</v>
      </c>
      <c r="W22" s="42">
        <v>41</v>
      </c>
      <c r="X22" s="64">
        <v>-1.1269501641024675</v>
      </c>
    </row>
    <row r="23" spans="1:24" customFormat="false" ht="18.75" customHeight="1">
      <c r="A23" s="1" t="s">
        <v>15</v>
      </c>
      <c r="B23" s="43">
        <f t="shared" si="14"/>
        <v>0</v>
      </c>
      <c r="C23" s="43">
        <v>7</v>
      </c>
      <c r="D23" s="85" t="str">
        <f t="shared" si="2"/>
        <v>-</v>
      </c>
      <c r="E23" s="43">
        <f t="shared" si="15"/>
        <v>0</v>
      </c>
      <c r="F23" s="85" t="str">
        <f t="shared" si="3"/>
        <v>-</v>
      </c>
      <c r="G23" s="43">
        <f t="shared" si="16"/>
        <v>0</v>
      </c>
      <c r="H23" s="43">
        <v>11</v>
      </c>
      <c r="I23" s="43">
        <v>183</v>
      </c>
      <c r="J23" s="43">
        <v>28</v>
      </c>
      <c r="K23" s="44">
        <v>426</v>
      </c>
      <c r="L23" s="65">
        <f t="shared" si="17"/>
        <v>0</v>
      </c>
      <c r="M23" s="72">
        <v>4.411680680025141</v>
      </c>
      <c r="N23" s="72">
        <v>11.229732640063993</v>
      </c>
      <c r="O23" s="44">
        <f t="shared" si="18"/>
        <v>0</v>
      </c>
      <c r="P23" s="44">
        <f t="shared" si="19"/>
        <v>0</v>
      </c>
      <c r="Q23" s="43">
        <v>1225</v>
      </c>
      <c r="R23" s="43">
        <v>45</v>
      </c>
      <c r="S23" s="43">
        <v>29</v>
      </c>
      <c r="T23" s="43">
        <f t="shared" si="20"/>
        <v>0</v>
      </c>
      <c r="U23" s="43">
        <v>1260</v>
      </c>
      <c r="V23" s="43">
        <v>56</v>
      </c>
      <c r="W23" s="43">
        <v>27</v>
      </c>
      <c r="X23" s="69">
        <v>-3.609556920020573</v>
      </c>
    </row>
    <row r="24" spans="1:24" customFormat="false" ht="18.75" customHeight="1">
      <c r="A24" s="7" t="s">
        <v>14</v>
      </c>
      <c r="B24" s="45">
        <f t="shared" si="14"/>
        <v>0</v>
      </c>
      <c r="C24" s="45">
        <v>-18</v>
      </c>
      <c r="D24" s="86" t="str">
        <f t="shared" si="2"/>
        <v>-</v>
      </c>
      <c r="E24" s="40">
        <f t="shared" si="15"/>
        <v>0</v>
      </c>
      <c r="F24" s="86" t="str">
        <f t="shared" si="3"/>
        <v>-</v>
      </c>
      <c r="G24" s="40">
        <f t="shared" si="16"/>
        <v>0</v>
      </c>
      <c r="H24" s="45">
        <v>6</v>
      </c>
      <c r="I24" s="45">
        <v>65</v>
      </c>
      <c r="J24" s="45">
        <v>18</v>
      </c>
      <c r="K24" s="46">
        <v>195</v>
      </c>
      <c r="L24" s="66">
        <f t="shared" si="17"/>
        <v>0</v>
      </c>
      <c r="M24" s="70">
        <v>7.326865172298428</v>
      </c>
      <c r="N24" s="70">
        <v>21.980595516895285</v>
      </c>
      <c r="O24" s="40">
        <f t="shared" si="18"/>
        <v>0</v>
      </c>
      <c r="P24" s="45">
        <f t="shared" si="19"/>
        <v>0</v>
      </c>
      <c r="Q24" s="45">
        <v>275</v>
      </c>
      <c r="R24" s="45">
        <v>6</v>
      </c>
      <c r="S24" s="45">
        <v>3</v>
      </c>
      <c r="T24" s="45">
        <f t="shared" si="20"/>
        <v>0</v>
      </c>
      <c r="U24" s="45">
        <v>316</v>
      </c>
      <c r="V24" s="45">
        <v>8</v>
      </c>
      <c r="W24" s="45">
        <v>12</v>
      </c>
      <c r="X24" s="66">
        <v>-13.432586149213783</v>
      </c>
    </row>
    <row r="25" spans="1:24" customFormat="false" ht="18.75" customHeight="1">
      <c r="A25" s="5" t="s">
        <v>13</v>
      </c>
      <c r="B25" s="40">
        <f t="shared" si="14"/>
        <v>0</v>
      </c>
      <c r="C25" s="40">
        <v>4</v>
      </c>
      <c r="D25" s="83" t="str">
        <f t="shared" si="2"/>
        <v>-</v>
      </c>
      <c r="E25" s="40">
        <f t="shared" si="15"/>
        <v>0</v>
      </c>
      <c r="F25" s="83" t="str">
        <f t="shared" si="3"/>
        <v>-</v>
      </c>
      <c r="G25" s="40">
        <f t="shared" si="16"/>
        <v>0</v>
      </c>
      <c r="H25" s="40">
        <v>0</v>
      </c>
      <c r="I25" s="40">
        <v>5</v>
      </c>
      <c r="J25" s="40">
        <v>4</v>
      </c>
      <c r="K25" s="40">
        <v>62</v>
      </c>
      <c r="L25" s="63">
        <f t="shared" si="17"/>
        <v>0</v>
      </c>
      <c r="M25" s="71">
        <v>0.0</v>
      </c>
      <c r="N25" s="71">
        <v>18.39903216050005</v>
      </c>
      <c r="O25" s="40">
        <f t="shared" si="18"/>
        <v>0</v>
      </c>
      <c r="P25" s="40">
        <f t="shared" si="19"/>
        <v>0</v>
      </c>
      <c r="Q25" s="40">
        <v>65</v>
      </c>
      <c r="R25" s="40">
        <v>1</v>
      </c>
      <c r="S25" s="40">
        <v>1</v>
      </c>
      <c r="T25" s="40">
        <f t="shared" si="20"/>
        <v>0</v>
      </c>
      <c r="U25" s="40">
        <v>89</v>
      </c>
      <c r="V25" s="40">
        <v>0</v>
      </c>
      <c r="W25" s="40">
        <v>2</v>
      </c>
      <c r="X25" s="67">
        <v>0.0</v>
      </c>
    </row>
    <row r="26" spans="1:24" customFormat="false" ht="18.75" customHeight="1">
      <c r="A26" s="3" t="s">
        <v>12</v>
      </c>
      <c r="B26" s="42">
        <f t="shared" si="14"/>
        <v>0</v>
      </c>
      <c r="C26" s="42">
        <v>3</v>
      </c>
      <c r="D26" s="84" t="str">
        <f t="shared" si="2"/>
        <v>-</v>
      </c>
      <c r="E26" s="42">
        <f t="shared" si="15"/>
        <v>0</v>
      </c>
      <c r="F26" s="84" t="str">
        <f t="shared" si="3"/>
        <v>-</v>
      </c>
      <c r="G26" s="42">
        <f t="shared" si="16"/>
        <v>0</v>
      </c>
      <c r="H26" s="42">
        <v>0</v>
      </c>
      <c r="I26" s="42">
        <v>23</v>
      </c>
      <c r="J26" s="42">
        <v>9</v>
      </c>
      <c r="K26" s="42">
        <v>124</v>
      </c>
      <c r="L26" s="64">
        <f t="shared" si="17"/>
        <v>0</v>
      </c>
      <c r="M26" s="73">
        <v>0.0</v>
      </c>
      <c r="N26" s="73">
        <v>18.52833679270824</v>
      </c>
      <c r="O26" s="42">
        <f t="shared" si="18"/>
        <v>0</v>
      </c>
      <c r="P26" s="42">
        <f t="shared" si="19"/>
        <v>0</v>
      </c>
      <c r="Q26" s="42">
        <v>140</v>
      </c>
      <c r="R26" s="42">
        <v>7</v>
      </c>
      <c r="S26" s="42">
        <v>6</v>
      </c>
      <c r="T26" s="42">
        <f t="shared" si="20"/>
        <v>0</v>
      </c>
      <c r="U26" s="42">
        <v>207</v>
      </c>
      <c r="V26" s="42">
        <v>2</v>
      </c>
      <c r="W26" s="42">
        <v>5</v>
      </c>
      <c r="X26" s="64">
        <v>12.35222452847216</v>
      </c>
    </row>
    <row r="27" spans="1:24" customFormat="false" ht="18.75" customHeight="1">
      <c r="A27" s="1" t="s">
        <v>11</v>
      </c>
      <c r="B27" s="43">
        <f t="shared" si="14"/>
        <v>0</v>
      </c>
      <c r="C27" s="43">
        <v>11</v>
      </c>
      <c r="D27" s="85" t="str">
        <f t="shared" si="2"/>
        <v>-</v>
      </c>
      <c r="E27" s="43">
        <f t="shared" si="15"/>
        <v>0</v>
      </c>
      <c r="F27" s="85" t="str">
        <f t="shared" si="3"/>
        <v>-</v>
      </c>
      <c r="G27" s="43">
        <f t="shared" si="16"/>
        <v>0</v>
      </c>
      <c r="H27" s="43">
        <v>8</v>
      </c>
      <c r="I27" s="43">
        <v>103</v>
      </c>
      <c r="J27" s="44">
        <v>28</v>
      </c>
      <c r="K27" s="44">
        <v>227</v>
      </c>
      <c r="L27" s="65">
        <f t="shared" si="17"/>
        <v>0</v>
      </c>
      <c r="M27" s="72">
        <v>6.667031983487679</v>
      </c>
      <c r="N27" s="72">
        <v>23.33461194220688</v>
      </c>
      <c r="O27" s="44">
        <f t="shared" si="18"/>
        <v>0</v>
      </c>
      <c r="P27" s="44">
        <f t="shared" si="19"/>
        <v>0</v>
      </c>
      <c r="Q27" s="47">
        <v>382</v>
      </c>
      <c r="R27" s="47">
        <v>6</v>
      </c>
      <c r="S27" s="47">
        <v>19</v>
      </c>
      <c r="T27" s="47">
        <f t="shared" si="20"/>
        <v>0</v>
      </c>
      <c r="U27" s="47">
        <v>468</v>
      </c>
      <c r="V27" s="47">
        <v>7</v>
      </c>
      <c r="W27" s="47">
        <v>14</v>
      </c>
      <c r="X27" s="69">
        <v>3.333515991743841</v>
      </c>
    </row>
    <row r="28" spans="1:24" customFormat="false" ht="18.75" customHeight="1">
      <c r="A28" s="5" t="s">
        <v>10</v>
      </c>
      <c r="B28" s="40">
        <f t="shared" si="14"/>
        <v>0</v>
      </c>
      <c r="C28" s="40">
        <v>-14</v>
      </c>
      <c r="D28" s="83" t="str">
        <f t="shared" si="2"/>
        <v>-</v>
      </c>
      <c r="E28" s="40">
        <f t="shared" si="15"/>
        <v>0</v>
      </c>
      <c r="F28" s="83" t="str">
        <f t="shared" si="3"/>
        <v>-</v>
      </c>
      <c r="G28" s="40">
        <f>H28-J28</f>
        <v>0</v>
      </c>
      <c r="H28" s="40">
        <v>1</v>
      </c>
      <c r="I28" s="40">
        <v>20</v>
      </c>
      <c r="J28" s="40">
        <v>10</v>
      </c>
      <c r="K28" s="40">
        <v>100</v>
      </c>
      <c r="L28" s="63">
        <f t="shared" si="17"/>
        <v>0</v>
      </c>
      <c r="M28" s="71">
        <v>2.1923501994137715</v>
      </c>
      <c r="N28" s="71">
        <v>21.923501994137716</v>
      </c>
      <c r="O28" s="40">
        <f t="shared" si="18"/>
        <v>0</v>
      </c>
      <c r="P28" s="40">
        <f t="shared" si="19"/>
        <v>0</v>
      </c>
      <c r="Q28" s="40">
        <v>127</v>
      </c>
      <c r="R28" s="40">
        <v>1</v>
      </c>
      <c r="S28" s="40">
        <v>1</v>
      </c>
      <c r="T28" s="40">
        <f t="shared" si="20"/>
        <v>0</v>
      </c>
      <c r="U28" s="40">
        <v>178</v>
      </c>
      <c r="V28" s="40">
        <v>9</v>
      </c>
      <c r="W28" s="40">
        <v>7</v>
      </c>
      <c r="X28" s="63">
        <v>-30.6929027917928</v>
      </c>
    </row>
    <row r="29" spans="1:24" customFormat="false" ht="18.75" customHeight="1">
      <c r="A29" s="3" t="s">
        <v>9</v>
      </c>
      <c r="B29" s="42">
        <f t="shared" si="14"/>
        <v>0</v>
      </c>
      <c r="C29" s="42">
        <v>-10</v>
      </c>
      <c r="D29" s="84" t="str">
        <f t="shared" si="2"/>
        <v>-</v>
      </c>
      <c r="E29" s="42">
        <f t="shared" si="15"/>
        <v>0</v>
      </c>
      <c r="F29" s="84" t="str">
        <f t="shared" si="3"/>
        <v>-</v>
      </c>
      <c r="G29" s="42">
        <f t="shared" si="16"/>
        <v>0</v>
      </c>
      <c r="H29" s="42">
        <v>8</v>
      </c>
      <c r="I29" s="42">
        <v>127</v>
      </c>
      <c r="J29" s="42">
        <v>21</v>
      </c>
      <c r="K29" s="42">
        <v>207</v>
      </c>
      <c r="L29" s="64">
        <f t="shared" si="17"/>
        <v>0</v>
      </c>
      <c r="M29" s="73">
        <v>6.529283388787521</v>
      </c>
      <c r="N29" s="73">
        <v>17.139368895567245</v>
      </c>
      <c r="O29" s="41">
        <f t="shared" si="18"/>
        <v>0</v>
      </c>
      <c r="P29" s="41">
        <f t="shared" si="19"/>
        <v>0</v>
      </c>
      <c r="Q29" s="42">
        <v>489</v>
      </c>
      <c r="R29" s="42">
        <v>14</v>
      </c>
      <c r="S29" s="42">
        <v>26</v>
      </c>
      <c r="T29" s="42">
        <f t="shared" si="20"/>
        <v>0</v>
      </c>
      <c r="U29" s="42">
        <v>469</v>
      </c>
      <c r="V29" s="42">
        <v>14</v>
      </c>
      <c r="W29" s="42">
        <v>21</v>
      </c>
      <c r="X29" s="64">
        <v>4.080802117992203</v>
      </c>
    </row>
    <row r="30" spans="1:24" customFormat="false" ht="18.75" customHeight="1">
      <c r="A30" s="3" t="s">
        <v>8</v>
      </c>
      <c r="B30" s="42">
        <f t="shared" si="14"/>
        <v>0</v>
      </c>
      <c r="C30" s="42">
        <v>11</v>
      </c>
      <c r="D30" s="84" t="str">
        <f t="shared" si="2"/>
        <v>-</v>
      </c>
      <c r="E30" s="42">
        <f t="shared" si="15"/>
        <v>0</v>
      </c>
      <c r="F30" s="84" t="str">
        <f t="shared" si="3"/>
        <v>-</v>
      </c>
      <c r="G30" s="42">
        <f t="shared" si="16"/>
        <v>0</v>
      </c>
      <c r="H30" s="42">
        <v>10</v>
      </c>
      <c r="I30" s="42">
        <v>95</v>
      </c>
      <c r="J30" s="42">
        <v>10</v>
      </c>
      <c r="K30" s="42">
        <v>246</v>
      </c>
      <c r="L30" s="67">
        <f t="shared" si="17"/>
        <v>0</v>
      </c>
      <c r="M30" s="74">
        <v>8.063162173386704</v>
      </c>
      <c r="N30" s="74">
        <v>8.063162173386704</v>
      </c>
      <c r="O30" s="42">
        <f t="shared" si="18"/>
        <v>0</v>
      </c>
      <c r="P30" s="42">
        <f t="shared" si="19"/>
        <v>0</v>
      </c>
      <c r="Q30" s="42">
        <v>371</v>
      </c>
      <c r="R30" s="42">
        <v>13</v>
      </c>
      <c r="S30" s="42">
        <v>7</v>
      </c>
      <c r="T30" s="42">
        <f t="shared" si="20"/>
        <v>0</v>
      </c>
      <c r="U30" s="42">
        <v>465</v>
      </c>
      <c r="V30" s="42">
        <v>16</v>
      </c>
      <c r="W30" s="42">
        <v>18</v>
      </c>
      <c r="X30" s="64">
        <v>-11.288427042741386</v>
      </c>
    </row>
    <row r="31" spans="1:24" customFormat="false" ht="18.75" customHeight="1">
      <c r="A31" s="1" t="s">
        <v>7</v>
      </c>
      <c r="B31" s="43">
        <f t="shared" si="14"/>
        <v>0</v>
      </c>
      <c r="C31" s="43">
        <v>21</v>
      </c>
      <c r="D31" s="85" t="str">
        <f t="shared" si="2"/>
        <v>-</v>
      </c>
      <c r="E31" s="43">
        <f t="shared" si="15"/>
        <v>0</v>
      </c>
      <c r="F31" s="85" t="str">
        <f t="shared" si="3"/>
        <v>-</v>
      </c>
      <c r="G31" s="43">
        <f t="shared" si="16"/>
        <v>0</v>
      </c>
      <c r="H31" s="43">
        <v>4</v>
      </c>
      <c r="I31" s="43">
        <v>77</v>
      </c>
      <c r="J31" s="43">
        <v>16</v>
      </c>
      <c r="K31" s="44">
        <v>192</v>
      </c>
      <c r="L31" s="65">
        <f t="shared" si="17"/>
        <v>0</v>
      </c>
      <c r="M31" s="72">
        <v>3.721831344957683</v>
      </c>
      <c r="N31" s="72">
        <v>14.887325379830733</v>
      </c>
      <c r="O31" s="43">
        <f t="shared" si="18"/>
        <v>0</v>
      </c>
      <c r="P31" s="43">
        <f t="shared" si="19"/>
        <v>0</v>
      </c>
      <c r="Q31" s="43">
        <v>366</v>
      </c>
      <c r="R31" s="43">
        <v>21</v>
      </c>
      <c r="S31" s="43">
        <v>27</v>
      </c>
      <c r="T31" s="43">
        <f t="shared" si="20"/>
        <v>0</v>
      </c>
      <c r="U31" s="43">
        <v>403</v>
      </c>
      <c r="V31" s="43">
        <v>10</v>
      </c>
      <c r="W31" s="43">
        <v>10</v>
      </c>
      <c r="X31" s="68">
        <v>26.052819414703777</v>
      </c>
    </row>
    <row r="32" spans="1:24" customFormat="false" ht="18.75" customHeight="1">
      <c r="A32" s="5" t="s">
        <v>6</v>
      </c>
      <c r="B32" s="40">
        <f t="shared" si="14"/>
        <v>0</v>
      </c>
      <c r="C32" s="40">
        <v>2</v>
      </c>
      <c r="D32" s="83" t="str">
        <f t="shared" si="2"/>
        <v>-</v>
      </c>
      <c r="E32" s="40">
        <f t="shared" si="15"/>
        <v>0</v>
      </c>
      <c r="F32" s="83" t="str">
        <f t="shared" si="3"/>
        <v>-</v>
      </c>
      <c r="G32" s="40">
        <f t="shared" si="16"/>
        <v>0</v>
      </c>
      <c r="H32" s="40">
        <v>2</v>
      </c>
      <c r="I32" s="40">
        <v>34</v>
      </c>
      <c r="J32" s="40">
        <v>1</v>
      </c>
      <c r="K32" s="40">
        <v>34</v>
      </c>
      <c r="L32" s="63">
        <f t="shared" si="17"/>
        <v>0</v>
      </c>
      <c r="M32" s="71">
        <v>7.406655844155843</v>
      </c>
      <c r="N32" s="71">
        <v>3.7033279220779214</v>
      </c>
      <c r="O32" s="40">
        <f t="shared" si="18"/>
        <v>0</v>
      </c>
      <c r="P32" s="40">
        <f t="shared" si="19"/>
        <v>0</v>
      </c>
      <c r="Q32" s="41">
        <v>164</v>
      </c>
      <c r="R32" s="41">
        <v>4</v>
      </c>
      <c r="S32" s="41">
        <v>9</v>
      </c>
      <c r="T32" s="41">
        <f t="shared" si="20"/>
        <v>0</v>
      </c>
      <c r="U32" s="41">
        <v>146</v>
      </c>
      <c r="V32" s="41">
        <v>2</v>
      </c>
      <c r="W32" s="41">
        <v>7</v>
      </c>
      <c r="X32" s="67">
        <v>14.813311688311686</v>
      </c>
    </row>
    <row r="33" spans="1:24" customFormat="false" ht="18.75" customHeight="1">
      <c r="A33" s="3" t="s">
        <v>5</v>
      </c>
      <c r="B33" s="42">
        <f t="shared" si="14"/>
        <v>0</v>
      </c>
      <c r="C33" s="42">
        <v>-1</v>
      </c>
      <c r="D33" s="84" t="str">
        <f t="shared" si="2"/>
        <v>-</v>
      </c>
      <c r="E33" s="42">
        <f t="shared" si="15"/>
        <v>0</v>
      </c>
      <c r="F33" s="84" t="str">
        <f t="shared" si="3"/>
        <v>-</v>
      </c>
      <c r="G33" s="42">
        <f t="shared" si="16"/>
        <v>0</v>
      </c>
      <c r="H33" s="42">
        <v>6</v>
      </c>
      <c r="I33" s="42">
        <v>71</v>
      </c>
      <c r="J33" s="42">
        <v>26</v>
      </c>
      <c r="K33" s="42">
        <v>296</v>
      </c>
      <c r="L33" s="64">
        <f t="shared" si="17"/>
        <v>0</v>
      </c>
      <c r="M33" s="73">
        <v>5.100044712720768</v>
      </c>
      <c r="N33" s="73">
        <v>22.100193755123332</v>
      </c>
      <c r="O33" s="42">
        <f t="shared" si="18"/>
        <v>0</v>
      </c>
      <c r="P33" s="42">
        <f t="shared" si="19"/>
        <v>0</v>
      </c>
      <c r="Q33" s="42">
        <v>374</v>
      </c>
      <c r="R33" s="42">
        <v>5</v>
      </c>
      <c r="S33" s="42">
        <v>19</v>
      </c>
      <c r="T33" s="42">
        <f t="shared" si="20"/>
        <v>0</v>
      </c>
      <c r="U33" s="42">
        <v>391</v>
      </c>
      <c r="V33" s="42">
        <v>10</v>
      </c>
      <c r="W33" s="42">
        <v>10</v>
      </c>
      <c r="X33" s="64">
        <v>3.400029808480511</v>
      </c>
    </row>
    <row r="34" spans="1:24" customFormat="false" ht="18.75" customHeight="1">
      <c r="A34" s="3" t="s">
        <v>4</v>
      </c>
      <c r="B34" s="42">
        <f t="shared" si="14"/>
        <v>0</v>
      </c>
      <c r="C34" s="42">
        <v>21</v>
      </c>
      <c r="D34" s="84" t="str">
        <f t="shared" si="2"/>
        <v>-</v>
      </c>
      <c r="E34" s="42">
        <f t="shared" si="15"/>
        <v>0</v>
      </c>
      <c r="F34" s="84" t="str">
        <f t="shared" si="3"/>
        <v>-</v>
      </c>
      <c r="G34" s="42">
        <f t="shared" si="16"/>
        <v>0</v>
      </c>
      <c r="H34" s="42">
        <v>4</v>
      </c>
      <c r="I34" s="42">
        <v>51</v>
      </c>
      <c r="J34" s="42">
        <v>14</v>
      </c>
      <c r="K34" s="42">
        <v>126</v>
      </c>
      <c r="L34" s="64">
        <f t="shared" si="17"/>
        <v>0</v>
      </c>
      <c r="M34" s="73">
        <v>5.074730622175877</v>
      </c>
      <c r="N34" s="73">
        <v>17.761557177615572</v>
      </c>
      <c r="O34" s="42">
        <f>P34-T34</f>
        <v>0</v>
      </c>
      <c r="P34" s="42">
        <f t="shared" si="19"/>
        <v>0</v>
      </c>
      <c r="Q34" s="42">
        <v>221</v>
      </c>
      <c r="R34" s="42">
        <v>27</v>
      </c>
      <c r="S34" s="42">
        <v>10</v>
      </c>
      <c r="T34" s="42">
        <f t="shared" si="20"/>
        <v>0</v>
      </c>
      <c r="U34" s="42">
        <v>296</v>
      </c>
      <c r="V34" s="42">
        <v>2</v>
      </c>
      <c r="W34" s="42">
        <v>17</v>
      </c>
      <c r="X34" s="64">
        <v>22.83628779979144</v>
      </c>
    </row>
    <row r="35" spans="1:24" customFormat="false" ht="18.75" customHeight="1">
      <c r="A35" s="1" t="s">
        <v>3</v>
      </c>
      <c r="B35" s="43">
        <f t="shared" si="14"/>
        <v>0</v>
      </c>
      <c r="C35" s="43">
        <v>1</v>
      </c>
      <c r="D35" s="85" t="str">
        <f t="shared" si="2"/>
        <v>-</v>
      </c>
      <c r="E35" s="43">
        <f t="shared" si="15"/>
        <v>0</v>
      </c>
      <c r="F35" s="85" t="str">
        <f t="shared" si="3"/>
        <v>-</v>
      </c>
      <c r="G35" s="43">
        <f t="shared" si="16"/>
        <v>0</v>
      </c>
      <c r="H35" s="43">
        <v>2</v>
      </c>
      <c r="I35" s="43">
        <v>57</v>
      </c>
      <c r="J35" s="43">
        <v>13</v>
      </c>
      <c r="K35" s="44">
        <v>145</v>
      </c>
      <c r="L35" s="65">
        <f t="shared" si="17"/>
        <v>0</v>
      </c>
      <c r="M35" s="72">
        <v>2.485123302967169</v>
      </c>
      <c r="N35" s="72">
        <v>16.1533014692866</v>
      </c>
      <c r="O35" s="44">
        <f t="shared" si="18"/>
        <v>0</v>
      </c>
      <c r="P35" s="44">
        <f t="shared" si="19"/>
        <v>0</v>
      </c>
      <c r="Q35" s="47">
        <v>280</v>
      </c>
      <c r="R35" s="47">
        <v>1</v>
      </c>
      <c r="S35" s="47">
        <v>15</v>
      </c>
      <c r="T35" s="47">
        <f t="shared" si="20"/>
        <v>0</v>
      </c>
      <c r="U35" s="47">
        <v>304</v>
      </c>
      <c r="V35" s="47">
        <v>7</v>
      </c>
      <c r="W35" s="47">
        <v>14</v>
      </c>
      <c r="X35" s="69">
        <v>-6.212808257417922</v>
      </c>
    </row>
    <row r="36" spans="1:24" customFormat="false" ht="18.75" customHeight="1">
      <c r="A36" s="5" t="s">
        <v>2</v>
      </c>
      <c r="B36" s="40">
        <f t="shared" si="14"/>
        <v>0</v>
      </c>
      <c r="C36" s="40">
        <v>4</v>
      </c>
      <c r="D36" s="83" t="str">
        <f t="shared" si="2"/>
        <v>-</v>
      </c>
      <c r="E36" s="40">
        <f t="shared" si="15"/>
        <v>0</v>
      </c>
      <c r="F36" s="83" t="str">
        <f t="shared" si="3"/>
        <v>-</v>
      </c>
      <c r="G36" s="40">
        <f t="shared" si="16"/>
        <v>0</v>
      </c>
      <c r="H36" s="40">
        <v>1</v>
      </c>
      <c r="I36" s="40">
        <v>17</v>
      </c>
      <c r="J36" s="40">
        <v>9</v>
      </c>
      <c r="K36" s="40">
        <v>109</v>
      </c>
      <c r="L36" s="63">
        <f t="shared" si="17"/>
        <v>0</v>
      </c>
      <c r="M36" s="71">
        <v>3.232262406574333</v>
      </c>
      <c r="N36" s="71">
        <v>29.090361659169</v>
      </c>
      <c r="O36" s="40">
        <f t="shared" si="18"/>
        <v>0</v>
      </c>
      <c r="P36" s="40">
        <f t="shared" si="19"/>
        <v>0</v>
      </c>
      <c r="Q36" s="40">
        <v>92</v>
      </c>
      <c r="R36" s="40">
        <v>1</v>
      </c>
      <c r="S36" s="40">
        <v>1</v>
      </c>
      <c r="T36" s="40">
        <f t="shared" si="20"/>
        <v>0</v>
      </c>
      <c r="U36" s="40">
        <v>106</v>
      </c>
      <c r="V36" s="40">
        <v>3</v>
      </c>
      <c r="W36" s="40">
        <v>3</v>
      </c>
      <c r="X36" s="63">
        <v>-12.929049626297333</v>
      </c>
    </row>
    <row r="37" spans="1:24" customFormat="false" ht="18.75" customHeight="1">
      <c r="A37" s="3" t="s">
        <v>1</v>
      </c>
      <c r="B37" s="42">
        <f t="shared" si="14"/>
        <v>0</v>
      </c>
      <c r="C37" s="42">
        <v>5</v>
      </c>
      <c r="D37" s="84" t="str">
        <f t="shared" si="2"/>
        <v>-</v>
      </c>
      <c r="E37" s="42">
        <f t="shared" si="15"/>
        <v>0</v>
      </c>
      <c r="F37" s="84" t="str">
        <f t="shared" si="3"/>
        <v>-</v>
      </c>
      <c r="G37" s="42">
        <f t="shared" si="16"/>
        <v>0</v>
      </c>
      <c r="H37" s="42">
        <v>1</v>
      </c>
      <c r="I37" s="42">
        <v>11</v>
      </c>
      <c r="J37" s="42">
        <v>6</v>
      </c>
      <c r="K37" s="42">
        <v>64</v>
      </c>
      <c r="L37" s="64">
        <f t="shared" si="17"/>
        <v>0</v>
      </c>
      <c r="M37" s="73">
        <v>4.655612244897958</v>
      </c>
      <c r="N37" s="73">
        <v>27.933673469387752</v>
      </c>
      <c r="O37" s="42">
        <f>P37-T37</f>
        <v>0</v>
      </c>
      <c r="P37" s="41">
        <f t="shared" si="19"/>
        <v>0</v>
      </c>
      <c r="Q37" s="42">
        <v>74</v>
      </c>
      <c r="R37" s="42">
        <v>3</v>
      </c>
      <c r="S37" s="42">
        <v>4</v>
      </c>
      <c r="T37" s="42">
        <f t="shared" si="20"/>
        <v>0</v>
      </c>
      <c r="U37" s="42">
        <v>99</v>
      </c>
      <c r="V37" s="42">
        <v>1</v>
      </c>
      <c r="W37" s="42">
        <v>7</v>
      </c>
      <c r="X37" s="64">
        <v>-4.655612244897952</v>
      </c>
    </row>
    <row r="38" spans="1:24" customFormat="false" ht="18.75" customHeight="1">
      <c r="A38" s="1" t="s">
        <v>0</v>
      </c>
      <c r="B38" s="43">
        <f t="shared" si="14"/>
        <v>0</v>
      </c>
      <c r="C38" s="43">
        <v>4</v>
      </c>
      <c r="D38" s="85" t="str">
        <f t="shared" si="2"/>
        <v>-</v>
      </c>
      <c r="E38" s="43">
        <f t="shared" si="15"/>
        <v>0</v>
      </c>
      <c r="F38" s="85" t="str">
        <f t="shared" si="3"/>
        <v>-</v>
      </c>
      <c r="G38" s="43">
        <f t="shared" si="16"/>
        <v>0</v>
      </c>
      <c r="H38" s="43">
        <v>0</v>
      </c>
      <c r="I38" s="43">
        <v>11</v>
      </c>
      <c r="J38" s="43">
        <v>9</v>
      </c>
      <c r="K38" s="44">
        <v>74</v>
      </c>
      <c r="L38" s="65">
        <f t="shared" si="17"/>
        <v>0</v>
      </c>
      <c r="M38" s="72">
        <v>0.0</v>
      </c>
      <c r="N38" s="72">
        <v>45.35037826495113</v>
      </c>
      <c r="O38" s="44">
        <f t="shared" si="18"/>
        <v>0</v>
      </c>
      <c r="P38" s="43">
        <f t="shared" si="19"/>
        <v>0</v>
      </c>
      <c r="Q38" s="43">
        <v>53</v>
      </c>
      <c r="R38" s="43">
        <v>3</v>
      </c>
      <c r="S38" s="43">
        <v>0</v>
      </c>
      <c r="T38" s="43">
        <f t="shared" si="20"/>
        <v>0</v>
      </c>
      <c r="U38" s="43">
        <v>77</v>
      </c>
      <c r="V38" s="43">
        <v>2</v>
      </c>
      <c r="W38" s="43">
        <v>4</v>
      </c>
      <c r="X38" s="68">
        <v>-15.116792754983708</v>
      </c>
    </row>
    <row r="39" spans="1:6" customFormat="false">
      <c r="A39" s="75" t="s">
        <v>60</v>
      </c>
      <c r="F39" s="87"/>
    </row>
    <row r="40" spans="1:1" customFormat="false">
      <c r="A40" s="75" t="s">
        <v>61</v>
      </c>
    </row>
    <row r="41" spans="1:1" customFormat="false">
      <c r="A41" s="75" t="s">
        <v>62</v>
      </c>
    </row>
  </sheetData>
  <mergeCells count="19">
    <mergeCell ref="K6:K8"/>
    <mergeCell ref="Q7:Q8"/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</mergeCells>
  <phoneticPr fontId="1"/>
  <pageMargins left="0.7086614173228347" right="0.7086614173228347" top="0.7480314960629921" bottom="0.7480314960629921" header="0.31496062992125984" footer="0.31496062992125984"/>
  <pageSetup paperSize="9" scale="74" orientation="landscape" r:id="rId1"/>
  <rowBreaks manualBreakCount="2" count="2">
    <brk id="31" max="16383" man="1"/>
    <brk id="39" max="16383" man="1"/>
  </rowBreaks>
  <colBreaks manualBreakCount="1" 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/>
  <cols>
    <col min="1" max="2" width="8.625" customWidth="1"/>
    <col min="3" max="21" width="6.625" customWidth="1"/>
    <col min="22" max="22" width="11.75" customWidth="1"/>
  </cols>
  <sheetData>
    <row r="2" spans="1:4" customFormat="false">
      <c r="A2" t="s">
        <v>53</v>
      </c>
      <c r="C2" s="16"/>
      <c r="D2" s="16"/>
    </row>
    <row r="3" spans="3:4" customFormat="false">
      <c r="C3" s="16"/>
      <c r="D3" s="16"/>
    </row>
    <row r="4" spans="1:4" customFormat="false">
      <c r="A4" t="s">
        <v>52</v>
      </c>
      <c r="C4" s="16"/>
      <c r="D4" s="16"/>
    </row>
    <row r="5" spans="1:22" customFormat="false" ht="13.5" customHeight="1">
      <c r="A5" s="53" t="s">
        <v>39</v>
      </c>
      <c r="B5" s="60" t="s">
        <v>42</v>
      </c>
      <c r="C5" s="61"/>
      <c r="D5" s="62"/>
      <c r="E5" s="48" t="s">
        <v>41</v>
      </c>
      <c r="F5" s="49"/>
      <c r="G5" s="49"/>
      <c r="H5" s="49"/>
      <c r="I5" s="49"/>
      <c r="J5" s="49"/>
      <c r="K5" s="49"/>
      <c r="L5" s="50"/>
      <c r="M5" s="60" t="s">
        <v>40</v>
      </c>
      <c r="N5" s="61"/>
      <c r="O5" s="61"/>
      <c r="P5" s="61"/>
      <c r="Q5" s="61"/>
      <c r="R5" s="61"/>
      <c r="S5" s="61"/>
      <c r="T5" s="61"/>
      <c r="U5" s="61"/>
      <c r="V5" s="62"/>
    </row>
    <row r="6" spans="1:22" customFormat="false">
      <c r="A6" s="54"/>
      <c r="B6" s="25"/>
      <c r="C6" s="56" t="s">
        <v>38</v>
      </c>
      <c r="D6" s="56" t="s">
        <v>37</v>
      </c>
      <c r="E6" s="25"/>
      <c r="F6" s="25"/>
      <c r="G6" s="51" t="s">
        <v>54</v>
      </c>
      <c r="H6" s="33"/>
      <c r="I6" s="51" t="s">
        <v>54</v>
      </c>
      <c r="J6" s="60" t="s">
        <v>48</v>
      </c>
      <c r="K6" s="61"/>
      <c r="L6" s="62"/>
      <c r="M6" s="27"/>
      <c r="N6" s="48" t="s">
        <v>36</v>
      </c>
      <c r="O6" s="49"/>
      <c r="P6" s="49"/>
      <c r="Q6" s="50"/>
      <c r="R6" s="48" t="s">
        <v>35</v>
      </c>
      <c r="S6" s="49"/>
      <c r="T6" s="49"/>
      <c r="U6" s="50"/>
      <c r="V6" s="26" t="s">
        <v>48</v>
      </c>
    </row>
    <row r="7" spans="1:22" customFormat="false" ht="13.5" customHeight="1">
      <c r="A7" s="54"/>
      <c r="B7" s="23" t="s">
        <v>43</v>
      </c>
      <c r="C7" s="57"/>
      <c r="D7" s="57"/>
      <c r="E7" s="11" t="s">
        <v>32</v>
      </c>
      <c r="F7" s="23" t="s">
        <v>34</v>
      </c>
      <c r="G7" s="59"/>
      <c r="H7" s="28" t="s">
        <v>33</v>
      </c>
      <c r="I7" s="59"/>
      <c r="J7" s="51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51" t="s">
        <v>54</v>
      </c>
      <c r="P7" s="51" t="s">
        <v>31</v>
      </c>
      <c r="Q7" s="32" t="s">
        <v>30</v>
      </c>
      <c r="R7" s="28" t="s">
        <v>32</v>
      </c>
      <c r="S7" s="51" t="s">
        <v>54</v>
      </c>
      <c r="T7" s="59" t="s">
        <v>31</v>
      </c>
      <c r="U7" s="30" t="s">
        <v>49</v>
      </c>
      <c r="V7" s="51" t="s">
        <v>50</v>
      </c>
    </row>
    <row r="8" spans="1:22" customFormat="false">
      <c r="A8" s="55"/>
      <c r="B8" s="24"/>
      <c r="C8" s="58"/>
      <c r="D8" s="58"/>
      <c r="E8" s="11"/>
      <c r="F8" s="24"/>
      <c r="G8" s="52"/>
      <c r="H8" s="29"/>
      <c r="I8" s="52"/>
      <c r="J8" s="52"/>
      <c r="K8" s="29"/>
      <c r="L8" s="29"/>
      <c r="M8" s="29"/>
      <c r="N8" s="29"/>
      <c r="O8" s="52"/>
      <c r="P8" s="52"/>
      <c r="Q8" s="31"/>
      <c r="R8" s="29"/>
      <c r="S8" s="52"/>
      <c r="T8" s="52"/>
      <c r="U8" s="31"/>
      <c r="V8" s="52"/>
    </row>
    <row r="9" spans="1:22" customFormat="false" ht="15" customHeight="1">
      <c r="A9" s="8" t="s">
        <v>29</v>
      </c>
      <c r="B9" s="34">
        <f t="shared" ref="B9:I9" si="0">B10+B11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>I10+I11</f>
        <v>0</v>
      </c>
      <c r="J9" s="66">
        <f>K9-L9</f>
        <v>0</v>
      </c>
      <c r="K9" s="66">
        <v>7.4340548417354215</v>
      </c>
      <c r="L9" s="66">
        <v>13.381298715123759</v>
      </c>
      <c r="M9" s="34">
        <f t="shared" ref="M9:U9" si="1">M10+M11</f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>R10+R11</f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66">
        <v>1.040767677842961</v>
      </c>
    </row>
    <row r="10" spans="1:22" customFormat="false" ht="15" customHeight="1">
      <c r="A10" s="6" t="s">
        <v>28</v>
      </c>
      <c r="B10" s="35">
        <f t="shared" ref="B10:I10" si="2">B20+B21+B22+B23</f>
        <v>0</v>
      </c>
      <c r="C10" s="35">
        <f t="shared" si="2"/>
        <v>0</v>
      </c>
      <c r="D10" s="35">
        <f t="shared" si="2"/>
        <v>0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63">
        <f t="shared" ref="J10:J38" si="3">K10-L10</f>
        <v>0</v>
      </c>
      <c r="K10" s="63">
        <v>7.625339034027672</v>
      </c>
      <c r="L10" s="63">
        <v>12.161101045647577</v>
      </c>
      <c r="M10" s="35">
        <f t="shared" ref="M10:U10" si="4">M20+M21+M22+M23</f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63">
        <v>-0.1972070439834681</v>
      </c>
    </row>
    <row r="11" spans="1:22" customFormat="false" ht="15" customHeight="1">
      <c r="A11" s="2" t="s">
        <v>27</v>
      </c>
      <c r="B11" s="36">
        <f t="shared" ref="B11:I11" si="5">B12+B13+B14+B15+B16</f>
        <v>0</v>
      </c>
      <c r="C11" s="36">
        <f t="shared" si="5"/>
        <v>0</v>
      </c>
      <c r="D11" s="36">
        <f t="shared" si="5"/>
        <v>0</v>
      </c>
      <c r="E11" s="36">
        <f t="shared" si="5"/>
        <v>0</v>
      </c>
      <c r="F11" s="36">
        <f t="shared" si="5"/>
        <v>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68">
        <f t="shared" si="3"/>
        <v>0</v>
      </c>
      <c r="K11" s="68">
        <v>6.847969557712767</v>
      </c>
      <c r="L11" s="68">
        <v>17.119923894281918</v>
      </c>
      <c r="M11" s="36">
        <f t="shared" ref="M11:U11" si="6">M12+M13+M14+M15+M16</f>
        <v>0</v>
      </c>
      <c r="N11" s="36">
        <f t="shared" si="6"/>
        <v>0</v>
      </c>
      <c r="O11" s="36">
        <f t="shared" si="6"/>
        <v>0</v>
      </c>
      <c r="P11" s="36">
        <f t="shared" si="6"/>
        <v>0</v>
      </c>
      <c r="Q11" s="36">
        <f t="shared" si="6"/>
        <v>0</v>
      </c>
      <c r="R11" s="36">
        <f t="shared" si="6"/>
        <v>0</v>
      </c>
      <c r="S11" s="36">
        <f t="shared" si="6"/>
        <v>0</v>
      </c>
      <c r="T11" s="36">
        <f t="shared" si="6"/>
        <v>0</v>
      </c>
      <c r="U11" s="36">
        <f t="shared" si="6"/>
        <v>0</v>
      </c>
      <c r="V11" s="68">
        <v>4.833860864267841</v>
      </c>
    </row>
    <row r="12" spans="1:22" customFormat="false" ht="15" customHeight="1">
      <c r="A12" s="6" t="s">
        <v>26</v>
      </c>
      <c r="B12" s="35">
        <f t="shared" ref="B12:I12" si="7">B24</f>
        <v>0</v>
      </c>
      <c r="C12" s="35">
        <f t="shared" si="7"/>
        <v>0</v>
      </c>
      <c r="D12" s="35">
        <f t="shared" si="7"/>
        <v>0</v>
      </c>
      <c r="E12" s="35">
        <f t="shared" si="7"/>
        <v>0</v>
      </c>
      <c r="F12" s="35">
        <f t="shared" si="7"/>
        <v>0</v>
      </c>
      <c r="G12" s="35">
        <f t="shared" si="7"/>
        <v>0</v>
      </c>
      <c r="H12" s="35">
        <f t="shared" si="7"/>
        <v>0</v>
      </c>
      <c r="I12" s="35">
        <f t="shared" si="7"/>
        <v>0</v>
      </c>
      <c r="J12" s="63">
        <f t="shared" si="3"/>
        <v>0</v>
      </c>
      <c r="K12" s="63">
        <v>5.104038483051795</v>
      </c>
      <c r="L12" s="63">
        <v>15.312115449155385</v>
      </c>
      <c r="M12" s="35">
        <f t="shared" ref="M12:U12" si="8">M24</f>
        <v>0</v>
      </c>
      <c r="N12" s="35">
        <f t="shared" si="8"/>
        <v>0</v>
      </c>
      <c r="O12" s="35">
        <f t="shared" si="8"/>
        <v>0</v>
      </c>
      <c r="P12" s="35">
        <f t="shared" si="8"/>
        <v>0</v>
      </c>
      <c r="Q12" s="35">
        <f t="shared" si="8"/>
        <v>0</v>
      </c>
      <c r="R12" s="35">
        <f t="shared" si="8"/>
        <v>0</v>
      </c>
      <c r="S12" s="35">
        <f t="shared" si="8"/>
        <v>0</v>
      </c>
      <c r="T12" s="35">
        <f t="shared" si="8"/>
        <v>0</v>
      </c>
      <c r="U12" s="35">
        <f t="shared" si="8"/>
        <v>0</v>
      </c>
      <c r="V12" s="63">
        <v>-7.656057724577696</v>
      </c>
    </row>
    <row r="13" spans="1:22" customFormat="false" ht="15" customHeight="1">
      <c r="A13" s="4" t="s">
        <v>25</v>
      </c>
      <c r="B13" s="37">
        <f t="shared" ref="B13:I13" si="9">B25+B26+B27</f>
        <v>0</v>
      </c>
      <c r="C13" s="37">
        <f t="shared" si="9"/>
        <v>0</v>
      </c>
      <c r="D13" s="37">
        <f t="shared" si="9"/>
        <v>0</v>
      </c>
      <c r="E13" s="37">
        <f t="shared" si="9"/>
        <v>0</v>
      </c>
      <c r="F13" s="37">
        <f t="shared" si="9"/>
        <v>0</v>
      </c>
      <c r="G13" s="37">
        <f t="shared" si="9"/>
        <v>0</v>
      </c>
      <c r="H13" s="37">
        <f t="shared" si="9"/>
        <v>0</v>
      </c>
      <c r="I13" s="37">
        <f t="shared" si="9"/>
        <v>0</v>
      </c>
      <c r="J13" s="64">
        <f t="shared" si="3"/>
        <v>0</v>
      </c>
      <c r="K13" s="64">
        <v>5.567011567182391</v>
      </c>
      <c r="L13" s="64">
        <v>23.38144858216604</v>
      </c>
      <c r="M13" s="37">
        <f t="shared" ref="M13:U13" si="10">M25+M26+M27</f>
        <v>0</v>
      </c>
      <c r="N13" s="37">
        <f t="shared" si="10"/>
        <v>0</v>
      </c>
      <c r="O13" s="37">
        <f t="shared" si="10"/>
        <v>0</v>
      </c>
      <c r="P13" s="37">
        <f t="shared" si="10"/>
        <v>0</v>
      </c>
      <c r="Q13" s="37">
        <f t="shared" si="10"/>
        <v>0</v>
      </c>
      <c r="R13" s="37">
        <f t="shared" si="10"/>
        <v>0</v>
      </c>
      <c r="S13" s="37">
        <f t="shared" si="10"/>
        <v>0</v>
      </c>
      <c r="T13" s="37">
        <f t="shared" si="10"/>
        <v>0</v>
      </c>
      <c r="U13" s="37">
        <f t="shared" si="10"/>
        <v>0</v>
      </c>
      <c r="V13" s="64">
        <v>12.247425447801259</v>
      </c>
    </row>
    <row r="14" spans="1:22" customFormat="false" ht="15" customHeight="1">
      <c r="A14" s="4" t="s">
        <v>24</v>
      </c>
      <c r="B14" s="37">
        <f t="shared" ref="B14:I14" si="11">B28+B29+B30+B31</f>
        <v>0</v>
      </c>
      <c r="C14" s="37">
        <f t="shared" si="11"/>
        <v>0</v>
      </c>
      <c r="D14" s="37">
        <f t="shared" si="11"/>
        <v>0</v>
      </c>
      <c r="E14" s="37">
        <f t="shared" si="11"/>
        <v>0</v>
      </c>
      <c r="F14" s="37">
        <f t="shared" si="11"/>
        <v>0</v>
      </c>
      <c r="G14" s="37">
        <f t="shared" si="11"/>
        <v>0</v>
      </c>
      <c r="H14" s="37">
        <f t="shared" si="11"/>
        <v>0</v>
      </c>
      <c r="I14" s="37">
        <f t="shared" si="11"/>
        <v>0</v>
      </c>
      <c r="J14" s="64">
        <f t="shared" si="3"/>
        <v>0</v>
      </c>
      <c r="K14" s="64">
        <v>8.44282013323464</v>
      </c>
      <c r="L14" s="64">
        <v>15.302611491487788</v>
      </c>
      <c r="M14" s="37">
        <f t="shared" ref="M14:U14" si="12">M28+M29+M30+M31</f>
        <v>0</v>
      </c>
      <c r="N14" s="37">
        <f t="shared" si="12"/>
        <v>0</v>
      </c>
      <c r="O14" s="37">
        <f t="shared" si="12"/>
        <v>0</v>
      </c>
      <c r="P14" s="37">
        <f t="shared" si="12"/>
        <v>0</v>
      </c>
      <c r="Q14" s="37">
        <f t="shared" si="12"/>
        <v>0</v>
      </c>
      <c r="R14" s="37">
        <f t="shared" si="12"/>
        <v>0</v>
      </c>
      <c r="S14" s="37">
        <f t="shared" si="12"/>
        <v>0</v>
      </c>
      <c r="T14" s="37">
        <f t="shared" si="12"/>
        <v>0</v>
      </c>
      <c r="U14" s="37">
        <f t="shared" si="12"/>
        <v>0</v>
      </c>
      <c r="V14" s="64">
        <v>5.804438841598817</v>
      </c>
    </row>
    <row r="15" spans="1:22" customFormat="false" ht="15" customHeight="1">
      <c r="A15" s="4" t="s">
        <v>23</v>
      </c>
      <c r="B15" s="37">
        <f t="shared" ref="B15:I15" si="13">B32+B33+B34+B35</f>
        <v>0</v>
      </c>
      <c r="C15" s="37">
        <f t="shared" si="13"/>
        <v>0</v>
      </c>
      <c r="D15" s="37">
        <f t="shared" si="13"/>
        <v>0</v>
      </c>
      <c r="E15" s="37">
        <f t="shared" si="13"/>
        <v>0</v>
      </c>
      <c r="F15" s="37">
        <f t="shared" si="13"/>
        <v>0</v>
      </c>
      <c r="G15" s="37">
        <f t="shared" si="13"/>
        <v>0</v>
      </c>
      <c r="H15" s="37">
        <f t="shared" si="13"/>
        <v>0</v>
      </c>
      <c r="I15" s="37">
        <f t="shared" si="13"/>
        <v>0</v>
      </c>
      <c r="J15" s="64">
        <f t="shared" si="3"/>
        <v>0</v>
      </c>
      <c r="K15" s="64">
        <v>6.927994412050535</v>
      </c>
      <c r="L15" s="64">
        <v>14.548788265306122</v>
      </c>
      <c r="M15" s="37">
        <f t="shared" ref="M15:U15" si="14">M32+M33+M34+M35</f>
        <v>0</v>
      </c>
      <c r="N15" s="37">
        <f t="shared" si="14"/>
        <v>0</v>
      </c>
      <c r="O15" s="37">
        <f t="shared" si="14"/>
        <v>0</v>
      </c>
      <c r="P15" s="37">
        <f t="shared" si="14"/>
        <v>0</v>
      </c>
      <c r="Q15" s="37">
        <f t="shared" si="14"/>
        <v>0</v>
      </c>
      <c r="R15" s="37">
        <f t="shared" si="14"/>
        <v>0</v>
      </c>
      <c r="S15" s="37">
        <f t="shared" si="14"/>
        <v>0</v>
      </c>
      <c r="T15" s="37">
        <f t="shared" si="14"/>
        <v>0</v>
      </c>
      <c r="U15" s="37">
        <f t="shared" si="14"/>
        <v>0</v>
      </c>
      <c r="V15" s="64">
        <v>9.006392735665695</v>
      </c>
    </row>
    <row r="16" spans="1:22" customFormat="false" ht="15" customHeight="1">
      <c r="A16" s="2" t="s">
        <v>22</v>
      </c>
      <c r="B16" s="36">
        <f t="shared" ref="B16:I16" si="15">B36+B37+B38</f>
        <v>0</v>
      </c>
      <c r="C16" s="36">
        <f t="shared" si="15"/>
        <v>0</v>
      </c>
      <c r="D16" s="36">
        <f t="shared" si="15"/>
        <v>0</v>
      </c>
      <c r="E16" s="36">
        <f t="shared" si="15"/>
        <v>0</v>
      </c>
      <c r="F16" s="36">
        <f t="shared" si="15"/>
        <v>0</v>
      </c>
      <c r="G16" s="36">
        <f t="shared" si="15"/>
        <v>0</v>
      </c>
      <c r="H16" s="36">
        <f t="shared" si="15"/>
        <v>0</v>
      </c>
      <c r="I16" s="36">
        <f t="shared" si="15"/>
        <v>0</v>
      </c>
      <c r="J16" s="68">
        <f t="shared" si="3"/>
        <v>0</v>
      </c>
      <c r="K16" s="68">
        <v>2.972119080190215</v>
      </c>
      <c r="L16" s="68">
        <v>23.77695264152172</v>
      </c>
      <c r="M16" s="36">
        <f t="shared" ref="M16:U16" si="16">M36+M37+M38</f>
        <v>0</v>
      </c>
      <c r="N16" s="36">
        <f t="shared" si="16"/>
        <v>0</v>
      </c>
      <c r="O16" s="36">
        <f t="shared" si="16"/>
        <v>0</v>
      </c>
      <c r="P16" s="36">
        <f t="shared" si="16"/>
        <v>0</v>
      </c>
      <c r="Q16" s="36">
        <f t="shared" si="16"/>
        <v>0</v>
      </c>
      <c r="R16" s="36">
        <f t="shared" si="16"/>
        <v>0</v>
      </c>
      <c r="S16" s="36">
        <f t="shared" si="16"/>
        <v>0</v>
      </c>
      <c r="T16" s="36">
        <f t="shared" si="16"/>
        <v>0</v>
      </c>
      <c r="U16" s="36">
        <f t="shared" si="16"/>
        <v>0</v>
      </c>
      <c r="V16" s="68">
        <v>-23.776952641521724</v>
      </c>
    </row>
    <row r="17" spans="1:22" customFormat="false" ht="15" customHeight="1">
      <c r="A17" s="6" t="s">
        <v>21</v>
      </c>
      <c r="B17" s="35">
        <f t="shared" ref="B17:I17" si="17">B12+B13+B20</f>
        <v>0</v>
      </c>
      <c r="C17" s="35">
        <f t="shared" si="17"/>
        <v>0</v>
      </c>
      <c r="D17" s="35">
        <f t="shared" si="17"/>
        <v>0</v>
      </c>
      <c r="E17" s="35">
        <f t="shared" si="17"/>
        <v>0</v>
      </c>
      <c r="F17" s="35">
        <f t="shared" si="17"/>
        <v>0</v>
      </c>
      <c r="G17" s="35">
        <f t="shared" si="17"/>
        <v>0</v>
      </c>
      <c r="H17" s="35">
        <f t="shared" si="17"/>
        <v>0</v>
      </c>
      <c r="I17" s="35">
        <f t="shared" si="17"/>
        <v>0</v>
      </c>
      <c r="J17" s="63">
        <f t="shared" si="3"/>
        <v>0</v>
      </c>
      <c r="K17" s="63">
        <v>7.367539807547218</v>
      </c>
      <c r="L17" s="63">
        <v>13.648065545128455</v>
      </c>
      <c r="M17" s="35">
        <f t="shared" ref="M17:U17" si="18">M12+M13+M20</f>
        <v>0</v>
      </c>
      <c r="N17" s="35">
        <f t="shared" si="18"/>
        <v>0</v>
      </c>
      <c r="O17" s="35">
        <f t="shared" si="18"/>
        <v>0</v>
      </c>
      <c r="P17" s="35">
        <f t="shared" si="18"/>
        <v>0</v>
      </c>
      <c r="Q17" s="35">
        <f t="shared" si="18"/>
        <v>0</v>
      </c>
      <c r="R17" s="35">
        <f t="shared" si="18"/>
        <v>0</v>
      </c>
      <c r="S17" s="35">
        <f t="shared" si="18"/>
        <v>0</v>
      </c>
      <c r="T17" s="35">
        <f t="shared" si="18"/>
        <v>0</v>
      </c>
      <c r="U17" s="35">
        <f t="shared" si="18"/>
        <v>0</v>
      </c>
      <c r="V17" s="63">
        <v>-2.2948074810392995</v>
      </c>
    </row>
    <row r="18" spans="1:22" customFormat="false" ht="15" customHeight="1">
      <c r="A18" s="4" t="s">
        <v>20</v>
      </c>
      <c r="B18" s="37">
        <f t="shared" ref="B18:I18" si="19">B14+B22</f>
        <v>0</v>
      </c>
      <c r="C18" s="37">
        <f t="shared" si="19"/>
        <v>0</v>
      </c>
      <c r="D18" s="37">
        <f t="shared" si="19"/>
        <v>0</v>
      </c>
      <c r="E18" s="37">
        <f t="shared" si="19"/>
        <v>0</v>
      </c>
      <c r="F18" s="37">
        <f t="shared" si="19"/>
        <v>0</v>
      </c>
      <c r="G18" s="37">
        <f t="shared" si="19"/>
        <v>0</v>
      </c>
      <c r="H18" s="37">
        <f t="shared" si="19"/>
        <v>0</v>
      </c>
      <c r="I18" s="37">
        <f t="shared" si="19"/>
        <v>0</v>
      </c>
      <c r="J18" s="64">
        <f t="shared" si="3"/>
        <v>0</v>
      </c>
      <c r="K18" s="64">
        <v>7.839010351789013</v>
      </c>
      <c r="L18" s="64">
        <v>13.1583388047887</v>
      </c>
      <c r="M18" s="37">
        <f t="shared" ref="M18:U18" si="20">M14+M22</f>
        <v>0</v>
      </c>
      <c r="N18" s="37">
        <f t="shared" si="20"/>
        <v>0</v>
      </c>
      <c r="O18" s="37">
        <f t="shared" si="20"/>
        <v>0</v>
      </c>
      <c r="P18" s="37">
        <f t="shared" si="20"/>
        <v>0</v>
      </c>
      <c r="Q18" s="37">
        <f t="shared" si="20"/>
        <v>0</v>
      </c>
      <c r="R18" s="37">
        <f t="shared" si="20"/>
        <v>0</v>
      </c>
      <c r="S18" s="37">
        <f t="shared" si="20"/>
        <v>0</v>
      </c>
      <c r="T18" s="37">
        <f t="shared" si="20"/>
        <v>0</v>
      </c>
      <c r="U18" s="37">
        <f t="shared" si="20"/>
        <v>0</v>
      </c>
      <c r="V18" s="64">
        <v>2.7996465542103657</v>
      </c>
    </row>
    <row r="19" spans="1:22" customFormat="false" ht="15" customHeight="1">
      <c r="A19" s="2" t="s">
        <v>19</v>
      </c>
      <c r="B19" s="36">
        <f t="shared" ref="B19:I19" si="21">B15+B16+B21+B23</f>
        <v>0</v>
      </c>
      <c r="C19" s="36">
        <f t="shared" si="21"/>
        <v>0</v>
      </c>
      <c r="D19" s="36">
        <f t="shared" si="21"/>
        <v>0</v>
      </c>
      <c r="E19" s="36">
        <f t="shared" si="21"/>
        <v>0</v>
      </c>
      <c r="F19" s="36">
        <f t="shared" si="21"/>
        <v>0</v>
      </c>
      <c r="G19" s="36">
        <f t="shared" si="21"/>
        <v>0</v>
      </c>
      <c r="H19" s="36">
        <f t="shared" si="21"/>
        <v>0</v>
      </c>
      <c r="I19" s="36">
        <f t="shared" si="21"/>
        <v>0</v>
      </c>
      <c r="J19" s="68">
        <f t="shared" si="3"/>
        <v>0</v>
      </c>
      <c r="K19" s="68">
        <v>7.326471381845224</v>
      </c>
      <c r="L19" s="68">
        <v>13.211669704966797</v>
      </c>
      <c r="M19" s="36">
        <f t="shared" ref="M19:U19" si="22">M15+M16+M21+M23</f>
        <v>0</v>
      </c>
      <c r="N19" s="36">
        <f t="shared" si="22"/>
        <v>0</v>
      </c>
      <c r="O19" s="36">
        <f t="shared" si="22"/>
        <v>0</v>
      </c>
      <c r="P19" s="36">
        <f t="shared" si="22"/>
        <v>0</v>
      </c>
      <c r="Q19" s="36">
        <f t="shared" si="22"/>
        <v>0</v>
      </c>
      <c r="R19" s="36">
        <f t="shared" si="22"/>
        <v>0</v>
      </c>
      <c r="S19" s="36">
        <f t="shared" si="22"/>
        <v>0</v>
      </c>
      <c r="T19" s="36">
        <f t="shared" si="22"/>
        <v>0</v>
      </c>
      <c r="U19" s="36">
        <f t="shared" si="22"/>
        <v>0</v>
      </c>
      <c r="V19" s="68">
        <v>3.603182646809124</v>
      </c>
    </row>
    <row r="20" spans="1:22" customFormat="false" ht="15" customHeight="1">
      <c r="A20" s="5" t="s">
        <v>18</v>
      </c>
      <c r="B20" s="40">
        <f>E20+M20</f>
        <v>0</v>
      </c>
      <c r="C20" s="40">
        <v>-5</v>
      </c>
      <c r="D20" s="40">
        <f>G20-I20+O20-S20</f>
        <v>0</v>
      </c>
      <c r="E20" s="40">
        <f>F20-H20</f>
        <v>0</v>
      </c>
      <c r="F20" s="40">
        <v>54</v>
      </c>
      <c r="G20" s="40">
        <v>676</v>
      </c>
      <c r="H20" s="40">
        <v>86</v>
      </c>
      <c r="I20" s="40">
        <v>1057</v>
      </c>
      <c r="J20" s="76">
        <f t="shared" si="3"/>
        <v>0</v>
      </c>
      <c r="K20" s="76">
        <v>7.725800331766485</v>
      </c>
      <c r="L20" s="76">
        <v>12.304052380220698</v>
      </c>
      <c r="M20" s="40">
        <f>N20-R20</f>
        <v>0</v>
      </c>
      <c r="N20" s="40">
        <f>SUM(P20:Q20)</f>
        <v>0</v>
      </c>
      <c r="O20" s="41">
        <v>2481</v>
      </c>
      <c r="P20" s="41">
        <v>90</v>
      </c>
      <c r="Q20" s="41">
        <v>33</v>
      </c>
      <c r="R20" s="41">
        <f>SUM(T20:U20)</f>
        <v>0</v>
      </c>
      <c r="S20" s="41">
        <v>2578</v>
      </c>
      <c r="T20" s="41">
        <v>100</v>
      </c>
      <c r="U20" s="41">
        <v>50</v>
      </c>
      <c r="V20" s="67">
        <v>-3.8629001658832394</v>
      </c>
    </row>
    <row r="21" spans="1:22" customFormat="false" ht="15" customHeight="1">
      <c r="A21" s="3" t="s">
        <v>17</v>
      </c>
      <c r="B21" s="42">
        <f t="shared" ref="B21:B38" si="23">E21+M21</f>
        <v>0</v>
      </c>
      <c r="C21" s="42">
        <v>63</v>
      </c>
      <c r="D21" s="42">
        <f t="shared" ref="D21:D38" si="24">G21-I21+O21-S21</f>
        <v>0</v>
      </c>
      <c r="E21" s="42">
        <f t="shared" ref="E21:E38" si="25">F21-H21</f>
        <v>0</v>
      </c>
      <c r="F21" s="42">
        <v>46</v>
      </c>
      <c r="G21" s="42">
        <v>568</v>
      </c>
      <c r="H21" s="42">
        <v>66</v>
      </c>
      <c r="I21" s="42">
        <v>842</v>
      </c>
      <c r="J21" s="77">
        <f t="shared" si="3"/>
        <v>0</v>
      </c>
      <c r="K21" s="77">
        <v>8.598509523399827</v>
      </c>
      <c r="L21" s="77">
        <v>12.336991924878014</v>
      </c>
      <c r="M21" s="42">
        <f t="shared" ref="M21:M38" si="26">N21-R21</f>
        <v>0</v>
      </c>
      <c r="N21" s="42">
        <f>SUM(P21:Q21)</f>
        <v>0</v>
      </c>
      <c r="O21" s="42">
        <v>2625</v>
      </c>
      <c r="P21" s="42">
        <v>117</v>
      </c>
      <c r="Q21" s="42">
        <v>54</v>
      </c>
      <c r="R21" s="42">
        <f t="shared" ref="R21:R38" si="27">SUM(T21:U21)</f>
        <v>0</v>
      </c>
      <c r="S21" s="42">
        <v>2562</v>
      </c>
      <c r="T21" s="42">
        <v>99</v>
      </c>
      <c r="U21" s="42">
        <v>46</v>
      </c>
      <c r="V21" s="64">
        <v>4.860027121921636</v>
      </c>
    </row>
    <row r="22" spans="1:22" customFormat="false" ht="15" customHeight="1">
      <c r="A22" s="3" t="s">
        <v>16</v>
      </c>
      <c r="B22" s="42">
        <f t="shared" si="23"/>
        <v>0</v>
      </c>
      <c r="C22" s="42">
        <v>11</v>
      </c>
      <c r="D22" s="42">
        <f t="shared" si="24"/>
        <v>0</v>
      </c>
      <c r="E22" s="42">
        <f t="shared" si="25"/>
        <v>0</v>
      </c>
      <c r="F22" s="42">
        <v>12</v>
      </c>
      <c r="G22" s="42">
        <v>161</v>
      </c>
      <c r="H22" s="42">
        <v>18</v>
      </c>
      <c r="I22" s="42">
        <v>275</v>
      </c>
      <c r="J22" s="77">
        <f t="shared" si="3"/>
        <v>0</v>
      </c>
      <c r="K22" s="77">
        <v>7.156582094819811</v>
      </c>
      <c r="L22" s="77">
        <v>10.734873142229718</v>
      </c>
      <c r="M22" s="42">
        <f>N22-R22</f>
        <v>0</v>
      </c>
      <c r="N22" s="42">
        <f t="shared" ref="N22:N38" si="28">SUM(P22:Q22)</f>
        <v>0</v>
      </c>
      <c r="O22" s="42">
        <v>685</v>
      </c>
      <c r="P22" s="42">
        <v>22</v>
      </c>
      <c r="Q22" s="42">
        <v>23</v>
      </c>
      <c r="R22" s="42">
        <f t="shared" si="27"/>
        <v>0</v>
      </c>
      <c r="S22" s="42">
        <v>739</v>
      </c>
      <c r="T22" s="42">
        <v>23</v>
      </c>
      <c r="U22" s="42">
        <v>23</v>
      </c>
      <c r="V22" s="64">
        <v>-0.5963818412349795</v>
      </c>
    </row>
    <row r="23" spans="1:22" customFormat="false" ht="15" customHeight="1">
      <c r="A23" s="1" t="s">
        <v>15</v>
      </c>
      <c r="B23" s="43">
        <f t="shared" si="23"/>
        <v>0</v>
      </c>
      <c r="C23" s="43">
        <v>11</v>
      </c>
      <c r="D23" s="43">
        <f t="shared" si="24"/>
        <v>0</v>
      </c>
      <c r="E23" s="43">
        <f t="shared" si="25"/>
        <v>0</v>
      </c>
      <c r="F23" s="43">
        <v>4</v>
      </c>
      <c r="G23" s="43">
        <v>84</v>
      </c>
      <c r="H23" s="43">
        <v>15</v>
      </c>
      <c r="I23" s="43">
        <v>218</v>
      </c>
      <c r="J23" s="78">
        <f t="shared" si="3"/>
        <v>0</v>
      </c>
      <c r="K23" s="78">
        <v>3.343562497137361</v>
      </c>
      <c r="L23" s="78">
        <v>12.538359364265103</v>
      </c>
      <c r="M23" s="43">
        <f t="shared" si="26"/>
        <v>0</v>
      </c>
      <c r="N23" s="43">
        <f t="shared" si="28"/>
        <v>0</v>
      </c>
      <c r="O23" s="43">
        <v>734</v>
      </c>
      <c r="P23" s="43">
        <v>33</v>
      </c>
      <c r="Q23" s="43">
        <v>16</v>
      </c>
      <c r="R23" s="43">
        <f t="shared" si="27"/>
        <v>0</v>
      </c>
      <c r="S23" s="47">
        <v>698</v>
      </c>
      <c r="T23" s="47">
        <v>38</v>
      </c>
      <c r="U23" s="47">
        <v>12</v>
      </c>
      <c r="V23" s="69">
        <v>-0.835890624284346</v>
      </c>
    </row>
    <row r="24" spans="1:22" customFormat="false" ht="15" customHeight="1">
      <c r="A24" s="7" t="s">
        <v>14</v>
      </c>
      <c r="B24" s="45">
        <f t="shared" si="23"/>
        <v>0</v>
      </c>
      <c r="C24" s="45">
        <v>-1</v>
      </c>
      <c r="D24" s="45">
        <f t="shared" si="24"/>
        <v>0</v>
      </c>
      <c r="E24" s="40">
        <f t="shared" si="25"/>
        <v>0</v>
      </c>
      <c r="F24" s="45">
        <v>2</v>
      </c>
      <c r="G24" s="45">
        <v>38</v>
      </c>
      <c r="H24" s="45">
        <v>6</v>
      </c>
      <c r="I24" s="46">
        <v>84</v>
      </c>
      <c r="J24" s="88">
        <f t="shared" si="3"/>
        <v>0</v>
      </c>
      <c r="K24" s="88">
        <v>5.104038483051795</v>
      </c>
      <c r="L24" s="88">
        <v>15.312115449155385</v>
      </c>
      <c r="M24" s="40">
        <f t="shared" si="26"/>
        <v>0</v>
      </c>
      <c r="N24" s="45">
        <f t="shared" si="28"/>
        <v>0</v>
      </c>
      <c r="O24" s="45">
        <v>136</v>
      </c>
      <c r="P24" s="45">
        <v>5</v>
      </c>
      <c r="Q24" s="45">
        <v>1</v>
      </c>
      <c r="R24" s="45">
        <f t="shared" si="27"/>
        <v>0</v>
      </c>
      <c r="S24" s="45">
        <v>162</v>
      </c>
      <c r="T24" s="45">
        <v>4</v>
      </c>
      <c r="U24" s="45">
        <v>5</v>
      </c>
      <c r="V24" s="66">
        <v>-7.656057724577696</v>
      </c>
    </row>
    <row r="25" spans="1:22" customFormat="false" ht="15" customHeight="1">
      <c r="A25" s="5" t="s">
        <v>13</v>
      </c>
      <c r="B25" s="40">
        <f t="shared" si="23"/>
        <v>0</v>
      </c>
      <c r="C25" s="40">
        <v>4</v>
      </c>
      <c r="D25" s="40">
        <f t="shared" si="24"/>
        <v>0</v>
      </c>
      <c r="E25" s="40">
        <f t="shared" si="25"/>
        <v>0</v>
      </c>
      <c r="F25" s="40">
        <v>0</v>
      </c>
      <c r="G25" s="40">
        <v>3</v>
      </c>
      <c r="H25" s="40">
        <v>1</v>
      </c>
      <c r="I25" s="40">
        <v>26</v>
      </c>
      <c r="J25" s="76">
        <f t="shared" si="3"/>
        <v>0</v>
      </c>
      <c r="K25" s="76">
        <v>0.0</v>
      </c>
      <c r="L25" s="76">
        <v>9.81604991394148</v>
      </c>
      <c r="M25" s="40">
        <f t="shared" si="26"/>
        <v>0</v>
      </c>
      <c r="N25" s="40">
        <f t="shared" si="28"/>
        <v>0</v>
      </c>
      <c r="O25" s="40">
        <v>26</v>
      </c>
      <c r="P25" s="40">
        <v>1</v>
      </c>
      <c r="Q25" s="40">
        <v>1</v>
      </c>
      <c r="R25" s="40">
        <f t="shared" si="27"/>
        <v>0</v>
      </c>
      <c r="S25" s="41">
        <v>48</v>
      </c>
      <c r="T25" s="41">
        <v>0</v>
      </c>
      <c r="U25" s="41">
        <v>1</v>
      </c>
      <c r="V25" s="67">
        <v>9.81604991394148</v>
      </c>
    </row>
    <row r="26" spans="1:22" customFormat="false" ht="15" customHeight="1">
      <c r="A26" s="3" t="s">
        <v>12</v>
      </c>
      <c r="B26" s="42">
        <f t="shared" si="23"/>
        <v>0</v>
      </c>
      <c r="C26" s="42">
        <v>3</v>
      </c>
      <c r="D26" s="42">
        <f t="shared" si="24"/>
        <v>0</v>
      </c>
      <c r="E26" s="42">
        <f t="shared" si="25"/>
        <v>0</v>
      </c>
      <c r="F26" s="42">
        <v>0</v>
      </c>
      <c r="G26" s="42">
        <v>12</v>
      </c>
      <c r="H26" s="42">
        <v>4</v>
      </c>
      <c r="I26" s="42">
        <v>69</v>
      </c>
      <c r="J26" s="77">
        <f t="shared" si="3"/>
        <v>0</v>
      </c>
      <c r="K26" s="77">
        <v>0.0</v>
      </c>
      <c r="L26" s="77">
        <v>17.79012526197787</v>
      </c>
      <c r="M26" s="42">
        <f t="shared" si="26"/>
        <v>0</v>
      </c>
      <c r="N26" s="42">
        <f t="shared" si="28"/>
        <v>0</v>
      </c>
      <c r="O26" s="42">
        <v>73</v>
      </c>
      <c r="P26" s="42">
        <v>5</v>
      </c>
      <c r="Q26" s="42">
        <v>5</v>
      </c>
      <c r="R26" s="42">
        <f t="shared" si="27"/>
        <v>0</v>
      </c>
      <c r="S26" s="42">
        <v>104</v>
      </c>
      <c r="T26" s="42">
        <v>1</v>
      </c>
      <c r="U26" s="42">
        <v>2</v>
      </c>
      <c r="V26" s="64">
        <v>31.132719208461282</v>
      </c>
    </row>
    <row r="27" spans="1:22" customFormat="false" ht="15" customHeight="1">
      <c r="A27" s="1" t="s">
        <v>11</v>
      </c>
      <c r="B27" s="43">
        <f t="shared" si="23"/>
        <v>0</v>
      </c>
      <c r="C27" s="43">
        <v>8</v>
      </c>
      <c r="D27" s="43">
        <f t="shared" si="24"/>
        <v>0</v>
      </c>
      <c r="E27" s="43">
        <f t="shared" si="25"/>
        <v>0</v>
      </c>
      <c r="F27" s="43">
        <v>5</v>
      </c>
      <c r="G27" s="43">
        <v>58</v>
      </c>
      <c r="H27" s="43">
        <v>16</v>
      </c>
      <c r="I27" s="43">
        <v>117</v>
      </c>
      <c r="J27" s="78">
        <f t="shared" si="3"/>
        <v>0</v>
      </c>
      <c r="K27" s="78">
        <v>8.749976027462939</v>
      </c>
      <c r="L27" s="78">
        <v>27.9999232878814</v>
      </c>
      <c r="M27" s="43">
        <f t="shared" si="26"/>
        <v>0</v>
      </c>
      <c r="N27" s="43">
        <f t="shared" si="28"/>
        <v>0</v>
      </c>
      <c r="O27" s="47">
        <v>195</v>
      </c>
      <c r="P27" s="47">
        <v>4</v>
      </c>
      <c r="Q27" s="47">
        <v>10</v>
      </c>
      <c r="R27" s="47">
        <f t="shared" si="27"/>
        <v>0</v>
      </c>
      <c r="S27" s="47">
        <v>240</v>
      </c>
      <c r="T27" s="47">
        <v>5</v>
      </c>
      <c r="U27" s="47">
        <v>6</v>
      </c>
      <c r="V27" s="69">
        <v>5.249985616477762</v>
      </c>
    </row>
    <row r="28" spans="1:22" customFormat="false" ht="15" customHeight="1">
      <c r="A28" s="5" t="s">
        <v>10</v>
      </c>
      <c r="B28" s="40">
        <f t="shared" si="23"/>
        <v>0</v>
      </c>
      <c r="C28" s="40">
        <v>-2</v>
      </c>
      <c r="D28" s="40">
        <f t="shared" si="24"/>
        <v>0</v>
      </c>
      <c r="E28" s="40">
        <f t="shared" si="25"/>
        <v>0</v>
      </c>
      <c r="F28" s="40">
        <v>1</v>
      </c>
      <c r="G28" s="40">
        <v>15</v>
      </c>
      <c r="H28" s="40">
        <v>4</v>
      </c>
      <c r="I28" s="40">
        <v>50</v>
      </c>
      <c r="J28" s="76">
        <f t="shared" si="3"/>
        <v>0</v>
      </c>
      <c r="K28" s="76">
        <v>4.632449994923342</v>
      </c>
      <c r="L28" s="76">
        <v>18.52979997969337</v>
      </c>
      <c r="M28" s="40">
        <f t="shared" si="26"/>
        <v>0</v>
      </c>
      <c r="N28" s="40">
        <f t="shared" si="28"/>
        <v>0</v>
      </c>
      <c r="O28" s="40">
        <v>61</v>
      </c>
      <c r="P28" s="40">
        <v>1</v>
      </c>
      <c r="Q28" s="40">
        <v>0</v>
      </c>
      <c r="R28" s="40">
        <f t="shared" si="27"/>
        <v>0</v>
      </c>
      <c r="S28" s="40">
        <v>82</v>
      </c>
      <c r="T28" s="40">
        <v>3</v>
      </c>
      <c r="U28" s="40">
        <v>5</v>
      </c>
      <c r="V28" s="63">
        <v>-32.427149964463396</v>
      </c>
    </row>
    <row r="29" spans="1:22" customFormat="false" ht="15" customHeight="1">
      <c r="A29" s="3" t="s">
        <v>9</v>
      </c>
      <c r="B29" s="42">
        <f t="shared" si="23"/>
        <v>0</v>
      </c>
      <c r="C29" s="42">
        <v>5</v>
      </c>
      <c r="D29" s="42">
        <f t="shared" si="24"/>
        <v>0</v>
      </c>
      <c r="E29" s="42">
        <f>F29-H29</f>
        <v>0</v>
      </c>
      <c r="F29" s="42">
        <v>7</v>
      </c>
      <c r="G29" s="42">
        <v>70</v>
      </c>
      <c r="H29" s="42">
        <v>11</v>
      </c>
      <c r="I29" s="42">
        <v>101</v>
      </c>
      <c r="J29" s="77">
        <f t="shared" si="3"/>
        <v>0</v>
      </c>
      <c r="K29" s="77">
        <v>11.976637353983463</v>
      </c>
      <c r="L29" s="77">
        <v>18.820430127688297</v>
      </c>
      <c r="M29" s="42">
        <f t="shared" si="26"/>
        <v>0</v>
      </c>
      <c r="N29" s="42">
        <f t="shared" si="28"/>
        <v>0</v>
      </c>
      <c r="O29" s="42">
        <v>251</v>
      </c>
      <c r="P29" s="42">
        <v>7</v>
      </c>
      <c r="Q29" s="42">
        <v>15</v>
      </c>
      <c r="R29" s="42">
        <f t="shared" si="27"/>
        <v>0</v>
      </c>
      <c r="S29" s="42">
        <v>240</v>
      </c>
      <c r="T29" s="42">
        <v>6</v>
      </c>
      <c r="U29" s="42">
        <v>7</v>
      </c>
      <c r="V29" s="64">
        <v>15.39853374083588</v>
      </c>
    </row>
    <row r="30" spans="1:22" customFormat="false" ht="15" customHeight="1">
      <c r="A30" s="3" t="s">
        <v>8</v>
      </c>
      <c r="B30" s="42">
        <f t="shared" si="23"/>
        <v>0</v>
      </c>
      <c r="C30" s="42">
        <v>14</v>
      </c>
      <c r="D30" s="42">
        <f t="shared" si="24"/>
        <v>0</v>
      </c>
      <c r="E30" s="42">
        <f t="shared" si="25"/>
        <v>0</v>
      </c>
      <c r="F30" s="42">
        <v>6</v>
      </c>
      <c r="G30" s="42">
        <v>52</v>
      </c>
      <c r="H30" s="42">
        <v>4</v>
      </c>
      <c r="I30" s="42">
        <v>108</v>
      </c>
      <c r="J30" s="77">
        <f t="shared" si="3"/>
        <v>0</v>
      </c>
      <c r="K30" s="77">
        <v>10.32804512271038</v>
      </c>
      <c r="L30" s="77">
        <v>6.885363415140253</v>
      </c>
      <c r="M30" s="42">
        <f t="shared" si="26"/>
        <v>0</v>
      </c>
      <c r="N30" s="42">
        <f t="shared" si="28"/>
        <v>0</v>
      </c>
      <c r="O30" s="42">
        <v>176</v>
      </c>
      <c r="P30" s="42">
        <v>9</v>
      </c>
      <c r="Q30" s="42">
        <v>3</v>
      </c>
      <c r="R30" s="42">
        <f t="shared" si="27"/>
        <v>0</v>
      </c>
      <c r="S30" s="42">
        <v>209</v>
      </c>
      <c r="T30" s="42">
        <v>7</v>
      </c>
      <c r="U30" s="42">
        <v>7</v>
      </c>
      <c r="V30" s="64">
        <v>-3.442681707570131</v>
      </c>
    </row>
    <row r="31" spans="1:22" customFormat="false" ht="15" customHeight="1">
      <c r="A31" s="1" t="s">
        <v>7</v>
      </c>
      <c r="B31" s="43">
        <f t="shared" si="23"/>
        <v>0</v>
      </c>
      <c r="C31" s="43">
        <v>11</v>
      </c>
      <c r="D31" s="43">
        <f t="shared" si="24"/>
        <v>0</v>
      </c>
      <c r="E31" s="43">
        <f t="shared" si="25"/>
        <v>0</v>
      </c>
      <c r="F31" s="43">
        <v>2</v>
      </c>
      <c r="G31" s="43">
        <v>42</v>
      </c>
      <c r="H31" s="43">
        <v>10</v>
      </c>
      <c r="I31" s="43">
        <v>98</v>
      </c>
      <c r="J31" s="78">
        <f t="shared" si="3"/>
        <v>0</v>
      </c>
      <c r="K31" s="78">
        <v>3.8924199121272873</v>
      </c>
      <c r="L31" s="78">
        <v>19.462099560636435</v>
      </c>
      <c r="M31" s="43">
        <f t="shared" si="26"/>
        <v>0</v>
      </c>
      <c r="N31" s="43">
        <f t="shared" si="28"/>
        <v>0</v>
      </c>
      <c r="O31" s="43">
        <v>180</v>
      </c>
      <c r="P31" s="43">
        <v>9</v>
      </c>
      <c r="Q31" s="43">
        <v>13</v>
      </c>
      <c r="R31" s="43">
        <f t="shared" si="27"/>
        <v>0</v>
      </c>
      <c r="S31" s="43">
        <v>220</v>
      </c>
      <c r="T31" s="43">
        <v>5</v>
      </c>
      <c r="U31" s="43">
        <v>6</v>
      </c>
      <c r="V31" s="68">
        <v>21.40830951670008</v>
      </c>
    </row>
    <row r="32" spans="1:22" customFormat="false" ht="15" customHeight="1">
      <c r="A32" s="5" t="s">
        <v>6</v>
      </c>
      <c r="B32" s="40">
        <f t="shared" si="23"/>
        <v>0</v>
      </c>
      <c r="C32" s="40">
        <v>3</v>
      </c>
      <c r="D32" s="40">
        <f t="shared" si="24"/>
        <v>0</v>
      </c>
      <c r="E32" s="40">
        <f t="shared" si="25"/>
        <v>0</v>
      </c>
      <c r="F32" s="40">
        <v>1</v>
      </c>
      <c r="G32" s="40">
        <v>18</v>
      </c>
      <c r="H32" s="40">
        <v>0</v>
      </c>
      <c r="I32" s="40">
        <v>13</v>
      </c>
      <c r="J32" s="76">
        <f t="shared" si="3"/>
        <v>0</v>
      </c>
      <c r="K32" s="76">
        <v>7.963173051749716</v>
      </c>
      <c r="L32" s="76">
        <v>0.0</v>
      </c>
      <c r="M32" s="40">
        <f t="shared" si="26"/>
        <v>0</v>
      </c>
      <c r="N32" s="40">
        <f t="shared" si="28"/>
        <v>0</v>
      </c>
      <c r="O32" s="41">
        <v>77</v>
      </c>
      <c r="P32" s="41">
        <v>2</v>
      </c>
      <c r="Q32" s="41">
        <v>4</v>
      </c>
      <c r="R32" s="41">
        <f t="shared" si="27"/>
        <v>0</v>
      </c>
      <c r="S32" s="41">
        <v>58</v>
      </c>
      <c r="T32" s="41">
        <v>1</v>
      </c>
      <c r="U32" s="41">
        <v>4</v>
      </c>
      <c r="V32" s="67">
        <v>7.963173051749706</v>
      </c>
    </row>
    <row r="33" spans="1:22" customFormat="false" ht="15" customHeight="1">
      <c r="A33" s="3" t="s">
        <v>5</v>
      </c>
      <c r="B33" s="42">
        <f t="shared" si="23"/>
        <v>0</v>
      </c>
      <c r="C33" s="42">
        <v>0</v>
      </c>
      <c r="D33" s="42">
        <f t="shared" si="24"/>
        <v>0</v>
      </c>
      <c r="E33" s="42">
        <f t="shared" si="25"/>
        <v>0</v>
      </c>
      <c r="F33" s="42">
        <v>5</v>
      </c>
      <c r="G33" s="42">
        <v>42</v>
      </c>
      <c r="H33" s="42">
        <v>11</v>
      </c>
      <c r="I33" s="42">
        <v>142</v>
      </c>
      <c r="J33" s="77">
        <f t="shared" si="3"/>
        <v>0</v>
      </c>
      <c r="K33" s="77">
        <v>8.889603304496921</v>
      </c>
      <c r="L33" s="77">
        <v>19.557127269893225</v>
      </c>
      <c r="M33" s="42">
        <f t="shared" si="26"/>
        <v>0</v>
      </c>
      <c r="N33" s="42">
        <f t="shared" si="28"/>
        <v>0</v>
      </c>
      <c r="O33" s="42">
        <v>180</v>
      </c>
      <c r="P33" s="42">
        <v>3</v>
      </c>
      <c r="Q33" s="42">
        <v>8</v>
      </c>
      <c r="R33" s="42">
        <f t="shared" si="27"/>
        <v>0</v>
      </c>
      <c r="S33" s="42">
        <v>203</v>
      </c>
      <c r="T33" s="42">
        <v>5</v>
      </c>
      <c r="U33" s="42">
        <v>4</v>
      </c>
      <c r="V33" s="64">
        <v>3.5558413217987628</v>
      </c>
    </row>
    <row r="34" spans="1:22" customFormat="false" ht="15" customHeight="1">
      <c r="A34" s="3" t="s">
        <v>4</v>
      </c>
      <c r="B34" s="42">
        <f t="shared" si="23"/>
        <v>0</v>
      </c>
      <c r="C34" s="42">
        <v>20</v>
      </c>
      <c r="D34" s="42">
        <f t="shared" si="24"/>
        <v>0</v>
      </c>
      <c r="E34" s="42">
        <f t="shared" si="25"/>
        <v>0</v>
      </c>
      <c r="F34" s="42">
        <v>4</v>
      </c>
      <c r="G34" s="42">
        <v>32</v>
      </c>
      <c r="H34" s="42">
        <v>4</v>
      </c>
      <c r="I34" s="42">
        <v>48</v>
      </c>
      <c r="J34" s="77">
        <f t="shared" si="3"/>
        <v>0</v>
      </c>
      <c r="K34" s="77">
        <v>10.628385067846951</v>
      </c>
      <c r="L34" s="77">
        <v>10.628385067846951</v>
      </c>
      <c r="M34" s="42">
        <f t="shared" si="26"/>
        <v>0</v>
      </c>
      <c r="N34" s="42">
        <f t="shared" si="28"/>
        <v>0</v>
      </c>
      <c r="O34" s="42">
        <v>111</v>
      </c>
      <c r="P34" s="42">
        <v>15</v>
      </c>
      <c r="Q34" s="42">
        <v>7</v>
      </c>
      <c r="R34" s="42">
        <f t="shared" si="27"/>
        <v>0</v>
      </c>
      <c r="S34" s="42">
        <v>137</v>
      </c>
      <c r="T34" s="42">
        <v>0</v>
      </c>
      <c r="U34" s="42">
        <v>8</v>
      </c>
      <c r="V34" s="64">
        <v>37.19934773746432</v>
      </c>
    </row>
    <row r="35" spans="1:22" customFormat="false" ht="15" customHeight="1">
      <c r="A35" s="1" t="s">
        <v>3</v>
      </c>
      <c r="B35" s="43">
        <f t="shared" si="23"/>
        <v>0</v>
      </c>
      <c r="C35" s="43">
        <v>-3</v>
      </c>
      <c r="D35" s="43">
        <f t="shared" si="24"/>
        <v>0</v>
      </c>
      <c r="E35" s="43">
        <f t="shared" si="25"/>
        <v>0</v>
      </c>
      <c r="F35" s="43">
        <v>0</v>
      </c>
      <c r="G35" s="43">
        <v>30</v>
      </c>
      <c r="H35" s="43">
        <v>6</v>
      </c>
      <c r="I35" s="43">
        <v>67</v>
      </c>
      <c r="J35" s="78">
        <f t="shared" si="3"/>
        <v>0</v>
      </c>
      <c r="K35" s="78">
        <v>0.0</v>
      </c>
      <c r="L35" s="78">
        <v>15.829646977187958</v>
      </c>
      <c r="M35" s="43">
        <f>N35-R35</f>
        <v>0</v>
      </c>
      <c r="N35" s="43">
        <f t="shared" si="28"/>
        <v>0</v>
      </c>
      <c r="O35" s="47">
        <v>134</v>
      </c>
      <c r="P35" s="47">
        <v>1</v>
      </c>
      <c r="Q35" s="47">
        <v>6</v>
      </c>
      <c r="R35" s="47">
        <f t="shared" si="27"/>
        <v>0</v>
      </c>
      <c r="S35" s="47">
        <v>147</v>
      </c>
      <c r="T35" s="47">
        <v>5</v>
      </c>
      <c r="U35" s="47">
        <v>6</v>
      </c>
      <c r="V35" s="69">
        <v>-10.553097984791975</v>
      </c>
    </row>
    <row r="36" spans="1:22" customFormat="false" ht="15" customHeight="1">
      <c r="A36" s="5" t="s">
        <v>2</v>
      </c>
      <c r="B36" s="40">
        <f t="shared" si="23"/>
        <v>0</v>
      </c>
      <c r="C36" s="40">
        <v>9</v>
      </c>
      <c r="D36" s="40">
        <f t="shared" si="24"/>
        <v>0</v>
      </c>
      <c r="E36" s="40">
        <f t="shared" si="25"/>
        <v>0</v>
      </c>
      <c r="F36" s="40">
        <v>1</v>
      </c>
      <c r="G36" s="40">
        <v>11</v>
      </c>
      <c r="H36" s="40">
        <v>1</v>
      </c>
      <c r="I36" s="40">
        <v>58</v>
      </c>
      <c r="J36" s="76">
        <f t="shared" si="3"/>
        <v>0</v>
      </c>
      <c r="K36" s="76">
        <v>6.810718017614569</v>
      </c>
      <c r="L36" s="76">
        <v>6.810718017614569</v>
      </c>
      <c r="M36" s="40">
        <f t="shared" si="26"/>
        <v>0</v>
      </c>
      <c r="N36" s="40">
        <f t="shared" si="28"/>
        <v>0</v>
      </c>
      <c r="O36" s="40">
        <v>57</v>
      </c>
      <c r="P36" s="40">
        <v>0</v>
      </c>
      <c r="Q36" s="40">
        <v>1</v>
      </c>
      <c r="R36" s="40">
        <f t="shared" si="27"/>
        <v>0</v>
      </c>
      <c r="S36" s="40">
        <v>44</v>
      </c>
      <c r="T36" s="40">
        <v>1</v>
      </c>
      <c r="U36" s="40">
        <v>2</v>
      </c>
      <c r="V36" s="63">
        <v>-13.621436035229138</v>
      </c>
    </row>
    <row r="37" spans="1:22" customFormat="false" ht="15" customHeight="1">
      <c r="A37" s="3" t="s">
        <v>1</v>
      </c>
      <c r="B37" s="42">
        <f t="shared" si="23"/>
        <v>0</v>
      </c>
      <c r="C37" s="42">
        <v>-2</v>
      </c>
      <c r="D37" s="42">
        <f t="shared" si="24"/>
        <v>0</v>
      </c>
      <c r="E37" s="42">
        <f t="shared" si="25"/>
        <v>0</v>
      </c>
      <c r="F37" s="42">
        <v>0</v>
      </c>
      <c r="G37" s="42">
        <v>5</v>
      </c>
      <c r="H37" s="42">
        <v>2</v>
      </c>
      <c r="I37" s="42">
        <v>36</v>
      </c>
      <c r="J37" s="77">
        <f t="shared" si="3"/>
        <v>0</v>
      </c>
      <c r="K37" s="77">
        <v>0.0</v>
      </c>
      <c r="L37" s="77">
        <v>20.496406109613655</v>
      </c>
      <c r="M37" s="42">
        <f t="shared" si="26"/>
        <v>0</v>
      </c>
      <c r="N37" s="42">
        <f t="shared" si="28"/>
        <v>0</v>
      </c>
      <c r="O37" s="42">
        <v>42</v>
      </c>
      <c r="P37" s="42">
        <v>1</v>
      </c>
      <c r="Q37" s="42">
        <v>1</v>
      </c>
      <c r="R37" s="42">
        <f t="shared" si="27"/>
        <v>0</v>
      </c>
      <c r="S37" s="42">
        <v>53</v>
      </c>
      <c r="T37" s="42">
        <v>1</v>
      </c>
      <c r="U37" s="42">
        <v>4</v>
      </c>
      <c r="V37" s="64">
        <v>-30.744609164420485</v>
      </c>
    </row>
    <row r="38" spans="1:22" customFormat="false" ht="15" customHeight="1">
      <c r="A38" s="1" t="s">
        <v>0</v>
      </c>
      <c r="B38" s="43">
        <f t="shared" si="23"/>
        <v>0</v>
      </c>
      <c r="C38" s="43">
        <v>-3</v>
      </c>
      <c r="D38" s="43">
        <f t="shared" si="24"/>
        <v>0</v>
      </c>
      <c r="E38" s="43">
        <f t="shared" si="25"/>
        <v>0</v>
      </c>
      <c r="F38" s="43">
        <v>0</v>
      </c>
      <c r="G38" s="43">
        <v>6</v>
      </c>
      <c r="H38" s="43">
        <v>5</v>
      </c>
      <c r="I38" s="43">
        <v>30</v>
      </c>
      <c r="J38" s="78">
        <f t="shared" si="3"/>
        <v>0</v>
      </c>
      <c r="K38" s="78">
        <v>0.0</v>
      </c>
      <c r="L38" s="78">
        <v>54.31547619047619</v>
      </c>
      <c r="M38" s="43">
        <f t="shared" si="26"/>
        <v>0</v>
      </c>
      <c r="N38" s="43">
        <f t="shared" si="28"/>
        <v>0</v>
      </c>
      <c r="O38" s="43">
        <v>31</v>
      </c>
      <c r="P38" s="43">
        <v>1</v>
      </c>
      <c r="Q38" s="43">
        <v>0</v>
      </c>
      <c r="R38" s="43">
        <f t="shared" si="27"/>
        <v>0</v>
      </c>
      <c r="S38" s="43">
        <v>43</v>
      </c>
      <c r="T38" s="43">
        <v>1</v>
      </c>
      <c r="U38" s="43">
        <v>3</v>
      </c>
      <c r="V38" s="68">
        <v>-32.58928571428571</v>
      </c>
    </row>
    <row r="39" spans="1:1" customFormat="false">
      <c r="A39" s="75" t="s">
        <v>60</v>
      </c>
    </row>
    <row r="40" spans="1:1" customFormat="false">
      <c r="A40" s="75" t="s">
        <v>61</v>
      </c>
    </row>
    <row r="41" spans="1:1" customFormat="false">
      <c r="A41" s="75" t="s">
        <v>62</v>
      </c>
    </row>
  </sheetData>
  <mergeCells count="17">
    <mergeCell ref="J7:J8"/>
    <mergeCell ref="P7:P8"/>
    <mergeCell ref="T7:T8"/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</mergeCells>
  <phoneticPr fontId="3"/>
  <pageMargins left="0.7086614173228347" right="0.7086614173228347" top="0.7480314960629921" bottom="0.7480314960629921" header="0.31496062992125984" footer="0.31496062992125984"/>
  <pageSetup paperSize="9" scale="86" orientation="landscape" r:id="rId1"/>
  <colBreaks manualBreakCount="1" 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2:V41"/>
  <sheetViews>
    <sheetView tabSelected="1" view="pageBreakPreview" zoomScale="90" zoomScaleNormal="100" zoomScaleSheetLayoutView="90" workbookViewId="0">
      <selection activeCell="S21" sqref="S21"/>
    </sheetView>
  </sheetViews>
  <sheetFormatPr defaultRowHeight="13.5"/>
  <cols>
    <col min="1" max="2" width="8.625" customWidth="1"/>
    <col min="3" max="21" width="6.625" customWidth="1"/>
    <col min="22" max="22" width="11.75" customWidth="1"/>
  </cols>
  <sheetData>
    <row r="2" spans="1:4" customFormat="false">
      <c r="A2" t="s">
        <v>53</v>
      </c>
      <c r="C2" s="16"/>
      <c r="D2" s="16"/>
    </row>
    <row r="3" spans="3:4" customFormat="false">
      <c r="C3" s="16"/>
      <c r="D3" s="16"/>
    </row>
    <row r="4" spans="1:4" customFormat="false">
      <c r="A4" t="s">
        <v>51</v>
      </c>
      <c r="C4" s="16"/>
      <c r="D4" s="16"/>
    </row>
    <row r="5" spans="1:22" customFormat="false" ht="13.5" customHeight="1">
      <c r="A5" s="53" t="s">
        <v>39</v>
      </c>
      <c r="B5" s="60" t="s">
        <v>42</v>
      </c>
      <c r="C5" s="61"/>
      <c r="D5" s="62"/>
      <c r="E5" s="48" t="s">
        <v>41</v>
      </c>
      <c r="F5" s="49"/>
      <c r="G5" s="49"/>
      <c r="H5" s="49"/>
      <c r="I5" s="49"/>
      <c r="J5" s="49"/>
      <c r="K5" s="49"/>
      <c r="L5" s="50"/>
      <c r="M5" s="60" t="s">
        <v>40</v>
      </c>
      <c r="N5" s="61"/>
      <c r="O5" s="61"/>
      <c r="P5" s="61"/>
      <c r="Q5" s="61"/>
      <c r="R5" s="61"/>
      <c r="S5" s="61"/>
      <c r="T5" s="61"/>
      <c r="U5" s="61"/>
      <c r="V5" s="62"/>
    </row>
    <row r="6" spans="1:22" customFormat="false" ht="13.5" customHeight="1">
      <c r="A6" s="54"/>
      <c r="B6" s="25"/>
      <c r="C6" s="56" t="s">
        <v>38</v>
      </c>
      <c r="D6" s="56" t="s">
        <v>37</v>
      </c>
      <c r="E6" s="25"/>
      <c r="F6" s="25"/>
      <c r="G6" s="51" t="s">
        <v>54</v>
      </c>
      <c r="H6" s="33"/>
      <c r="I6" s="51" t="s">
        <v>54</v>
      </c>
      <c r="J6" s="60" t="s">
        <v>48</v>
      </c>
      <c r="K6" s="61"/>
      <c r="L6" s="62"/>
      <c r="M6" s="27"/>
      <c r="N6" s="48" t="s">
        <v>36</v>
      </c>
      <c r="O6" s="49"/>
      <c r="P6" s="49"/>
      <c r="Q6" s="50"/>
      <c r="R6" s="48" t="s">
        <v>35</v>
      </c>
      <c r="S6" s="49"/>
      <c r="T6" s="49"/>
      <c r="U6" s="50"/>
      <c r="V6" s="26" t="s">
        <v>48</v>
      </c>
    </row>
    <row r="7" spans="1:22" customFormat="false" ht="13.5" customHeight="1">
      <c r="A7" s="54"/>
      <c r="B7" s="23" t="s">
        <v>43</v>
      </c>
      <c r="C7" s="57"/>
      <c r="D7" s="57"/>
      <c r="E7" s="11" t="s">
        <v>32</v>
      </c>
      <c r="F7" s="23" t="s">
        <v>34</v>
      </c>
      <c r="G7" s="59"/>
      <c r="H7" s="28" t="s">
        <v>33</v>
      </c>
      <c r="I7" s="59"/>
      <c r="J7" s="51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51" t="s">
        <v>54</v>
      </c>
      <c r="P7" s="51" t="s">
        <v>31</v>
      </c>
      <c r="Q7" s="32" t="s">
        <v>30</v>
      </c>
      <c r="R7" s="28" t="s">
        <v>32</v>
      </c>
      <c r="S7" s="51" t="s">
        <v>54</v>
      </c>
      <c r="T7" s="59" t="s">
        <v>31</v>
      </c>
      <c r="U7" s="30" t="s">
        <v>49</v>
      </c>
      <c r="V7" s="51" t="s">
        <v>50</v>
      </c>
    </row>
    <row r="8" spans="1:22" customFormat="false">
      <c r="A8" s="55"/>
      <c r="B8" s="24"/>
      <c r="C8" s="58"/>
      <c r="D8" s="58"/>
      <c r="E8" s="11"/>
      <c r="F8" s="24"/>
      <c r="G8" s="52"/>
      <c r="H8" s="29"/>
      <c r="I8" s="52"/>
      <c r="J8" s="52"/>
      <c r="K8" s="29"/>
      <c r="L8" s="29"/>
      <c r="M8" s="29"/>
      <c r="N8" s="29"/>
      <c r="O8" s="52"/>
      <c r="P8" s="52"/>
      <c r="Q8" s="31"/>
      <c r="R8" s="29"/>
      <c r="S8" s="52"/>
      <c r="T8" s="52"/>
      <c r="U8" s="31"/>
      <c r="V8" s="52"/>
    </row>
    <row r="9" spans="1:22" customFormat="false" ht="15" customHeight="1">
      <c r="A9" s="8" t="s">
        <v>29</v>
      </c>
      <c r="B9" s="34">
        <f t="shared" ref="B9:I9" si="0">B10+B11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66">
        <f>K9-L9</f>
        <v>0</v>
      </c>
      <c r="K9" s="66">
        <v>5.770467951277856</v>
      </c>
      <c r="L9" s="66">
        <v>13.994520700736848</v>
      </c>
      <c r="M9" s="34">
        <f t="shared" ref="M9:U9" si="1">M10+M11</f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>R10+R11</f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66">
        <v>-1.3176659101343091</v>
      </c>
    </row>
    <row r="10" spans="1:22" customFormat="false" ht="15" customHeight="1">
      <c r="A10" s="6" t="s">
        <v>28</v>
      </c>
      <c r="B10" s="35">
        <f t="shared" ref="B10:I10" si="2">B20+B21+B22+B23</f>
        <v>0</v>
      </c>
      <c r="C10" s="35">
        <f t="shared" si="2"/>
        <v>0</v>
      </c>
      <c r="D10" s="35">
        <f t="shared" si="2"/>
        <v>0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63">
        <f t="shared" ref="J10:J38" si="3">K10-L10</f>
        <v>0</v>
      </c>
      <c r="K10" s="63">
        <v>6.548172757475083</v>
      </c>
      <c r="L10" s="63">
        <v>12.065614617940199</v>
      </c>
      <c r="M10" s="35">
        <f t="shared" ref="M10:U10" si="4">M20+M21+M22+M23</f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63">
        <v>-1.333887043189371</v>
      </c>
    </row>
    <row r="11" spans="1:22" customFormat="false" ht="15" customHeight="1">
      <c r="A11" s="2" t="s">
        <v>27</v>
      </c>
      <c r="B11" s="36">
        <f t="shared" ref="B11:I11" si="5">B12+B13+B14+B15+B16</f>
        <v>0</v>
      </c>
      <c r="C11" s="36">
        <f t="shared" si="5"/>
        <v>0</v>
      </c>
      <c r="D11" s="36">
        <f t="shared" si="5"/>
        <v>0</v>
      </c>
      <c r="E11" s="36">
        <f t="shared" si="5"/>
        <v>0</v>
      </c>
      <c r="F11" s="36">
        <f t="shared" si="5"/>
        <v>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68">
        <f t="shared" si="3"/>
        <v>0</v>
      </c>
      <c r="K11" s="68">
        <v>3.4448603775984235</v>
      </c>
      <c r="L11" s="68">
        <v>19.762620060959375</v>
      </c>
      <c r="M11" s="36">
        <f t="shared" ref="M11:U11" si="6">M12+M13+M14+M15+M16</f>
        <v>0</v>
      </c>
      <c r="N11" s="36">
        <f t="shared" si="6"/>
        <v>0</v>
      </c>
      <c r="O11" s="36">
        <f t="shared" si="6"/>
        <v>0</v>
      </c>
      <c r="P11" s="36">
        <f t="shared" si="6"/>
        <v>0</v>
      </c>
      <c r="Q11" s="36">
        <f t="shared" si="6"/>
        <v>0</v>
      </c>
      <c r="R11" s="36">
        <f t="shared" si="6"/>
        <v>0</v>
      </c>
      <c r="S11" s="36">
        <f t="shared" si="6"/>
        <v>0</v>
      </c>
      <c r="T11" s="36">
        <f t="shared" si="6"/>
        <v>0</v>
      </c>
      <c r="U11" s="36">
        <f t="shared" si="6"/>
        <v>0</v>
      </c>
      <c r="V11" s="68">
        <v>-1.2691590864836293</v>
      </c>
    </row>
    <row r="12" spans="1:22" customFormat="false" ht="15" customHeight="1">
      <c r="A12" s="6" t="s">
        <v>26</v>
      </c>
      <c r="B12" s="35">
        <f t="shared" ref="B12:I12" si="7">B24</f>
        <v>0</v>
      </c>
      <c r="C12" s="35">
        <f t="shared" si="7"/>
        <v>0</v>
      </c>
      <c r="D12" s="35">
        <f t="shared" si="7"/>
        <v>0</v>
      </c>
      <c r="E12" s="35">
        <f t="shared" si="7"/>
        <v>0</v>
      </c>
      <c r="F12" s="35">
        <f t="shared" si="7"/>
        <v>0</v>
      </c>
      <c r="G12" s="35">
        <f t="shared" si="7"/>
        <v>0</v>
      </c>
      <c r="H12" s="35">
        <f t="shared" si="7"/>
        <v>0</v>
      </c>
      <c r="I12" s="35">
        <f t="shared" si="7"/>
        <v>0</v>
      </c>
      <c r="J12" s="63">
        <f t="shared" si="3"/>
        <v>0</v>
      </c>
      <c r="K12" s="63">
        <v>9.366419461623341</v>
      </c>
      <c r="L12" s="63">
        <v>28.099258384870023</v>
      </c>
      <c r="M12" s="35">
        <f t="shared" ref="M12:U12" si="8">M24</f>
        <v>0</v>
      </c>
      <c r="N12" s="35">
        <f t="shared" si="8"/>
        <v>0</v>
      </c>
      <c r="O12" s="35">
        <f t="shared" si="8"/>
        <v>0</v>
      </c>
      <c r="P12" s="35">
        <f t="shared" si="8"/>
        <v>0</v>
      </c>
      <c r="Q12" s="35">
        <f t="shared" si="8"/>
        <v>0</v>
      </c>
      <c r="R12" s="35">
        <f t="shared" si="8"/>
        <v>0</v>
      </c>
      <c r="S12" s="35">
        <f t="shared" si="8"/>
        <v>0</v>
      </c>
      <c r="T12" s="35">
        <f t="shared" si="8"/>
        <v>0</v>
      </c>
      <c r="U12" s="35">
        <f t="shared" si="8"/>
        <v>0</v>
      </c>
      <c r="V12" s="63">
        <v>-18.732838923246682</v>
      </c>
    </row>
    <row r="13" spans="1:22" customFormat="false" ht="15" customHeight="1">
      <c r="A13" s="4" t="s">
        <v>25</v>
      </c>
      <c r="B13" s="37">
        <f t="shared" ref="B13:I13" si="9">B25+B26+B27</f>
        <v>0</v>
      </c>
      <c r="C13" s="37">
        <f t="shared" si="9"/>
        <v>0</v>
      </c>
      <c r="D13" s="37">
        <f t="shared" si="9"/>
        <v>0</v>
      </c>
      <c r="E13" s="37">
        <f t="shared" si="9"/>
        <v>0</v>
      </c>
      <c r="F13" s="37">
        <f t="shared" si="9"/>
        <v>0</v>
      </c>
      <c r="G13" s="37">
        <f t="shared" si="9"/>
        <v>0</v>
      </c>
      <c r="H13" s="37">
        <f t="shared" si="9"/>
        <v>0</v>
      </c>
      <c r="I13" s="37">
        <f t="shared" si="9"/>
        <v>0</v>
      </c>
      <c r="J13" s="64">
        <f t="shared" si="3"/>
        <v>0</v>
      </c>
      <c r="K13" s="64">
        <v>2.985278080697928</v>
      </c>
      <c r="L13" s="64">
        <v>19.90185387131952</v>
      </c>
      <c r="M13" s="37">
        <f t="shared" ref="M13:U13" si="10">M25+M26+M27</f>
        <v>0</v>
      </c>
      <c r="N13" s="37">
        <f t="shared" si="10"/>
        <v>0</v>
      </c>
      <c r="O13" s="37">
        <f t="shared" si="10"/>
        <v>0</v>
      </c>
      <c r="P13" s="37">
        <f t="shared" si="10"/>
        <v>0</v>
      </c>
      <c r="Q13" s="37">
        <f t="shared" si="10"/>
        <v>0</v>
      </c>
      <c r="R13" s="37">
        <f t="shared" si="10"/>
        <v>0</v>
      </c>
      <c r="S13" s="37">
        <f t="shared" si="10"/>
        <v>0</v>
      </c>
      <c r="T13" s="37">
        <f t="shared" si="10"/>
        <v>0</v>
      </c>
      <c r="U13" s="37">
        <f t="shared" si="10"/>
        <v>0</v>
      </c>
      <c r="V13" s="64">
        <v>-0.9950926935659758</v>
      </c>
    </row>
    <row r="14" spans="1:22" customFormat="false" ht="15" customHeight="1">
      <c r="A14" s="4" t="s">
        <v>24</v>
      </c>
      <c r="B14" s="37">
        <f t="shared" ref="B14:I14" si="11">B28+B29+B30+B31</f>
        <v>0</v>
      </c>
      <c r="C14" s="37">
        <f t="shared" si="11"/>
        <v>0</v>
      </c>
      <c r="D14" s="37">
        <f t="shared" si="11"/>
        <v>0</v>
      </c>
      <c r="E14" s="37">
        <f t="shared" si="11"/>
        <v>0</v>
      </c>
      <c r="F14" s="37">
        <f t="shared" si="11"/>
        <v>0</v>
      </c>
      <c r="G14" s="37">
        <f t="shared" si="11"/>
        <v>0</v>
      </c>
      <c r="H14" s="37">
        <f t="shared" si="11"/>
        <v>0</v>
      </c>
      <c r="I14" s="37">
        <f t="shared" si="11"/>
        <v>0</v>
      </c>
      <c r="J14" s="64">
        <f t="shared" si="3"/>
        <v>0</v>
      </c>
      <c r="K14" s="64">
        <v>3.3313862217516705</v>
      </c>
      <c r="L14" s="64">
        <v>13.325544887006682</v>
      </c>
      <c r="M14" s="37">
        <f t="shared" ref="M14:U14" si="12">M28+M29+M30+M31</f>
        <v>0</v>
      </c>
      <c r="N14" s="37">
        <f t="shared" si="12"/>
        <v>0</v>
      </c>
      <c r="O14" s="37">
        <f t="shared" si="12"/>
        <v>0</v>
      </c>
      <c r="P14" s="37">
        <f t="shared" si="12"/>
        <v>0</v>
      </c>
      <c r="Q14" s="37">
        <f t="shared" si="12"/>
        <v>0</v>
      </c>
      <c r="R14" s="37">
        <f t="shared" si="12"/>
        <v>0</v>
      </c>
      <c r="S14" s="37">
        <f t="shared" si="12"/>
        <v>0</v>
      </c>
      <c r="T14" s="37">
        <f t="shared" si="12"/>
        <v>0</v>
      </c>
      <c r="U14" s="37">
        <f t="shared" si="12"/>
        <v>0</v>
      </c>
      <c r="V14" s="64">
        <v>-2.8554739043585755</v>
      </c>
    </row>
    <row r="15" spans="1:22" customFormat="false" ht="15" customHeight="1">
      <c r="A15" s="4" t="s">
        <v>23</v>
      </c>
      <c r="B15" s="37">
        <f t="shared" ref="B15:I15" si="13">B32+B33+B34+B35</f>
        <v>0</v>
      </c>
      <c r="C15" s="37">
        <f t="shared" si="13"/>
        <v>0</v>
      </c>
      <c r="D15" s="37">
        <f t="shared" si="13"/>
        <v>0</v>
      </c>
      <c r="E15" s="37">
        <f t="shared" si="13"/>
        <v>0</v>
      </c>
      <c r="F15" s="37">
        <f t="shared" si="13"/>
        <v>0</v>
      </c>
      <c r="G15" s="37">
        <f t="shared" si="13"/>
        <v>0</v>
      </c>
      <c r="H15" s="37">
        <f t="shared" si="13"/>
        <v>0</v>
      </c>
      <c r="I15" s="37">
        <f t="shared" si="13"/>
        <v>0</v>
      </c>
      <c r="J15" s="64">
        <f t="shared" si="3"/>
        <v>0</v>
      </c>
      <c r="K15" s="64">
        <v>2.5061452053665834</v>
      </c>
      <c r="L15" s="64">
        <v>20.67569794427432</v>
      </c>
      <c r="M15" s="37">
        <f t="shared" ref="M15:U15" si="14">M32+M33+M34+M35</f>
        <v>0</v>
      </c>
      <c r="N15" s="37">
        <f t="shared" si="14"/>
        <v>0</v>
      </c>
      <c r="O15" s="37">
        <f t="shared" si="14"/>
        <v>0</v>
      </c>
      <c r="P15" s="37">
        <f t="shared" si="14"/>
        <v>0</v>
      </c>
      <c r="Q15" s="37">
        <f t="shared" si="14"/>
        <v>0</v>
      </c>
      <c r="R15" s="37">
        <f t="shared" si="14"/>
        <v>0</v>
      </c>
      <c r="S15" s="37">
        <f t="shared" si="14"/>
        <v>0</v>
      </c>
      <c r="T15" s="37">
        <f t="shared" si="14"/>
        <v>0</v>
      </c>
      <c r="U15" s="37">
        <f t="shared" si="14"/>
        <v>0</v>
      </c>
      <c r="V15" s="64">
        <v>5.012290410733165</v>
      </c>
    </row>
    <row r="16" spans="1:22" customFormat="false" ht="15" customHeight="1">
      <c r="A16" s="2" t="s">
        <v>22</v>
      </c>
      <c r="B16" s="36">
        <f t="shared" ref="B16:I16" si="15">B36+B37+B38</f>
        <v>0</v>
      </c>
      <c r="C16" s="36">
        <f t="shared" si="15"/>
        <v>0</v>
      </c>
      <c r="D16" s="36">
        <f t="shared" si="15"/>
        <v>0</v>
      </c>
      <c r="E16" s="36">
        <f t="shared" si="15"/>
        <v>0</v>
      </c>
      <c r="F16" s="36">
        <f t="shared" si="15"/>
        <v>0</v>
      </c>
      <c r="G16" s="36">
        <f t="shared" si="15"/>
        <v>0</v>
      </c>
      <c r="H16" s="36">
        <f t="shared" si="15"/>
        <v>0</v>
      </c>
      <c r="I16" s="36">
        <f t="shared" si="15"/>
        <v>0</v>
      </c>
      <c r="J16" s="68">
        <f t="shared" si="3"/>
        <v>0</v>
      </c>
      <c r="K16" s="68">
        <v>2.589534025767637</v>
      </c>
      <c r="L16" s="68">
        <v>41.43254441228219</v>
      </c>
      <c r="M16" s="36">
        <f t="shared" ref="M16:U16" si="16">M36+M37+M38</f>
        <v>0</v>
      </c>
      <c r="N16" s="36">
        <f t="shared" si="16"/>
        <v>0</v>
      </c>
      <c r="O16" s="36">
        <f t="shared" si="16"/>
        <v>0</v>
      </c>
      <c r="P16" s="36">
        <f t="shared" si="16"/>
        <v>0</v>
      </c>
      <c r="Q16" s="36">
        <f t="shared" si="16"/>
        <v>0</v>
      </c>
      <c r="R16" s="36">
        <f t="shared" si="16"/>
        <v>0</v>
      </c>
      <c r="S16" s="36">
        <f t="shared" si="16"/>
        <v>0</v>
      </c>
      <c r="T16" s="36">
        <f t="shared" si="16"/>
        <v>0</v>
      </c>
      <c r="U16" s="36">
        <f t="shared" si="16"/>
        <v>0</v>
      </c>
      <c r="V16" s="68">
        <v>0.0</v>
      </c>
    </row>
    <row r="17" spans="1:22" customFormat="false" ht="15" customHeight="1">
      <c r="A17" s="6" t="s">
        <v>21</v>
      </c>
      <c r="B17" s="35">
        <f t="shared" ref="B17:I17" si="17">B12+B13+B20</f>
        <v>0</v>
      </c>
      <c r="C17" s="35">
        <f t="shared" si="17"/>
        <v>0</v>
      </c>
      <c r="D17" s="35">
        <f t="shared" si="17"/>
        <v>0</v>
      </c>
      <c r="E17" s="35">
        <f t="shared" si="17"/>
        <v>0</v>
      </c>
      <c r="F17" s="35">
        <f t="shared" si="17"/>
        <v>0</v>
      </c>
      <c r="G17" s="35">
        <f t="shared" si="17"/>
        <v>0</v>
      </c>
      <c r="H17" s="35">
        <f t="shared" si="17"/>
        <v>0</v>
      </c>
      <c r="I17" s="35">
        <f t="shared" si="17"/>
        <v>0</v>
      </c>
      <c r="J17" s="63">
        <f t="shared" si="3"/>
        <v>0</v>
      </c>
      <c r="K17" s="63">
        <v>6.127725298831535</v>
      </c>
      <c r="L17" s="63">
        <v>13.957596514005166</v>
      </c>
      <c r="M17" s="35">
        <f t="shared" ref="M17:U17" si="18">M12+M13+M20</f>
        <v>0</v>
      </c>
      <c r="N17" s="35">
        <f t="shared" si="18"/>
        <v>0</v>
      </c>
      <c r="O17" s="35">
        <f t="shared" si="18"/>
        <v>0</v>
      </c>
      <c r="P17" s="35">
        <f t="shared" si="18"/>
        <v>0</v>
      </c>
      <c r="Q17" s="35">
        <f t="shared" si="18"/>
        <v>0</v>
      </c>
      <c r="R17" s="35">
        <f t="shared" si="18"/>
        <v>0</v>
      </c>
      <c r="S17" s="35">
        <f t="shared" si="18"/>
        <v>0</v>
      </c>
      <c r="T17" s="35">
        <f t="shared" si="18"/>
        <v>0</v>
      </c>
      <c r="U17" s="35">
        <f t="shared" si="18"/>
        <v>0</v>
      </c>
      <c r="V17" s="63">
        <v>-2.8369098605701595</v>
      </c>
    </row>
    <row r="18" spans="1:22" customFormat="false" ht="15" customHeight="1">
      <c r="A18" s="4" t="s">
        <v>20</v>
      </c>
      <c r="B18" s="37">
        <f t="shared" ref="B18:I18" si="19">B14+B22</f>
        <v>0</v>
      </c>
      <c r="C18" s="37">
        <f t="shared" si="19"/>
        <v>0</v>
      </c>
      <c r="D18" s="37">
        <f t="shared" si="19"/>
        <v>0</v>
      </c>
      <c r="E18" s="37">
        <f t="shared" si="19"/>
        <v>0</v>
      </c>
      <c r="F18" s="37">
        <f t="shared" si="19"/>
        <v>0</v>
      </c>
      <c r="G18" s="37">
        <f t="shared" si="19"/>
        <v>0</v>
      </c>
      <c r="H18" s="37">
        <f t="shared" si="19"/>
        <v>0</v>
      </c>
      <c r="I18" s="37">
        <f t="shared" si="19"/>
        <v>0</v>
      </c>
      <c r="J18" s="64">
        <f t="shared" si="3"/>
        <v>0</v>
      </c>
      <c r="K18" s="64">
        <v>5.536189998179883</v>
      </c>
      <c r="L18" s="64">
        <v>14.847054995118777</v>
      </c>
      <c r="M18" s="37">
        <f t="shared" ref="M18:U18" si="20">M14+M22</f>
        <v>0</v>
      </c>
      <c r="N18" s="37">
        <f t="shared" si="20"/>
        <v>0</v>
      </c>
      <c r="O18" s="37">
        <f t="shared" si="20"/>
        <v>0</v>
      </c>
      <c r="P18" s="37">
        <f t="shared" si="20"/>
        <v>0</v>
      </c>
      <c r="Q18" s="37">
        <f t="shared" si="20"/>
        <v>0</v>
      </c>
      <c r="R18" s="37">
        <f t="shared" si="20"/>
        <v>0</v>
      </c>
      <c r="S18" s="37">
        <f t="shared" si="20"/>
        <v>0</v>
      </c>
      <c r="T18" s="37">
        <f t="shared" si="20"/>
        <v>0</v>
      </c>
      <c r="U18" s="37">
        <f t="shared" si="20"/>
        <v>0</v>
      </c>
      <c r="V18" s="64">
        <v>-2.2648049992554036</v>
      </c>
    </row>
    <row r="19" spans="1:22" customFormat="false" ht="15" customHeight="1">
      <c r="A19" s="2" t="s">
        <v>19</v>
      </c>
      <c r="B19" s="36">
        <f t="shared" ref="B19:I19" si="21">B15+B16+B21+B23</f>
        <v>0</v>
      </c>
      <c r="C19" s="36">
        <f t="shared" si="21"/>
        <v>0</v>
      </c>
      <c r="D19" s="36">
        <f t="shared" si="21"/>
        <v>0</v>
      </c>
      <c r="E19" s="36">
        <f t="shared" si="21"/>
        <v>0</v>
      </c>
      <c r="F19" s="36">
        <f t="shared" si="21"/>
        <v>0</v>
      </c>
      <c r="G19" s="36">
        <f t="shared" si="21"/>
        <v>0</v>
      </c>
      <c r="H19" s="36">
        <f t="shared" si="21"/>
        <v>0</v>
      </c>
      <c r="I19" s="36">
        <f t="shared" si="21"/>
        <v>0</v>
      </c>
      <c r="J19" s="68">
        <f t="shared" si="3"/>
        <v>0</v>
      </c>
      <c r="K19" s="68">
        <v>5.530040164460394</v>
      </c>
      <c r="L19" s="68">
        <v>13.662452171019797</v>
      </c>
      <c r="M19" s="36">
        <f t="shared" ref="M19:U19" si="22">M15+M16+M21+M23</f>
        <v>0</v>
      </c>
      <c r="N19" s="36">
        <f t="shared" si="22"/>
        <v>0</v>
      </c>
      <c r="O19" s="36">
        <f t="shared" si="22"/>
        <v>0</v>
      </c>
      <c r="P19" s="36">
        <f t="shared" si="22"/>
        <v>0</v>
      </c>
      <c r="Q19" s="36">
        <f t="shared" si="22"/>
        <v>0</v>
      </c>
      <c r="R19" s="36">
        <f t="shared" si="22"/>
        <v>0</v>
      </c>
      <c r="S19" s="36">
        <f t="shared" si="22"/>
        <v>0</v>
      </c>
      <c r="T19" s="36">
        <f t="shared" si="22"/>
        <v>0</v>
      </c>
      <c r="U19" s="36">
        <f t="shared" si="22"/>
        <v>0</v>
      </c>
      <c r="V19" s="68">
        <v>0.5421608004372906</v>
      </c>
    </row>
    <row r="20" spans="1:22" customFormat="false" ht="15" customHeight="1">
      <c r="A20" s="5" t="s">
        <v>18</v>
      </c>
      <c r="B20" s="40">
        <f>E20+M20</f>
        <v>0</v>
      </c>
      <c r="C20" s="40">
        <v>-28</v>
      </c>
      <c r="D20" s="40">
        <f>G20-I20+O20-S20</f>
        <v>0</v>
      </c>
      <c r="E20" s="40">
        <f>F20-H20</f>
        <v>0</v>
      </c>
      <c r="F20" s="40">
        <v>47</v>
      </c>
      <c r="G20" s="40">
        <v>665</v>
      </c>
      <c r="H20" s="40">
        <v>91</v>
      </c>
      <c r="I20" s="40">
        <v>1097</v>
      </c>
      <c r="J20" s="76">
        <f t="shared" si="3"/>
        <v>0</v>
      </c>
      <c r="K20" s="76">
        <v>6.368204340847233</v>
      </c>
      <c r="L20" s="76">
        <v>12.329927553555281</v>
      </c>
      <c r="M20" s="40">
        <f>N20-R20</f>
        <v>0</v>
      </c>
      <c r="N20" s="40">
        <f>SUM(P20:Q20)</f>
        <v>0</v>
      </c>
      <c r="O20" s="41">
        <v>2005</v>
      </c>
      <c r="P20" s="41">
        <v>67</v>
      </c>
      <c r="Q20" s="41">
        <v>44</v>
      </c>
      <c r="R20" s="41">
        <f>SUM(T20:U20)</f>
        <v>0</v>
      </c>
      <c r="S20" s="41">
        <v>2093</v>
      </c>
      <c r="T20" s="41">
        <v>98</v>
      </c>
      <c r="U20" s="41">
        <v>29</v>
      </c>
      <c r="V20" s="67">
        <v>-2.167899350075654</v>
      </c>
    </row>
    <row r="21" spans="1:22" customFormat="false" ht="15" customHeight="1">
      <c r="A21" s="3" t="s">
        <v>17</v>
      </c>
      <c r="B21" s="42">
        <f t="shared" ref="B21:B38" si="23">E21+M21</f>
        <v>0</v>
      </c>
      <c r="C21" s="42">
        <v>-13</v>
      </c>
      <c r="D21" s="42">
        <f t="shared" ref="D21:D38" si="24">G21-I21+O21-S21</f>
        <v>0</v>
      </c>
      <c r="E21" s="42">
        <f t="shared" ref="E21:E38" si="25">F21-H21</f>
        <v>0</v>
      </c>
      <c r="F21" s="42">
        <v>39</v>
      </c>
      <c r="G21" s="42">
        <v>585</v>
      </c>
      <c r="H21" s="42">
        <v>64</v>
      </c>
      <c r="I21" s="42">
        <v>884</v>
      </c>
      <c r="J21" s="77">
        <f t="shared" si="3"/>
        <v>0</v>
      </c>
      <c r="K21" s="77">
        <v>6.562278721897681</v>
      </c>
      <c r="L21" s="77">
        <v>10.768867646191065</v>
      </c>
      <c r="M21" s="42">
        <f t="shared" ref="M21:M38" si="26">N21-R21</f>
        <v>0</v>
      </c>
      <c r="N21" s="42">
        <f>SUM(P21:Q21)</f>
        <v>0</v>
      </c>
      <c r="O21" s="42">
        <v>2230</v>
      </c>
      <c r="P21" s="42">
        <v>117</v>
      </c>
      <c r="Q21" s="42">
        <v>40</v>
      </c>
      <c r="R21" s="42">
        <f t="shared" ref="R21:R38" si="27">SUM(T21:U21)</f>
        <v>0</v>
      </c>
      <c r="S21" s="42">
        <v>2060</v>
      </c>
      <c r="T21" s="42">
        <v>106</v>
      </c>
      <c r="U21" s="42">
        <v>46</v>
      </c>
      <c r="V21" s="64">
        <v>0.8413177848586777</v>
      </c>
    </row>
    <row r="22" spans="1:22" customFormat="false" ht="15" customHeight="1">
      <c r="A22" s="3" t="s">
        <v>16</v>
      </c>
      <c r="B22" s="42">
        <f t="shared" si="23"/>
        <v>0</v>
      </c>
      <c r="C22" s="42">
        <v>29</v>
      </c>
      <c r="D22" s="42">
        <f t="shared" si="24"/>
        <v>0</v>
      </c>
      <c r="E22" s="42">
        <f t="shared" si="25"/>
        <v>0</v>
      </c>
      <c r="F22" s="42">
        <v>15</v>
      </c>
      <c r="G22" s="42">
        <v>157</v>
      </c>
      <c r="H22" s="42">
        <v>31</v>
      </c>
      <c r="I22" s="42">
        <v>354</v>
      </c>
      <c r="J22" s="77">
        <f t="shared" si="3"/>
        <v>0</v>
      </c>
      <c r="K22" s="77">
        <v>8.01014765006408</v>
      </c>
      <c r="L22" s="77">
        <v>16.55430514346577</v>
      </c>
      <c r="M22" s="42">
        <f t="shared" si="26"/>
        <v>0</v>
      </c>
      <c r="N22" s="42">
        <f t="shared" ref="N22:N38" si="28">SUM(P22:Q22)</f>
        <v>0</v>
      </c>
      <c r="O22" s="42">
        <v>594</v>
      </c>
      <c r="P22" s="42">
        <v>21</v>
      </c>
      <c r="Q22" s="42">
        <v>19</v>
      </c>
      <c r="R22" s="42">
        <f t="shared" si="27"/>
        <v>0</v>
      </c>
      <c r="S22" s="42">
        <v>684</v>
      </c>
      <c r="T22" s="42">
        <v>25</v>
      </c>
      <c r="U22" s="42">
        <v>18</v>
      </c>
      <c r="V22" s="64">
        <v>-1.6020295300128176</v>
      </c>
    </row>
    <row r="23" spans="1:22" customFormat="false" ht="15" customHeight="1">
      <c r="A23" s="1" t="s">
        <v>15</v>
      </c>
      <c r="B23" s="43">
        <f t="shared" si="23"/>
        <v>0</v>
      </c>
      <c r="C23" s="43">
        <v>-4</v>
      </c>
      <c r="D23" s="43">
        <f t="shared" si="24"/>
        <v>0</v>
      </c>
      <c r="E23" s="43">
        <f t="shared" si="25"/>
        <v>0</v>
      </c>
      <c r="F23" s="43">
        <v>7</v>
      </c>
      <c r="G23" s="43">
        <v>99</v>
      </c>
      <c r="H23" s="43">
        <v>13</v>
      </c>
      <c r="I23" s="43">
        <v>208</v>
      </c>
      <c r="J23" s="78">
        <f t="shared" si="3"/>
        <v>0</v>
      </c>
      <c r="K23" s="78">
        <v>5.39685356044476</v>
      </c>
      <c r="L23" s="78">
        <v>10.022728040825983</v>
      </c>
      <c r="M23" s="43">
        <f t="shared" si="26"/>
        <v>0</v>
      </c>
      <c r="N23" s="43">
        <f t="shared" si="28"/>
        <v>0</v>
      </c>
      <c r="O23" s="43">
        <v>491</v>
      </c>
      <c r="P23" s="43">
        <v>12</v>
      </c>
      <c r="Q23" s="43">
        <v>13</v>
      </c>
      <c r="R23" s="43">
        <f t="shared" si="27"/>
        <v>0</v>
      </c>
      <c r="S23" s="47">
        <v>562</v>
      </c>
      <c r="T23" s="47">
        <v>18</v>
      </c>
      <c r="U23" s="47">
        <v>15</v>
      </c>
      <c r="V23" s="69">
        <v>-6.167832640508298</v>
      </c>
    </row>
    <row r="24" spans="1:22" customFormat="false" ht="15" customHeight="1">
      <c r="A24" s="7" t="s">
        <v>14</v>
      </c>
      <c r="B24" s="45">
        <f t="shared" si="23"/>
        <v>0</v>
      </c>
      <c r="C24" s="45">
        <v>-17</v>
      </c>
      <c r="D24" s="45">
        <f t="shared" si="24"/>
        <v>0</v>
      </c>
      <c r="E24" s="40">
        <f t="shared" si="25"/>
        <v>0</v>
      </c>
      <c r="F24" s="45">
        <v>4</v>
      </c>
      <c r="G24" s="45">
        <v>27</v>
      </c>
      <c r="H24" s="45">
        <v>12</v>
      </c>
      <c r="I24" s="46">
        <v>111</v>
      </c>
      <c r="J24" s="88">
        <f t="shared" si="3"/>
        <v>0</v>
      </c>
      <c r="K24" s="88">
        <v>9.366419461623341</v>
      </c>
      <c r="L24" s="88">
        <v>28.099258384870023</v>
      </c>
      <c r="M24" s="40">
        <f t="shared" si="26"/>
        <v>0</v>
      </c>
      <c r="N24" s="45">
        <f t="shared" si="28"/>
        <v>0</v>
      </c>
      <c r="O24" s="45">
        <v>139</v>
      </c>
      <c r="P24" s="45">
        <v>1</v>
      </c>
      <c r="Q24" s="45">
        <v>2</v>
      </c>
      <c r="R24" s="45">
        <f t="shared" si="27"/>
        <v>0</v>
      </c>
      <c r="S24" s="45">
        <v>154</v>
      </c>
      <c r="T24" s="45">
        <v>4</v>
      </c>
      <c r="U24" s="45">
        <v>7</v>
      </c>
      <c r="V24" s="66">
        <v>-18.732838923246682</v>
      </c>
    </row>
    <row r="25" spans="1:22" customFormat="false" ht="15" customHeight="1">
      <c r="A25" s="5" t="s">
        <v>13</v>
      </c>
      <c r="B25" s="40">
        <f t="shared" si="23"/>
        <v>0</v>
      </c>
      <c r="C25" s="40">
        <v>0</v>
      </c>
      <c r="D25" s="40">
        <f t="shared" si="24"/>
        <v>0</v>
      </c>
      <c r="E25" s="40">
        <f t="shared" si="25"/>
        <v>0</v>
      </c>
      <c r="F25" s="40">
        <v>0</v>
      </c>
      <c r="G25" s="40">
        <v>2</v>
      </c>
      <c r="H25" s="40">
        <v>3</v>
      </c>
      <c r="I25" s="40">
        <v>36</v>
      </c>
      <c r="J25" s="76">
        <f t="shared" si="3"/>
        <v>0</v>
      </c>
      <c r="K25" s="76">
        <v>0.0</v>
      </c>
      <c r="L25" s="76">
        <v>25.967558338076262</v>
      </c>
      <c r="M25" s="40">
        <f t="shared" si="26"/>
        <v>0</v>
      </c>
      <c r="N25" s="40">
        <f t="shared" si="28"/>
        <v>0</v>
      </c>
      <c r="O25" s="40">
        <v>39</v>
      </c>
      <c r="P25" s="40">
        <v>0</v>
      </c>
      <c r="Q25" s="40">
        <v>0</v>
      </c>
      <c r="R25" s="40">
        <f t="shared" si="27"/>
        <v>0</v>
      </c>
      <c r="S25" s="41">
        <v>41</v>
      </c>
      <c r="T25" s="41">
        <v>0</v>
      </c>
      <c r="U25" s="41">
        <v>1</v>
      </c>
      <c r="V25" s="67">
        <v>-8.655852779358755</v>
      </c>
    </row>
    <row r="26" spans="1:22" customFormat="false" ht="15" customHeight="1">
      <c r="A26" s="3" t="s">
        <v>12</v>
      </c>
      <c r="B26" s="42">
        <f t="shared" si="23"/>
        <v>0</v>
      </c>
      <c r="C26" s="42">
        <v>0</v>
      </c>
      <c r="D26" s="42">
        <f t="shared" si="24"/>
        <v>0</v>
      </c>
      <c r="E26" s="42">
        <f t="shared" si="25"/>
        <v>0</v>
      </c>
      <c r="F26" s="42">
        <v>0</v>
      </c>
      <c r="G26" s="42">
        <v>11</v>
      </c>
      <c r="H26" s="42">
        <v>5</v>
      </c>
      <c r="I26" s="42">
        <v>55</v>
      </c>
      <c r="J26" s="77">
        <f t="shared" si="3"/>
        <v>0</v>
      </c>
      <c r="K26" s="77">
        <v>0.0</v>
      </c>
      <c r="L26" s="77">
        <v>19.164531440332674</v>
      </c>
      <c r="M26" s="42">
        <f t="shared" si="26"/>
        <v>0</v>
      </c>
      <c r="N26" s="42">
        <f t="shared" si="28"/>
        <v>0</v>
      </c>
      <c r="O26" s="42">
        <v>67</v>
      </c>
      <c r="P26" s="42">
        <v>2</v>
      </c>
      <c r="Q26" s="42">
        <v>1</v>
      </c>
      <c r="R26" s="42">
        <f t="shared" si="27"/>
        <v>0</v>
      </c>
      <c r="S26" s="42">
        <v>103</v>
      </c>
      <c r="T26" s="42">
        <v>1</v>
      </c>
      <c r="U26" s="42">
        <v>3</v>
      </c>
      <c r="V26" s="64">
        <v>-3.8329062880665337</v>
      </c>
    </row>
    <row r="27" spans="1:22" customFormat="false" ht="15" customHeight="1">
      <c r="A27" s="1" t="s">
        <v>11</v>
      </c>
      <c r="B27" s="43">
        <f t="shared" si="23"/>
        <v>0</v>
      </c>
      <c r="C27" s="43">
        <v>3</v>
      </c>
      <c r="D27" s="43">
        <f t="shared" si="24"/>
        <v>0</v>
      </c>
      <c r="E27" s="43">
        <f t="shared" si="25"/>
        <v>0</v>
      </c>
      <c r="F27" s="43">
        <v>3</v>
      </c>
      <c r="G27" s="43">
        <v>45</v>
      </c>
      <c r="H27" s="43">
        <v>12</v>
      </c>
      <c r="I27" s="43">
        <v>110</v>
      </c>
      <c r="J27" s="78">
        <f t="shared" si="3"/>
        <v>0</v>
      </c>
      <c r="K27" s="78">
        <v>4.773238478840822</v>
      </c>
      <c r="L27" s="78">
        <v>19.09295391536329</v>
      </c>
      <c r="M27" s="43">
        <f t="shared" si="26"/>
        <v>0</v>
      </c>
      <c r="N27" s="43">
        <f t="shared" si="28"/>
        <v>0</v>
      </c>
      <c r="O27" s="47">
        <v>187</v>
      </c>
      <c r="P27" s="47">
        <v>2</v>
      </c>
      <c r="Q27" s="47">
        <v>9</v>
      </c>
      <c r="R27" s="47">
        <f t="shared" si="27"/>
        <v>0</v>
      </c>
      <c r="S27" s="47">
        <v>228</v>
      </c>
      <c r="T27" s="47">
        <v>2</v>
      </c>
      <c r="U27" s="47">
        <v>8</v>
      </c>
      <c r="V27" s="69">
        <v>1.5910794929469425</v>
      </c>
    </row>
    <row r="28" spans="1:22" customFormat="false" ht="15" customHeight="1">
      <c r="A28" s="5" t="s">
        <v>10</v>
      </c>
      <c r="B28" s="40">
        <f t="shared" si="23"/>
        <v>0</v>
      </c>
      <c r="C28" s="40">
        <v>-12</v>
      </c>
      <c r="D28" s="40">
        <f t="shared" si="24"/>
        <v>0</v>
      </c>
      <c r="E28" s="40">
        <f t="shared" si="25"/>
        <v>0</v>
      </c>
      <c r="F28" s="40">
        <v>0</v>
      </c>
      <c r="G28" s="40">
        <v>5</v>
      </c>
      <c r="H28" s="40">
        <v>6</v>
      </c>
      <c r="I28" s="40">
        <v>50</v>
      </c>
      <c r="J28" s="76">
        <f t="shared" si="3"/>
        <v>0</v>
      </c>
      <c r="K28" s="76">
        <v>0.0</v>
      </c>
      <c r="L28" s="76">
        <v>24.97263273125342</v>
      </c>
      <c r="M28" s="40">
        <f t="shared" si="26"/>
        <v>0</v>
      </c>
      <c r="N28" s="40">
        <f t="shared" si="28"/>
        <v>0</v>
      </c>
      <c r="O28" s="40">
        <v>66</v>
      </c>
      <c r="P28" s="40">
        <v>0</v>
      </c>
      <c r="Q28" s="40">
        <v>1</v>
      </c>
      <c r="R28" s="40">
        <f t="shared" si="27"/>
        <v>0</v>
      </c>
      <c r="S28" s="40">
        <v>96</v>
      </c>
      <c r="T28" s="40">
        <v>6</v>
      </c>
      <c r="U28" s="40">
        <v>2</v>
      </c>
      <c r="V28" s="63">
        <v>-29.13473818646232</v>
      </c>
    </row>
    <row r="29" spans="1:22" customFormat="false" ht="15" customHeight="1">
      <c r="A29" s="3" t="s">
        <v>9</v>
      </c>
      <c r="B29" s="42">
        <f t="shared" si="23"/>
        <v>0</v>
      </c>
      <c r="C29" s="42">
        <v>-15</v>
      </c>
      <c r="D29" s="42">
        <f t="shared" si="24"/>
        <v>0</v>
      </c>
      <c r="E29" s="42">
        <f t="shared" si="25"/>
        <v>0</v>
      </c>
      <c r="F29" s="42">
        <v>1</v>
      </c>
      <c r="G29" s="42">
        <v>57</v>
      </c>
      <c r="H29" s="42">
        <v>10</v>
      </c>
      <c r="I29" s="42">
        <v>106</v>
      </c>
      <c r="J29" s="77">
        <f t="shared" si="3"/>
        <v>0</v>
      </c>
      <c r="K29" s="77">
        <v>1.560602691932753</v>
      </c>
      <c r="L29" s="77">
        <v>15.606026919327531</v>
      </c>
      <c r="M29" s="42">
        <f t="shared" si="26"/>
        <v>0</v>
      </c>
      <c r="N29" s="42">
        <f t="shared" si="28"/>
        <v>0</v>
      </c>
      <c r="O29" s="42">
        <v>238</v>
      </c>
      <c r="P29" s="42">
        <v>7</v>
      </c>
      <c r="Q29" s="42">
        <v>11</v>
      </c>
      <c r="R29" s="42">
        <f t="shared" si="27"/>
        <v>0</v>
      </c>
      <c r="S29" s="42">
        <v>229</v>
      </c>
      <c r="T29" s="42">
        <v>8</v>
      </c>
      <c r="U29" s="42">
        <v>14</v>
      </c>
      <c r="V29" s="64">
        <v>-6.242410767731002</v>
      </c>
    </row>
    <row r="30" spans="1:22" customFormat="false" ht="15" customHeight="1">
      <c r="A30" s="3" t="s">
        <v>8</v>
      </c>
      <c r="B30" s="42">
        <f t="shared" si="23"/>
        <v>0</v>
      </c>
      <c r="C30" s="42">
        <v>-3</v>
      </c>
      <c r="D30" s="42">
        <f t="shared" si="24"/>
        <v>0</v>
      </c>
      <c r="E30" s="42">
        <f t="shared" si="25"/>
        <v>0</v>
      </c>
      <c r="F30" s="42">
        <v>4</v>
      </c>
      <c r="G30" s="42">
        <v>43</v>
      </c>
      <c r="H30" s="42">
        <v>6</v>
      </c>
      <c r="I30" s="42">
        <v>138</v>
      </c>
      <c r="J30" s="77">
        <f t="shared" si="3"/>
        <v>0</v>
      </c>
      <c r="K30" s="77">
        <v>6.067355962631735</v>
      </c>
      <c r="L30" s="77">
        <v>9.101033943947604</v>
      </c>
      <c r="M30" s="42">
        <f t="shared" si="26"/>
        <v>0</v>
      </c>
      <c r="N30" s="42">
        <f t="shared" si="28"/>
        <v>0</v>
      </c>
      <c r="O30" s="42">
        <v>195</v>
      </c>
      <c r="P30" s="42">
        <v>4</v>
      </c>
      <c r="Q30" s="42">
        <v>4</v>
      </c>
      <c r="R30" s="42">
        <f t="shared" si="27"/>
        <v>0</v>
      </c>
      <c r="S30" s="42">
        <v>256</v>
      </c>
      <c r="T30" s="42">
        <v>9</v>
      </c>
      <c r="U30" s="42">
        <v>11</v>
      </c>
      <c r="V30" s="64">
        <v>-18.202067887895215</v>
      </c>
    </row>
    <row r="31" spans="1:22" customFormat="false" ht="15" customHeight="1">
      <c r="A31" s="1" t="s">
        <v>7</v>
      </c>
      <c r="B31" s="43">
        <f t="shared" si="23"/>
        <v>0</v>
      </c>
      <c r="C31" s="43">
        <v>10</v>
      </c>
      <c r="D31" s="43">
        <f t="shared" si="24"/>
        <v>0</v>
      </c>
      <c r="E31" s="43">
        <f t="shared" si="25"/>
        <v>0</v>
      </c>
      <c r="F31" s="43">
        <v>2</v>
      </c>
      <c r="G31" s="43">
        <v>35</v>
      </c>
      <c r="H31" s="43">
        <v>6</v>
      </c>
      <c r="I31" s="43">
        <v>94</v>
      </c>
      <c r="J31" s="78">
        <f t="shared" si="3"/>
        <v>0</v>
      </c>
      <c r="K31" s="78">
        <v>3.5655673648015003</v>
      </c>
      <c r="L31" s="78">
        <v>10.6967020944045</v>
      </c>
      <c r="M31" s="43">
        <f t="shared" si="26"/>
        <v>0</v>
      </c>
      <c r="N31" s="43">
        <f t="shared" si="28"/>
        <v>0</v>
      </c>
      <c r="O31" s="43">
        <v>186</v>
      </c>
      <c r="P31" s="43">
        <v>12</v>
      </c>
      <c r="Q31" s="43">
        <v>14</v>
      </c>
      <c r="R31" s="43">
        <f t="shared" si="27"/>
        <v>0</v>
      </c>
      <c r="S31" s="43">
        <v>183</v>
      </c>
      <c r="T31" s="43">
        <v>5</v>
      </c>
      <c r="U31" s="43">
        <v>4</v>
      </c>
      <c r="V31" s="68">
        <v>30.307322600812757</v>
      </c>
    </row>
    <row r="32" spans="1:22" customFormat="false" ht="15" customHeight="1">
      <c r="A32" s="5" t="s">
        <v>6</v>
      </c>
      <c r="B32" s="40">
        <f t="shared" si="23"/>
        <v>0</v>
      </c>
      <c r="C32" s="40">
        <v>-1</v>
      </c>
      <c r="D32" s="40">
        <f t="shared" si="24"/>
        <v>0</v>
      </c>
      <c r="E32" s="40">
        <f t="shared" si="25"/>
        <v>0</v>
      </c>
      <c r="F32" s="40">
        <v>1</v>
      </c>
      <c r="G32" s="40">
        <v>16</v>
      </c>
      <c r="H32" s="40">
        <v>1</v>
      </c>
      <c r="I32" s="40">
        <v>21</v>
      </c>
      <c r="J32" s="76">
        <f t="shared" si="3"/>
        <v>0</v>
      </c>
      <c r="K32" s="76">
        <v>6.922843486837114</v>
      </c>
      <c r="L32" s="76">
        <v>6.922843486837114</v>
      </c>
      <c r="M32" s="40">
        <f t="shared" si="26"/>
        <v>0</v>
      </c>
      <c r="N32" s="40">
        <f t="shared" si="28"/>
        <v>0</v>
      </c>
      <c r="O32" s="41">
        <v>87</v>
      </c>
      <c r="P32" s="41">
        <v>2</v>
      </c>
      <c r="Q32" s="41">
        <v>5</v>
      </c>
      <c r="R32" s="41">
        <f t="shared" si="27"/>
        <v>0</v>
      </c>
      <c r="S32" s="41">
        <v>88</v>
      </c>
      <c r="T32" s="41">
        <v>1</v>
      </c>
      <c r="U32" s="41">
        <v>3</v>
      </c>
      <c r="V32" s="67">
        <v>20.768530460511347</v>
      </c>
    </row>
    <row r="33" spans="1:22" customFormat="false" ht="15" customHeight="1">
      <c r="A33" s="3" t="s">
        <v>5</v>
      </c>
      <c r="B33" s="42">
        <f t="shared" si="23"/>
        <v>0</v>
      </c>
      <c r="C33" s="42">
        <v>-1</v>
      </c>
      <c r="D33" s="42">
        <f t="shared" si="24"/>
        <v>0</v>
      </c>
      <c r="E33" s="42">
        <f>F33-H33</f>
        <v>0</v>
      </c>
      <c r="F33" s="42">
        <v>1</v>
      </c>
      <c r="G33" s="42">
        <v>29</v>
      </c>
      <c r="H33" s="42">
        <v>15</v>
      </c>
      <c r="I33" s="42">
        <v>154</v>
      </c>
      <c r="J33" s="77">
        <f t="shared" si="3"/>
        <v>0</v>
      </c>
      <c r="K33" s="77">
        <v>1.6286499607339187</v>
      </c>
      <c r="L33" s="77">
        <v>24.42974941100878</v>
      </c>
      <c r="M33" s="42">
        <f>N33-R33</f>
        <v>0</v>
      </c>
      <c r="N33" s="42">
        <f t="shared" si="28"/>
        <v>0</v>
      </c>
      <c r="O33" s="42">
        <v>194</v>
      </c>
      <c r="P33" s="42">
        <v>2</v>
      </c>
      <c r="Q33" s="42">
        <v>11</v>
      </c>
      <c r="R33" s="42">
        <f t="shared" si="27"/>
        <v>0</v>
      </c>
      <c r="S33" s="42">
        <v>188</v>
      </c>
      <c r="T33" s="42">
        <v>5</v>
      </c>
      <c r="U33" s="42">
        <v>6</v>
      </c>
      <c r="V33" s="64">
        <v>3.2572999214678404</v>
      </c>
    </row>
    <row r="34" spans="1:22" customFormat="false" ht="15" customHeight="1">
      <c r="A34" s="3" t="s">
        <v>4</v>
      </c>
      <c r="B34" s="42">
        <f t="shared" si="23"/>
        <v>0</v>
      </c>
      <c r="C34" s="42">
        <v>1</v>
      </c>
      <c r="D34" s="42">
        <f t="shared" si="24"/>
        <v>0</v>
      </c>
      <c r="E34" s="42">
        <f t="shared" si="25"/>
        <v>0</v>
      </c>
      <c r="F34" s="42">
        <v>0</v>
      </c>
      <c r="G34" s="42">
        <v>19</v>
      </c>
      <c r="H34" s="42">
        <v>10</v>
      </c>
      <c r="I34" s="42">
        <v>78</v>
      </c>
      <c r="J34" s="77">
        <f t="shared" si="3"/>
        <v>0</v>
      </c>
      <c r="K34" s="77">
        <v>0.0</v>
      </c>
      <c r="L34" s="77">
        <v>24.279594497512175</v>
      </c>
      <c r="M34" s="42">
        <f t="shared" si="26"/>
        <v>0</v>
      </c>
      <c r="N34" s="42">
        <f t="shared" si="28"/>
        <v>0</v>
      </c>
      <c r="O34" s="42">
        <v>110</v>
      </c>
      <c r="P34" s="42">
        <v>12</v>
      </c>
      <c r="Q34" s="42">
        <v>3</v>
      </c>
      <c r="R34" s="42">
        <f t="shared" si="27"/>
        <v>0</v>
      </c>
      <c r="S34" s="42">
        <v>159</v>
      </c>
      <c r="T34" s="42">
        <v>2</v>
      </c>
      <c r="U34" s="42">
        <v>9</v>
      </c>
      <c r="V34" s="64">
        <v>9.711837799004869</v>
      </c>
    </row>
    <row r="35" spans="1:22" customFormat="false" ht="15" customHeight="1">
      <c r="A35" s="1" t="s">
        <v>3</v>
      </c>
      <c r="B35" s="43">
        <f t="shared" si="23"/>
        <v>0</v>
      </c>
      <c r="C35" s="43">
        <v>4</v>
      </c>
      <c r="D35" s="43">
        <f t="shared" si="24"/>
        <v>0</v>
      </c>
      <c r="E35" s="43">
        <f t="shared" si="25"/>
        <v>0</v>
      </c>
      <c r="F35" s="43">
        <v>2</v>
      </c>
      <c r="G35" s="43">
        <v>27</v>
      </c>
      <c r="H35" s="43">
        <v>7</v>
      </c>
      <c r="I35" s="43">
        <v>78</v>
      </c>
      <c r="J35" s="78">
        <f t="shared" si="3"/>
        <v>0</v>
      </c>
      <c r="K35" s="78">
        <v>4.697554697554697</v>
      </c>
      <c r="L35" s="78">
        <v>16.44144144144144</v>
      </c>
      <c r="M35" s="43">
        <f t="shared" si="26"/>
        <v>0</v>
      </c>
      <c r="N35" s="43">
        <f t="shared" si="28"/>
        <v>0</v>
      </c>
      <c r="O35" s="47">
        <v>146</v>
      </c>
      <c r="P35" s="47">
        <v>0</v>
      </c>
      <c r="Q35" s="47">
        <v>9</v>
      </c>
      <c r="R35" s="47">
        <f t="shared" si="27"/>
        <v>0</v>
      </c>
      <c r="S35" s="47">
        <v>157</v>
      </c>
      <c r="T35" s="47">
        <v>2</v>
      </c>
      <c r="U35" s="47">
        <v>8</v>
      </c>
      <c r="V35" s="69">
        <v>-2.3487773487773467</v>
      </c>
    </row>
    <row r="36" spans="1:22" customFormat="false" ht="15" customHeight="1">
      <c r="A36" s="5" t="s">
        <v>2</v>
      </c>
      <c r="B36" s="40">
        <f t="shared" si="23"/>
        <v>0</v>
      </c>
      <c r="C36" s="40">
        <v>-5</v>
      </c>
      <c r="D36" s="40">
        <f t="shared" si="24"/>
        <v>0</v>
      </c>
      <c r="E36" s="40">
        <f t="shared" si="25"/>
        <v>0</v>
      </c>
      <c r="F36" s="40">
        <v>0</v>
      </c>
      <c r="G36" s="40">
        <v>6</v>
      </c>
      <c r="H36" s="40">
        <v>8</v>
      </c>
      <c r="I36" s="40">
        <v>51</v>
      </c>
      <c r="J36" s="76">
        <f t="shared" si="3"/>
        <v>0</v>
      </c>
      <c r="K36" s="76">
        <v>0.0</v>
      </c>
      <c r="L36" s="76">
        <v>49.2145890918897</v>
      </c>
      <c r="M36" s="40">
        <f t="shared" si="26"/>
        <v>0</v>
      </c>
      <c r="N36" s="40">
        <f t="shared" si="28"/>
        <v>0</v>
      </c>
      <c r="O36" s="40">
        <v>35</v>
      </c>
      <c r="P36" s="40">
        <v>1</v>
      </c>
      <c r="Q36" s="40">
        <v>0</v>
      </c>
      <c r="R36" s="40">
        <f t="shared" si="27"/>
        <v>0</v>
      </c>
      <c r="S36" s="40">
        <v>62</v>
      </c>
      <c r="T36" s="40">
        <v>2</v>
      </c>
      <c r="U36" s="40">
        <v>1</v>
      </c>
      <c r="V36" s="63">
        <v>-12.303647272972427</v>
      </c>
    </row>
    <row r="37" spans="1:22" customFormat="false" ht="15" customHeight="1">
      <c r="A37" s="3" t="s">
        <v>1</v>
      </c>
      <c r="B37" s="42">
        <f t="shared" si="23"/>
        <v>0</v>
      </c>
      <c r="C37" s="42">
        <v>7</v>
      </c>
      <c r="D37" s="42">
        <f t="shared" si="24"/>
        <v>0</v>
      </c>
      <c r="E37" s="42">
        <f t="shared" si="25"/>
        <v>0</v>
      </c>
      <c r="F37" s="42">
        <v>1</v>
      </c>
      <c r="G37" s="42">
        <v>6</v>
      </c>
      <c r="H37" s="42">
        <v>4</v>
      </c>
      <c r="I37" s="42">
        <v>28</v>
      </c>
      <c r="J37" s="77">
        <f t="shared" si="3"/>
        <v>0</v>
      </c>
      <c r="K37" s="77">
        <v>8.531226626776364</v>
      </c>
      <c r="L37" s="77">
        <v>34.12490650710546</v>
      </c>
      <c r="M37" s="42">
        <f t="shared" si="26"/>
        <v>0</v>
      </c>
      <c r="N37" s="42">
        <f t="shared" si="28"/>
        <v>0</v>
      </c>
      <c r="O37" s="42">
        <v>32</v>
      </c>
      <c r="P37" s="42">
        <v>2</v>
      </c>
      <c r="Q37" s="42">
        <v>3</v>
      </c>
      <c r="R37" s="42">
        <f t="shared" si="27"/>
        <v>0</v>
      </c>
      <c r="S37" s="42">
        <v>46</v>
      </c>
      <c r="T37" s="42">
        <v>0</v>
      </c>
      <c r="U37" s="42">
        <v>3</v>
      </c>
      <c r="V37" s="64">
        <v>17.06245325355274</v>
      </c>
    </row>
    <row r="38" spans="1:22" customFormat="false" ht="15" customHeight="1">
      <c r="A38" s="1" t="s">
        <v>0</v>
      </c>
      <c r="B38" s="43">
        <f t="shared" si="23"/>
        <v>0</v>
      </c>
      <c r="C38" s="43">
        <v>7</v>
      </c>
      <c r="D38" s="43">
        <f t="shared" si="24"/>
        <v>0</v>
      </c>
      <c r="E38" s="43">
        <f t="shared" si="25"/>
        <v>0</v>
      </c>
      <c r="F38" s="43">
        <v>0</v>
      </c>
      <c r="G38" s="43">
        <v>5</v>
      </c>
      <c r="H38" s="43">
        <v>4</v>
      </c>
      <c r="I38" s="43">
        <v>44</v>
      </c>
      <c r="J38" s="78">
        <f t="shared" si="3"/>
        <v>0</v>
      </c>
      <c r="K38" s="78">
        <v>0.0</v>
      </c>
      <c r="L38" s="78">
        <v>37.59398496240601</v>
      </c>
      <c r="M38" s="43">
        <f t="shared" si="26"/>
        <v>0</v>
      </c>
      <c r="N38" s="43">
        <f t="shared" si="28"/>
        <v>0</v>
      </c>
      <c r="O38" s="43">
        <v>22</v>
      </c>
      <c r="P38" s="43">
        <v>2</v>
      </c>
      <c r="Q38" s="43">
        <v>0</v>
      </c>
      <c r="R38" s="43">
        <f t="shared" si="27"/>
        <v>0</v>
      </c>
      <c r="S38" s="43">
        <v>34</v>
      </c>
      <c r="T38" s="43">
        <v>1</v>
      </c>
      <c r="U38" s="43">
        <v>1</v>
      </c>
      <c r="V38" s="68">
        <v>0.0</v>
      </c>
    </row>
    <row r="39" spans="1:1" customFormat="false">
      <c r="A39" s="75" t="s">
        <v>60</v>
      </c>
    </row>
    <row r="40" spans="1:1" customFormat="false">
      <c r="A40" s="75" t="s">
        <v>61</v>
      </c>
    </row>
    <row r="41" spans="1:1" customFormat="false">
      <c r="A41" s="75" t="s">
        <v>62</v>
      </c>
    </row>
  </sheetData>
  <mergeCells count="17">
    <mergeCell ref="J7:J8"/>
    <mergeCell ref="P7:P8"/>
    <mergeCell ref="T7:T8"/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</mergeCells>
  <phoneticPr fontId="3"/>
  <pageMargins left="0.7086614173228347" right="0.7086614173228347" top="0.7480314960629921" bottom="0.7480314960629921" header="0.31496062992125984" footer="0.31496062992125984"/>
  <pageSetup paperSize="9" scale="86" fitToHeight="0" orientation="landscape" r:id="rId1"/>
  <colBreaks manualBreakCount="1" 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baseType="lpstr" size="6">
      <vt:lpstr>市町村別計</vt:lpstr>
      <vt:lpstr>市町村別 (男)</vt:lpstr>
      <vt:lpstr>市町村別 (女)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2017-09-15T07:21:02Z</dcterms:created>
  <dcterms:modified xsi:type="dcterms:W3CDTF">2018-01-16T06:07:38Z</dcterms:modified>
  <cp:lastModifiedBy>SETUPUSER</cp:lastModifiedBy>
  <cp:lastPrinted>2017-11-02T09:41:08Z</cp:lastPrinted>
</cp:coreProperties>
</file>