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<sst xmlns="http://schemas.openxmlformats.org/spreadsheetml/2006/main" count="194" uniqueCount="63">
  <si>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</si>
  <si>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</si>
  <si>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</si>
  <si>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</si>
  <si>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</si>
  <si>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</si>
  <si>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</si>
  <si>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</si>
  <si>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</si>
  <si>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</si>
  <si>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</si>
  <si>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</si>
  <si>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</si>
  <si>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</si>
  <si>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</si>
  <si>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</si>
  <si>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</si>
  <si>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</si>
  <si>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</si>
  <si>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</si>
  <si>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</si>
  <si>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</si>
  <si>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</si>
  <si>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</si>
  <si>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</si>
  <si>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</si>
  <si>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</si>
  <si>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</si>
  <si>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</si>
  <si>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</si>
  <si>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</si>
  <si>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</si>
  <si>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</si>
  <si>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</si>
  <si>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</si>
  <si>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</si>
  <si>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</si>
  <si>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</si>
  <si>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</si>
  <si>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</si>
  <si>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</si>
  <si>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</si>
  <si>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</si>
  <si>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</si>
  <si>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</si>
  <si>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</si>
  <si>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</si>
  <si>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</si>
  <si>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</si>
  <si>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</si>
  <si>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</si>
  <si>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</si>
  <si>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</si>
  <si>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</si>
  <si>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</si>
  <si>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</si>
  <si>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</si>
  <si>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</si>
  <si>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</si>
  <si>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</si>
  <si>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</si>
  <si>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</si>
  <si>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第10表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</si>
</sst>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5" zoomScaleNormal="100" zoomScaleSheetLayoutView="75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-284</v>
      </c>
      <c r="C9" s="34">
        <f>C10+C11</f>
        <v>-346</v>
      </c>
      <c r="D9" s="64">
        <f>IF(B9-C9=0,"-",(1-(B9/(B9-C9)))*-1)</f>
        <v>-5.580645161290323</v>
      </c>
      <c r="E9" s="34">
        <f>E10+E11</f>
        <v>-4405</v>
      </c>
      <c r="F9" s="64">
        <f>IF(B9-E9=0,"-",(1-(B9/(B9-E9)))*-1)</f>
        <v>-1.0689153118175201</v>
      </c>
      <c r="G9" s="34">
        <f>G10+G11</f>
        <v>-328</v>
      </c>
      <c r="H9" s="34">
        <f>H10+H11</f>
        <v>301</v>
      </c>
      <c r="I9" s="34">
        <f>I10+I11</f>
        <v>3755</v>
      </c>
      <c r="J9" s="34">
        <f>J10+J11</f>
        <v>629</v>
      </c>
      <c r="K9" s="34">
        <f>K10+K11</f>
        <v>7243</v>
      </c>
      <c r="L9" s="51">
        <f t="shared" ref="L9:L19" si="0">M9-N9</f>
        <v>-7.0178091855806652</v>
      </c>
      <c r="M9" s="55">
        <v>6.4401236733529874</v>
      </c>
      <c r="N9" s="55">
        <v>13.457932858933653</v>
      </c>
      <c r="O9" s="34">
        <f t="shared" ref="O9:W9" si="1">O10+O11</f>
        <v>44</v>
      </c>
      <c r="P9" s="34">
        <f t="shared" si="1"/>
        <v>936</v>
      </c>
      <c r="Q9" s="34">
        <f t="shared" si="1"/>
        <v>15138</v>
      </c>
      <c r="R9" s="34">
        <f t="shared" si="1"/>
        <v>541</v>
      </c>
      <c r="S9" s="34">
        <f t="shared" si="1"/>
        <v>395</v>
      </c>
      <c r="T9" s="34">
        <f t="shared" si="1"/>
        <v>892</v>
      </c>
      <c r="U9" s="34">
        <f t="shared" si="1"/>
        <v>16055</v>
      </c>
      <c r="V9" s="34">
        <f t="shared" si="1"/>
        <v>497</v>
      </c>
      <c r="W9" s="34">
        <f t="shared" si="1"/>
        <v>395</v>
      </c>
      <c r="X9" s="51">
        <v>0.94141342733399114</v>
      </c>
    </row>
    <row r="10" spans="1:24" ht="18.75" customHeight="1" x14ac:dyDescent="0.15">
      <c r="A10" s="6" t="s">
        <v>28</v>
      </c>
      <c r="B10" s="35">
        <f>B20+B21+B22+B23</f>
        <v>-180</v>
      </c>
      <c r="C10" s="35">
        <f>C20+C21+C22+C23</f>
        <v>-398</v>
      </c>
      <c r="D10" s="65">
        <f t="shared" ref="D10:D38" si="2">IF(B10-C10=0,"-",(1-(B10/(B10-C10)))*-1)</f>
        <v>-1.8256880733944953</v>
      </c>
      <c r="E10" s="35">
        <f>E20+E21+E22+E23</f>
        <v>-2422</v>
      </c>
      <c r="F10" s="65">
        <f t="shared" ref="F10:F38" si="3">IF(B10-E10=0,"-",(1-(B10/(B10-E10)))*-1)</f>
        <v>-1.0802854594112399</v>
      </c>
      <c r="G10" s="35">
        <f>G20+G21+G22+G23</f>
        <v>-198</v>
      </c>
      <c r="H10" s="35">
        <f>H20+H21+H22+H23</f>
        <v>238</v>
      </c>
      <c r="I10" s="35">
        <f>I20+I21+I22+I23</f>
        <v>2979</v>
      </c>
      <c r="J10" s="35">
        <f>J20+J21+J22+J23</f>
        <v>436</v>
      </c>
      <c r="K10" s="35">
        <f>K20+K21+K22+K23</f>
        <v>5019</v>
      </c>
      <c r="L10" s="48">
        <f t="shared" si="0"/>
        <v>-5.6422843264727049</v>
      </c>
      <c r="M10" s="56">
        <v>6.7821397459621409</v>
      </c>
      <c r="N10" s="56">
        <v>12.424424072434846</v>
      </c>
      <c r="O10" s="35">
        <f t="shared" ref="O10:W10" si="4">O20+O21+O22+O23</f>
        <v>18</v>
      </c>
      <c r="P10" s="35">
        <f t="shared" si="4"/>
        <v>673</v>
      </c>
      <c r="Q10" s="35">
        <f t="shared" si="4"/>
        <v>11696</v>
      </c>
      <c r="R10" s="35">
        <f t="shared" si="4"/>
        <v>449</v>
      </c>
      <c r="S10" s="35">
        <f t="shared" si="4"/>
        <v>224</v>
      </c>
      <c r="T10" s="35">
        <f t="shared" si="4"/>
        <v>655</v>
      </c>
      <c r="U10" s="35">
        <f t="shared" si="4"/>
        <v>12078</v>
      </c>
      <c r="V10" s="35">
        <f t="shared" si="4"/>
        <v>403</v>
      </c>
      <c r="W10" s="35">
        <f t="shared" si="4"/>
        <v>252</v>
      </c>
      <c r="X10" s="48">
        <v>0.51293493877024332</v>
      </c>
    </row>
    <row r="11" spans="1:24" ht="18.75" customHeight="1" x14ac:dyDescent="0.15">
      <c r="A11" s="2" t="s">
        <v>27</v>
      </c>
      <c r="B11" s="36">
        <f>B12+B13+B14+B15+B16</f>
        <v>-104</v>
      </c>
      <c r="C11" s="36">
        <f>C12+C13+C14+C15+C16</f>
        <v>52</v>
      </c>
      <c r="D11" s="66">
        <f t="shared" si="2"/>
        <v>-0.33333333333333337</v>
      </c>
      <c r="E11" s="36">
        <f>E12+E13+E14+E15+E16</f>
        <v>-1983</v>
      </c>
      <c r="F11" s="66">
        <f t="shared" si="3"/>
        <v>-1.0553485896753592</v>
      </c>
      <c r="G11" s="36">
        <f>G12+G13+G14+G15+G16</f>
        <v>-130</v>
      </c>
      <c r="H11" s="36">
        <f>H12+H13+H14+H15+H16</f>
        <v>63</v>
      </c>
      <c r="I11" s="36">
        <f>I12+I13+I14+I15+I16</f>
        <v>776</v>
      </c>
      <c r="J11" s="36">
        <f>J12+J13+J14+J15+J16</f>
        <v>193</v>
      </c>
      <c r="K11" s="36">
        <f>K12+K13+K14+K15+K16</f>
        <v>2224</v>
      </c>
      <c r="L11" s="50">
        <f t="shared" si="0"/>
        <v>-11.162570548269237</v>
      </c>
      <c r="M11" s="57">
        <v>5.409553419545861</v>
      </c>
      <c r="N11" s="57">
        <v>16.572123967815099</v>
      </c>
      <c r="O11" s="36">
        <f t="shared" ref="O11:W11" si="5">O12+O13+O14+O15+O16</f>
        <v>26</v>
      </c>
      <c r="P11" s="36">
        <f t="shared" si="5"/>
        <v>263</v>
      </c>
      <c r="Q11" s="36">
        <f t="shared" si="5"/>
        <v>3442</v>
      </c>
      <c r="R11" s="36">
        <f t="shared" si="5"/>
        <v>92</v>
      </c>
      <c r="S11" s="36">
        <f t="shared" si="5"/>
        <v>171</v>
      </c>
      <c r="T11" s="36">
        <f t="shared" si="5"/>
        <v>237</v>
      </c>
      <c r="U11" s="36">
        <f t="shared" si="5"/>
        <v>3977</v>
      </c>
      <c r="V11" s="36">
        <f t="shared" si="5"/>
        <v>94</v>
      </c>
      <c r="W11" s="36">
        <f t="shared" si="5"/>
        <v>143</v>
      </c>
      <c r="X11" s="53">
        <v>2.2325141096538488</v>
      </c>
    </row>
    <row r="12" spans="1:24" ht="18.75" customHeight="1" x14ac:dyDescent="0.15">
      <c r="A12" s="6" t="s">
        <v>26</v>
      </c>
      <c r="B12" s="35">
        <f>B24</f>
        <v>-7</v>
      </c>
      <c r="C12" s="35">
        <f>C24</f>
        <v>-6</v>
      </c>
      <c r="D12" s="65">
        <f t="shared" si="2"/>
        <v>6</v>
      </c>
      <c r="E12" s="35">
        <f>E24</f>
        <v>-160</v>
      </c>
      <c r="F12" s="65">
        <f t="shared" si="3"/>
        <v>-1.0457516339869282</v>
      </c>
      <c r="G12" s="35">
        <f>G24</f>
        <v>-7</v>
      </c>
      <c r="H12" s="35">
        <f>H24</f>
        <v>6</v>
      </c>
      <c r="I12" s="35">
        <f>I24</f>
        <v>73</v>
      </c>
      <c r="J12" s="35">
        <f>J24</f>
        <v>13</v>
      </c>
      <c r="K12" s="35">
        <f>K24</f>
        <v>170</v>
      </c>
      <c r="L12" s="48">
        <f t="shared" si="0"/>
        <v>-7.6984265681589461</v>
      </c>
      <c r="M12" s="56">
        <v>6.5986513441362389</v>
      </c>
      <c r="N12" s="56">
        <v>14.297077912295185</v>
      </c>
      <c r="O12" s="35">
        <f t="shared" ref="O12:W12" si="6">O24</f>
        <v>0</v>
      </c>
      <c r="P12" s="35">
        <f t="shared" si="6"/>
        <v>20</v>
      </c>
      <c r="Q12" s="35">
        <f t="shared" si="6"/>
        <v>285</v>
      </c>
      <c r="R12" s="35">
        <f t="shared" si="6"/>
        <v>5</v>
      </c>
      <c r="S12" s="35">
        <f t="shared" si="6"/>
        <v>15</v>
      </c>
      <c r="T12" s="35">
        <f t="shared" si="6"/>
        <v>20</v>
      </c>
      <c r="U12" s="35">
        <f t="shared" si="6"/>
        <v>348</v>
      </c>
      <c r="V12" s="35">
        <f t="shared" si="6"/>
        <v>5</v>
      </c>
      <c r="W12" s="35">
        <f t="shared" si="6"/>
        <v>15</v>
      </c>
      <c r="X12" s="48">
        <v>0</v>
      </c>
    </row>
    <row r="13" spans="1:24" ht="18.75" customHeight="1" x14ac:dyDescent="0.15">
      <c r="A13" s="4" t="s">
        <v>25</v>
      </c>
      <c r="B13" s="37">
        <f>B25+B26+B27</f>
        <v>-48</v>
      </c>
      <c r="C13" s="37">
        <f>C25+C26+C27</f>
        <v>7</v>
      </c>
      <c r="D13" s="67">
        <f t="shared" si="2"/>
        <v>-0.12727272727272732</v>
      </c>
      <c r="E13" s="37">
        <f>E25+E26+E27</f>
        <v>-505</v>
      </c>
      <c r="F13" s="67">
        <f t="shared" si="3"/>
        <v>-1.1050328227571116</v>
      </c>
      <c r="G13" s="37">
        <f>G25+G26+G27</f>
        <v>-36</v>
      </c>
      <c r="H13" s="37">
        <f>H25+H26+H27</f>
        <v>5</v>
      </c>
      <c r="I13" s="37">
        <f>I25+I26+I27</f>
        <v>124</v>
      </c>
      <c r="J13" s="37">
        <f>J25+J26+J27</f>
        <v>41</v>
      </c>
      <c r="K13" s="37">
        <f>K25+K26+K27</f>
        <v>440</v>
      </c>
      <c r="L13" s="49">
        <f t="shared" si="0"/>
        <v>-17.057868233809629</v>
      </c>
      <c r="M13" s="58">
        <v>2.3691483658068928</v>
      </c>
      <c r="N13" s="58">
        <v>19.427016599616522</v>
      </c>
      <c r="O13" s="37">
        <f t="shared" ref="O13:W13" si="7">O25+O26+O27</f>
        <v>-12</v>
      </c>
      <c r="P13" s="37">
        <f t="shared" si="7"/>
        <v>35</v>
      </c>
      <c r="Q13" s="37">
        <f t="shared" si="7"/>
        <v>549</v>
      </c>
      <c r="R13" s="37">
        <f t="shared" si="7"/>
        <v>8</v>
      </c>
      <c r="S13" s="37">
        <f t="shared" si="7"/>
        <v>27</v>
      </c>
      <c r="T13" s="37">
        <f t="shared" si="7"/>
        <v>47</v>
      </c>
      <c r="U13" s="37">
        <f t="shared" si="7"/>
        <v>738</v>
      </c>
      <c r="V13" s="37">
        <f t="shared" si="7"/>
        <v>19</v>
      </c>
      <c r="W13" s="37">
        <f t="shared" si="7"/>
        <v>28</v>
      </c>
      <c r="X13" s="49">
        <v>-5.6859560779365417</v>
      </c>
    </row>
    <row r="14" spans="1:24" ht="18.75" customHeight="1" x14ac:dyDescent="0.15">
      <c r="A14" s="4" t="s">
        <v>24</v>
      </c>
      <c r="B14" s="37">
        <f>B28+B29+B30+B31</f>
        <v>-12</v>
      </c>
      <c r="C14" s="37">
        <f>C28+C29+C30+C31</f>
        <v>46</v>
      </c>
      <c r="D14" s="67">
        <f t="shared" si="2"/>
        <v>-0.7931034482758621</v>
      </c>
      <c r="E14" s="37">
        <f>E28+E29+E30+E31</f>
        <v>-624</v>
      </c>
      <c r="F14" s="67">
        <f t="shared" si="3"/>
        <v>-1.0196078431372548</v>
      </c>
      <c r="G14" s="37">
        <f>G28+G29+G30+G31</f>
        <v>-39</v>
      </c>
      <c r="H14" s="37">
        <f>H28+H29+H30+H31</f>
        <v>32</v>
      </c>
      <c r="I14" s="37">
        <f>I28+I29+I30+I31</f>
        <v>326</v>
      </c>
      <c r="J14" s="37">
        <f>J28+J29+J30+J31</f>
        <v>71</v>
      </c>
      <c r="K14" s="37">
        <f>K28+K29+K30+K31</f>
        <v>782</v>
      </c>
      <c r="L14" s="49">
        <f t="shared" si="0"/>
        <v>-8.7784807277351291</v>
      </c>
      <c r="M14" s="58">
        <v>7.2028559817313864</v>
      </c>
      <c r="N14" s="58">
        <v>15.981336709466516</v>
      </c>
      <c r="O14" s="37">
        <f t="shared" ref="O14:W14" si="8">O28+O29+O30+O31</f>
        <v>27</v>
      </c>
      <c r="P14" s="37">
        <f t="shared" si="8"/>
        <v>104</v>
      </c>
      <c r="Q14" s="37">
        <f t="shared" si="8"/>
        <v>1295</v>
      </c>
      <c r="R14" s="37">
        <f t="shared" si="8"/>
        <v>41</v>
      </c>
      <c r="S14" s="37">
        <f t="shared" si="8"/>
        <v>63</v>
      </c>
      <c r="T14" s="37">
        <f t="shared" si="8"/>
        <v>77</v>
      </c>
      <c r="U14" s="37">
        <f t="shared" si="8"/>
        <v>1463</v>
      </c>
      <c r="V14" s="37">
        <f t="shared" si="8"/>
        <v>33</v>
      </c>
      <c r="W14" s="37">
        <f t="shared" si="8"/>
        <v>44</v>
      </c>
      <c r="X14" s="49">
        <v>6.07740973458586</v>
      </c>
    </row>
    <row r="15" spans="1:24" ht="18.75" customHeight="1" x14ac:dyDescent="0.15">
      <c r="A15" s="4" t="s">
        <v>23</v>
      </c>
      <c r="B15" s="37">
        <f>B32+B33+B34+B35</f>
        <v>-25</v>
      </c>
      <c r="C15" s="37">
        <f>C32+C33+C34+C35</f>
        <v>21</v>
      </c>
      <c r="D15" s="67">
        <f t="shared" si="2"/>
        <v>-0.45652173913043481</v>
      </c>
      <c r="E15" s="37">
        <f>E32+E33+E34+E35</f>
        <v>-464</v>
      </c>
      <c r="F15" s="67">
        <f t="shared" si="3"/>
        <v>-1.0569476082004556</v>
      </c>
      <c r="G15" s="37">
        <f>G32+G33+G34+G35</f>
        <v>-34</v>
      </c>
      <c r="H15" s="37">
        <f>H32+H33+H34+H35</f>
        <v>16</v>
      </c>
      <c r="I15" s="37">
        <f>I32+I33+I34+I35</f>
        <v>212</v>
      </c>
      <c r="J15" s="37">
        <f>J32+J33+J34+J35</f>
        <v>50</v>
      </c>
      <c r="K15" s="39">
        <f>K32+K33+K34+K35</f>
        <v>593</v>
      </c>
      <c r="L15" s="49">
        <f>M15-N15</f>
        <v>-10.099209885344262</v>
      </c>
      <c r="M15" s="58">
        <v>4.7525693578090653</v>
      </c>
      <c r="N15" s="58">
        <v>14.851779243153327</v>
      </c>
      <c r="O15" s="39">
        <f t="shared" ref="O15:W15" si="9">O32+O33+O34+O35</f>
        <v>9</v>
      </c>
      <c r="P15" s="37">
        <f t="shared" si="9"/>
        <v>91</v>
      </c>
      <c r="Q15" s="37">
        <f t="shared" si="9"/>
        <v>1064</v>
      </c>
      <c r="R15" s="37">
        <f t="shared" si="9"/>
        <v>31</v>
      </c>
      <c r="S15" s="37">
        <f t="shared" si="9"/>
        <v>60</v>
      </c>
      <c r="T15" s="37">
        <f>T32+T33+T34+T35</f>
        <v>82</v>
      </c>
      <c r="U15" s="37">
        <f t="shared" si="9"/>
        <v>1147</v>
      </c>
      <c r="V15" s="37">
        <f t="shared" si="9"/>
        <v>31</v>
      </c>
      <c r="W15" s="37">
        <f t="shared" si="9"/>
        <v>51</v>
      </c>
      <c r="X15" s="49">
        <v>2.6733202637676037</v>
      </c>
    </row>
    <row r="16" spans="1:24" ht="18.75" customHeight="1" x14ac:dyDescent="0.15">
      <c r="A16" s="2" t="s">
        <v>22</v>
      </c>
      <c r="B16" s="36">
        <f>B36+B37+B38</f>
        <v>-12</v>
      </c>
      <c r="C16" s="36">
        <f>C36+C37+C38</f>
        <v>-16</v>
      </c>
      <c r="D16" s="66">
        <f t="shared" si="2"/>
        <v>-4</v>
      </c>
      <c r="E16" s="36">
        <f>E36+E37+E38</f>
        <v>-230</v>
      </c>
      <c r="F16" s="66">
        <f t="shared" si="3"/>
        <v>-1.0550458715596331</v>
      </c>
      <c r="G16" s="36">
        <f>G36+G37+G38</f>
        <v>-14</v>
      </c>
      <c r="H16" s="36">
        <f>H36+H37+H38</f>
        <v>4</v>
      </c>
      <c r="I16" s="36">
        <f>I36+I37+I38</f>
        <v>41</v>
      </c>
      <c r="J16" s="36">
        <f>J36+J37+J38</f>
        <v>18</v>
      </c>
      <c r="K16" s="36">
        <f>K36+K37+K38</f>
        <v>239</v>
      </c>
      <c r="L16" s="50">
        <f t="shared" si="0"/>
        <v>-17.13500100596875</v>
      </c>
      <c r="M16" s="57">
        <v>4.8957145731339269</v>
      </c>
      <c r="N16" s="57">
        <v>22.030715579102676</v>
      </c>
      <c r="O16" s="36">
        <f t="shared" ref="O16:W16" si="10">O36+O37+O38</f>
        <v>2</v>
      </c>
      <c r="P16" s="36">
        <f t="shared" si="10"/>
        <v>13</v>
      </c>
      <c r="Q16" s="36">
        <f t="shared" si="10"/>
        <v>249</v>
      </c>
      <c r="R16" s="36">
        <f t="shared" si="10"/>
        <v>7</v>
      </c>
      <c r="S16" s="36">
        <f t="shared" si="10"/>
        <v>6</v>
      </c>
      <c r="T16" s="36">
        <f t="shared" si="10"/>
        <v>11</v>
      </c>
      <c r="U16" s="36">
        <f t="shared" si="10"/>
        <v>281</v>
      </c>
      <c r="V16" s="36">
        <f t="shared" si="10"/>
        <v>6</v>
      </c>
      <c r="W16" s="36">
        <f t="shared" si="10"/>
        <v>5</v>
      </c>
      <c r="X16" s="53">
        <v>2.447857286566963</v>
      </c>
    </row>
    <row r="17" spans="1:24" ht="18.75" customHeight="1" x14ac:dyDescent="0.15">
      <c r="A17" s="6" t="s">
        <v>21</v>
      </c>
      <c r="B17" s="35">
        <f>B12+B13+B20</f>
        <v>-121</v>
      </c>
      <c r="C17" s="35">
        <f>C12+C13+C20</f>
        <v>-142</v>
      </c>
      <c r="D17" s="65">
        <f t="shared" si="2"/>
        <v>-6.7619047619047619</v>
      </c>
      <c r="E17" s="35">
        <f>E12+E13+E20</f>
        <v>-1658</v>
      </c>
      <c r="F17" s="65">
        <f t="shared" si="3"/>
        <v>-1.0787247885491216</v>
      </c>
      <c r="G17" s="35">
        <f>G12+G13+G20</f>
        <v>-93</v>
      </c>
      <c r="H17" s="35">
        <f>H12+H13+H20</f>
        <v>128</v>
      </c>
      <c r="I17" s="35">
        <f>I12+I13+I20</f>
        <v>1536</v>
      </c>
      <c r="J17" s="35">
        <f>J12+J13+J20</f>
        <v>221</v>
      </c>
      <c r="K17" s="35">
        <f>K12+K13+K20</f>
        <v>2768</v>
      </c>
      <c r="L17" s="48">
        <f t="shared" si="0"/>
        <v>-4.9033436773734191</v>
      </c>
      <c r="M17" s="56">
        <v>6.748688072083846</v>
      </c>
      <c r="N17" s="56">
        <v>11.652031749457265</v>
      </c>
      <c r="O17" s="35">
        <f t="shared" ref="O17:W17" si="11">O12+O13+O20</f>
        <v>-28</v>
      </c>
      <c r="P17" s="35">
        <f t="shared" si="11"/>
        <v>295</v>
      </c>
      <c r="Q17" s="35">
        <f t="shared" si="11"/>
        <v>5262</v>
      </c>
      <c r="R17" s="35">
        <f t="shared" si="11"/>
        <v>184</v>
      </c>
      <c r="S17" s="35">
        <f t="shared" si="11"/>
        <v>111</v>
      </c>
      <c r="T17" s="35">
        <f t="shared" si="11"/>
        <v>323</v>
      </c>
      <c r="U17" s="35">
        <f t="shared" si="11"/>
        <v>5688</v>
      </c>
      <c r="V17" s="35">
        <f t="shared" si="11"/>
        <v>206</v>
      </c>
      <c r="W17" s="35">
        <f t="shared" si="11"/>
        <v>117</v>
      </c>
      <c r="X17" s="48">
        <v>-1.4762755157683465</v>
      </c>
    </row>
    <row r="18" spans="1:24" ht="18.75" customHeight="1" x14ac:dyDescent="0.15">
      <c r="A18" s="4" t="s">
        <v>20</v>
      </c>
      <c r="B18" s="37">
        <f>B14+B22</f>
        <v>-82</v>
      </c>
      <c r="C18" s="37">
        <f>C14+C22</f>
        <v>27</v>
      </c>
      <c r="D18" s="67">
        <f t="shared" si="2"/>
        <v>-0.24770642201834858</v>
      </c>
      <c r="E18" s="37">
        <f>E14+E22</f>
        <v>-1251</v>
      </c>
      <c r="F18" s="67">
        <f t="shared" si="3"/>
        <v>-1.0701454234388366</v>
      </c>
      <c r="G18" s="37">
        <f>G14+G22</f>
        <v>-85</v>
      </c>
      <c r="H18" s="37">
        <f>H14+H22</f>
        <v>50</v>
      </c>
      <c r="I18" s="37">
        <f>I14+I22</f>
        <v>647</v>
      </c>
      <c r="J18" s="37">
        <f>J14+J22</f>
        <v>135</v>
      </c>
      <c r="K18" s="37">
        <f>K14+K22</f>
        <v>1432</v>
      </c>
      <c r="L18" s="49">
        <f t="shared" si="0"/>
        <v>-10.180108347196654</v>
      </c>
      <c r="M18" s="58">
        <v>5.9882990277627384</v>
      </c>
      <c r="N18" s="58">
        <v>16.168407374959394</v>
      </c>
      <c r="O18" s="37">
        <f t="shared" ref="O18:W18" si="12">O14+O22</f>
        <v>3</v>
      </c>
      <c r="P18" s="37">
        <f t="shared" si="12"/>
        <v>166</v>
      </c>
      <c r="Q18" s="37">
        <f t="shared" si="12"/>
        <v>2481</v>
      </c>
      <c r="R18" s="37">
        <f t="shared" si="12"/>
        <v>69</v>
      </c>
      <c r="S18" s="37">
        <f t="shared" si="12"/>
        <v>97</v>
      </c>
      <c r="T18" s="37">
        <f t="shared" si="12"/>
        <v>163</v>
      </c>
      <c r="U18" s="37">
        <f t="shared" si="12"/>
        <v>2947</v>
      </c>
      <c r="V18" s="37">
        <f t="shared" si="12"/>
        <v>76</v>
      </c>
      <c r="W18" s="37">
        <f t="shared" si="12"/>
        <v>87</v>
      </c>
      <c r="X18" s="49">
        <v>0.35929794166576201</v>
      </c>
    </row>
    <row r="19" spans="1:24" ht="18.75" customHeight="1" x14ac:dyDescent="0.15">
      <c r="A19" s="2" t="s">
        <v>19</v>
      </c>
      <c r="B19" s="36">
        <f>B15+B16+B21+B23</f>
        <v>-81</v>
      </c>
      <c r="C19" s="36">
        <f>C15+C16+C21+C23</f>
        <v>-231</v>
      </c>
      <c r="D19" s="66">
        <f t="shared" si="2"/>
        <v>-1.54</v>
      </c>
      <c r="E19" s="36">
        <f>E15+E16+E21+E23</f>
        <v>-1496</v>
      </c>
      <c r="F19" s="66">
        <f t="shared" si="3"/>
        <v>-1.0572438162544169</v>
      </c>
      <c r="G19" s="36">
        <f>G15+G16+G21+G23</f>
        <v>-150</v>
      </c>
      <c r="H19" s="36">
        <f>H15+H16+H21+H23</f>
        <v>123</v>
      </c>
      <c r="I19" s="36">
        <f>I15+I16+I21+I23</f>
        <v>1572</v>
      </c>
      <c r="J19" s="36">
        <f>J15+J16+J21+J23</f>
        <v>273</v>
      </c>
      <c r="K19" s="38">
        <f>K15+K16+K21+K23</f>
        <v>3043</v>
      </c>
      <c r="L19" s="50">
        <f t="shared" si="0"/>
        <v>-7.7232135678030449</v>
      </c>
      <c r="M19" s="57">
        <v>6.3330351255984958</v>
      </c>
      <c r="N19" s="57">
        <v>14.056248693401541</v>
      </c>
      <c r="O19" s="38">
        <f t="shared" ref="O19:W19" si="13">O15+O16+O21+O23</f>
        <v>69</v>
      </c>
      <c r="P19" s="38">
        <f>P15+P16+P21+P23</f>
        <v>475</v>
      </c>
      <c r="Q19" s="36">
        <f t="shared" si="13"/>
        <v>7395</v>
      </c>
      <c r="R19" s="36">
        <f t="shared" si="13"/>
        <v>288</v>
      </c>
      <c r="S19" s="36">
        <f t="shared" si="13"/>
        <v>187</v>
      </c>
      <c r="T19" s="36">
        <f t="shared" si="13"/>
        <v>406</v>
      </c>
      <c r="U19" s="36">
        <f t="shared" si="13"/>
        <v>7420</v>
      </c>
      <c r="V19" s="36">
        <f t="shared" si="13"/>
        <v>215</v>
      </c>
      <c r="W19" s="36">
        <f t="shared" si="13"/>
        <v>191</v>
      </c>
      <c r="X19" s="53">
        <v>3.5526782411893976</v>
      </c>
    </row>
    <row r="20" spans="1:24" ht="18.75" customHeight="1" x14ac:dyDescent="0.15">
      <c r="A20" s="5" t="s">
        <v>18</v>
      </c>
      <c r="B20" s="40">
        <f>G20+O20</f>
        <v>-66</v>
      </c>
      <c r="C20" s="40">
        <v>-143</v>
      </c>
      <c r="D20" s="68">
        <f t="shared" si="2"/>
        <v>-1.8571428571428572</v>
      </c>
      <c r="E20" s="40">
        <f>I20-K20+Q20-U20</f>
        <v>-993</v>
      </c>
      <c r="F20" s="68">
        <f t="shared" si="3"/>
        <v>-1.0711974110032363</v>
      </c>
      <c r="G20" s="40">
        <f>H20-J20</f>
        <v>-50</v>
      </c>
      <c r="H20" s="40">
        <v>117</v>
      </c>
      <c r="I20" s="40">
        <v>1339</v>
      </c>
      <c r="J20" s="40">
        <v>167</v>
      </c>
      <c r="K20" s="40">
        <v>2158</v>
      </c>
      <c r="L20" s="48">
        <f>M20-N20</f>
        <v>-3.1354037420742991</v>
      </c>
      <c r="M20" s="56">
        <v>7.3368447564538641</v>
      </c>
      <c r="N20" s="56">
        <v>10.472248498528163</v>
      </c>
      <c r="O20" s="40">
        <f>P20-T20</f>
        <v>-16</v>
      </c>
      <c r="P20" s="40">
        <f>R20+S20</f>
        <v>240</v>
      </c>
      <c r="Q20" s="41">
        <v>4428</v>
      </c>
      <c r="R20" s="41">
        <v>171</v>
      </c>
      <c r="S20" s="41">
        <v>69</v>
      </c>
      <c r="T20" s="41">
        <f>SUM(V20:W20)</f>
        <v>256</v>
      </c>
      <c r="U20" s="41">
        <v>4602</v>
      </c>
      <c r="V20" s="41">
        <v>182</v>
      </c>
      <c r="W20" s="41">
        <v>74</v>
      </c>
      <c r="X20" s="52">
        <v>-1.0033291974637741</v>
      </c>
    </row>
    <row r="21" spans="1:24" ht="18.75" customHeight="1" x14ac:dyDescent="0.15">
      <c r="A21" s="3" t="s">
        <v>17</v>
      </c>
      <c r="B21" s="42">
        <f t="shared" ref="B21:B38" si="14">G21+O21</f>
        <v>-36</v>
      </c>
      <c r="C21" s="42">
        <v>-220</v>
      </c>
      <c r="D21" s="69">
        <f t="shared" si="2"/>
        <v>-1.1956521739130435</v>
      </c>
      <c r="E21" s="42">
        <f t="shared" ref="E21:E38" si="15">I21-K21+Q21-U21</f>
        <v>-461</v>
      </c>
      <c r="F21" s="69">
        <f t="shared" si="3"/>
        <v>-1.0847058823529412</v>
      </c>
      <c r="G21" s="42">
        <f t="shared" ref="G21:G38" si="16">H21-J21</f>
        <v>-78</v>
      </c>
      <c r="H21" s="42">
        <v>85</v>
      </c>
      <c r="I21" s="42">
        <v>1137</v>
      </c>
      <c r="J21" s="42">
        <v>163</v>
      </c>
      <c r="K21" s="42">
        <v>1776</v>
      </c>
      <c r="L21" s="49">
        <f t="shared" ref="L21:L38" si="17">M21-N21</f>
        <v>-6.2515288468421524</v>
      </c>
      <c r="M21" s="58">
        <v>6.8125634869433735</v>
      </c>
      <c r="N21" s="58">
        <v>13.064092333785526</v>
      </c>
      <c r="O21" s="42">
        <f t="shared" ref="O21:O38" si="18">P21-T21</f>
        <v>42</v>
      </c>
      <c r="P21" s="42">
        <f t="shared" ref="P21:P38" si="19">R21+S21</f>
        <v>295</v>
      </c>
      <c r="Q21" s="42">
        <v>4949</v>
      </c>
      <c r="R21" s="42">
        <v>204</v>
      </c>
      <c r="S21" s="42">
        <v>91</v>
      </c>
      <c r="T21" s="42">
        <f t="shared" ref="T21:T38" si="20">SUM(V21:W21)</f>
        <v>253</v>
      </c>
      <c r="U21" s="42">
        <v>4771</v>
      </c>
      <c r="V21" s="42">
        <v>144</v>
      </c>
      <c r="W21" s="42">
        <v>109</v>
      </c>
      <c r="X21" s="49">
        <v>3.3662078406073093</v>
      </c>
    </row>
    <row r="22" spans="1:24" ht="18.75" customHeight="1" x14ac:dyDescent="0.15">
      <c r="A22" s="3" t="s">
        <v>16</v>
      </c>
      <c r="B22" s="42">
        <f t="shared" si="14"/>
        <v>-70</v>
      </c>
      <c r="C22" s="42">
        <v>-19</v>
      </c>
      <c r="D22" s="69">
        <f t="shared" si="2"/>
        <v>0.37254901960784315</v>
      </c>
      <c r="E22" s="42">
        <f t="shared" si="15"/>
        <v>-627</v>
      </c>
      <c r="F22" s="69">
        <f t="shared" si="3"/>
        <v>-1.125673249551167</v>
      </c>
      <c r="G22" s="42">
        <f t="shared" si="16"/>
        <v>-46</v>
      </c>
      <c r="H22" s="42">
        <v>18</v>
      </c>
      <c r="I22" s="42">
        <v>321</v>
      </c>
      <c r="J22" s="42">
        <v>64</v>
      </c>
      <c r="K22" s="42">
        <v>650</v>
      </c>
      <c r="L22" s="49">
        <f t="shared" si="17"/>
        <v>-11.773937593222026</v>
      </c>
      <c r="M22" s="58">
        <v>4.6071929712607931</v>
      </c>
      <c r="N22" s="58">
        <v>16.38113056448282</v>
      </c>
      <c r="O22" s="42">
        <f t="shared" si="18"/>
        <v>-24</v>
      </c>
      <c r="P22" s="42">
        <f t="shared" si="19"/>
        <v>62</v>
      </c>
      <c r="Q22" s="42">
        <v>1186</v>
      </c>
      <c r="R22" s="42">
        <v>28</v>
      </c>
      <c r="S22" s="42">
        <v>34</v>
      </c>
      <c r="T22" s="42">
        <f t="shared" si="20"/>
        <v>86</v>
      </c>
      <c r="U22" s="42">
        <v>1484</v>
      </c>
      <c r="V22" s="42">
        <v>43</v>
      </c>
      <c r="W22" s="42">
        <v>43</v>
      </c>
      <c r="X22" s="49">
        <v>-6.1429239616810545</v>
      </c>
    </row>
    <row r="23" spans="1:24" ht="18.75" customHeight="1" x14ac:dyDescent="0.15">
      <c r="A23" s="1" t="s">
        <v>15</v>
      </c>
      <c r="B23" s="43">
        <f t="shared" si="14"/>
        <v>-8</v>
      </c>
      <c r="C23" s="43">
        <v>-16</v>
      </c>
      <c r="D23" s="70">
        <f t="shared" si="2"/>
        <v>-2</v>
      </c>
      <c r="E23" s="43">
        <f t="shared" si="15"/>
        <v>-341</v>
      </c>
      <c r="F23" s="70">
        <f t="shared" si="3"/>
        <v>-1.0240240240240239</v>
      </c>
      <c r="G23" s="43">
        <f t="shared" si="16"/>
        <v>-24</v>
      </c>
      <c r="H23" s="43">
        <v>18</v>
      </c>
      <c r="I23" s="43">
        <v>182</v>
      </c>
      <c r="J23" s="43">
        <v>42</v>
      </c>
      <c r="K23" s="44">
        <v>435</v>
      </c>
      <c r="L23" s="50">
        <f t="shared" si="17"/>
        <v>-8.6913125568631102</v>
      </c>
      <c r="M23" s="57">
        <v>6.5184844176473336</v>
      </c>
      <c r="N23" s="57">
        <v>15.209796974510445</v>
      </c>
      <c r="O23" s="44">
        <f t="shared" si="18"/>
        <v>16</v>
      </c>
      <c r="P23" s="44">
        <f t="shared" si="19"/>
        <v>76</v>
      </c>
      <c r="Q23" s="43">
        <v>1133</v>
      </c>
      <c r="R23" s="43">
        <v>46</v>
      </c>
      <c r="S23" s="43">
        <v>30</v>
      </c>
      <c r="T23" s="43">
        <f t="shared" si="20"/>
        <v>60</v>
      </c>
      <c r="U23" s="43">
        <v>1221</v>
      </c>
      <c r="V23" s="43">
        <v>34</v>
      </c>
      <c r="W23" s="43">
        <v>26</v>
      </c>
      <c r="X23" s="54">
        <v>5.7942083712420747</v>
      </c>
    </row>
    <row r="24" spans="1:24" ht="18.75" customHeight="1" x14ac:dyDescent="0.15">
      <c r="A24" s="7" t="s">
        <v>14</v>
      </c>
      <c r="B24" s="45">
        <f t="shared" si="14"/>
        <v>-7</v>
      </c>
      <c r="C24" s="45">
        <v>-6</v>
      </c>
      <c r="D24" s="71">
        <f t="shared" si="2"/>
        <v>6</v>
      </c>
      <c r="E24" s="40">
        <f t="shared" si="15"/>
        <v>-160</v>
      </c>
      <c r="F24" s="71">
        <f t="shared" si="3"/>
        <v>-1.0457516339869282</v>
      </c>
      <c r="G24" s="40">
        <f t="shared" si="16"/>
        <v>-7</v>
      </c>
      <c r="H24" s="45">
        <v>6</v>
      </c>
      <c r="I24" s="45">
        <v>73</v>
      </c>
      <c r="J24" s="45">
        <v>13</v>
      </c>
      <c r="K24" s="46">
        <v>170</v>
      </c>
      <c r="L24" s="51">
        <f t="shared" si="17"/>
        <v>-7.6984265681589461</v>
      </c>
      <c r="M24" s="55">
        <v>6.5986513441362389</v>
      </c>
      <c r="N24" s="55">
        <v>14.297077912295185</v>
      </c>
      <c r="O24" s="40">
        <f t="shared" si="18"/>
        <v>0</v>
      </c>
      <c r="P24" s="45">
        <f t="shared" si="19"/>
        <v>20</v>
      </c>
      <c r="Q24" s="45">
        <v>285</v>
      </c>
      <c r="R24" s="45">
        <v>5</v>
      </c>
      <c r="S24" s="45">
        <v>15</v>
      </c>
      <c r="T24" s="45">
        <f t="shared" si="20"/>
        <v>20</v>
      </c>
      <c r="U24" s="45">
        <v>348</v>
      </c>
      <c r="V24" s="45">
        <v>5</v>
      </c>
      <c r="W24" s="45">
        <v>15</v>
      </c>
      <c r="X24" s="51">
        <v>0</v>
      </c>
    </row>
    <row r="25" spans="1:24" ht="18.75" customHeight="1" x14ac:dyDescent="0.15">
      <c r="A25" s="5" t="s">
        <v>13</v>
      </c>
      <c r="B25" s="40">
        <f t="shared" si="14"/>
        <v>-7</v>
      </c>
      <c r="C25" s="40">
        <v>1</v>
      </c>
      <c r="D25" s="68">
        <f t="shared" si="2"/>
        <v>-0.125</v>
      </c>
      <c r="E25" s="40">
        <f t="shared" si="15"/>
        <v>-84</v>
      </c>
      <c r="F25" s="68">
        <f t="shared" si="3"/>
        <v>-1.0909090909090908</v>
      </c>
      <c r="G25" s="40">
        <f t="shared" si="16"/>
        <v>-6</v>
      </c>
      <c r="H25" s="40">
        <v>0</v>
      </c>
      <c r="I25" s="40">
        <v>5</v>
      </c>
      <c r="J25" s="40">
        <v>6</v>
      </c>
      <c r="K25" s="40">
        <v>68</v>
      </c>
      <c r="L25" s="48">
        <f t="shared" si="17"/>
        <v>-25.194422714095069</v>
      </c>
      <c r="M25" s="56">
        <v>0</v>
      </c>
      <c r="N25" s="56">
        <v>25.194422714095069</v>
      </c>
      <c r="O25" s="40">
        <f t="shared" si="18"/>
        <v>-1</v>
      </c>
      <c r="P25" s="40">
        <f t="shared" si="19"/>
        <v>5</v>
      </c>
      <c r="Q25" s="40">
        <v>66</v>
      </c>
      <c r="R25" s="40">
        <v>1</v>
      </c>
      <c r="S25" s="40">
        <v>4</v>
      </c>
      <c r="T25" s="40">
        <f t="shared" si="20"/>
        <v>6</v>
      </c>
      <c r="U25" s="40">
        <v>87</v>
      </c>
      <c r="V25" s="40">
        <v>2</v>
      </c>
      <c r="W25" s="40">
        <v>4</v>
      </c>
      <c r="X25" s="52">
        <v>-4.1990704523491793</v>
      </c>
    </row>
    <row r="26" spans="1:24" ht="18.75" customHeight="1" x14ac:dyDescent="0.15">
      <c r="A26" s="3" t="s">
        <v>12</v>
      </c>
      <c r="B26" s="42">
        <f t="shared" si="14"/>
        <v>-11</v>
      </c>
      <c r="C26" s="42">
        <v>-16</v>
      </c>
      <c r="D26" s="69">
        <f t="shared" si="2"/>
        <v>-3.2</v>
      </c>
      <c r="E26" s="42">
        <f t="shared" si="15"/>
        <v>-195</v>
      </c>
      <c r="F26" s="69">
        <f t="shared" si="3"/>
        <v>-1.0597826086956521</v>
      </c>
      <c r="G26" s="42">
        <f t="shared" si="16"/>
        <v>-8</v>
      </c>
      <c r="H26" s="42">
        <v>2</v>
      </c>
      <c r="I26" s="42">
        <v>27</v>
      </c>
      <c r="J26" s="42">
        <v>10</v>
      </c>
      <c r="K26" s="42">
        <v>130</v>
      </c>
      <c r="L26" s="49">
        <f t="shared" si="17"/>
        <v>-14.908760428473689</v>
      </c>
      <c r="M26" s="58">
        <v>3.7271901071184224</v>
      </c>
      <c r="N26" s="58">
        <v>18.635950535592112</v>
      </c>
      <c r="O26" s="42">
        <f t="shared" si="18"/>
        <v>-3</v>
      </c>
      <c r="P26" s="42">
        <f t="shared" si="19"/>
        <v>5</v>
      </c>
      <c r="Q26" s="42">
        <v>137</v>
      </c>
      <c r="R26" s="42">
        <v>0</v>
      </c>
      <c r="S26" s="42">
        <v>5</v>
      </c>
      <c r="T26" s="42">
        <f t="shared" si="20"/>
        <v>8</v>
      </c>
      <c r="U26" s="42">
        <v>229</v>
      </c>
      <c r="V26" s="42">
        <v>7</v>
      </c>
      <c r="W26" s="42">
        <v>1</v>
      </c>
      <c r="X26" s="49">
        <v>-5.5907851606776333</v>
      </c>
    </row>
    <row r="27" spans="1:24" ht="18.75" customHeight="1" x14ac:dyDescent="0.15">
      <c r="A27" s="1" t="s">
        <v>11</v>
      </c>
      <c r="B27" s="43">
        <f t="shared" si="14"/>
        <v>-30</v>
      </c>
      <c r="C27" s="43">
        <v>22</v>
      </c>
      <c r="D27" s="70">
        <f t="shared" si="2"/>
        <v>-0.42307692307692313</v>
      </c>
      <c r="E27" s="43">
        <f t="shared" si="15"/>
        <v>-226</v>
      </c>
      <c r="F27" s="70">
        <f t="shared" si="3"/>
        <v>-1.153061224489796</v>
      </c>
      <c r="G27" s="43">
        <f t="shared" si="16"/>
        <v>-22</v>
      </c>
      <c r="H27" s="43">
        <v>3</v>
      </c>
      <c r="I27" s="43">
        <v>92</v>
      </c>
      <c r="J27" s="44">
        <v>25</v>
      </c>
      <c r="K27" s="44">
        <v>242</v>
      </c>
      <c r="L27" s="50">
        <f t="shared" si="17"/>
        <v>-16.470544799676738</v>
      </c>
      <c r="M27" s="57">
        <v>2.2459833817741011</v>
      </c>
      <c r="N27" s="57">
        <v>18.71652818145084</v>
      </c>
      <c r="O27" s="44">
        <f t="shared" si="18"/>
        <v>-8</v>
      </c>
      <c r="P27" s="44">
        <f t="shared" si="19"/>
        <v>25</v>
      </c>
      <c r="Q27" s="47">
        <v>346</v>
      </c>
      <c r="R27" s="47">
        <v>7</v>
      </c>
      <c r="S27" s="47">
        <v>18</v>
      </c>
      <c r="T27" s="47">
        <f t="shared" si="20"/>
        <v>33</v>
      </c>
      <c r="U27" s="47">
        <v>422</v>
      </c>
      <c r="V27" s="47">
        <v>10</v>
      </c>
      <c r="W27" s="47">
        <v>23</v>
      </c>
      <c r="X27" s="54">
        <v>-5.9892890180642695</v>
      </c>
    </row>
    <row r="28" spans="1:24" ht="18.75" customHeight="1" x14ac:dyDescent="0.15">
      <c r="A28" s="5" t="s">
        <v>10</v>
      </c>
      <c r="B28" s="40">
        <f t="shared" si="14"/>
        <v>-7</v>
      </c>
      <c r="C28" s="40">
        <v>5</v>
      </c>
      <c r="D28" s="68">
        <f t="shared" si="2"/>
        <v>-0.41666666666666663</v>
      </c>
      <c r="E28" s="40">
        <f t="shared" si="15"/>
        <v>-137</v>
      </c>
      <c r="F28" s="68">
        <f t="shared" si="3"/>
        <v>-1.0538461538461539</v>
      </c>
      <c r="G28" s="40">
        <f>H28-J28</f>
        <v>-10</v>
      </c>
      <c r="H28" s="40">
        <v>2</v>
      </c>
      <c r="I28" s="40">
        <v>19</v>
      </c>
      <c r="J28" s="40">
        <v>12</v>
      </c>
      <c r="K28" s="40">
        <v>115</v>
      </c>
      <c r="L28" s="48">
        <f t="shared" si="17"/>
        <v>-19.722267250229642</v>
      </c>
      <c r="M28" s="56">
        <v>3.9444534500459283</v>
      </c>
      <c r="N28" s="56">
        <v>23.666720700275569</v>
      </c>
      <c r="O28" s="40">
        <f t="shared" si="18"/>
        <v>3</v>
      </c>
      <c r="P28" s="40">
        <f t="shared" si="19"/>
        <v>15</v>
      </c>
      <c r="Q28" s="40">
        <v>111</v>
      </c>
      <c r="R28" s="40">
        <v>2</v>
      </c>
      <c r="S28" s="40">
        <v>13</v>
      </c>
      <c r="T28" s="40">
        <f t="shared" si="20"/>
        <v>12</v>
      </c>
      <c r="U28" s="40">
        <v>152</v>
      </c>
      <c r="V28" s="40">
        <v>5</v>
      </c>
      <c r="W28" s="40">
        <v>7</v>
      </c>
      <c r="X28" s="48">
        <v>5.9166801750688975</v>
      </c>
    </row>
    <row r="29" spans="1:24" ht="18.75" customHeight="1" x14ac:dyDescent="0.15">
      <c r="A29" s="3" t="s">
        <v>9</v>
      </c>
      <c r="B29" s="42">
        <f t="shared" si="14"/>
        <v>-12</v>
      </c>
      <c r="C29" s="42">
        <v>-3</v>
      </c>
      <c r="D29" s="69">
        <f t="shared" si="2"/>
        <v>0.33333333333333326</v>
      </c>
      <c r="E29" s="42">
        <f t="shared" si="15"/>
        <v>-80</v>
      </c>
      <c r="F29" s="69">
        <f t="shared" si="3"/>
        <v>-1.1764705882352942</v>
      </c>
      <c r="G29" s="42">
        <f t="shared" si="16"/>
        <v>-8</v>
      </c>
      <c r="H29" s="42">
        <v>11</v>
      </c>
      <c r="I29" s="42">
        <v>123</v>
      </c>
      <c r="J29" s="42">
        <v>19</v>
      </c>
      <c r="K29" s="42">
        <v>210</v>
      </c>
      <c r="L29" s="49">
        <f t="shared" si="17"/>
        <v>-5.887096774193548</v>
      </c>
      <c r="M29" s="58">
        <v>8.0947580645161299</v>
      </c>
      <c r="N29" s="58">
        <v>13.981854838709678</v>
      </c>
      <c r="O29" s="41">
        <f t="shared" si="18"/>
        <v>-4</v>
      </c>
      <c r="P29" s="41">
        <f t="shared" si="19"/>
        <v>27</v>
      </c>
      <c r="Q29" s="42">
        <v>459</v>
      </c>
      <c r="R29" s="42">
        <v>8</v>
      </c>
      <c r="S29" s="42">
        <v>19</v>
      </c>
      <c r="T29" s="42">
        <f t="shared" si="20"/>
        <v>31</v>
      </c>
      <c r="U29" s="42">
        <v>452</v>
      </c>
      <c r="V29" s="42">
        <v>13</v>
      </c>
      <c r="W29" s="42">
        <v>18</v>
      </c>
      <c r="X29" s="49">
        <v>-2.9435483870967758</v>
      </c>
    </row>
    <row r="30" spans="1:24" ht="18.75" customHeight="1" x14ac:dyDescent="0.15">
      <c r="A30" s="3" t="s">
        <v>8</v>
      </c>
      <c r="B30" s="42">
        <f t="shared" si="14"/>
        <v>-4</v>
      </c>
      <c r="C30" s="42">
        <v>49</v>
      </c>
      <c r="D30" s="69">
        <f t="shared" si="2"/>
        <v>-0.92452830188679247</v>
      </c>
      <c r="E30" s="42">
        <f t="shared" si="15"/>
        <v>-306</v>
      </c>
      <c r="F30" s="69">
        <f t="shared" si="3"/>
        <v>-1.0132450331125828</v>
      </c>
      <c r="G30" s="42">
        <f t="shared" si="16"/>
        <v>-12</v>
      </c>
      <c r="H30" s="42">
        <v>11</v>
      </c>
      <c r="I30" s="42">
        <v>101</v>
      </c>
      <c r="J30" s="42">
        <v>23</v>
      </c>
      <c r="K30" s="42">
        <v>264</v>
      </c>
      <c r="L30" s="52">
        <f t="shared" si="17"/>
        <v>-8.7556746966998258</v>
      </c>
      <c r="M30" s="59">
        <v>8.0260351386415127</v>
      </c>
      <c r="N30" s="59">
        <v>16.781709835341339</v>
      </c>
      <c r="O30" s="42">
        <f t="shared" si="18"/>
        <v>8</v>
      </c>
      <c r="P30" s="42">
        <f t="shared" si="19"/>
        <v>31</v>
      </c>
      <c r="Q30" s="42">
        <v>337</v>
      </c>
      <c r="R30" s="42">
        <v>16</v>
      </c>
      <c r="S30" s="42">
        <v>15</v>
      </c>
      <c r="T30" s="42">
        <f t="shared" si="20"/>
        <v>23</v>
      </c>
      <c r="U30" s="42">
        <v>480</v>
      </c>
      <c r="V30" s="42">
        <v>9</v>
      </c>
      <c r="W30" s="42">
        <v>14</v>
      </c>
      <c r="X30" s="49">
        <v>5.8371164644665576</v>
      </c>
    </row>
    <row r="31" spans="1:24" ht="18.75" customHeight="1" x14ac:dyDescent="0.15">
      <c r="A31" s="1" t="s">
        <v>7</v>
      </c>
      <c r="B31" s="43">
        <f t="shared" si="14"/>
        <v>11</v>
      </c>
      <c r="C31" s="43">
        <v>-5</v>
      </c>
      <c r="D31" s="70">
        <f t="shared" si="2"/>
        <v>-0.3125</v>
      </c>
      <c r="E31" s="43">
        <f t="shared" si="15"/>
        <v>-101</v>
      </c>
      <c r="F31" s="70">
        <f t="shared" si="3"/>
        <v>-0.9017857142857143</v>
      </c>
      <c r="G31" s="43">
        <f t="shared" si="16"/>
        <v>-9</v>
      </c>
      <c r="H31" s="43">
        <v>8</v>
      </c>
      <c r="I31" s="43">
        <v>83</v>
      </c>
      <c r="J31" s="43">
        <v>17</v>
      </c>
      <c r="K31" s="44">
        <v>193</v>
      </c>
      <c r="L31" s="50">
        <f t="shared" si="17"/>
        <v>-7.4614661269880207</v>
      </c>
      <c r="M31" s="57">
        <v>6.6324143351004627</v>
      </c>
      <c r="N31" s="57">
        <v>14.093880462088483</v>
      </c>
      <c r="O31" s="43">
        <f t="shared" si="18"/>
        <v>20</v>
      </c>
      <c r="P31" s="43">
        <f t="shared" si="19"/>
        <v>31</v>
      </c>
      <c r="Q31" s="43">
        <v>388</v>
      </c>
      <c r="R31" s="43">
        <v>15</v>
      </c>
      <c r="S31" s="43">
        <v>16</v>
      </c>
      <c r="T31" s="43">
        <f t="shared" si="20"/>
        <v>11</v>
      </c>
      <c r="U31" s="43">
        <v>379</v>
      </c>
      <c r="V31" s="43">
        <v>6</v>
      </c>
      <c r="W31" s="43">
        <v>5</v>
      </c>
      <c r="X31" s="53">
        <v>16.581035837751156</v>
      </c>
    </row>
    <row r="32" spans="1:24" ht="18.75" customHeight="1" x14ac:dyDescent="0.15">
      <c r="A32" s="5" t="s">
        <v>6</v>
      </c>
      <c r="B32" s="40">
        <f t="shared" si="14"/>
        <v>-4</v>
      </c>
      <c r="C32" s="40">
        <v>-1</v>
      </c>
      <c r="D32" s="68">
        <f t="shared" si="2"/>
        <v>0.33333333333333326</v>
      </c>
      <c r="E32" s="40">
        <f t="shared" si="15"/>
        <v>24</v>
      </c>
      <c r="F32" s="68">
        <f t="shared" si="3"/>
        <v>-0.85714285714285721</v>
      </c>
      <c r="G32" s="40">
        <f t="shared" si="16"/>
        <v>-3</v>
      </c>
      <c r="H32" s="40">
        <v>1</v>
      </c>
      <c r="I32" s="40">
        <v>40</v>
      </c>
      <c r="J32" s="40">
        <v>4</v>
      </c>
      <c r="K32" s="40">
        <v>35</v>
      </c>
      <c r="L32" s="48">
        <f t="shared" si="17"/>
        <v>-10.066281175594554</v>
      </c>
      <c r="M32" s="56">
        <v>3.355427058531518</v>
      </c>
      <c r="N32" s="56">
        <v>13.421708234126072</v>
      </c>
      <c r="O32" s="40">
        <f t="shared" si="18"/>
        <v>-1</v>
      </c>
      <c r="P32" s="40">
        <f t="shared" si="19"/>
        <v>20</v>
      </c>
      <c r="Q32" s="41">
        <v>181</v>
      </c>
      <c r="R32" s="41">
        <v>3</v>
      </c>
      <c r="S32" s="41">
        <v>17</v>
      </c>
      <c r="T32" s="41">
        <f t="shared" si="20"/>
        <v>21</v>
      </c>
      <c r="U32" s="41">
        <v>162</v>
      </c>
      <c r="V32" s="41">
        <v>8</v>
      </c>
      <c r="W32" s="41">
        <v>13</v>
      </c>
      <c r="X32" s="52">
        <v>-3.3554270585315322</v>
      </c>
    </row>
    <row r="33" spans="1:24" ht="18.75" customHeight="1" x14ac:dyDescent="0.15">
      <c r="A33" s="3" t="s">
        <v>5</v>
      </c>
      <c r="B33" s="42">
        <f t="shared" si="14"/>
        <v>4</v>
      </c>
      <c r="C33" s="42">
        <v>22</v>
      </c>
      <c r="D33" s="69">
        <f t="shared" si="2"/>
        <v>-1.2222222222222223</v>
      </c>
      <c r="E33" s="42">
        <f t="shared" si="15"/>
        <v>-251</v>
      </c>
      <c r="F33" s="69">
        <f t="shared" si="3"/>
        <v>-0.98431372549019613</v>
      </c>
      <c r="G33" s="42">
        <f t="shared" si="16"/>
        <v>-17</v>
      </c>
      <c r="H33" s="42">
        <v>7</v>
      </c>
      <c r="I33" s="42">
        <v>65</v>
      </c>
      <c r="J33" s="42">
        <v>24</v>
      </c>
      <c r="K33" s="42">
        <v>278</v>
      </c>
      <c r="L33" s="49">
        <f t="shared" si="17"/>
        <v>-13.121028536386802</v>
      </c>
      <c r="M33" s="58">
        <v>5.4027764561592706</v>
      </c>
      <c r="N33" s="58">
        <v>18.523804992546072</v>
      </c>
      <c r="O33" s="42">
        <f t="shared" si="18"/>
        <v>21</v>
      </c>
      <c r="P33" s="42">
        <f t="shared" si="19"/>
        <v>38</v>
      </c>
      <c r="Q33" s="42">
        <v>388</v>
      </c>
      <c r="R33" s="42">
        <v>19</v>
      </c>
      <c r="S33" s="42">
        <v>19</v>
      </c>
      <c r="T33" s="42">
        <f t="shared" si="20"/>
        <v>17</v>
      </c>
      <c r="U33" s="42">
        <v>426</v>
      </c>
      <c r="V33" s="42">
        <v>9</v>
      </c>
      <c r="W33" s="42">
        <v>8</v>
      </c>
      <c r="X33" s="49">
        <v>16.208329368477813</v>
      </c>
    </row>
    <row r="34" spans="1:24" ht="18.75" customHeight="1" x14ac:dyDescent="0.15">
      <c r="A34" s="3" t="s">
        <v>4</v>
      </c>
      <c r="B34" s="42">
        <f t="shared" si="14"/>
        <v>-8</v>
      </c>
      <c r="C34" s="42">
        <v>8</v>
      </c>
      <c r="D34" s="69">
        <f t="shared" si="2"/>
        <v>-0.5</v>
      </c>
      <c r="E34" s="42">
        <f t="shared" si="15"/>
        <v>-122</v>
      </c>
      <c r="F34" s="69">
        <f t="shared" si="3"/>
        <v>-1.0701754385964912</v>
      </c>
      <c r="G34" s="42">
        <f t="shared" si="16"/>
        <v>-10</v>
      </c>
      <c r="H34" s="42">
        <v>5</v>
      </c>
      <c r="I34" s="42">
        <v>50</v>
      </c>
      <c r="J34" s="42">
        <v>15</v>
      </c>
      <c r="K34" s="42">
        <v>136</v>
      </c>
      <c r="L34" s="49">
        <f t="shared" si="17"/>
        <v>-11.499358871361556</v>
      </c>
      <c r="M34" s="58">
        <v>5.7496794356807772</v>
      </c>
      <c r="N34" s="58">
        <v>17.249038307042333</v>
      </c>
      <c r="O34" s="42">
        <f>P34-T34</f>
        <v>2</v>
      </c>
      <c r="P34" s="42">
        <f t="shared" si="19"/>
        <v>17</v>
      </c>
      <c r="Q34" s="42">
        <v>238</v>
      </c>
      <c r="R34" s="42">
        <v>5</v>
      </c>
      <c r="S34" s="42">
        <v>12</v>
      </c>
      <c r="T34" s="42">
        <f t="shared" si="20"/>
        <v>15</v>
      </c>
      <c r="U34" s="42">
        <v>274</v>
      </c>
      <c r="V34" s="42">
        <v>3</v>
      </c>
      <c r="W34" s="42">
        <v>12</v>
      </c>
      <c r="X34" s="49">
        <v>2.2998717742723116</v>
      </c>
    </row>
    <row r="35" spans="1:24" ht="18.75" customHeight="1" x14ac:dyDescent="0.15">
      <c r="A35" s="1" t="s">
        <v>3</v>
      </c>
      <c r="B35" s="43">
        <f t="shared" si="14"/>
        <v>-17</v>
      </c>
      <c r="C35" s="43">
        <v>-8</v>
      </c>
      <c r="D35" s="70">
        <f t="shared" si="2"/>
        <v>0.88888888888888884</v>
      </c>
      <c r="E35" s="43">
        <f t="shared" si="15"/>
        <v>-115</v>
      </c>
      <c r="F35" s="70">
        <f t="shared" si="3"/>
        <v>-1.1734693877551021</v>
      </c>
      <c r="G35" s="43">
        <f t="shared" si="16"/>
        <v>-4</v>
      </c>
      <c r="H35" s="43">
        <v>3</v>
      </c>
      <c r="I35" s="43">
        <v>57</v>
      </c>
      <c r="J35" s="43">
        <v>7</v>
      </c>
      <c r="K35" s="44">
        <v>144</v>
      </c>
      <c r="L35" s="50">
        <f t="shared" si="17"/>
        <v>-4.428053233692026</v>
      </c>
      <c r="M35" s="57">
        <v>3.3210399252690195</v>
      </c>
      <c r="N35" s="57">
        <v>7.7490931589610454</v>
      </c>
      <c r="O35" s="44">
        <f t="shared" si="18"/>
        <v>-13</v>
      </c>
      <c r="P35" s="44">
        <f t="shared" si="19"/>
        <v>16</v>
      </c>
      <c r="Q35" s="47">
        <v>257</v>
      </c>
      <c r="R35" s="47">
        <v>4</v>
      </c>
      <c r="S35" s="47">
        <v>12</v>
      </c>
      <c r="T35" s="47">
        <f t="shared" si="20"/>
        <v>29</v>
      </c>
      <c r="U35" s="47">
        <v>285</v>
      </c>
      <c r="V35" s="47">
        <v>11</v>
      </c>
      <c r="W35" s="47">
        <v>18</v>
      </c>
      <c r="X35" s="54">
        <v>-14.391173009499081</v>
      </c>
    </row>
    <row r="36" spans="1:24" ht="18.75" customHeight="1" x14ac:dyDescent="0.15">
      <c r="A36" s="5" t="s">
        <v>2</v>
      </c>
      <c r="B36" s="40">
        <f t="shared" si="14"/>
        <v>-3</v>
      </c>
      <c r="C36" s="40">
        <v>-8</v>
      </c>
      <c r="D36" s="68">
        <f t="shared" si="2"/>
        <v>-1.6</v>
      </c>
      <c r="E36" s="40">
        <f t="shared" si="15"/>
        <v>-84</v>
      </c>
      <c r="F36" s="68">
        <f t="shared" si="3"/>
        <v>-1.037037037037037</v>
      </c>
      <c r="G36" s="40">
        <f t="shared" si="16"/>
        <v>-7</v>
      </c>
      <c r="H36" s="40">
        <v>2</v>
      </c>
      <c r="I36" s="40">
        <v>16</v>
      </c>
      <c r="J36" s="40">
        <v>9</v>
      </c>
      <c r="K36" s="40">
        <v>107</v>
      </c>
      <c r="L36" s="48">
        <f t="shared" si="17"/>
        <v>-19.898443949471194</v>
      </c>
      <c r="M36" s="56">
        <v>5.6852696998489121</v>
      </c>
      <c r="N36" s="56">
        <v>25.583713649320106</v>
      </c>
      <c r="O36" s="40">
        <f t="shared" si="18"/>
        <v>4</v>
      </c>
      <c r="P36" s="40">
        <f t="shared" si="19"/>
        <v>7</v>
      </c>
      <c r="Q36" s="40">
        <v>105</v>
      </c>
      <c r="R36" s="40">
        <v>5</v>
      </c>
      <c r="S36" s="40">
        <v>2</v>
      </c>
      <c r="T36" s="40">
        <f t="shared" si="20"/>
        <v>3</v>
      </c>
      <c r="U36" s="40">
        <v>98</v>
      </c>
      <c r="V36" s="40">
        <v>0</v>
      </c>
      <c r="W36" s="40">
        <v>3</v>
      </c>
      <c r="X36" s="48">
        <v>11.370539399697822</v>
      </c>
    </row>
    <row r="37" spans="1:24" ht="18.75" customHeight="1" x14ac:dyDescent="0.15">
      <c r="A37" s="3" t="s">
        <v>1</v>
      </c>
      <c r="B37" s="42">
        <f t="shared" si="14"/>
        <v>-3</v>
      </c>
      <c r="C37" s="42">
        <v>-6</v>
      </c>
      <c r="D37" s="69">
        <f t="shared" si="2"/>
        <v>-2</v>
      </c>
      <c r="E37" s="42">
        <f t="shared" si="15"/>
        <v>-65</v>
      </c>
      <c r="F37" s="69">
        <f t="shared" si="3"/>
        <v>-1.0483870967741935</v>
      </c>
      <c r="G37" s="42">
        <f t="shared" si="16"/>
        <v>-1</v>
      </c>
      <c r="H37" s="42">
        <v>1</v>
      </c>
      <c r="I37" s="42">
        <v>12</v>
      </c>
      <c r="J37" s="42">
        <v>2</v>
      </c>
      <c r="K37" s="42">
        <v>56</v>
      </c>
      <c r="L37" s="49">
        <f t="shared" si="17"/>
        <v>-4.1182908528811106</v>
      </c>
      <c r="M37" s="58">
        <v>4.1182908528811106</v>
      </c>
      <c r="N37" s="58">
        <v>8.2365817057622213</v>
      </c>
      <c r="O37" s="42">
        <f>P37-T37</f>
        <v>-2</v>
      </c>
      <c r="P37" s="41">
        <f t="shared" si="19"/>
        <v>4</v>
      </c>
      <c r="Q37" s="42">
        <v>87</v>
      </c>
      <c r="R37" s="42">
        <v>1</v>
      </c>
      <c r="S37" s="42">
        <v>3</v>
      </c>
      <c r="T37" s="42">
        <f t="shared" si="20"/>
        <v>6</v>
      </c>
      <c r="U37" s="42">
        <v>108</v>
      </c>
      <c r="V37" s="42">
        <v>6</v>
      </c>
      <c r="W37" s="42">
        <v>0</v>
      </c>
      <c r="X37" s="49">
        <v>-8.236581705762223</v>
      </c>
    </row>
    <row r="38" spans="1:24" ht="18.75" customHeight="1" x14ac:dyDescent="0.15">
      <c r="A38" s="1" t="s">
        <v>0</v>
      </c>
      <c r="B38" s="43">
        <f t="shared" si="14"/>
        <v>-6</v>
      </c>
      <c r="C38" s="43">
        <v>-2</v>
      </c>
      <c r="D38" s="70">
        <f t="shared" si="2"/>
        <v>0.5</v>
      </c>
      <c r="E38" s="43">
        <f t="shared" si="15"/>
        <v>-81</v>
      </c>
      <c r="F38" s="70">
        <f t="shared" si="3"/>
        <v>-1.08</v>
      </c>
      <c r="G38" s="43">
        <f t="shared" si="16"/>
        <v>-6</v>
      </c>
      <c r="H38" s="43">
        <v>1</v>
      </c>
      <c r="I38" s="43">
        <v>13</v>
      </c>
      <c r="J38" s="43">
        <v>7</v>
      </c>
      <c r="K38" s="44">
        <v>76</v>
      </c>
      <c r="L38" s="50">
        <f t="shared" si="17"/>
        <v>-26.9740974762591</v>
      </c>
      <c r="M38" s="57">
        <v>4.4956829127098494</v>
      </c>
      <c r="N38" s="57">
        <v>31.46978038896895</v>
      </c>
      <c r="O38" s="44">
        <f t="shared" si="18"/>
        <v>0</v>
      </c>
      <c r="P38" s="43">
        <f t="shared" si="19"/>
        <v>2</v>
      </c>
      <c r="Q38" s="43">
        <v>57</v>
      </c>
      <c r="R38" s="43">
        <v>1</v>
      </c>
      <c r="S38" s="43">
        <v>1</v>
      </c>
      <c r="T38" s="43">
        <f t="shared" si="20"/>
        <v>2</v>
      </c>
      <c r="U38" s="43">
        <v>75</v>
      </c>
      <c r="V38" s="43">
        <v>0</v>
      </c>
      <c r="W38" s="43">
        <v>2</v>
      </c>
      <c r="X38" s="53">
        <v>0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-112</v>
      </c>
      <c r="C9" s="34">
        <f t="shared" si="0"/>
        <v>-184</v>
      </c>
      <c r="D9" s="34">
        <f t="shared" si="0"/>
        <v>-2073</v>
      </c>
      <c r="E9" s="34">
        <f t="shared" si="0"/>
        <v>-133</v>
      </c>
      <c r="F9" s="34">
        <f t="shared" si="0"/>
        <v>170</v>
      </c>
      <c r="G9" s="34">
        <f t="shared" si="0"/>
        <v>1926</v>
      </c>
      <c r="H9" s="34">
        <f t="shared" si="0"/>
        <v>303</v>
      </c>
      <c r="I9" s="34">
        <f>I10+I11</f>
        <v>3515</v>
      </c>
      <c r="J9" s="51">
        <f>K9-L9</f>
        <v>-5.9580558757513691</v>
      </c>
      <c r="K9" s="51">
        <v>7.6155601419378405</v>
      </c>
      <c r="L9" s="51">
        <v>13.57361601768921</v>
      </c>
      <c r="M9" s="34">
        <f t="shared" ref="M9:U9" si="1">M10+M11</f>
        <v>21</v>
      </c>
      <c r="N9" s="34">
        <f t="shared" si="1"/>
        <v>505</v>
      </c>
      <c r="O9" s="34">
        <f t="shared" si="1"/>
        <v>8132</v>
      </c>
      <c r="P9" s="34">
        <f t="shared" si="1"/>
        <v>311</v>
      </c>
      <c r="Q9" s="34">
        <f t="shared" si="1"/>
        <v>194</v>
      </c>
      <c r="R9" s="34">
        <f>R10+R11</f>
        <v>484</v>
      </c>
      <c r="S9" s="34">
        <f t="shared" si="1"/>
        <v>8616</v>
      </c>
      <c r="T9" s="34">
        <f t="shared" si="1"/>
        <v>290</v>
      </c>
      <c r="U9" s="34">
        <f t="shared" si="1"/>
        <v>194</v>
      </c>
      <c r="V9" s="51">
        <v>0.940745664592324</v>
      </c>
    </row>
    <row r="10" spans="1:22" ht="15" customHeight="1" x14ac:dyDescent="0.15">
      <c r="A10" s="6" t="s">
        <v>28</v>
      </c>
      <c r="B10" s="35">
        <f t="shared" ref="B10:I10" si="2">B20+B21+B22+B23</f>
        <v>-72</v>
      </c>
      <c r="C10" s="35">
        <f t="shared" si="2"/>
        <v>-208</v>
      </c>
      <c r="D10" s="35">
        <f t="shared" si="2"/>
        <v>-1139</v>
      </c>
      <c r="E10" s="35">
        <f t="shared" si="2"/>
        <v>-84</v>
      </c>
      <c r="F10" s="35">
        <f t="shared" si="2"/>
        <v>135</v>
      </c>
      <c r="G10" s="35">
        <f t="shared" si="2"/>
        <v>1511</v>
      </c>
      <c r="H10" s="35">
        <f t="shared" si="2"/>
        <v>219</v>
      </c>
      <c r="I10" s="35">
        <f t="shared" si="2"/>
        <v>2467</v>
      </c>
      <c r="J10" s="48">
        <f t="shared" ref="J10:J38" si="3">K10-L10</f>
        <v>-5.0018067517865621</v>
      </c>
      <c r="K10" s="48">
        <v>8.0386179939426921</v>
      </c>
      <c r="L10" s="48">
        <v>13.040424745729254</v>
      </c>
      <c r="M10" s="35">
        <f t="shared" ref="M10:U10" si="4">M20+M21+M22+M23</f>
        <v>12</v>
      </c>
      <c r="N10" s="35">
        <f t="shared" si="4"/>
        <v>382</v>
      </c>
      <c r="O10" s="35">
        <f t="shared" si="4"/>
        <v>6431</v>
      </c>
      <c r="P10" s="35">
        <f t="shared" si="4"/>
        <v>264</v>
      </c>
      <c r="Q10" s="35">
        <f t="shared" si="4"/>
        <v>118</v>
      </c>
      <c r="R10" s="35">
        <f t="shared" si="4"/>
        <v>370</v>
      </c>
      <c r="S10" s="35">
        <f t="shared" si="4"/>
        <v>6614</v>
      </c>
      <c r="T10" s="35">
        <f t="shared" si="4"/>
        <v>239</v>
      </c>
      <c r="U10" s="35">
        <f t="shared" si="4"/>
        <v>131</v>
      </c>
      <c r="V10" s="48">
        <v>0.71454382168379382</v>
      </c>
    </row>
    <row r="11" spans="1:22" ht="15" customHeight="1" x14ac:dyDescent="0.15">
      <c r="A11" s="2" t="s">
        <v>27</v>
      </c>
      <c r="B11" s="36">
        <f t="shared" ref="B11:I11" si="5">B12+B13+B14+B15+B16</f>
        <v>-40</v>
      </c>
      <c r="C11" s="36">
        <f t="shared" si="5"/>
        <v>24</v>
      </c>
      <c r="D11" s="36">
        <f t="shared" si="5"/>
        <v>-934</v>
      </c>
      <c r="E11" s="36">
        <f t="shared" si="5"/>
        <v>-49</v>
      </c>
      <c r="F11" s="36">
        <f t="shared" si="5"/>
        <v>35</v>
      </c>
      <c r="G11" s="36">
        <f t="shared" si="5"/>
        <v>415</v>
      </c>
      <c r="H11" s="36">
        <f t="shared" si="5"/>
        <v>84</v>
      </c>
      <c r="I11" s="36">
        <f t="shared" si="5"/>
        <v>1048</v>
      </c>
      <c r="J11" s="53">
        <f t="shared" si="3"/>
        <v>-8.8627046387846988</v>
      </c>
      <c r="K11" s="53">
        <v>6.3305033134176449</v>
      </c>
      <c r="L11" s="53">
        <v>15.193207952202345</v>
      </c>
      <c r="M11" s="36">
        <f t="shared" ref="M11:U11" si="6">M12+M13+M14+M15+M16</f>
        <v>9</v>
      </c>
      <c r="N11" s="36">
        <f t="shared" si="6"/>
        <v>123</v>
      </c>
      <c r="O11" s="36">
        <f t="shared" si="6"/>
        <v>1701</v>
      </c>
      <c r="P11" s="36">
        <f t="shared" si="6"/>
        <v>47</v>
      </c>
      <c r="Q11" s="36">
        <f t="shared" si="6"/>
        <v>76</v>
      </c>
      <c r="R11" s="36">
        <f t="shared" si="6"/>
        <v>114</v>
      </c>
      <c r="S11" s="36">
        <f t="shared" si="6"/>
        <v>2002</v>
      </c>
      <c r="T11" s="36">
        <f t="shared" si="6"/>
        <v>51</v>
      </c>
      <c r="U11" s="36">
        <f t="shared" si="6"/>
        <v>63</v>
      </c>
      <c r="V11" s="53">
        <v>1.6278437091645372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2</v>
      </c>
      <c r="D12" s="35">
        <f t="shared" si="7"/>
        <v>-72</v>
      </c>
      <c r="E12" s="35">
        <f t="shared" si="7"/>
        <v>-6</v>
      </c>
      <c r="F12" s="35">
        <f t="shared" si="7"/>
        <v>3</v>
      </c>
      <c r="G12" s="35">
        <f t="shared" si="7"/>
        <v>41</v>
      </c>
      <c r="H12" s="35">
        <f t="shared" si="7"/>
        <v>9</v>
      </c>
      <c r="I12" s="35">
        <f t="shared" si="7"/>
        <v>76</v>
      </c>
      <c r="J12" s="48">
        <f t="shared" si="3"/>
        <v>-13.754899005125115</v>
      </c>
      <c r="K12" s="48">
        <v>6.8774495025625555</v>
      </c>
      <c r="L12" s="48">
        <v>20.63234850768767</v>
      </c>
      <c r="M12" s="35">
        <f t="shared" ref="M12:U12" si="8">M24</f>
        <v>4</v>
      </c>
      <c r="N12" s="35">
        <f t="shared" si="8"/>
        <v>11</v>
      </c>
      <c r="O12" s="35">
        <f t="shared" si="8"/>
        <v>134</v>
      </c>
      <c r="P12" s="35">
        <f t="shared" si="8"/>
        <v>3</v>
      </c>
      <c r="Q12" s="35">
        <f t="shared" si="8"/>
        <v>8</v>
      </c>
      <c r="R12" s="35">
        <f t="shared" si="8"/>
        <v>7</v>
      </c>
      <c r="S12" s="35">
        <f t="shared" si="8"/>
        <v>171</v>
      </c>
      <c r="T12" s="35">
        <f t="shared" si="8"/>
        <v>2</v>
      </c>
      <c r="U12" s="35">
        <f t="shared" si="8"/>
        <v>5</v>
      </c>
      <c r="V12" s="48">
        <v>9.1699326700834085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19</v>
      </c>
      <c r="D13" s="37">
        <f t="shared" si="9"/>
        <v>-275</v>
      </c>
      <c r="E13" s="37">
        <f t="shared" si="9"/>
        <v>-15</v>
      </c>
      <c r="F13" s="37">
        <f t="shared" si="9"/>
        <v>3</v>
      </c>
      <c r="G13" s="37">
        <f t="shared" si="9"/>
        <v>63</v>
      </c>
      <c r="H13" s="37">
        <f t="shared" si="9"/>
        <v>18</v>
      </c>
      <c r="I13" s="37">
        <f t="shared" si="9"/>
        <v>216</v>
      </c>
      <c r="J13" s="49">
        <f t="shared" si="3"/>
        <v>-15.024491980077114</v>
      </c>
      <c r="K13" s="49">
        <v>3.0048983960154221</v>
      </c>
      <c r="L13" s="49">
        <v>18.029390376092536</v>
      </c>
      <c r="M13" s="37">
        <f t="shared" ref="M13:U13" si="10">M25+M26+M27</f>
        <v>-9</v>
      </c>
      <c r="N13" s="37">
        <f t="shared" si="10"/>
        <v>16</v>
      </c>
      <c r="O13" s="37">
        <f t="shared" si="10"/>
        <v>272</v>
      </c>
      <c r="P13" s="37">
        <f t="shared" si="10"/>
        <v>6</v>
      </c>
      <c r="Q13" s="37">
        <f t="shared" si="10"/>
        <v>10</v>
      </c>
      <c r="R13" s="37">
        <f t="shared" si="10"/>
        <v>25</v>
      </c>
      <c r="S13" s="37">
        <f t="shared" si="10"/>
        <v>394</v>
      </c>
      <c r="T13" s="37">
        <f t="shared" si="10"/>
        <v>12</v>
      </c>
      <c r="U13" s="37">
        <f t="shared" si="10"/>
        <v>13</v>
      </c>
      <c r="V13" s="49">
        <v>-9.0146951880462645</v>
      </c>
    </row>
    <row r="14" spans="1:22" ht="15" customHeight="1" x14ac:dyDescent="0.15">
      <c r="A14" s="4" t="s">
        <v>24</v>
      </c>
      <c r="B14" s="37">
        <f t="shared" ref="B14:I14" si="11">B28+B29+B30+B31</f>
        <v>1</v>
      </c>
      <c r="C14" s="37">
        <f t="shared" si="11"/>
        <v>16</v>
      </c>
      <c r="D14" s="37">
        <f t="shared" si="11"/>
        <v>-281</v>
      </c>
      <c r="E14" s="37">
        <f t="shared" si="11"/>
        <v>-11</v>
      </c>
      <c r="F14" s="37">
        <f t="shared" si="11"/>
        <v>21</v>
      </c>
      <c r="G14" s="37">
        <f t="shared" si="11"/>
        <v>176</v>
      </c>
      <c r="H14" s="37">
        <f t="shared" si="11"/>
        <v>32</v>
      </c>
      <c r="I14" s="37">
        <f t="shared" si="11"/>
        <v>372</v>
      </c>
      <c r="J14" s="49">
        <f t="shared" si="3"/>
        <v>-5.2131753756342807</v>
      </c>
      <c r="K14" s="49">
        <v>9.9524257171199899</v>
      </c>
      <c r="L14" s="49">
        <v>15.165601092754271</v>
      </c>
      <c r="M14" s="37">
        <f t="shared" ref="M14:U14" si="12">M28+M29+M30+M31</f>
        <v>12</v>
      </c>
      <c r="N14" s="37">
        <f t="shared" si="12"/>
        <v>50</v>
      </c>
      <c r="O14" s="37">
        <f t="shared" si="12"/>
        <v>644</v>
      </c>
      <c r="P14" s="37">
        <f t="shared" si="12"/>
        <v>22</v>
      </c>
      <c r="Q14" s="37">
        <f t="shared" si="12"/>
        <v>28</v>
      </c>
      <c r="R14" s="37">
        <f t="shared" si="12"/>
        <v>38</v>
      </c>
      <c r="S14" s="37">
        <f t="shared" si="12"/>
        <v>729</v>
      </c>
      <c r="T14" s="37">
        <f t="shared" si="12"/>
        <v>18</v>
      </c>
      <c r="U14" s="37">
        <f t="shared" si="12"/>
        <v>20</v>
      </c>
      <c r="V14" s="49">
        <v>5.6871004097828468</v>
      </c>
    </row>
    <row r="15" spans="1:22" ht="15" customHeight="1" x14ac:dyDescent="0.15">
      <c r="A15" s="4" t="s">
        <v>23</v>
      </c>
      <c r="B15" s="37">
        <f t="shared" ref="B15:I15" si="13">B32+B33+B34+B35</f>
        <v>-5</v>
      </c>
      <c r="C15" s="37">
        <f t="shared" si="13"/>
        <v>10</v>
      </c>
      <c r="D15" s="37">
        <f t="shared" si="13"/>
        <v>-216</v>
      </c>
      <c r="E15" s="37">
        <f t="shared" si="13"/>
        <v>-8</v>
      </c>
      <c r="F15" s="37">
        <f t="shared" si="13"/>
        <v>8</v>
      </c>
      <c r="G15" s="37">
        <f t="shared" si="13"/>
        <v>117</v>
      </c>
      <c r="H15" s="37">
        <f t="shared" si="13"/>
        <v>16</v>
      </c>
      <c r="I15" s="37">
        <f t="shared" si="13"/>
        <v>273</v>
      </c>
      <c r="J15" s="49">
        <f t="shared" si="3"/>
        <v>-4.9903866695150612</v>
      </c>
      <c r="K15" s="49">
        <v>4.9903866695150612</v>
      </c>
      <c r="L15" s="49">
        <v>9.9807733390301223</v>
      </c>
      <c r="M15" s="37">
        <f t="shared" ref="M15:U15" si="14">M32+M33+M34+M35</f>
        <v>3</v>
      </c>
      <c r="N15" s="37">
        <f t="shared" si="14"/>
        <v>41</v>
      </c>
      <c r="O15" s="37">
        <f t="shared" si="14"/>
        <v>504</v>
      </c>
      <c r="P15" s="37">
        <f t="shared" si="14"/>
        <v>13</v>
      </c>
      <c r="Q15" s="37">
        <f t="shared" si="14"/>
        <v>28</v>
      </c>
      <c r="R15" s="37">
        <f t="shared" si="14"/>
        <v>38</v>
      </c>
      <c r="S15" s="37">
        <f t="shared" si="14"/>
        <v>564</v>
      </c>
      <c r="T15" s="37">
        <f t="shared" si="14"/>
        <v>16</v>
      </c>
      <c r="U15" s="37">
        <f t="shared" si="14"/>
        <v>22</v>
      </c>
      <c r="V15" s="49">
        <v>1.8713950010681444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-23</v>
      </c>
      <c r="D16" s="36">
        <f t="shared" si="15"/>
        <v>-90</v>
      </c>
      <c r="E16" s="36">
        <f t="shared" si="15"/>
        <v>-9</v>
      </c>
      <c r="F16" s="36">
        <f t="shared" si="15"/>
        <v>0</v>
      </c>
      <c r="G16" s="36">
        <f t="shared" si="15"/>
        <v>18</v>
      </c>
      <c r="H16" s="36">
        <f t="shared" si="15"/>
        <v>9</v>
      </c>
      <c r="I16" s="36">
        <f t="shared" si="15"/>
        <v>111</v>
      </c>
      <c r="J16" s="53">
        <f t="shared" si="3"/>
        <v>-23.616612867279667</v>
      </c>
      <c r="K16" s="53">
        <v>0</v>
      </c>
      <c r="L16" s="53">
        <v>23.616612867279667</v>
      </c>
      <c r="M16" s="36">
        <f t="shared" ref="M16:U16" si="16">M36+M37+M38</f>
        <v>-1</v>
      </c>
      <c r="N16" s="36">
        <f t="shared" si="16"/>
        <v>5</v>
      </c>
      <c r="O16" s="36">
        <f t="shared" si="16"/>
        <v>147</v>
      </c>
      <c r="P16" s="36">
        <f t="shared" si="16"/>
        <v>3</v>
      </c>
      <c r="Q16" s="36">
        <f t="shared" si="16"/>
        <v>2</v>
      </c>
      <c r="R16" s="36">
        <f t="shared" si="16"/>
        <v>6</v>
      </c>
      <c r="S16" s="36">
        <f t="shared" si="16"/>
        <v>144</v>
      </c>
      <c r="T16" s="36">
        <f t="shared" si="16"/>
        <v>3</v>
      </c>
      <c r="U16" s="36">
        <f t="shared" si="16"/>
        <v>3</v>
      </c>
      <c r="V16" s="53">
        <v>-2.6240680963644074</v>
      </c>
    </row>
    <row r="17" spans="1:22" ht="15" customHeight="1" x14ac:dyDescent="0.15">
      <c r="A17" s="6" t="s">
        <v>21</v>
      </c>
      <c r="B17" s="35">
        <f t="shared" ref="B17:I17" si="17">B12+B13+B20</f>
        <v>-46</v>
      </c>
      <c r="C17" s="35">
        <f t="shared" si="17"/>
        <v>-52</v>
      </c>
      <c r="D17" s="35">
        <f t="shared" si="17"/>
        <v>-758</v>
      </c>
      <c r="E17" s="35">
        <f t="shared" si="17"/>
        <v>-40</v>
      </c>
      <c r="F17" s="35">
        <f t="shared" si="17"/>
        <v>71</v>
      </c>
      <c r="G17" s="35">
        <f t="shared" si="17"/>
        <v>789</v>
      </c>
      <c r="H17" s="35">
        <f t="shared" si="17"/>
        <v>111</v>
      </c>
      <c r="I17" s="35">
        <f t="shared" si="17"/>
        <v>1342</v>
      </c>
      <c r="J17" s="48">
        <f t="shared" si="3"/>
        <v>-4.3652180620763907</v>
      </c>
      <c r="K17" s="48">
        <v>7.7482620601855938</v>
      </c>
      <c r="L17" s="48">
        <v>12.113480122261985</v>
      </c>
      <c r="M17" s="35">
        <f t="shared" ref="M17:U17" si="18">M12+M13+M20</f>
        <v>-6</v>
      </c>
      <c r="N17" s="35">
        <f t="shared" si="18"/>
        <v>166</v>
      </c>
      <c r="O17" s="35">
        <f t="shared" si="18"/>
        <v>2875</v>
      </c>
      <c r="P17" s="35">
        <f t="shared" si="18"/>
        <v>110</v>
      </c>
      <c r="Q17" s="35">
        <f t="shared" si="18"/>
        <v>56</v>
      </c>
      <c r="R17" s="35">
        <f t="shared" si="18"/>
        <v>172</v>
      </c>
      <c r="S17" s="35">
        <f t="shared" si="18"/>
        <v>3080</v>
      </c>
      <c r="T17" s="35">
        <f t="shared" si="18"/>
        <v>116</v>
      </c>
      <c r="U17" s="35">
        <f t="shared" si="18"/>
        <v>56</v>
      </c>
      <c r="V17" s="48">
        <v>-0.65478270931146199</v>
      </c>
    </row>
    <row r="18" spans="1:22" ht="15" customHeight="1" x14ac:dyDescent="0.15">
      <c r="A18" s="4" t="s">
        <v>20</v>
      </c>
      <c r="B18" s="37">
        <f t="shared" ref="B18:I18" si="19">B14+B22</f>
        <v>-41</v>
      </c>
      <c r="C18" s="37">
        <f t="shared" si="19"/>
        <v>18</v>
      </c>
      <c r="D18" s="37">
        <f t="shared" si="19"/>
        <v>-595</v>
      </c>
      <c r="E18" s="37">
        <f t="shared" si="19"/>
        <v>-34</v>
      </c>
      <c r="F18" s="37">
        <f t="shared" si="19"/>
        <v>32</v>
      </c>
      <c r="G18" s="37">
        <f t="shared" si="19"/>
        <v>340</v>
      </c>
      <c r="H18" s="37">
        <f t="shared" si="19"/>
        <v>66</v>
      </c>
      <c r="I18" s="37">
        <f t="shared" si="19"/>
        <v>678</v>
      </c>
      <c r="J18" s="49">
        <f t="shared" si="3"/>
        <v>-8.6231815579260989</v>
      </c>
      <c r="K18" s="49">
        <v>8.1159355839304475</v>
      </c>
      <c r="L18" s="49">
        <v>16.739117141856546</v>
      </c>
      <c r="M18" s="37">
        <f t="shared" ref="M18:U18" si="20">M14+M22</f>
        <v>-7</v>
      </c>
      <c r="N18" s="37">
        <f t="shared" si="20"/>
        <v>88</v>
      </c>
      <c r="O18" s="37">
        <f t="shared" si="20"/>
        <v>1264</v>
      </c>
      <c r="P18" s="37">
        <f t="shared" si="20"/>
        <v>41</v>
      </c>
      <c r="Q18" s="37">
        <f t="shared" si="20"/>
        <v>47</v>
      </c>
      <c r="R18" s="37">
        <f t="shared" si="20"/>
        <v>95</v>
      </c>
      <c r="S18" s="37">
        <f t="shared" si="20"/>
        <v>1521</v>
      </c>
      <c r="T18" s="37">
        <f t="shared" si="20"/>
        <v>49</v>
      </c>
      <c r="U18" s="37">
        <f t="shared" si="20"/>
        <v>46</v>
      </c>
      <c r="V18" s="49">
        <v>-1.7753609089847835</v>
      </c>
    </row>
    <row r="19" spans="1:22" ht="15" customHeight="1" x14ac:dyDescent="0.15">
      <c r="A19" s="2" t="s">
        <v>19</v>
      </c>
      <c r="B19" s="36">
        <f t="shared" ref="B19:I19" si="21">B15+B16+B21+B23</f>
        <v>-25</v>
      </c>
      <c r="C19" s="36">
        <f t="shared" si="21"/>
        <v>-150</v>
      </c>
      <c r="D19" s="36">
        <f t="shared" si="21"/>
        <v>-720</v>
      </c>
      <c r="E19" s="36">
        <f t="shared" si="21"/>
        <v>-59</v>
      </c>
      <c r="F19" s="36">
        <f t="shared" si="21"/>
        <v>67</v>
      </c>
      <c r="G19" s="36">
        <f t="shared" si="21"/>
        <v>797</v>
      </c>
      <c r="H19" s="36">
        <f t="shared" si="21"/>
        <v>126</v>
      </c>
      <c r="I19" s="36">
        <f t="shared" si="21"/>
        <v>1495</v>
      </c>
      <c r="J19" s="53">
        <f t="shared" si="3"/>
        <v>-6.4015538519756232</v>
      </c>
      <c r="K19" s="53">
        <v>7.2695611539384197</v>
      </c>
      <c r="L19" s="53">
        <v>13.671115005914043</v>
      </c>
      <c r="M19" s="36">
        <f t="shared" ref="M19:U19" si="22">M15+M16+M21+M23</f>
        <v>34</v>
      </c>
      <c r="N19" s="36">
        <f t="shared" si="22"/>
        <v>251</v>
      </c>
      <c r="O19" s="36">
        <f t="shared" si="22"/>
        <v>3993</v>
      </c>
      <c r="P19" s="36">
        <f t="shared" si="22"/>
        <v>160</v>
      </c>
      <c r="Q19" s="36">
        <f t="shared" si="22"/>
        <v>91</v>
      </c>
      <c r="R19" s="36">
        <f t="shared" si="22"/>
        <v>217</v>
      </c>
      <c r="S19" s="36">
        <f t="shared" si="22"/>
        <v>4015</v>
      </c>
      <c r="T19" s="36">
        <f t="shared" si="22"/>
        <v>125</v>
      </c>
      <c r="U19" s="36">
        <f t="shared" si="22"/>
        <v>92</v>
      </c>
      <c r="V19" s="53">
        <v>3.6890310333418839</v>
      </c>
    </row>
    <row r="20" spans="1:22" ht="15" customHeight="1" x14ac:dyDescent="0.15">
      <c r="A20" s="5" t="s">
        <v>18</v>
      </c>
      <c r="B20" s="40">
        <f>E20+M20</f>
        <v>-20</v>
      </c>
      <c r="C20" s="40">
        <v>-73</v>
      </c>
      <c r="D20" s="40">
        <f>G20-I20+O20-S20</f>
        <v>-411</v>
      </c>
      <c r="E20" s="40">
        <f>F20-H20</f>
        <v>-19</v>
      </c>
      <c r="F20" s="40">
        <v>65</v>
      </c>
      <c r="G20" s="40">
        <v>685</v>
      </c>
      <c r="H20" s="40">
        <v>84</v>
      </c>
      <c r="I20" s="40">
        <v>1050</v>
      </c>
      <c r="J20" s="61">
        <f t="shared" si="3"/>
        <v>-2.4583481035093957</v>
      </c>
      <c r="K20" s="61">
        <v>8.4101382488479253</v>
      </c>
      <c r="L20" s="61">
        <v>10.868486352357321</v>
      </c>
      <c r="M20" s="40">
        <f>N20-R20</f>
        <v>-1</v>
      </c>
      <c r="N20" s="40">
        <f>SUM(P20:Q20)</f>
        <v>139</v>
      </c>
      <c r="O20" s="41">
        <v>2469</v>
      </c>
      <c r="P20" s="41">
        <v>101</v>
      </c>
      <c r="Q20" s="41">
        <v>38</v>
      </c>
      <c r="R20" s="41">
        <f>SUM(T20:U20)</f>
        <v>140</v>
      </c>
      <c r="S20" s="41">
        <v>2515</v>
      </c>
      <c r="T20" s="41">
        <v>102</v>
      </c>
      <c r="U20" s="41">
        <v>38</v>
      </c>
      <c r="V20" s="52">
        <v>-0.12938674228997016</v>
      </c>
    </row>
    <row r="21" spans="1:22" ht="15" customHeight="1" x14ac:dyDescent="0.15">
      <c r="A21" s="3" t="s">
        <v>17</v>
      </c>
      <c r="B21" s="42">
        <f t="shared" ref="B21:B38" si="23">E21+M21</f>
        <v>-5</v>
      </c>
      <c r="C21" s="42">
        <v>-124</v>
      </c>
      <c r="D21" s="42">
        <f t="shared" ref="D21:D38" si="24">G21-I21+O21-S21</f>
        <v>-247</v>
      </c>
      <c r="E21" s="42">
        <f t="shared" ref="E21:E38" si="25">F21-H21</f>
        <v>-28</v>
      </c>
      <c r="F21" s="42">
        <v>50</v>
      </c>
      <c r="G21" s="42">
        <v>580</v>
      </c>
      <c r="H21" s="42">
        <v>78</v>
      </c>
      <c r="I21" s="42">
        <v>884</v>
      </c>
      <c r="J21" s="62">
        <f t="shared" si="3"/>
        <v>-4.7432869957820962</v>
      </c>
      <c r="K21" s="62">
        <v>8.4701553496108826</v>
      </c>
      <c r="L21" s="62">
        <v>13.213442345392979</v>
      </c>
      <c r="M21" s="42">
        <f t="shared" ref="M21:M38" si="26">N21-R21</f>
        <v>23</v>
      </c>
      <c r="N21" s="42">
        <f>SUM(P21:Q21)</f>
        <v>159</v>
      </c>
      <c r="O21" s="42">
        <v>2663</v>
      </c>
      <c r="P21" s="42">
        <v>114</v>
      </c>
      <c r="Q21" s="42">
        <v>45</v>
      </c>
      <c r="R21" s="42">
        <f t="shared" ref="R21:R38" si="27">SUM(T21:U21)</f>
        <v>136</v>
      </c>
      <c r="S21" s="42">
        <v>2606</v>
      </c>
      <c r="T21" s="42">
        <v>83</v>
      </c>
      <c r="U21" s="42">
        <v>53</v>
      </c>
      <c r="V21" s="49">
        <v>3.896271460821005</v>
      </c>
    </row>
    <row r="22" spans="1:22" ht="15" customHeight="1" x14ac:dyDescent="0.15">
      <c r="A22" s="3" t="s">
        <v>16</v>
      </c>
      <c r="B22" s="42">
        <f t="shared" si="23"/>
        <v>-42</v>
      </c>
      <c r="C22" s="42">
        <v>2</v>
      </c>
      <c r="D22" s="42">
        <f t="shared" si="24"/>
        <v>-314</v>
      </c>
      <c r="E22" s="42">
        <f t="shared" si="25"/>
        <v>-23</v>
      </c>
      <c r="F22" s="42">
        <v>11</v>
      </c>
      <c r="G22" s="42">
        <v>164</v>
      </c>
      <c r="H22" s="42">
        <v>34</v>
      </c>
      <c r="I22" s="42">
        <v>306</v>
      </c>
      <c r="J22" s="62">
        <f t="shared" si="3"/>
        <v>-12.548955125713771</v>
      </c>
      <c r="K22" s="62">
        <v>6.0016741905587621</v>
      </c>
      <c r="L22" s="62">
        <v>18.550629316272534</v>
      </c>
      <c r="M22" s="42">
        <f>N22-R22</f>
        <v>-19</v>
      </c>
      <c r="N22" s="42">
        <f t="shared" ref="N22:N38" si="28">SUM(P22:Q22)</f>
        <v>38</v>
      </c>
      <c r="O22" s="42">
        <v>620</v>
      </c>
      <c r="P22" s="42">
        <v>19</v>
      </c>
      <c r="Q22" s="42">
        <v>19</v>
      </c>
      <c r="R22" s="42">
        <f t="shared" si="27"/>
        <v>57</v>
      </c>
      <c r="S22" s="42">
        <v>792</v>
      </c>
      <c r="T22" s="42">
        <v>31</v>
      </c>
      <c r="U22" s="42">
        <v>26</v>
      </c>
      <c r="V22" s="49">
        <v>-10.366528147328772</v>
      </c>
    </row>
    <row r="23" spans="1:22" ht="15" customHeight="1" x14ac:dyDescent="0.15">
      <c r="A23" s="1" t="s">
        <v>15</v>
      </c>
      <c r="B23" s="43">
        <f t="shared" si="23"/>
        <v>-5</v>
      </c>
      <c r="C23" s="43">
        <v>-13</v>
      </c>
      <c r="D23" s="43">
        <f t="shared" si="24"/>
        <v>-167</v>
      </c>
      <c r="E23" s="43">
        <f t="shared" si="25"/>
        <v>-14</v>
      </c>
      <c r="F23" s="43">
        <v>9</v>
      </c>
      <c r="G23" s="43">
        <v>82</v>
      </c>
      <c r="H23" s="43">
        <v>23</v>
      </c>
      <c r="I23" s="43">
        <v>227</v>
      </c>
      <c r="J23" s="63">
        <f t="shared" si="3"/>
        <v>-10.532151918562349</v>
      </c>
      <c r="K23" s="63">
        <v>6.7706690905043692</v>
      </c>
      <c r="L23" s="63">
        <v>17.302821009066719</v>
      </c>
      <c r="M23" s="43">
        <f t="shared" si="26"/>
        <v>9</v>
      </c>
      <c r="N23" s="43">
        <f t="shared" si="28"/>
        <v>46</v>
      </c>
      <c r="O23" s="43">
        <v>679</v>
      </c>
      <c r="P23" s="43">
        <v>30</v>
      </c>
      <c r="Q23" s="43">
        <v>16</v>
      </c>
      <c r="R23" s="43">
        <f t="shared" si="27"/>
        <v>37</v>
      </c>
      <c r="S23" s="47">
        <v>701</v>
      </c>
      <c r="T23" s="47">
        <v>23</v>
      </c>
      <c r="U23" s="47">
        <v>14</v>
      </c>
      <c r="V23" s="54">
        <v>6.7706690905043629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2</v>
      </c>
      <c r="D24" s="45">
        <f t="shared" si="24"/>
        <v>-72</v>
      </c>
      <c r="E24" s="40">
        <f t="shared" si="25"/>
        <v>-6</v>
      </c>
      <c r="F24" s="45">
        <v>3</v>
      </c>
      <c r="G24" s="45">
        <v>41</v>
      </c>
      <c r="H24" s="45">
        <v>9</v>
      </c>
      <c r="I24" s="46">
        <v>76</v>
      </c>
      <c r="J24" s="73">
        <f t="shared" si="3"/>
        <v>-13.754899005125115</v>
      </c>
      <c r="K24" s="73">
        <v>6.8774495025625555</v>
      </c>
      <c r="L24" s="73">
        <v>20.63234850768767</v>
      </c>
      <c r="M24" s="40">
        <f t="shared" si="26"/>
        <v>4</v>
      </c>
      <c r="N24" s="45">
        <f t="shared" si="28"/>
        <v>11</v>
      </c>
      <c r="O24" s="45">
        <v>134</v>
      </c>
      <c r="P24" s="45">
        <v>3</v>
      </c>
      <c r="Q24" s="45">
        <v>8</v>
      </c>
      <c r="R24" s="45">
        <f t="shared" si="27"/>
        <v>7</v>
      </c>
      <c r="S24" s="45">
        <v>171</v>
      </c>
      <c r="T24" s="45">
        <v>2</v>
      </c>
      <c r="U24" s="45">
        <v>5</v>
      </c>
      <c r="V24" s="51">
        <v>9.1699326700834085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-1</v>
      </c>
      <c r="D25" s="40">
        <f t="shared" si="24"/>
        <v>-37</v>
      </c>
      <c r="E25" s="40">
        <f t="shared" si="25"/>
        <v>-3</v>
      </c>
      <c r="F25" s="40">
        <v>0</v>
      </c>
      <c r="G25" s="40">
        <v>3</v>
      </c>
      <c r="H25" s="40">
        <v>3</v>
      </c>
      <c r="I25" s="40">
        <v>29</v>
      </c>
      <c r="J25" s="61">
        <f t="shared" si="3"/>
        <v>-26.598328799067232</v>
      </c>
      <c r="K25" s="61">
        <v>0</v>
      </c>
      <c r="L25" s="61">
        <v>26.598328799067232</v>
      </c>
      <c r="M25" s="40">
        <f t="shared" si="26"/>
        <v>-1</v>
      </c>
      <c r="N25" s="40">
        <f t="shared" si="28"/>
        <v>2</v>
      </c>
      <c r="O25" s="40">
        <v>32</v>
      </c>
      <c r="P25" s="40">
        <v>1</v>
      </c>
      <c r="Q25" s="40">
        <v>1</v>
      </c>
      <c r="R25" s="40">
        <f t="shared" si="27"/>
        <v>3</v>
      </c>
      <c r="S25" s="41">
        <v>43</v>
      </c>
      <c r="T25" s="41">
        <v>1</v>
      </c>
      <c r="U25" s="41">
        <v>2</v>
      </c>
      <c r="V25" s="52">
        <v>-8.8661095996890751</v>
      </c>
    </row>
    <row r="26" spans="1:22" ht="15" customHeight="1" x14ac:dyDescent="0.15">
      <c r="A26" s="3" t="s">
        <v>12</v>
      </c>
      <c r="B26" s="42">
        <f t="shared" si="23"/>
        <v>-3</v>
      </c>
      <c r="C26" s="42">
        <v>-1</v>
      </c>
      <c r="D26" s="42">
        <f t="shared" si="24"/>
        <v>-106</v>
      </c>
      <c r="E26" s="42">
        <f t="shared" si="25"/>
        <v>-1</v>
      </c>
      <c r="F26" s="42">
        <v>2</v>
      </c>
      <c r="G26" s="42">
        <v>13</v>
      </c>
      <c r="H26" s="42">
        <v>3</v>
      </c>
      <c r="I26" s="42">
        <v>65</v>
      </c>
      <c r="J26" s="62">
        <f t="shared" si="3"/>
        <v>-3.9980283695711689</v>
      </c>
      <c r="K26" s="62">
        <v>7.9960567391423405</v>
      </c>
      <c r="L26" s="62">
        <v>11.994085108713509</v>
      </c>
      <c r="M26" s="42">
        <f t="shared" si="26"/>
        <v>-2</v>
      </c>
      <c r="N26" s="42">
        <f t="shared" si="28"/>
        <v>3</v>
      </c>
      <c r="O26" s="42">
        <v>68</v>
      </c>
      <c r="P26" s="42">
        <v>0</v>
      </c>
      <c r="Q26" s="42">
        <v>3</v>
      </c>
      <c r="R26" s="42">
        <f t="shared" si="27"/>
        <v>5</v>
      </c>
      <c r="S26" s="42">
        <v>122</v>
      </c>
      <c r="T26" s="42">
        <v>5</v>
      </c>
      <c r="U26" s="42">
        <v>0</v>
      </c>
      <c r="V26" s="49">
        <v>-7.9960567391423432</v>
      </c>
    </row>
    <row r="27" spans="1:22" ht="15" customHeight="1" x14ac:dyDescent="0.15">
      <c r="A27" s="1" t="s">
        <v>11</v>
      </c>
      <c r="B27" s="43">
        <f t="shared" si="23"/>
        <v>-17</v>
      </c>
      <c r="C27" s="43">
        <v>21</v>
      </c>
      <c r="D27" s="43">
        <f t="shared" si="24"/>
        <v>-132</v>
      </c>
      <c r="E27" s="43">
        <f t="shared" si="25"/>
        <v>-11</v>
      </c>
      <c r="F27" s="43">
        <v>1</v>
      </c>
      <c r="G27" s="43">
        <v>47</v>
      </c>
      <c r="H27" s="43">
        <v>12</v>
      </c>
      <c r="I27" s="43">
        <v>122</v>
      </c>
      <c r="J27" s="63">
        <f t="shared" si="3"/>
        <v>-17.310362073276938</v>
      </c>
      <c r="K27" s="63">
        <v>1.5736692793888127</v>
      </c>
      <c r="L27" s="63">
        <v>18.884031352665751</v>
      </c>
      <c r="M27" s="43">
        <f t="shared" si="26"/>
        <v>-6</v>
      </c>
      <c r="N27" s="43">
        <f t="shared" si="28"/>
        <v>11</v>
      </c>
      <c r="O27" s="47">
        <v>172</v>
      </c>
      <c r="P27" s="47">
        <v>5</v>
      </c>
      <c r="Q27" s="47">
        <v>6</v>
      </c>
      <c r="R27" s="47">
        <f t="shared" si="27"/>
        <v>17</v>
      </c>
      <c r="S27" s="47">
        <v>229</v>
      </c>
      <c r="T27" s="47">
        <v>6</v>
      </c>
      <c r="U27" s="47">
        <v>11</v>
      </c>
      <c r="V27" s="54">
        <v>-9.4420156763328755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0</v>
      </c>
      <c r="D28" s="40">
        <f t="shared" si="24"/>
        <v>-61</v>
      </c>
      <c r="E28" s="40">
        <f t="shared" si="25"/>
        <v>-2</v>
      </c>
      <c r="F28" s="40">
        <v>1</v>
      </c>
      <c r="G28" s="40">
        <v>11</v>
      </c>
      <c r="H28" s="40">
        <v>3</v>
      </c>
      <c r="I28" s="40">
        <v>51</v>
      </c>
      <c r="J28" s="61">
        <f t="shared" si="3"/>
        <v>-8.2916855974557002</v>
      </c>
      <c r="K28" s="61">
        <v>4.145842798727851</v>
      </c>
      <c r="L28" s="61">
        <v>12.437528396183552</v>
      </c>
      <c r="M28" s="40">
        <f t="shared" si="26"/>
        <v>1</v>
      </c>
      <c r="N28" s="40">
        <f t="shared" si="28"/>
        <v>8</v>
      </c>
      <c r="O28" s="40">
        <v>51</v>
      </c>
      <c r="P28" s="40">
        <v>1</v>
      </c>
      <c r="Q28" s="40">
        <v>7</v>
      </c>
      <c r="R28" s="40">
        <f t="shared" si="27"/>
        <v>7</v>
      </c>
      <c r="S28" s="40">
        <v>72</v>
      </c>
      <c r="T28" s="40">
        <v>4</v>
      </c>
      <c r="U28" s="40">
        <v>3</v>
      </c>
      <c r="V28" s="48">
        <v>4.1458427987278519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6</v>
      </c>
      <c r="D29" s="42">
        <f t="shared" si="24"/>
        <v>-33</v>
      </c>
      <c r="E29" s="42">
        <f>F29-H29</f>
        <v>-1</v>
      </c>
      <c r="F29" s="42">
        <v>8</v>
      </c>
      <c r="G29" s="42">
        <v>67</v>
      </c>
      <c r="H29" s="42">
        <v>9</v>
      </c>
      <c r="I29" s="42">
        <v>110</v>
      </c>
      <c r="J29" s="62">
        <f t="shared" si="3"/>
        <v>-1.5445616618637157</v>
      </c>
      <c r="K29" s="62">
        <v>12.356493294909717</v>
      </c>
      <c r="L29" s="62">
        <v>13.901054956773432</v>
      </c>
      <c r="M29" s="42">
        <f t="shared" si="26"/>
        <v>0</v>
      </c>
      <c r="N29" s="42">
        <f t="shared" si="28"/>
        <v>11</v>
      </c>
      <c r="O29" s="42">
        <v>232</v>
      </c>
      <c r="P29" s="42">
        <v>4</v>
      </c>
      <c r="Q29" s="42">
        <v>7</v>
      </c>
      <c r="R29" s="42">
        <f t="shared" si="27"/>
        <v>11</v>
      </c>
      <c r="S29" s="42">
        <v>222</v>
      </c>
      <c r="T29" s="42">
        <v>4</v>
      </c>
      <c r="U29" s="42">
        <v>7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2</v>
      </c>
      <c r="C30" s="42">
        <v>23</v>
      </c>
      <c r="D30" s="42">
        <f t="shared" si="24"/>
        <v>-116</v>
      </c>
      <c r="E30" s="42">
        <f t="shared" si="25"/>
        <v>-2</v>
      </c>
      <c r="F30" s="42">
        <v>8</v>
      </c>
      <c r="G30" s="42">
        <v>58</v>
      </c>
      <c r="H30" s="42">
        <v>10</v>
      </c>
      <c r="I30" s="42">
        <v>113</v>
      </c>
      <c r="J30" s="62">
        <f t="shared" si="3"/>
        <v>-3.100920081218618</v>
      </c>
      <c r="K30" s="62">
        <v>12.403680324874477</v>
      </c>
      <c r="L30" s="62">
        <v>15.504600406093095</v>
      </c>
      <c r="M30" s="42">
        <f t="shared" si="26"/>
        <v>4</v>
      </c>
      <c r="N30" s="42">
        <f t="shared" si="28"/>
        <v>16</v>
      </c>
      <c r="O30" s="42">
        <v>168</v>
      </c>
      <c r="P30" s="42">
        <v>7</v>
      </c>
      <c r="Q30" s="42">
        <v>9</v>
      </c>
      <c r="R30" s="42">
        <f t="shared" si="27"/>
        <v>12</v>
      </c>
      <c r="S30" s="42">
        <v>229</v>
      </c>
      <c r="T30" s="42">
        <v>6</v>
      </c>
      <c r="U30" s="42">
        <v>6</v>
      </c>
      <c r="V30" s="49">
        <v>6.201840162437243</v>
      </c>
    </row>
    <row r="31" spans="1:22" ht="15" customHeight="1" x14ac:dyDescent="0.15">
      <c r="A31" s="1" t="s">
        <v>7</v>
      </c>
      <c r="B31" s="43">
        <f t="shared" si="23"/>
        <v>1</v>
      </c>
      <c r="C31" s="43">
        <v>-13</v>
      </c>
      <c r="D31" s="43">
        <f t="shared" si="24"/>
        <v>-71</v>
      </c>
      <c r="E31" s="43">
        <f t="shared" si="25"/>
        <v>-6</v>
      </c>
      <c r="F31" s="43">
        <v>4</v>
      </c>
      <c r="G31" s="43">
        <v>40</v>
      </c>
      <c r="H31" s="43">
        <v>10</v>
      </c>
      <c r="I31" s="43">
        <v>98</v>
      </c>
      <c r="J31" s="63">
        <f t="shared" si="3"/>
        <v>-10.408893662932456</v>
      </c>
      <c r="K31" s="63">
        <v>6.9392624419549707</v>
      </c>
      <c r="L31" s="63">
        <v>17.348156104887426</v>
      </c>
      <c r="M31" s="43">
        <f t="shared" si="26"/>
        <v>7</v>
      </c>
      <c r="N31" s="43">
        <f t="shared" si="28"/>
        <v>15</v>
      </c>
      <c r="O31" s="43">
        <v>193</v>
      </c>
      <c r="P31" s="43">
        <v>10</v>
      </c>
      <c r="Q31" s="43">
        <v>5</v>
      </c>
      <c r="R31" s="43">
        <f t="shared" si="27"/>
        <v>8</v>
      </c>
      <c r="S31" s="43">
        <v>206</v>
      </c>
      <c r="T31" s="43">
        <v>4</v>
      </c>
      <c r="U31" s="43">
        <v>4</v>
      </c>
      <c r="V31" s="53">
        <v>12.143709273421203</v>
      </c>
    </row>
    <row r="32" spans="1:22" ht="15" customHeight="1" x14ac:dyDescent="0.15">
      <c r="A32" s="5" t="s">
        <v>6</v>
      </c>
      <c r="B32" s="40">
        <f t="shared" si="23"/>
        <v>-3</v>
      </c>
      <c r="C32" s="40">
        <v>-7</v>
      </c>
      <c r="D32" s="40">
        <f t="shared" si="24"/>
        <v>18</v>
      </c>
      <c r="E32" s="40">
        <f t="shared" si="25"/>
        <v>0</v>
      </c>
      <c r="F32" s="40">
        <v>1</v>
      </c>
      <c r="G32" s="40">
        <v>23</v>
      </c>
      <c r="H32" s="40">
        <v>1</v>
      </c>
      <c r="I32" s="40">
        <v>15</v>
      </c>
      <c r="J32" s="61">
        <f t="shared" si="3"/>
        <v>0</v>
      </c>
      <c r="K32" s="61">
        <v>7.1881523494426718</v>
      </c>
      <c r="L32" s="61">
        <v>7.1881523494426718</v>
      </c>
      <c r="M32" s="40">
        <f t="shared" si="26"/>
        <v>-3</v>
      </c>
      <c r="N32" s="40">
        <f t="shared" si="28"/>
        <v>9</v>
      </c>
      <c r="O32" s="41">
        <v>81</v>
      </c>
      <c r="P32" s="41">
        <v>1</v>
      </c>
      <c r="Q32" s="41">
        <v>8</v>
      </c>
      <c r="R32" s="41">
        <f t="shared" si="27"/>
        <v>12</v>
      </c>
      <c r="S32" s="41">
        <v>71</v>
      </c>
      <c r="T32" s="41">
        <v>6</v>
      </c>
      <c r="U32" s="41">
        <v>6</v>
      </c>
      <c r="V32" s="52">
        <v>-21.564457048327995</v>
      </c>
    </row>
    <row r="33" spans="1:22" ht="15" customHeight="1" x14ac:dyDescent="0.15">
      <c r="A33" s="3" t="s">
        <v>5</v>
      </c>
      <c r="B33" s="42">
        <f t="shared" si="23"/>
        <v>3</v>
      </c>
      <c r="C33" s="42">
        <v>12</v>
      </c>
      <c r="D33" s="42">
        <f t="shared" si="24"/>
        <v>-154</v>
      </c>
      <c r="E33" s="42">
        <f t="shared" si="25"/>
        <v>-5</v>
      </c>
      <c r="F33" s="42">
        <v>2</v>
      </c>
      <c r="G33" s="42">
        <v>33</v>
      </c>
      <c r="H33" s="42">
        <v>7</v>
      </c>
      <c r="I33" s="42">
        <v>134</v>
      </c>
      <c r="J33" s="62">
        <f t="shared" si="3"/>
        <v>-8.0523824021249446</v>
      </c>
      <c r="K33" s="62">
        <v>3.2209529608499787</v>
      </c>
      <c r="L33" s="62">
        <v>11.273335362974924</v>
      </c>
      <c r="M33" s="42">
        <f t="shared" si="26"/>
        <v>8</v>
      </c>
      <c r="N33" s="42">
        <f t="shared" si="28"/>
        <v>16</v>
      </c>
      <c r="O33" s="42">
        <v>178</v>
      </c>
      <c r="P33" s="42">
        <v>7</v>
      </c>
      <c r="Q33" s="42">
        <v>9</v>
      </c>
      <c r="R33" s="42">
        <f t="shared" si="27"/>
        <v>8</v>
      </c>
      <c r="S33" s="42">
        <v>231</v>
      </c>
      <c r="T33" s="42">
        <v>4</v>
      </c>
      <c r="U33" s="42">
        <v>4</v>
      </c>
      <c r="V33" s="49">
        <v>12.883811843399915</v>
      </c>
    </row>
    <row r="34" spans="1:22" ht="15" customHeight="1" x14ac:dyDescent="0.15">
      <c r="A34" s="3" t="s">
        <v>4</v>
      </c>
      <c r="B34" s="42">
        <f t="shared" si="23"/>
        <v>-7</v>
      </c>
      <c r="C34" s="42">
        <v>0</v>
      </c>
      <c r="D34" s="42">
        <f t="shared" si="24"/>
        <v>-45</v>
      </c>
      <c r="E34" s="42">
        <f t="shared" si="25"/>
        <v>-4</v>
      </c>
      <c r="F34" s="42">
        <v>2</v>
      </c>
      <c r="G34" s="42">
        <v>30</v>
      </c>
      <c r="H34" s="42">
        <v>6</v>
      </c>
      <c r="I34" s="42">
        <v>60</v>
      </c>
      <c r="J34" s="62">
        <f t="shared" si="3"/>
        <v>-9.6194391735188702</v>
      </c>
      <c r="K34" s="62">
        <v>4.8097195867594351</v>
      </c>
      <c r="L34" s="62">
        <v>14.429158760278305</v>
      </c>
      <c r="M34" s="42">
        <f t="shared" si="26"/>
        <v>-3</v>
      </c>
      <c r="N34" s="42">
        <f t="shared" si="28"/>
        <v>5</v>
      </c>
      <c r="O34" s="42">
        <v>115</v>
      </c>
      <c r="P34" s="42">
        <v>1</v>
      </c>
      <c r="Q34" s="42">
        <v>4</v>
      </c>
      <c r="R34" s="42">
        <f t="shared" si="27"/>
        <v>8</v>
      </c>
      <c r="S34" s="42">
        <v>130</v>
      </c>
      <c r="T34" s="42">
        <v>3</v>
      </c>
      <c r="U34" s="42">
        <v>5</v>
      </c>
      <c r="V34" s="49">
        <v>-7.2145793801391545</v>
      </c>
    </row>
    <row r="35" spans="1:22" ht="15" customHeight="1" x14ac:dyDescent="0.15">
      <c r="A35" s="1" t="s">
        <v>3</v>
      </c>
      <c r="B35" s="43">
        <f t="shared" si="23"/>
        <v>2</v>
      </c>
      <c r="C35" s="43">
        <v>5</v>
      </c>
      <c r="D35" s="43">
        <f t="shared" si="24"/>
        <v>-35</v>
      </c>
      <c r="E35" s="43">
        <f t="shared" si="25"/>
        <v>1</v>
      </c>
      <c r="F35" s="43">
        <v>3</v>
      </c>
      <c r="G35" s="43">
        <v>31</v>
      </c>
      <c r="H35" s="43">
        <v>2</v>
      </c>
      <c r="I35" s="43">
        <v>64</v>
      </c>
      <c r="J35" s="63">
        <f t="shared" si="3"/>
        <v>2.3407939460014111</v>
      </c>
      <c r="K35" s="63">
        <v>7.0223818380042324</v>
      </c>
      <c r="L35" s="63">
        <v>4.6815878920028213</v>
      </c>
      <c r="M35" s="43">
        <f>N35-R35</f>
        <v>1</v>
      </c>
      <c r="N35" s="43">
        <f t="shared" si="28"/>
        <v>11</v>
      </c>
      <c r="O35" s="47">
        <v>130</v>
      </c>
      <c r="P35" s="47">
        <v>4</v>
      </c>
      <c r="Q35" s="47">
        <v>7</v>
      </c>
      <c r="R35" s="47">
        <f t="shared" si="27"/>
        <v>10</v>
      </c>
      <c r="S35" s="47">
        <v>132</v>
      </c>
      <c r="T35" s="47">
        <v>3</v>
      </c>
      <c r="U35" s="47">
        <v>7</v>
      </c>
      <c r="V35" s="54">
        <v>2.3407939460014155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-17</v>
      </c>
      <c r="D36" s="40">
        <f t="shared" si="24"/>
        <v>-21</v>
      </c>
      <c r="E36" s="40">
        <f t="shared" si="25"/>
        <v>-5</v>
      </c>
      <c r="F36" s="40">
        <v>0</v>
      </c>
      <c r="G36" s="40">
        <v>9</v>
      </c>
      <c r="H36" s="40">
        <v>5</v>
      </c>
      <c r="I36" s="40">
        <v>53</v>
      </c>
      <c r="J36" s="61">
        <f t="shared" si="3"/>
        <v>-29.838300933570949</v>
      </c>
      <c r="K36" s="61">
        <v>0</v>
      </c>
      <c r="L36" s="61">
        <v>29.838300933570949</v>
      </c>
      <c r="M36" s="40">
        <f t="shared" si="26"/>
        <v>0</v>
      </c>
      <c r="N36" s="40">
        <f t="shared" si="28"/>
        <v>2</v>
      </c>
      <c r="O36" s="40">
        <v>66</v>
      </c>
      <c r="P36" s="40">
        <v>1</v>
      </c>
      <c r="Q36" s="40">
        <v>1</v>
      </c>
      <c r="R36" s="40">
        <f t="shared" si="27"/>
        <v>2</v>
      </c>
      <c r="S36" s="40">
        <v>43</v>
      </c>
      <c r="T36" s="40">
        <v>0</v>
      </c>
      <c r="U36" s="40">
        <v>2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-1</v>
      </c>
      <c r="C37" s="42">
        <v>-2</v>
      </c>
      <c r="D37" s="42">
        <f t="shared" si="24"/>
        <v>-26</v>
      </c>
      <c r="E37" s="42">
        <f t="shared" si="25"/>
        <v>0</v>
      </c>
      <c r="F37" s="42">
        <v>0</v>
      </c>
      <c r="G37" s="42">
        <v>4</v>
      </c>
      <c r="H37" s="42">
        <v>0</v>
      </c>
      <c r="I37" s="42">
        <v>26</v>
      </c>
      <c r="J37" s="62">
        <f t="shared" si="3"/>
        <v>0</v>
      </c>
      <c r="K37" s="62">
        <v>0</v>
      </c>
      <c r="L37" s="62">
        <v>0</v>
      </c>
      <c r="M37" s="42">
        <f t="shared" si="26"/>
        <v>-1</v>
      </c>
      <c r="N37" s="42">
        <f t="shared" si="28"/>
        <v>2</v>
      </c>
      <c r="O37" s="42">
        <v>53</v>
      </c>
      <c r="P37" s="42">
        <v>1</v>
      </c>
      <c r="Q37" s="42">
        <v>1</v>
      </c>
      <c r="R37" s="42">
        <f t="shared" si="27"/>
        <v>3</v>
      </c>
      <c r="S37" s="42">
        <v>57</v>
      </c>
      <c r="T37" s="42">
        <v>3</v>
      </c>
      <c r="U37" s="42">
        <v>0</v>
      </c>
      <c r="V37" s="49">
        <v>-9.0362191468818835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-4</v>
      </c>
      <c r="D38" s="43">
        <f t="shared" si="24"/>
        <v>-43</v>
      </c>
      <c r="E38" s="43">
        <f t="shared" si="25"/>
        <v>-4</v>
      </c>
      <c r="F38" s="43">
        <v>0</v>
      </c>
      <c r="G38" s="43">
        <v>5</v>
      </c>
      <c r="H38" s="43">
        <v>4</v>
      </c>
      <c r="I38" s="43">
        <v>32</v>
      </c>
      <c r="J38" s="63">
        <f t="shared" si="3"/>
        <v>-38.890812711435501</v>
      </c>
      <c r="K38" s="63">
        <v>0</v>
      </c>
      <c r="L38" s="63">
        <v>38.890812711435501</v>
      </c>
      <c r="M38" s="43">
        <f t="shared" si="26"/>
        <v>0</v>
      </c>
      <c r="N38" s="43">
        <f t="shared" si="28"/>
        <v>1</v>
      </c>
      <c r="O38" s="43">
        <v>28</v>
      </c>
      <c r="P38" s="43">
        <v>1</v>
      </c>
      <c r="Q38" s="43">
        <v>0</v>
      </c>
      <c r="R38" s="43">
        <f t="shared" si="27"/>
        <v>1</v>
      </c>
      <c r="S38" s="43">
        <v>44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5" zoomScaleNormal="100" zoomScaleSheetLayoutView="7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-172</v>
      </c>
      <c r="C9" s="34">
        <f t="shared" si="0"/>
        <v>-162</v>
      </c>
      <c r="D9" s="34">
        <f t="shared" si="0"/>
        <v>-2332</v>
      </c>
      <c r="E9" s="34">
        <f t="shared" si="0"/>
        <v>-195</v>
      </c>
      <c r="F9" s="34">
        <f t="shared" si="0"/>
        <v>131</v>
      </c>
      <c r="G9" s="34">
        <f t="shared" si="0"/>
        <v>1829</v>
      </c>
      <c r="H9" s="34">
        <f t="shared" si="0"/>
        <v>326</v>
      </c>
      <c r="I9" s="34">
        <f t="shared" si="0"/>
        <v>3728</v>
      </c>
      <c r="J9" s="51">
        <f>K9-L9</f>
        <v>-7.9867248121927403</v>
      </c>
      <c r="K9" s="51">
        <v>5.3654407712679433</v>
      </c>
      <c r="L9" s="51">
        <v>13.352165583460684</v>
      </c>
      <c r="M9" s="34">
        <f t="shared" ref="M9:U9" si="1">M10+M11</f>
        <v>23</v>
      </c>
      <c r="N9" s="34">
        <f t="shared" si="1"/>
        <v>431</v>
      </c>
      <c r="O9" s="34">
        <f t="shared" si="1"/>
        <v>7006</v>
      </c>
      <c r="P9" s="34">
        <f t="shared" si="1"/>
        <v>230</v>
      </c>
      <c r="Q9" s="34">
        <f t="shared" si="1"/>
        <v>201</v>
      </c>
      <c r="R9" s="34">
        <f>R10+R11</f>
        <v>408</v>
      </c>
      <c r="S9" s="34">
        <f t="shared" si="1"/>
        <v>7439</v>
      </c>
      <c r="T9" s="34">
        <f t="shared" si="1"/>
        <v>207</v>
      </c>
      <c r="U9" s="34">
        <f t="shared" si="1"/>
        <v>201</v>
      </c>
      <c r="V9" s="51">
        <v>0.94202395220734658</v>
      </c>
    </row>
    <row r="10" spans="1:22" ht="15" customHeight="1" x14ac:dyDescent="0.15">
      <c r="A10" s="6" t="s">
        <v>28</v>
      </c>
      <c r="B10" s="35">
        <f t="shared" ref="B10:I10" si="2">B20+B21+B22+B23</f>
        <v>-108</v>
      </c>
      <c r="C10" s="35">
        <f t="shared" si="2"/>
        <v>-190</v>
      </c>
      <c r="D10" s="35">
        <f t="shared" si="2"/>
        <v>-1283</v>
      </c>
      <c r="E10" s="35">
        <f t="shared" si="2"/>
        <v>-114</v>
      </c>
      <c r="F10" s="35">
        <f t="shared" si="2"/>
        <v>103</v>
      </c>
      <c r="G10" s="35">
        <f t="shared" si="2"/>
        <v>1468</v>
      </c>
      <c r="H10" s="35">
        <f t="shared" si="2"/>
        <v>217</v>
      </c>
      <c r="I10" s="35">
        <f t="shared" si="2"/>
        <v>2552</v>
      </c>
      <c r="J10" s="48">
        <f t="shared" ref="J10:J38" si="3">K10-L10</f>
        <v>-6.2301079361333835</v>
      </c>
      <c r="K10" s="48">
        <v>5.6289571703661272</v>
      </c>
      <c r="L10" s="48">
        <v>11.859065106499511</v>
      </c>
      <c r="M10" s="35">
        <f t="shared" ref="M10:U10" si="4">M20+M21+M22+M23</f>
        <v>6</v>
      </c>
      <c r="N10" s="35">
        <f t="shared" si="4"/>
        <v>291</v>
      </c>
      <c r="O10" s="35">
        <f t="shared" si="4"/>
        <v>5265</v>
      </c>
      <c r="P10" s="35">
        <f t="shared" si="4"/>
        <v>185</v>
      </c>
      <c r="Q10" s="35">
        <f t="shared" si="4"/>
        <v>106</v>
      </c>
      <c r="R10" s="35">
        <f t="shared" si="4"/>
        <v>285</v>
      </c>
      <c r="S10" s="35">
        <f t="shared" si="4"/>
        <v>5464</v>
      </c>
      <c r="T10" s="35">
        <f t="shared" si="4"/>
        <v>164</v>
      </c>
      <c r="U10" s="35">
        <f t="shared" si="4"/>
        <v>121</v>
      </c>
      <c r="V10" s="48">
        <v>0.32790041769122702</v>
      </c>
    </row>
    <row r="11" spans="1:22" ht="15" customHeight="1" x14ac:dyDescent="0.15">
      <c r="A11" s="2" t="s">
        <v>27</v>
      </c>
      <c r="B11" s="36">
        <f t="shared" ref="B11:I11" si="5">B12+B13+B14+B15+B16</f>
        <v>-64</v>
      </c>
      <c r="C11" s="36">
        <f t="shared" si="5"/>
        <v>28</v>
      </c>
      <c r="D11" s="36">
        <f t="shared" si="5"/>
        <v>-1049</v>
      </c>
      <c r="E11" s="36">
        <f t="shared" si="5"/>
        <v>-81</v>
      </c>
      <c r="F11" s="36">
        <f t="shared" si="5"/>
        <v>28</v>
      </c>
      <c r="G11" s="36">
        <f t="shared" si="5"/>
        <v>361</v>
      </c>
      <c r="H11" s="36">
        <f t="shared" si="5"/>
        <v>109</v>
      </c>
      <c r="I11" s="36">
        <f t="shared" si="5"/>
        <v>1176</v>
      </c>
      <c r="J11" s="53">
        <f t="shared" si="3"/>
        <v>-13.241186202473481</v>
      </c>
      <c r="K11" s="53">
        <v>4.5772001687562653</v>
      </c>
      <c r="L11" s="53">
        <v>17.818386371229746</v>
      </c>
      <c r="M11" s="36">
        <f t="shared" ref="M11:U11" si="6">M12+M13+M14+M15+M16</f>
        <v>17</v>
      </c>
      <c r="N11" s="36">
        <f t="shared" si="6"/>
        <v>140</v>
      </c>
      <c r="O11" s="36">
        <f t="shared" si="6"/>
        <v>1741</v>
      </c>
      <c r="P11" s="36">
        <f t="shared" si="6"/>
        <v>45</v>
      </c>
      <c r="Q11" s="36">
        <f t="shared" si="6"/>
        <v>95</v>
      </c>
      <c r="R11" s="36">
        <f t="shared" si="6"/>
        <v>123</v>
      </c>
      <c r="S11" s="36">
        <f t="shared" si="6"/>
        <v>1975</v>
      </c>
      <c r="T11" s="36">
        <f t="shared" si="6"/>
        <v>43</v>
      </c>
      <c r="U11" s="36">
        <f t="shared" si="6"/>
        <v>80</v>
      </c>
      <c r="V11" s="53">
        <v>2.7790143881734437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-8</v>
      </c>
      <c r="D12" s="35">
        <f t="shared" si="7"/>
        <v>-88</v>
      </c>
      <c r="E12" s="35">
        <f t="shared" si="7"/>
        <v>-1</v>
      </c>
      <c r="F12" s="35">
        <f t="shared" si="7"/>
        <v>3</v>
      </c>
      <c r="G12" s="35">
        <f t="shared" si="7"/>
        <v>32</v>
      </c>
      <c r="H12" s="35">
        <f t="shared" si="7"/>
        <v>4</v>
      </c>
      <c r="I12" s="35">
        <f t="shared" si="7"/>
        <v>94</v>
      </c>
      <c r="J12" s="48">
        <f t="shared" si="3"/>
        <v>-2.1138588058145595</v>
      </c>
      <c r="K12" s="48">
        <v>6.3415764174436786</v>
      </c>
      <c r="L12" s="48">
        <v>8.4554352232582382</v>
      </c>
      <c r="M12" s="35">
        <f t="shared" ref="M12:U12" si="8">M24</f>
        <v>-4</v>
      </c>
      <c r="N12" s="35">
        <f t="shared" si="8"/>
        <v>9</v>
      </c>
      <c r="O12" s="35">
        <f t="shared" si="8"/>
        <v>151</v>
      </c>
      <c r="P12" s="35">
        <f t="shared" si="8"/>
        <v>2</v>
      </c>
      <c r="Q12" s="35">
        <f t="shared" si="8"/>
        <v>7</v>
      </c>
      <c r="R12" s="35">
        <f t="shared" si="8"/>
        <v>13</v>
      </c>
      <c r="S12" s="35">
        <f t="shared" si="8"/>
        <v>177</v>
      </c>
      <c r="T12" s="35">
        <f t="shared" si="8"/>
        <v>3</v>
      </c>
      <c r="U12" s="35">
        <f t="shared" si="8"/>
        <v>10</v>
      </c>
      <c r="V12" s="48">
        <v>-8.4554352232582382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-12</v>
      </c>
      <c r="D13" s="37">
        <f t="shared" si="9"/>
        <v>-230</v>
      </c>
      <c r="E13" s="37">
        <f t="shared" si="9"/>
        <v>-21</v>
      </c>
      <c r="F13" s="37">
        <f t="shared" si="9"/>
        <v>2</v>
      </c>
      <c r="G13" s="37">
        <f t="shared" si="9"/>
        <v>61</v>
      </c>
      <c r="H13" s="37">
        <f t="shared" si="9"/>
        <v>23</v>
      </c>
      <c r="I13" s="37">
        <f t="shared" si="9"/>
        <v>224</v>
      </c>
      <c r="J13" s="49">
        <f t="shared" si="3"/>
        <v>-18.883310257837866</v>
      </c>
      <c r="K13" s="49">
        <v>1.7984105007464635</v>
      </c>
      <c r="L13" s="49">
        <v>20.68172075858433</v>
      </c>
      <c r="M13" s="37">
        <f t="shared" ref="M13:U13" si="10">M25+M26+M27</f>
        <v>-3</v>
      </c>
      <c r="N13" s="37">
        <f t="shared" si="10"/>
        <v>19</v>
      </c>
      <c r="O13" s="37">
        <f t="shared" si="10"/>
        <v>277</v>
      </c>
      <c r="P13" s="37">
        <f t="shared" si="10"/>
        <v>2</v>
      </c>
      <c r="Q13" s="37">
        <f t="shared" si="10"/>
        <v>17</v>
      </c>
      <c r="R13" s="37">
        <f t="shared" si="10"/>
        <v>22</v>
      </c>
      <c r="S13" s="37">
        <f t="shared" si="10"/>
        <v>344</v>
      </c>
      <c r="T13" s="37">
        <f t="shared" si="10"/>
        <v>7</v>
      </c>
      <c r="U13" s="37">
        <f t="shared" si="10"/>
        <v>15</v>
      </c>
      <c r="V13" s="49">
        <v>-2.6976157511196988</v>
      </c>
    </row>
    <row r="14" spans="1:22" ht="15" customHeight="1" x14ac:dyDescent="0.15">
      <c r="A14" s="4" t="s">
        <v>24</v>
      </c>
      <c r="B14" s="37">
        <f t="shared" ref="B14:I14" si="11">B28+B29+B30+B31</f>
        <v>-13</v>
      </c>
      <c r="C14" s="37">
        <f t="shared" si="11"/>
        <v>30</v>
      </c>
      <c r="D14" s="37">
        <f t="shared" si="11"/>
        <v>-343</v>
      </c>
      <c r="E14" s="37">
        <f t="shared" si="11"/>
        <v>-28</v>
      </c>
      <c r="F14" s="37">
        <f t="shared" si="11"/>
        <v>11</v>
      </c>
      <c r="G14" s="37">
        <f t="shared" si="11"/>
        <v>150</v>
      </c>
      <c r="H14" s="37">
        <f t="shared" si="11"/>
        <v>39</v>
      </c>
      <c r="I14" s="37">
        <f t="shared" si="11"/>
        <v>410</v>
      </c>
      <c r="J14" s="49">
        <f t="shared" si="3"/>
        <v>-12.003547036404104</v>
      </c>
      <c r="K14" s="49">
        <v>4.7156791928730408</v>
      </c>
      <c r="L14" s="49">
        <v>16.719226229277144</v>
      </c>
      <c r="M14" s="37">
        <f t="shared" ref="M14:U14" si="12">M28+M29+M30+M31</f>
        <v>15</v>
      </c>
      <c r="N14" s="37">
        <f t="shared" si="12"/>
        <v>54</v>
      </c>
      <c r="O14" s="37">
        <f t="shared" si="12"/>
        <v>651</v>
      </c>
      <c r="P14" s="37">
        <f t="shared" si="12"/>
        <v>19</v>
      </c>
      <c r="Q14" s="37">
        <f t="shared" si="12"/>
        <v>35</v>
      </c>
      <c r="R14" s="37">
        <f t="shared" si="12"/>
        <v>39</v>
      </c>
      <c r="S14" s="37">
        <f t="shared" si="12"/>
        <v>734</v>
      </c>
      <c r="T14" s="37">
        <f t="shared" si="12"/>
        <v>15</v>
      </c>
      <c r="U14" s="37">
        <f t="shared" si="12"/>
        <v>24</v>
      </c>
      <c r="V14" s="49">
        <v>6.4304716266450548</v>
      </c>
    </row>
    <row r="15" spans="1:22" ht="15" customHeight="1" x14ac:dyDescent="0.15">
      <c r="A15" s="4" t="s">
        <v>23</v>
      </c>
      <c r="B15" s="37">
        <f t="shared" ref="B15:I15" si="13">B32+B33+B34+B35</f>
        <v>-20</v>
      </c>
      <c r="C15" s="37">
        <f t="shared" si="13"/>
        <v>11</v>
      </c>
      <c r="D15" s="37">
        <f t="shared" si="13"/>
        <v>-248</v>
      </c>
      <c r="E15" s="37">
        <f t="shared" si="13"/>
        <v>-26</v>
      </c>
      <c r="F15" s="37">
        <f t="shared" si="13"/>
        <v>8</v>
      </c>
      <c r="G15" s="37">
        <f t="shared" si="13"/>
        <v>95</v>
      </c>
      <c r="H15" s="37">
        <f t="shared" si="13"/>
        <v>34</v>
      </c>
      <c r="I15" s="37">
        <f t="shared" si="13"/>
        <v>320</v>
      </c>
      <c r="J15" s="49">
        <f t="shared" si="3"/>
        <v>-14.743259114720887</v>
      </c>
      <c r="K15" s="49">
        <v>4.536387419914119</v>
      </c>
      <c r="L15" s="49">
        <v>19.279646534635006</v>
      </c>
      <c r="M15" s="37">
        <f t="shared" ref="M15:U15" si="14">M32+M33+M34+M35</f>
        <v>6</v>
      </c>
      <c r="N15" s="37">
        <f t="shared" si="14"/>
        <v>50</v>
      </c>
      <c r="O15" s="37">
        <f t="shared" si="14"/>
        <v>560</v>
      </c>
      <c r="P15" s="37">
        <f t="shared" si="14"/>
        <v>18</v>
      </c>
      <c r="Q15" s="37">
        <f t="shared" si="14"/>
        <v>32</v>
      </c>
      <c r="R15" s="37">
        <f t="shared" si="14"/>
        <v>44</v>
      </c>
      <c r="S15" s="37">
        <f t="shared" si="14"/>
        <v>583</v>
      </c>
      <c r="T15" s="37">
        <f t="shared" si="14"/>
        <v>15</v>
      </c>
      <c r="U15" s="37">
        <f t="shared" si="14"/>
        <v>29</v>
      </c>
      <c r="V15" s="49">
        <v>3.4022905649355835</v>
      </c>
    </row>
    <row r="16" spans="1:22" ht="15" customHeight="1" x14ac:dyDescent="0.15">
      <c r="A16" s="2" t="s">
        <v>22</v>
      </c>
      <c r="B16" s="36">
        <f t="shared" ref="B16:I16" si="15">B36+B37+B38</f>
        <v>-2</v>
      </c>
      <c r="C16" s="36">
        <f t="shared" si="15"/>
        <v>7</v>
      </c>
      <c r="D16" s="36">
        <f t="shared" si="15"/>
        <v>-140</v>
      </c>
      <c r="E16" s="36">
        <f t="shared" si="15"/>
        <v>-5</v>
      </c>
      <c r="F16" s="36">
        <f t="shared" si="15"/>
        <v>4</v>
      </c>
      <c r="G16" s="36">
        <f t="shared" si="15"/>
        <v>23</v>
      </c>
      <c r="H16" s="36">
        <f t="shared" si="15"/>
        <v>9</v>
      </c>
      <c r="I16" s="36">
        <f t="shared" si="15"/>
        <v>128</v>
      </c>
      <c r="J16" s="53">
        <f t="shared" si="3"/>
        <v>-11.46911508707101</v>
      </c>
      <c r="K16" s="53">
        <v>9.1752920696568054</v>
      </c>
      <c r="L16" s="53">
        <v>20.644407156727816</v>
      </c>
      <c r="M16" s="36">
        <f t="shared" ref="M16:U16" si="16">M36+M37+M38</f>
        <v>3</v>
      </c>
      <c r="N16" s="36">
        <f t="shared" si="16"/>
        <v>8</v>
      </c>
      <c r="O16" s="36">
        <f t="shared" si="16"/>
        <v>102</v>
      </c>
      <c r="P16" s="36">
        <f t="shared" si="16"/>
        <v>4</v>
      </c>
      <c r="Q16" s="36">
        <f t="shared" si="16"/>
        <v>4</v>
      </c>
      <c r="R16" s="36">
        <f t="shared" si="16"/>
        <v>5</v>
      </c>
      <c r="S16" s="36">
        <f t="shared" si="16"/>
        <v>137</v>
      </c>
      <c r="T16" s="36">
        <f t="shared" si="16"/>
        <v>3</v>
      </c>
      <c r="U16" s="36">
        <f t="shared" si="16"/>
        <v>2</v>
      </c>
      <c r="V16" s="53">
        <v>6.8814690522426041</v>
      </c>
    </row>
    <row r="17" spans="1:22" ht="15" customHeight="1" x14ac:dyDescent="0.15">
      <c r="A17" s="6" t="s">
        <v>21</v>
      </c>
      <c r="B17" s="35">
        <f t="shared" ref="B17:I17" si="17">B12+B13+B20</f>
        <v>-75</v>
      </c>
      <c r="C17" s="35">
        <f t="shared" si="17"/>
        <v>-90</v>
      </c>
      <c r="D17" s="35">
        <f t="shared" si="17"/>
        <v>-900</v>
      </c>
      <c r="E17" s="35">
        <f t="shared" si="17"/>
        <v>-53</v>
      </c>
      <c r="F17" s="35">
        <f t="shared" si="17"/>
        <v>57</v>
      </c>
      <c r="G17" s="35">
        <f t="shared" si="17"/>
        <v>747</v>
      </c>
      <c r="H17" s="35">
        <f t="shared" si="17"/>
        <v>110</v>
      </c>
      <c r="I17" s="35">
        <f t="shared" si="17"/>
        <v>1426</v>
      </c>
      <c r="J17" s="48">
        <f t="shared" si="3"/>
        <v>-5.4063404957679912</v>
      </c>
      <c r="K17" s="48">
        <v>5.8143661935618018</v>
      </c>
      <c r="L17" s="48">
        <v>11.220706689329793</v>
      </c>
      <c r="M17" s="35">
        <f t="shared" ref="M17:U17" si="18">M12+M13+M20</f>
        <v>-22</v>
      </c>
      <c r="N17" s="35">
        <f t="shared" si="18"/>
        <v>129</v>
      </c>
      <c r="O17" s="35">
        <f t="shared" si="18"/>
        <v>2387</v>
      </c>
      <c r="P17" s="35">
        <f t="shared" si="18"/>
        <v>74</v>
      </c>
      <c r="Q17" s="35">
        <f t="shared" si="18"/>
        <v>55</v>
      </c>
      <c r="R17" s="35">
        <f t="shared" si="18"/>
        <v>151</v>
      </c>
      <c r="S17" s="35">
        <f t="shared" si="18"/>
        <v>2608</v>
      </c>
      <c r="T17" s="35">
        <f t="shared" si="18"/>
        <v>90</v>
      </c>
      <c r="U17" s="35">
        <f t="shared" si="18"/>
        <v>61</v>
      </c>
      <c r="V17" s="48">
        <v>-2.2441413378659583</v>
      </c>
    </row>
    <row r="18" spans="1:22" ht="15" customHeight="1" x14ac:dyDescent="0.15">
      <c r="A18" s="4" t="s">
        <v>20</v>
      </c>
      <c r="B18" s="37">
        <f t="shared" ref="B18:I18" si="19">B14+B22</f>
        <v>-41</v>
      </c>
      <c r="C18" s="37">
        <f t="shared" si="19"/>
        <v>9</v>
      </c>
      <c r="D18" s="37">
        <f t="shared" si="19"/>
        <v>-656</v>
      </c>
      <c r="E18" s="37">
        <f t="shared" si="19"/>
        <v>-51</v>
      </c>
      <c r="F18" s="37">
        <f t="shared" si="19"/>
        <v>18</v>
      </c>
      <c r="G18" s="37">
        <f t="shared" si="19"/>
        <v>307</v>
      </c>
      <c r="H18" s="37">
        <f t="shared" si="19"/>
        <v>69</v>
      </c>
      <c r="I18" s="37">
        <f t="shared" si="19"/>
        <v>754</v>
      </c>
      <c r="J18" s="49">
        <f t="shared" si="3"/>
        <v>-11.573138630222832</v>
      </c>
      <c r="K18" s="49">
        <v>4.0846371636080585</v>
      </c>
      <c r="L18" s="49">
        <v>15.657775793830892</v>
      </c>
      <c r="M18" s="37">
        <f t="shared" ref="M18:U18" si="20">M14+M22</f>
        <v>10</v>
      </c>
      <c r="N18" s="37">
        <f t="shared" si="20"/>
        <v>78</v>
      </c>
      <c r="O18" s="37">
        <f t="shared" si="20"/>
        <v>1217</v>
      </c>
      <c r="P18" s="37">
        <f t="shared" si="20"/>
        <v>28</v>
      </c>
      <c r="Q18" s="37">
        <f t="shared" si="20"/>
        <v>50</v>
      </c>
      <c r="R18" s="37">
        <f t="shared" si="20"/>
        <v>68</v>
      </c>
      <c r="S18" s="37">
        <f t="shared" si="20"/>
        <v>1426</v>
      </c>
      <c r="T18" s="37">
        <f t="shared" si="20"/>
        <v>27</v>
      </c>
      <c r="U18" s="37">
        <f t="shared" si="20"/>
        <v>41</v>
      </c>
      <c r="V18" s="49">
        <v>2.2692428686711459</v>
      </c>
    </row>
    <row r="19" spans="1:22" ht="15" customHeight="1" x14ac:dyDescent="0.15">
      <c r="A19" s="2" t="s">
        <v>19</v>
      </c>
      <c r="B19" s="36">
        <f t="shared" ref="B19:I19" si="21">B15+B16+B21+B23</f>
        <v>-56</v>
      </c>
      <c r="C19" s="36">
        <f t="shared" si="21"/>
        <v>-81</v>
      </c>
      <c r="D19" s="36">
        <f t="shared" si="21"/>
        <v>-776</v>
      </c>
      <c r="E19" s="36">
        <f t="shared" si="21"/>
        <v>-91</v>
      </c>
      <c r="F19" s="36">
        <f t="shared" si="21"/>
        <v>56</v>
      </c>
      <c r="G19" s="36">
        <f t="shared" si="21"/>
        <v>775</v>
      </c>
      <c r="H19" s="36">
        <f t="shared" si="21"/>
        <v>147</v>
      </c>
      <c r="I19" s="36">
        <f t="shared" si="21"/>
        <v>1548</v>
      </c>
      <c r="J19" s="53">
        <f t="shared" si="3"/>
        <v>-8.9168000674364052</v>
      </c>
      <c r="K19" s="53">
        <v>5.4872615799608644</v>
      </c>
      <c r="L19" s="53">
        <v>14.40406164739727</v>
      </c>
      <c r="M19" s="36">
        <f t="shared" ref="M19:U19" si="22">M15+M16+M21+M23</f>
        <v>35</v>
      </c>
      <c r="N19" s="36">
        <f t="shared" si="22"/>
        <v>224</v>
      </c>
      <c r="O19" s="36">
        <f t="shared" si="22"/>
        <v>3402</v>
      </c>
      <c r="P19" s="36">
        <f t="shared" si="22"/>
        <v>128</v>
      </c>
      <c r="Q19" s="36">
        <f t="shared" si="22"/>
        <v>96</v>
      </c>
      <c r="R19" s="36">
        <f t="shared" si="22"/>
        <v>189</v>
      </c>
      <c r="S19" s="36">
        <f t="shared" si="22"/>
        <v>3405</v>
      </c>
      <c r="T19" s="36">
        <f t="shared" si="22"/>
        <v>90</v>
      </c>
      <c r="U19" s="36">
        <f t="shared" si="22"/>
        <v>99</v>
      </c>
      <c r="V19" s="53">
        <v>3.4295384874755399</v>
      </c>
    </row>
    <row r="20" spans="1:22" ht="15" customHeight="1" x14ac:dyDescent="0.15">
      <c r="A20" s="5" t="s">
        <v>18</v>
      </c>
      <c r="B20" s="40">
        <f>E20+M20</f>
        <v>-46</v>
      </c>
      <c r="C20" s="40">
        <v>-70</v>
      </c>
      <c r="D20" s="40">
        <f>G20-I20+O20-S20</f>
        <v>-582</v>
      </c>
      <c r="E20" s="40">
        <f>F20-H20</f>
        <v>-31</v>
      </c>
      <c r="F20" s="40">
        <v>52</v>
      </c>
      <c r="G20" s="40">
        <v>654</v>
      </c>
      <c r="H20" s="40">
        <v>83</v>
      </c>
      <c r="I20" s="40">
        <v>1108</v>
      </c>
      <c r="J20" s="61">
        <f t="shared" si="3"/>
        <v>-3.7721419565531926</v>
      </c>
      <c r="K20" s="61">
        <v>6.3274639271214843</v>
      </c>
      <c r="L20" s="61">
        <v>10.099605883674677</v>
      </c>
      <c r="M20" s="40">
        <f>N20-R20</f>
        <v>-15</v>
      </c>
      <c r="N20" s="40">
        <f>SUM(P20:Q20)</f>
        <v>101</v>
      </c>
      <c r="O20" s="41">
        <v>1959</v>
      </c>
      <c r="P20" s="41">
        <v>70</v>
      </c>
      <c r="Q20" s="41">
        <v>31</v>
      </c>
      <c r="R20" s="41">
        <f>SUM(T20:U20)</f>
        <v>116</v>
      </c>
      <c r="S20" s="41">
        <v>2087</v>
      </c>
      <c r="T20" s="41">
        <v>80</v>
      </c>
      <c r="U20" s="41">
        <v>36</v>
      </c>
      <c r="V20" s="52">
        <v>-1.825229978977351</v>
      </c>
    </row>
    <row r="21" spans="1:22" ht="15" customHeight="1" x14ac:dyDescent="0.15">
      <c r="A21" s="3" t="s">
        <v>17</v>
      </c>
      <c r="B21" s="42">
        <f t="shared" ref="B21:B38" si="23">E21+M21</f>
        <v>-31</v>
      </c>
      <c r="C21" s="42">
        <v>-96</v>
      </c>
      <c r="D21" s="42">
        <f t="shared" ref="D21:D38" si="24">G21-I21+O21-S21</f>
        <v>-214</v>
      </c>
      <c r="E21" s="42">
        <f t="shared" ref="E21:E38" si="25">F21-H21</f>
        <v>-50</v>
      </c>
      <c r="F21" s="42">
        <v>35</v>
      </c>
      <c r="G21" s="42">
        <v>557</v>
      </c>
      <c r="H21" s="42">
        <v>85</v>
      </c>
      <c r="I21" s="42">
        <v>892</v>
      </c>
      <c r="J21" s="62">
        <f t="shared" si="3"/>
        <v>-7.6058716495614425</v>
      </c>
      <c r="K21" s="62">
        <v>5.3241101546930105</v>
      </c>
      <c r="L21" s="62">
        <v>12.929981804254453</v>
      </c>
      <c r="M21" s="42">
        <f t="shared" ref="M21:M38" si="26">N21-R21</f>
        <v>19</v>
      </c>
      <c r="N21" s="42">
        <f>SUM(P21:Q21)</f>
        <v>136</v>
      </c>
      <c r="O21" s="42">
        <v>2286</v>
      </c>
      <c r="P21" s="42">
        <v>90</v>
      </c>
      <c r="Q21" s="42">
        <v>46</v>
      </c>
      <c r="R21" s="42">
        <f t="shared" ref="R21:R38" si="27">SUM(T21:U21)</f>
        <v>117</v>
      </c>
      <c r="S21" s="42">
        <v>2165</v>
      </c>
      <c r="T21" s="42">
        <v>61</v>
      </c>
      <c r="U21" s="42">
        <v>56</v>
      </c>
      <c r="V21" s="49">
        <v>2.8902312268333468</v>
      </c>
    </row>
    <row r="22" spans="1:22" ht="15" customHeight="1" x14ac:dyDescent="0.15">
      <c r="A22" s="3" t="s">
        <v>16</v>
      </c>
      <c r="B22" s="42">
        <f t="shared" si="23"/>
        <v>-28</v>
      </c>
      <c r="C22" s="42">
        <v>-21</v>
      </c>
      <c r="D22" s="42">
        <f t="shared" si="24"/>
        <v>-313</v>
      </c>
      <c r="E22" s="42">
        <f t="shared" si="25"/>
        <v>-23</v>
      </c>
      <c r="F22" s="42">
        <v>7</v>
      </c>
      <c r="G22" s="42">
        <v>157</v>
      </c>
      <c r="H22" s="42">
        <v>30</v>
      </c>
      <c r="I22" s="42">
        <v>344</v>
      </c>
      <c r="J22" s="62">
        <f t="shared" si="3"/>
        <v>-11.089081184755056</v>
      </c>
      <c r="K22" s="62">
        <v>3.3749377518819736</v>
      </c>
      <c r="L22" s="62">
        <v>14.46401893663703</v>
      </c>
      <c r="M22" s="42">
        <f t="shared" si="26"/>
        <v>-5</v>
      </c>
      <c r="N22" s="42">
        <f t="shared" ref="N22:N38" si="28">SUM(P22:Q22)</f>
        <v>24</v>
      </c>
      <c r="O22" s="42">
        <v>566</v>
      </c>
      <c r="P22" s="42">
        <v>9</v>
      </c>
      <c r="Q22" s="42">
        <v>15</v>
      </c>
      <c r="R22" s="42">
        <f t="shared" si="27"/>
        <v>29</v>
      </c>
      <c r="S22" s="42">
        <v>692</v>
      </c>
      <c r="T22" s="42">
        <v>12</v>
      </c>
      <c r="U22" s="42">
        <v>17</v>
      </c>
      <c r="V22" s="49">
        <v>-2.4106698227728387</v>
      </c>
    </row>
    <row r="23" spans="1:22" ht="15" customHeight="1" x14ac:dyDescent="0.15">
      <c r="A23" s="1" t="s">
        <v>15</v>
      </c>
      <c r="B23" s="43">
        <f t="shared" si="23"/>
        <v>-3</v>
      </c>
      <c r="C23" s="43">
        <v>-3</v>
      </c>
      <c r="D23" s="43">
        <f t="shared" si="24"/>
        <v>-174</v>
      </c>
      <c r="E23" s="43">
        <f t="shared" si="25"/>
        <v>-10</v>
      </c>
      <c r="F23" s="43">
        <v>9</v>
      </c>
      <c r="G23" s="43">
        <v>100</v>
      </c>
      <c r="H23" s="43">
        <v>19</v>
      </c>
      <c r="I23" s="43">
        <v>208</v>
      </c>
      <c r="J23" s="63">
        <f t="shared" si="3"/>
        <v>-6.9826791296329596</v>
      </c>
      <c r="K23" s="63">
        <v>6.284411216669664</v>
      </c>
      <c r="L23" s="63">
        <v>13.267090346302624</v>
      </c>
      <c r="M23" s="43">
        <f t="shared" si="26"/>
        <v>7</v>
      </c>
      <c r="N23" s="43">
        <f t="shared" si="28"/>
        <v>30</v>
      </c>
      <c r="O23" s="43">
        <v>454</v>
      </c>
      <c r="P23" s="43">
        <v>16</v>
      </c>
      <c r="Q23" s="43">
        <v>14</v>
      </c>
      <c r="R23" s="43">
        <f t="shared" si="27"/>
        <v>23</v>
      </c>
      <c r="S23" s="47">
        <v>520</v>
      </c>
      <c r="T23" s="47">
        <v>11</v>
      </c>
      <c r="U23" s="47">
        <v>12</v>
      </c>
      <c r="V23" s="54">
        <v>4.8878753907430728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-8</v>
      </c>
      <c r="D24" s="45">
        <f t="shared" si="24"/>
        <v>-88</v>
      </c>
      <c r="E24" s="40">
        <f t="shared" si="25"/>
        <v>-1</v>
      </c>
      <c r="F24" s="45">
        <v>3</v>
      </c>
      <c r="G24" s="45">
        <v>32</v>
      </c>
      <c r="H24" s="45">
        <v>4</v>
      </c>
      <c r="I24" s="46">
        <v>94</v>
      </c>
      <c r="J24" s="73">
        <f t="shared" si="3"/>
        <v>-2.1138588058145595</v>
      </c>
      <c r="K24" s="73">
        <v>6.3415764174436786</v>
      </c>
      <c r="L24" s="73">
        <v>8.4554352232582382</v>
      </c>
      <c r="M24" s="40">
        <f t="shared" si="26"/>
        <v>-4</v>
      </c>
      <c r="N24" s="45">
        <f t="shared" si="28"/>
        <v>9</v>
      </c>
      <c r="O24" s="45">
        <v>151</v>
      </c>
      <c r="P24" s="45">
        <v>2</v>
      </c>
      <c r="Q24" s="45">
        <v>7</v>
      </c>
      <c r="R24" s="45">
        <f t="shared" si="27"/>
        <v>13</v>
      </c>
      <c r="S24" s="45">
        <v>177</v>
      </c>
      <c r="T24" s="45">
        <v>3</v>
      </c>
      <c r="U24" s="45">
        <v>10</v>
      </c>
      <c r="V24" s="51">
        <v>-8.4554352232582382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2</v>
      </c>
      <c r="D25" s="40">
        <f t="shared" si="24"/>
        <v>-47</v>
      </c>
      <c r="E25" s="40">
        <f t="shared" si="25"/>
        <v>-3</v>
      </c>
      <c r="F25" s="40">
        <v>0</v>
      </c>
      <c r="G25" s="40">
        <v>2</v>
      </c>
      <c r="H25" s="40">
        <v>3</v>
      </c>
      <c r="I25" s="40">
        <v>39</v>
      </c>
      <c r="J25" s="61">
        <f t="shared" si="3"/>
        <v>-23.931287699973772</v>
      </c>
      <c r="K25" s="61">
        <v>0</v>
      </c>
      <c r="L25" s="61">
        <v>23.931287699973772</v>
      </c>
      <c r="M25" s="40">
        <f t="shared" si="26"/>
        <v>0</v>
      </c>
      <c r="N25" s="40">
        <f t="shared" si="28"/>
        <v>3</v>
      </c>
      <c r="O25" s="40">
        <v>34</v>
      </c>
      <c r="P25" s="40">
        <v>0</v>
      </c>
      <c r="Q25" s="40">
        <v>3</v>
      </c>
      <c r="R25" s="40">
        <f t="shared" si="27"/>
        <v>3</v>
      </c>
      <c r="S25" s="41">
        <v>44</v>
      </c>
      <c r="T25" s="41">
        <v>1</v>
      </c>
      <c r="U25" s="41">
        <v>2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-8</v>
      </c>
      <c r="C26" s="42">
        <v>-15</v>
      </c>
      <c r="D26" s="42">
        <f t="shared" si="24"/>
        <v>-89</v>
      </c>
      <c r="E26" s="42">
        <f t="shared" si="25"/>
        <v>-7</v>
      </c>
      <c r="F26" s="42">
        <v>0</v>
      </c>
      <c r="G26" s="42">
        <v>14</v>
      </c>
      <c r="H26" s="42">
        <v>7</v>
      </c>
      <c r="I26" s="42">
        <v>65</v>
      </c>
      <c r="J26" s="62">
        <f t="shared" si="3"/>
        <v>-24.435029599380279</v>
      </c>
      <c r="K26" s="62">
        <v>0</v>
      </c>
      <c r="L26" s="62">
        <v>24.435029599380279</v>
      </c>
      <c r="M26" s="42">
        <f t="shared" si="26"/>
        <v>-1</v>
      </c>
      <c r="N26" s="42">
        <f t="shared" si="28"/>
        <v>2</v>
      </c>
      <c r="O26" s="42">
        <v>69</v>
      </c>
      <c r="P26" s="42">
        <v>0</v>
      </c>
      <c r="Q26" s="42">
        <v>2</v>
      </c>
      <c r="R26" s="42">
        <f t="shared" si="27"/>
        <v>3</v>
      </c>
      <c r="S26" s="42">
        <v>107</v>
      </c>
      <c r="T26" s="42">
        <v>2</v>
      </c>
      <c r="U26" s="42">
        <v>1</v>
      </c>
      <c r="V26" s="49">
        <v>-3.4907185141971828</v>
      </c>
    </row>
    <row r="27" spans="1:22" ht="15" customHeight="1" x14ac:dyDescent="0.15">
      <c r="A27" s="1" t="s">
        <v>11</v>
      </c>
      <c r="B27" s="43">
        <f t="shared" si="23"/>
        <v>-13</v>
      </c>
      <c r="C27" s="43">
        <v>1</v>
      </c>
      <c r="D27" s="43">
        <f t="shared" si="24"/>
        <v>-94</v>
      </c>
      <c r="E27" s="43">
        <f t="shared" si="25"/>
        <v>-11</v>
      </c>
      <c r="F27" s="43">
        <v>2</v>
      </c>
      <c r="G27" s="43">
        <v>45</v>
      </c>
      <c r="H27" s="43">
        <v>13</v>
      </c>
      <c r="I27" s="43">
        <v>120</v>
      </c>
      <c r="J27" s="63">
        <f t="shared" si="3"/>
        <v>-15.708445000880296</v>
      </c>
      <c r="K27" s="63">
        <v>2.8560809092509629</v>
      </c>
      <c r="L27" s="63">
        <v>18.564525910131259</v>
      </c>
      <c r="M27" s="43">
        <f t="shared" si="26"/>
        <v>-2</v>
      </c>
      <c r="N27" s="43">
        <f t="shared" si="28"/>
        <v>14</v>
      </c>
      <c r="O27" s="47">
        <v>174</v>
      </c>
      <c r="P27" s="47">
        <v>2</v>
      </c>
      <c r="Q27" s="47">
        <v>12</v>
      </c>
      <c r="R27" s="47">
        <f t="shared" si="27"/>
        <v>16</v>
      </c>
      <c r="S27" s="47">
        <v>193</v>
      </c>
      <c r="T27" s="47">
        <v>4</v>
      </c>
      <c r="U27" s="47">
        <v>12</v>
      </c>
      <c r="V27" s="54">
        <v>-2.8560809092509594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5</v>
      </c>
      <c r="D28" s="40">
        <f t="shared" si="24"/>
        <v>-76</v>
      </c>
      <c r="E28" s="40">
        <f t="shared" si="25"/>
        <v>-8</v>
      </c>
      <c r="F28" s="40">
        <v>1</v>
      </c>
      <c r="G28" s="40">
        <v>8</v>
      </c>
      <c r="H28" s="40">
        <v>9</v>
      </c>
      <c r="I28" s="40">
        <v>64</v>
      </c>
      <c r="J28" s="61">
        <f t="shared" si="3"/>
        <v>-30.09378542718747</v>
      </c>
      <c r="K28" s="61">
        <v>3.7617231783984333</v>
      </c>
      <c r="L28" s="61">
        <v>33.855508605585904</v>
      </c>
      <c r="M28" s="40">
        <f t="shared" si="26"/>
        <v>2</v>
      </c>
      <c r="N28" s="40">
        <f t="shared" si="28"/>
        <v>7</v>
      </c>
      <c r="O28" s="40">
        <v>60</v>
      </c>
      <c r="P28" s="40">
        <v>1</v>
      </c>
      <c r="Q28" s="40">
        <v>6</v>
      </c>
      <c r="R28" s="40">
        <f t="shared" si="27"/>
        <v>5</v>
      </c>
      <c r="S28" s="40">
        <v>80</v>
      </c>
      <c r="T28" s="40">
        <v>1</v>
      </c>
      <c r="U28" s="40">
        <v>4</v>
      </c>
      <c r="V28" s="48">
        <v>7.523446356796871</v>
      </c>
    </row>
    <row r="29" spans="1:22" ht="15" customHeight="1" x14ac:dyDescent="0.15">
      <c r="A29" s="3" t="s">
        <v>9</v>
      </c>
      <c r="B29" s="42">
        <f t="shared" si="23"/>
        <v>-11</v>
      </c>
      <c r="C29" s="42">
        <v>-9</v>
      </c>
      <c r="D29" s="42">
        <f t="shared" si="24"/>
        <v>-47</v>
      </c>
      <c r="E29" s="42">
        <f t="shared" si="25"/>
        <v>-7</v>
      </c>
      <c r="F29" s="42">
        <v>3</v>
      </c>
      <c r="G29" s="42">
        <v>56</v>
      </c>
      <c r="H29" s="42">
        <v>10</v>
      </c>
      <c r="I29" s="42">
        <v>100</v>
      </c>
      <c r="J29" s="62">
        <f t="shared" si="3"/>
        <v>-9.838767439263421</v>
      </c>
      <c r="K29" s="62">
        <v>4.2166146168271803</v>
      </c>
      <c r="L29" s="62">
        <v>14.0553820560906</v>
      </c>
      <c r="M29" s="42">
        <f t="shared" si="26"/>
        <v>-4</v>
      </c>
      <c r="N29" s="42">
        <f t="shared" si="28"/>
        <v>16</v>
      </c>
      <c r="O29" s="42">
        <v>227</v>
      </c>
      <c r="P29" s="42">
        <v>4</v>
      </c>
      <c r="Q29" s="42">
        <v>12</v>
      </c>
      <c r="R29" s="42">
        <f t="shared" si="27"/>
        <v>20</v>
      </c>
      <c r="S29" s="42">
        <v>230</v>
      </c>
      <c r="T29" s="42">
        <v>9</v>
      </c>
      <c r="U29" s="42">
        <v>11</v>
      </c>
      <c r="V29" s="49">
        <v>-5.6221528224362416</v>
      </c>
    </row>
    <row r="30" spans="1:22" ht="15" customHeight="1" x14ac:dyDescent="0.15">
      <c r="A30" s="3" t="s">
        <v>8</v>
      </c>
      <c r="B30" s="42">
        <f t="shared" si="23"/>
        <v>-6</v>
      </c>
      <c r="C30" s="42">
        <v>26</v>
      </c>
      <c r="D30" s="42">
        <f t="shared" si="24"/>
        <v>-190</v>
      </c>
      <c r="E30" s="42">
        <f t="shared" si="25"/>
        <v>-10</v>
      </c>
      <c r="F30" s="42">
        <v>3</v>
      </c>
      <c r="G30" s="42">
        <v>43</v>
      </c>
      <c r="H30" s="42">
        <v>13</v>
      </c>
      <c r="I30" s="42">
        <v>151</v>
      </c>
      <c r="J30" s="62">
        <f t="shared" si="3"/>
        <v>-13.782270336400677</v>
      </c>
      <c r="K30" s="62">
        <v>4.1346811009202025</v>
      </c>
      <c r="L30" s="62">
        <v>17.916951437320879</v>
      </c>
      <c r="M30" s="42">
        <f t="shared" si="26"/>
        <v>4</v>
      </c>
      <c r="N30" s="42">
        <f t="shared" si="28"/>
        <v>15</v>
      </c>
      <c r="O30" s="42">
        <v>169</v>
      </c>
      <c r="P30" s="42">
        <v>9</v>
      </c>
      <c r="Q30" s="42">
        <v>6</v>
      </c>
      <c r="R30" s="42">
        <f t="shared" si="27"/>
        <v>11</v>
      </c>
      <c r="S30" s="42">
        <v>251</v>
      </c>
      <c r="T30" s="42">
        <v>3</v>
      </c>
      <c r="U30" s="42">
        <v>8</v>
      </c>
      <c r="V30" s="49">
        <v>5.51290813456027</v>
      </c>
    </row>
    <row r="31" spans="1:22" ht="15" customHeight="1" x14ac:dyDescent="0.15">
      <c r="A31" s="1" t="s">
        <v>7</v>
      </c>
      <c r="B31" s="43">
        <f t="shared" si="23"/>
        <v>10</v>
      </c>
      <c r="C31" s="43">
        <v>8</v>
      </c>
      <c r="D31" s="43">
        <f t="shared" si="24"/>
        <v>-30</v>
      </c>
      <c r="E31" s="43">
        <f t="shared" si="25"/>
        <v>-3</v>
      </c>
      <c r="F31" s="43">
        <v>4</v>
      </c>
      <c r="G31" s="43">
        <v>43</v>
      </c>
      <c r="H31" s="43">
        <v>7</v>
      </c>
      <c r="I31" s="43">
        <v>95</v>
      </c>
      <c r="J31" s="63">
        <f t="shared" si="3"/>
        <v>-4.7636656298262023</v>
      </c>
      <c r="K31" s="63">
        <v>6.3515541731016034</v>
      </c>
      <c r="L31" s="63">
        <v>11.115219802927806</v>
      </c>
      <c r="M31" s="43">
        <f t="shared" si="26"/>
        <v>13</v>
      </c>
      <c r="N31" s="43">
        <f t="shared" si="28"/>
        <v>16</v>
      </c>
      <c r="O31" s="43">
        <v>195</v>
      </c>
      <c r="P31" s="43">
        <v>5</v>
      </c>
      <c r="Q31" s="43">
        <v>11</v>
      </c>
      <c r="R31" s="43">
        <f t="shared" si="27"/>
        <v>3</v>
      </c>
      <c r="S31" s="43">
        <v>173</v>
      </c>
      <c r="T31" s="43">
        <v>2</v>
      </c>
      <c r="U31" s="43">
        <v>1</v>
      </c>
      <c r="V31" s="53">
        <v>20.64255106258021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6</v>
      </c>
      <c r="D32" s="40">
        <f t="shared" si="24"/>
        <v>6</v>
      </c>
      <c r="E32" s="40">
        <f t="shared" si="25"/>
        <v>-3</v>
      </c>
      <c r="F32" s="40">
        <v>0</v>
      </c>
      <c r="G32" s="40">
        <v>17</v>
      </c>
      <c r="H32" s="40">
        <v>3</v>
      </c>
      <c r="I32" s="40">
        <v>20</v>
      </c>
      <c r="J32" s="61">
        <f t="shared" si="3"/>
        <v>-18.878984845088876</v>
      </c>
      <c r="K32" s="61">
        <v>0</v>
      </c>
      <c r="L32" s="61">
        <v>18.878984845088876</v>
      </c>
      <c r="M32" s="40">
        <f t="shared" si="26"/>
        <v>2</v>
      </c>
      <c r="N32" s="40">
        <f t="shared" si="28"/>
        <v>11</v>
      </c>
      <c r="O32" s="41">
        <v>100</v>
      </c>
      <c r="P32" s="41">
        <v>2</v>
      </c>
      <c r="Q32" s="41">
        <v>9</v>
      </c>
      <c r="R32" s="41">
        <f t="shared" si="27"/>
        <v>9</v>
      </c>
      <c r="S32" s="41">
        <v>91</v>
      </c>
      <c r="T32" s="41">
        <v>2</v>
      </c>
      <c r="U32" s="41">
        <v>7</v>
      </c>
      <c r="V32" s="52">
        <v>12.585989896725927</v>
      </c>
    </row>
    <row r="33" spans="1:22" ht="15" customHeight="1" x14ac:dyDescent="0.15">
      <c r="A33" s="3" t="s">
        <v>5</v>
      </c>
      <c r="B33" s="42">
        <f t="shared" si="23"/>
        <v>1</v>
      </c>
      <c r="C33" s="42">
        <v>10</v>
      </c>
      <c r="D33" s="42">
        <f t="shared" si="24"/>
        <v>-97</v>
      </c>
      <c r="E33" s="42">
        <f>F33-H33</f>
        <v>-12</v>
      </c>
      <c r="F33" s="42">
        <v>5</v>
      </c>
      <c r="G33" s="42">
        <v>32</v>
      </c>
      <c r="H33" s="42">
        <v>17</v>
      </c>
      <c r="I33" s="42">
        <v>144</v>
      </c>
      <c r="J33" s="62">
        <f t="shared" si="3"/>
        <v>-17.785790858590779</v>
      </c>
      <c r="K33" s="62">
        <v>7.4107461910794914</v>
      </c>
      <c r="L33" s="62">
        <v>25.196537049670273</v>
      </c>
      <c r="M33" s="42">
        <f>N33-R33</f>
        <v>13</v>
      </c>
      <c r="N33" s="42">
        <f t="shared" si="28"/>
        <v>22</v>
      </c>
      <c r="O33" s="42">
        <v>210</v>
      </c>
      <c r="P33" s="42">
        <v>12</v>
      </c>
      <c r="Q33" s="42">
        <v>10</v>
      </c>
      <c r="R33" s="42">
        <f t="shared" si="27"/>
        <v>9</v>
      </c>
      <c r="S33" s="42">
        <v>195</v>
      </c>
      <c r="T33" s="42">
        <v>5</v>
      </c>
      <c r="U33" s="42">
        <v>4</v>
      </c>
      <c r="V33" s="49">
        <v>19.267940096806683</v>
      </c>
    </row>
    <row r="34" spans="1:22" ht="15" customHeight="1" x14ac:dyDescent="0.15">
      <c r="A34" s="3" t="s">
        <v>4</v>
      </c>
      <c r="B34" s="42">
        <f t="shared" si="23"/>
        <v>-1</v>
      </c>
      <c r="C34" s="42">
        <v>8</v>
      </c>
      <c r="D34" s="42">
        <f t="shared" si="24"/>
        <v>-77</v>
      </c>
      <c r="E34" s="42">
        <f t="shared" si="25"/>
        <v>-6</v>
      </c>
      <c r="F34" s="42">
        <v>3</v>
      </c>
      <c r="G34" s="42">
        <v>20</v>
      </c>
      <c r="H34" s="42">
        <v>9</v>
      </c>
      <c r="I34" s="42">
        <v>76</v>
      </c>
      <c r="J34" s="62">
        <f t="shared" si="3"/>
        <v>-13.222002861748564</v>
      </c>
      <c r="K34" s="62">
        <v>6.6110014308742819</v>
      </c>
      <c r="L34" s="62">
        <v>19.833004292622846</v>
      </c>
      <c r="M34" s="42">
        <f t="shared" si="26"/>
        <v>5</v>
      </c>
      <c r="N34" s="42">
        <f t="shared" si="28"/>
        <v>12</v>
      </c>
      <c r="O34" s="42">
        <v>123</v>
      </c>
      <c r="P34" s="42">
        <v>4</v>
      </c>
      <c r="Q34" s="42">
        <v>8</v>
      </c>
      <c r="R34" s="42">
        <f t="shared" si="27"/>
        <v>7</v>
      </c>
      <c r="S34" s="42">
        <v>144</v>
      </c>
      <c r="T34" s="42">
        <v>0</v>
      </c>
      <c r="U34" s="42">
        <v>7</v>
      </c>
      <c r="V34" s="49">
        <v>11.018335718123803</v>
      </c>
    </row>
    <row r="35" spans="1:22" ht="15" customHeight="1" x14ac:dyDescent="0.15">
      <c r="A35" s="1" t="s">
        <v>3</v>
      </c>
      <c r="B35" s="43">
        <f t="shared" si="23"/>
        <v>-19</v>
      </c>
      <c r="C35" s="43">
        <v>-13</v>
      </c>
      <c r="D35" s="43">
        <f t="shared" si="24"/>
        <v>-80</v>
      </c>
      <c r="E35" s="43">
        <f t="shared" si="25"/>
        <v>-5</v>
      </c>
      <c r="F35" s="43">
        <v>0</v>
      </c>
      <c r="G35" s="43">
        <v>26</v>
      </c>
      <c r="H35" s="43">
        <v>5</v>
      </c>
      <c r="I35" s="43">
        <v>80</v>
      </c>
      <c r="J35" s="63">
        <f t="shared" si="3"/>
        <v>-10.501421288251068</v>
      </c>
      <c r="K35" s="63">
        <v>0</v>
      </c>
      <c r="L35" s="63">
        <v>10.501421288251068</v>
      </c>
      <c r="M35" s="43">
        <f t="shared" si="26"/>
        <v>-14</v>
      </c>
      <c r="N35" s="43">
        <f t="shared" si="28"/>
        <v>5</v>
      </c>
      <c r="O35" s="47">
        <v>127</v>
      </c>
      <c r="P35" s="47">
        <v>0</v>
      </c>
      <c r="Q35" s="47">
        <v>5</v>
      </c>
      <c r="R35" s="47">
        <f t="shared" si="27"/>
        <v>19</v>
      </c>
      <c r="S35" s="47">
        <v>153</v>
      </c>
      <c r="T35" s="47">
        <v>8</v>
      </c>
      <c r="U35" s="47">
        <v>11</v>
      </c>
      <c r="V35" s="54">
        <v>-29.40397960710299</v>
      </c>
    </row>
    <row r="36" spans="1:22" ht="15" customHeight="1" x14ac:dyDescent="0.15">
      <c r="A36" s="5" t="s">
        <v>2</v>
      </c>
      <c r="B36" s="40">
        <f t="shared" si="23"/>
        <v>2</v>
      </c>
      <c r="C36" s="40">
        <v>9</v>
      </c>
      <c r="D36" s="40">
        <f t="shared" si="24"/>
        <v>-63</v>
      </c>
      <c r="E36" s="40">
        <f t="shared" si="25"/>
        <v>-2</v>
      </c>
      <c r="F36" s="40">
        <v>2</v>
      </c>
      <c r="G36" s="40">
        <v>7</v>
      </c>
      <c r="H36" s="40">
        <v>4</v>
      </c>
      <c r="I36" s="40">
        <v>54</v>
      </c>
      <c r="J36" s="61">
        <f t="shared" si="3"/>
        <v>-10.856794419905114</v>
      </c>
      <c r="K36" s="61">
        <v>10.856794419905114</v>
      </c>
      <c r="L36" s="61">
        <v>21.713588839810228</v>
      </c>
      <c r="M36" s="40">
        <f t="shared" si="26"/>
        <v>4</v>
      </c>
      <c r="N36" s="40">
        <f t="shared" si="28"/>
        <v>5</v>
      </c>
      <c r="O36" s="40">
        <v>39</v>
      </c>
      <c r="P36" s="40">
        <v>4</v>
      </c>
      <c r="Q36" s="40">
        <v>1</v>
      </c>
      <c r="R36" s="40">
        <f t="shared" si="27"/>
        <v>1</v>
      </c>
      <c r="S36" s="40">
        <v>55</v>
      </c>
      <c r="T36" s="40">
        <v>0</v>
      </c>
      <c r="U36" s="40">
        <v>1</v>
      </c>
      <c r="V36" s="48">
        <v>21.713588839810228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-4</v>
      </c>
      <c r="D37" s="42">
        <f t="shared" si="24"/>
        <v>-39</v>
      </c>
      <c r="E37" s="42">
        <f t="shared" si="25"/>
        <v>-1</v>
      </c>
      <c r="F37" s="42">
        <v>1</v>
      </c>
      <c r="G37" s="42">
        <v>8</v>
      </c>
      <c r="H37" s="42">
        <v>2</v>
      </c>
      <c r="I37" s="42">
        <v>30</v>
      </c>
      <c r="J37" s="62">
        <f t="shared" si="3"/>
        <v>-7.5669624346960767</v>
      </c>
      <c r="K37" s="62">
        <v>7.5669624346960767</v>
      </c>
      <c r="L37" s="62">
        <v>15.133924869392153</v>
      </c>
      <c r="M37" s="42">
        <f t="shared" si="26"/>
        <v>-1</v>
      </c>
      <c r="N37" s="42">
        <f t="shared" si="28"/>
        <v>2</v>
      </c>
      <c r="O37" s="42">
        <v>34</v>
      </c>
      <c r="P37" s="42">
        <v>0</v>
      </c>
      <c r="Q37" s="42">
        <v>2</v>
      </c>
      <c r="R37" s="42">
        <f t="shared" si="27"/>
        <v>3</v>
      </c>
      <c r="S37" s="42">
        <v>51</v>
      </c>
      <c r="T37" s="42">
        <v>3</v>
      </c>
      <c r="U37" s="42">
        <v>0</v>
      </c>
      <c r="V37" s="49">
        <v>-7.5669624346960802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2</v>
      </c>
      <c r="D38" s="43">
        <f t="shared" si="24"/>
        <v>-38</v>
      </c>
      <c r="E38" s="43">
        <f t="shared" si="25"/>
        <v>-2</v>
      </c>
      <c r="F38" s="43">
        <v>1</v>
      </c>
      <c r="G38" s="43">
        <v>8</v>
      </c>
      <c r="H38" s="43">
        <v>3</v>
      </c>
      <c r="I38" s="43">
        <v>44</v>
      </c>
      <c r="J38" s="63">
        <f t="shared" si="3"/>
        <v>-16.724706744868037</v>
      </c>
      <c r="K38" s="63">
        <v>8.3623533724340167</v>
      </c>
      <c r="L38" s="63">
        <v>25.087060117302052</v>
      </c>
      <c r="M38" s="43">
        <f t="shared" si="26"/>
        <v>0</v>
      </c>
      <c r="N38" s="43">
        <f t="shared" si="28"/>
        <v>1</v>
      </c>
      <c r="O38" s="43">
        <v>29</v>
      </c>
      <c r="P38" s="43">
        <v>0</v>
      </c>
      <c r="Q38" s="43">
        <v>1</v>
      </c>
      <c r="R38" s="43">
        <f t="shared" si="27"/>
        <v>1</v>
      </c>
      <c r="S38" s="43">
        <v>31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2021-06-16T03:46:26Z</dcterms:modified>
</cp:coreProperties>
</file>