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３年度\R3.8\③公表資料\01_統計表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52511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<sst xmlns="http://schemas.openxmlformats.org/spreadsheetml/2006/main" count="194" uniqueCount="63">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</sst>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62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74" t="s">
        <v>39</v>
      </c>
      <c r="B5" s="86" t="s">
        <v>42</v>
      </c>
      <c r="C5" s="87"/>
      <c r="D5" s="87"/>
      <c r="E5" s="87"/>
      <c r="F5" s="88"/>
      <c r="G5" s="80" t="s">
        <v>41</v>
      </c>
      <c r="H5" s="81"/>
      <c r="I5" s="81"/>
      <c r="J5" s="81"/>
      <c r="K5" s="81"/>
      <c r="L5" s="81"/>
      <c r="M5" s="81"/>
      <c r="N5" s="82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75"/>
      <c r="B6" s="20"/>
      <c r="C6" s="77" t="s">
        <v>54</v>
      </c>
      <c r="D6" s="77" t="s">
        <v>56</v>
      </c>
      <c r="E6" s="77" t="s">
        <v>55</v>
      </c>
      <c r="F6" s="77" t="s">
        <v>57</v>
      </c>
      <c r="G6" s="15"/>
      <c r="H6" s="20"/>
      <c r="I6" s="85" t="s">
        <v>58</v>
      </c>
      <c r="J6" s="20"/>
      <c r="K6" s="85" t="s">
        <v>58</v>
      </c>
      <c r="L6" s="86" t="s">
        <v>48</v>
      </c>
      <c r="M6" s="87"/>
      <c r="N6" s="88"/>
      <c r="O6" s="14"/>
      <c r="P6" s="80" t="s">
        <v>36</v>
      </c>
      <c r="Q6" s="81"/>
      <c r="R6" s="81"/>
      <c r="S6" s="82"/>
      <c r="T6" s="80" t="s">
        <v>35</v>
      </c>
      <c r="U6" s="81"/>
      <c r="V6" s="81"/>
      <c r="W6" s="82"/>
      <c r="X6" s="26" t="s">
        <v>48</v>
      </c>
    </row>
    <row r="7" spans="1:24" ht="13.5" customHeight="1" x14ac:dyDescent="0.15">
      <c r="A7" s="75"/>
      <c r="B7" s="18" t="s">
        <v>43</v>
      </c>
      <c r="C7" s="78"/>
      <c r="D7" s="78"/>
      <c r="E7" s="78"/>
      <c r="F7" s="78"/>
      <c r="G7" s="11" t="s">
        <v>32</v>
      </c>
      <c r="H7" s="12" t="s">
        <v>34</v>
      </c>
      <c r="I7" s="83"/>
      <c r="J7" s="18" t="s">
        <v>33</v>
      </c>
      <c r="K7" s="83"/>
      <c r="L7" s="85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85" t="s">
        <v>58</v>
      </c>
      <c r="R7" s="85" t="s">
        <v>31</v>
      </c>
      <c r="S7" s="13" t="s">
        <v>30</v>
      </c>
      <c r="T7" s="12" t="s">
        <v>32</v>
      </c>
      <c r="U7" s="85" t="s">
        <v>58</v>
      </c>
      <c r="V7" s="83" t="s">
        <v>31</v>
      </c>
      <c r="W7" s="21" t="s">
        <v>49</v>
      </c>
      <c r="X7" s="85" t="s">
        <v>50</v>
      </c>
    </row>
    <row r="8" spans="1:24" ht="30.75" customHeight="1" x14ac:dyDescent="0.15">
      <c r="A8" s="76"/>
      <c r="B8" s="19"/>
      <c r="C8" s="79"/>
      <c r="D8" s="79"/>
      <c r="E8" s="79"/>
      <c r="F8" s="79"/>
      <c r="G8" s="11"/>
      <c r="H8" s="10"/>
      <c r="I8" s="84"/>
      <c r="J8" s="19"/>
      <c r="K8" s="84"/>
      <c r="L8" s="84"/>
      <c r="M8" s="19"/>
      <c r="N8" s="19"/>
      <c r="O8" s="10"/>
      <c r="P8" s="10"/>
      <c r="Q8" s="84"/>
      <c r="R8" s="84"/>
      <c r="S8" s="9"/>
      <c r="T8" s="10"/>
      <c r="U8" s="84"/>
      <c r="V8" s="84"/>
      <c r="W8" s="22"/>
      <c r="X8" s="84"/>
    </row>
    <row r="9" spans="1:24" ht="18.75" customHeight="1" x14ac:dyDescent="0.15">
      <c r="A9" s="8" t="s">
        <v>29</v>
      </c>
      <c r="B9" s="34">
        <f>B10+B11</f>
        <v>-258</v>
      </c>
      <c r="C9" s="34">
        <f>C10+C11</f>
        <v>106</v>
      </c>
      <c r="D9" s="64">
        <f>IF(B9-C9=0,"-",(1-(B9/(B9-C9)))*-1)</f>
        <v>-0.29120879120879117</v>
      </c>
      <c r="E9" s="34">
        <f>E10+E11</f>
        <v>-4649</v>
      </c>
      <c r="F9" s="64">
        <f>IF(B9-E9=0,"-",(1-(B9/(B9-E9)))*-1)</f>
        <v>-1.058756547483489</v>
      </c>
      <c r="G9" s="34">
        <f>G10+G11</f>
        <v>-261</v>
      </c>
      <c r="H9" s="34">
        <f>H10+H11</f>
        <v>307</v>
      </c>
      <c r="I9" s="34">
        <f>I10+I11</f>
        <v>3701</v>
      </c>
      <c r="J9" s="34">
        <f>J10+J11</f>
        <v>568</v>
      </c>
      <c r="K9" s="34">
        <f>K10+K11</f>
        <v>7348</v>
      </c>
      <c r="L9" s="51">
        <f t="shared" ref="L9:L19" si="0">M9-N9</f>
        <v>-5.5906122549342667</v>
      </c>
      <c r="M9" s="55">
        <v>6.5759308899035238</v>
      </c>
      <c r="N9" s="55">
        <v>12.166543144837791</v>
      </c>
      <c r="O9" s="34">
        <f t="shared" ref="O9:W9" si="1">O10+O11</f>
        <v>3</v>
      </c>
      <c r="P9" s="34">
        <f t="shared" si="1"/>
        <v>1035</v>
      </c>
      <c r="Q9" s="34">
        <f t="shared" si="1"/>
        <v>15105</v>
      </c>
      <c r="R9" s="34">
        <f t="shared" si="1"/>
        <v>680</v>
      </c>
      <c r="S9" s="34">
        <f t="shared" si="1"/>
        <v>355</v>
      </c>
      <c r="T9" s="34">
        <f t="shared" si="1"/>
        <v>1032</v>
      </c>
      <c r="U9" s="34">
        <f t="shared" si="1"/>
        <v>16107</v>
      </c>
      <c r="V9" s="34">
        <f t="shared" si="1"/>
        <v>677</v>
      </c>
      <c r="W9" s="34">
        <f t="shared" si="1"/>
        <v>355</v>
      </c>
      <c r="X9" s="51">
        <v>6.4259910976261381E-2</v>
      </c>
    </row>
    <row r="10" spans="1:24" ht="18.75" customHeight="1" x14ac:dyDescent="0.15">
      <c r="A10" s="6" t="s">
        <v>28</v>
      </c>
      <c r="B10" s="35">
        <f>B20+B21+B22+B23</f>
        <v>-120</v>
      </c>
      <c r="C10" s="35">
        <f>C20+C21+C22+C23</f>
        <v>78</v>
      </c>
      <c r="D10" s="65">
        <f t="shared" ref="D10:D38" si="2">IF(B10-C10=0,"-",(1-(B10/(B10-C10)))*-1)</f>
        <v>-0.39393939393939392</v>
      </c>
      <c r="E10" s="35">
        <f>E20+E21+E22+E23</f>
        <v>-2699</v>
      </c>
      <c r="F10" s="65">
        <f t="shared" ref="F10:F38" si="3">IF(B10-E10=0,"-",(1-(B10/(B10-E10)))*-1)</f>
        <v>-1.0465296626599456</v>
      </c>
      <c r="G10" s="35">
        <f>G20+G21+G22+G23</f>
        <v>-129</v>
      </c>
      <c r="H10" s="35">
        <f>H20+H21+H22+H23</f>
        <v>239</v>
      </c>
      <c r="I10" s="35">
        <f>I20+I21+I22+I23</f>
        <v>2948</v>
      </c>
      <c r="J10" s="35">
        <f>J20+J21+J22+J23</f>
        <v>368</v>
      </c>
      <c r="K10" s="35">
        <f>K20+K21+K22+K23</f>
        <v>5062</v>
      </c>
      <c r="L10" s="48">
        <f t="shared" si="0"/>
        <v>-3.678865117186132</v>
      </c>
      <c r="M10" s="56">
        <v>6.8158818837789594</v>
      </c>
      <c r="N10" s="56">
        <v>10.494747000965091</v>
      </c>
      <c r="O10" s="35">
        <f t="shared" ref="O10:W10" si="4">O20+O21+O22+O23</f>
        <v>9</v>
      </c>
      <c r="P10" s="35">
        <f t="shared" si="4"/>
        <v>807</v>
      </c>
      <c r="Q10" s="35">
        <f t="shared" si="4"/>
        <v>11686</v>
      </c>
      <c r="R10" s="35">
        <f t="shared" si="4"/>
        <v>597</v>
      </c>
      <c r="S10" s="35">
        <f t="shared" si="4"/>
        <v>210</v>
      </c>
      <c r="T10" s="35">
        <f t="shared" si="4"/>
        <v>798</v>
      </c>
      <c r="U10" s="35">
        <f t="shared" si="4"/>
        <v>12271</v>
      </c>
      <c r="V10" s="35">
        <f t="shared" si="4"/>
        <v>559</v>
      </c>
      <c r="W10" s="35">
        <f t="shared" si="4"/>
        <v>239</v>
      </c>
      <c r="X10" s="48">
        <v>0.25666500817577287</v>
      </c>
    </row>
    <row r="11" spans="1:24" ht="18.75" customHeight="1" x14ac:dyDescent="0.15">
      <c r="A11" s="2" t="s">
        <v>27</v>
      </c>
      <c r="B11" s="36">
        <f>B12+B13+B14+B15+B16</f>
        <v>-138</v>
      </c>
      <c r="C11" s="36">
        <f>C12+C13+C14+C15+C16</f>
        <v>28</v>
      </c>
      <c r="D11" s="66">
        <f t="shared" si="2"/>
        <v>-0.16867469879518071</v>
      </c>
      <c r="E11" s="36">
        <f>E12+E13+E14+E15+E16</f>
        <v>-1950</v>
      </c>
      <c r="F11" s="66">
        <f t="shared" si="3"/>
        <v>-1.076158940397351</v>
      </c>
      <c r="G11" s="36">
        <f>G12+G13+G14+G15+G16</f>
        <v>-132</v>
      </c>
      <c r="H11" s="36">
        <f>H12+H13+H14+H15+H16</f>
        <v>68</v>
      </c>
      <c r="I11" s="36">
        <f>I12+I13+I14+I15+I16</f>
        <v>753</v>
      </c>
      <c r="J11" s="36">
        <f>J12+J13+J14+J15+J16</f>
        <v>200</v>
      </c>
      <c r="K11" s="36">
        <f>K12+K13+K14+K15+K16</f>
        <v>2286</v>
      </c>
      <c r="L11" s="50">
        <f t="shared" si="0"/>
        <v>-11.359486243775329</v>
      </c>
      <c r="M11" s="57">
        <v>5.8518565498236548</v>
      </c>
      <c r="N11" s="57">
        <v>17.211342793598984</v>
      </c>
      <c r="O11" s="36">
        <f t="shared" ref="O11:W11" si="5">O12+O13+O14+O15+O16</f>
        <v>-6</v>
      </c>
      <c r="P11" s="36">
        <f t="shared" si="5"/>
        <v>228</v>
      </c>
      <c r="Q11" s="36">
        <f t="shared" si="5"/>
        <v>3419</v>
      </c>
      <c r="R11" s="36">
        <f t="shared" si="5"/>
        <v>83</v>
      </c>
      <c r="S11" s="36">
        <f t="shared" si="5"/>
        <v>145</v>
      </c>
      <c r="T11" s="36">
        <f t="shared" si="5"/>
        <v>234</v>
      </c>
      <c r="U11" s="36">
        <f t="shared" si="5"/>
        <v>3836</v>
      </c>
      <c r="V11" s="36">
        <f t="shared" si="5"/>
        <v>118</v>
      </c>
      <c r="W11" s="36">
        <f t="shared" si="5"/>
        <v>116</v>
      </c>
      <c r="X11" s="53">
        <v>-0.51634028380797048</v>
      </c>
    </row>
    <row r="12" spans="1:24" ht="18.75" customHeight="1" x14ac:dyDescent="0.15">
      <c r="A12" s="6" t="s">
        <v>26</v>
      </c>
      <c r="B12" s="35">
        <f>B24</f>
        <v>9</v>
      </c>
      <c r="C12" s="35">
        <f>C24</f>
        <v>38</v>
      </c>
      <c r="D12" s="65">
        <f t="shared" si="2"/>
        <v>-1.3103448275862069</v>
      </c>
      <c r="E12" s="35">
        <f>E24</f>
        <v>-136</v>
      </c>
      <c r="F12" s="65">
        <f t="shared" si="3"/>
        <v>-0.93793103448275861</v>
      </c>
      <c r="G12" s="35">
        <f>G24</f>
        <v>-6</v>
      </c>
      <c r="H12" s="35">
        <f>H24</f>
        <v>6</v>
      </c>
      <c r="I12" s="35">
        <f>I24</f>
        <v>68</v>
      </c>
      <c r="J12" s="35">
        <f>J24</f>
        <v>12</v>
      </c>
      <c r="K12" s="35">
        <f>K24</f>
        <v>163</v>
      </c>
      <c r="L12" s="48">
        <f t="shared" si="0"/>
        <v>-6.6110014308742819</v>
      </c>
      <c r="M12" s="56">
        <v>6.6110014308742819</v>
      </c>
      <c r="N12" s="56">
        <v>13.222002861748564</v>
      </c>
      <c r="O12" s="35">
        <f t="shared" ref="O12:W12" si="6">O24</f>
        <v>15</v>
      </c>
      <c r="P12" s="35">
        <f t="shared" si="6"/>
        <v>27</v>
      </c>
      <c r="Q12" s="35">
        <f t="shared" si="6"/>
        <v>287</v>
      </c>
      <c r="R12" s="35">
        <f t="shared" si="6"/>
        <v>9</v>
      </c>
      <c r="S12" s="35">
        <f t="shared" si="6"/>
        <v>18</v>
      </c>
      <c r="T12" s="35">
        <f t="shared" si="6"/>
        <v>12</v>
      </c>
      <c r="U12" s="35">
        <f t="shared" si="6"/>
        <v>328</v>
      </c>
      <c r="V12" s="35">
        <f t="shared" si="6"/>
        <v>6</v>
      </c>
      <c r="W12" s="35">
        <f t="shared" si="6"/>
        <v>6</v>
      </c>
      <c r="X12" s="48">
        <v>16.527503577185705</v>
      </c>
    </row>
    <row r="13" spans="1:24" ht="18.75" customHeight="1" x14ac:dyDescent="0.15">
      <c r="A13" s="4" t="s">
        <v>25</v>
      </c>
      <c r="B13" s="37">
        <f>B25+B26+B27</f>
        <v>-38</v>
      </c>
      <c r="C13" s="37">
        <f>C25+C26+C27</f>
        <v>-1</v>
      </c>
      <c r="D13" s="67">
        <f t="shared" si="2"/>
        <v>2.7027027027026973E-2</v>
      </c>
      <c r="E13" s="37">
        <f>E25+E26+E27</f>
        <v>-516</v>
      </c>
      <c r="F13" s="67">
        <f t="shared" si="3"/>
        <v>-1.0794979079497908</v>
      </c>
      <c r="G13" s="37">
        <f>G25+G26+G27</f>
        <v>-34</v>
      </c>
      <c r="H13" s="37">
        <f>H25+H26+H27</f>
        <v>6</v>
      </c>
      <c r="I13" s="37">
        <f>I25+I26+I27</f>
        <v>114</v>
      </c>
      <c r="J13" s="37">
        <f>J25+J26+J27</f>
        <v>40</v>
      </c>
      <c r="K13" s="37">
        <f>K25+K26+K27</f>
        <v>447</v>
      </c>
      <c r="L13" s="49">
        <f t="shared" si="0"/>
        <v>-16.158980408701108</v>
      </c>
      <c r="M13" s="58">
        <v>2.8515847780060777</v>
      </c>
      <c r="N13" s="58">
        <v>19.010565186707186</v>
      </c>
      <c r="O13" s="37">
        <f t="shared" ref="O13:W13" si="7">O25+O26+O27</f>
        <v>-4</v>
      </c>
      <c r="P13" s="37">
        <f t="shared" si="7"/>
        <v>29</v>
      </c>
      <c r="Q13" s="37">
        <f t="shared" si="7"/>
        <v>534</v>
      </c>
      <c r="R13" s="37">
        <f t="shared" si="7"/>
        <v>11</v>
      </c>
      <c r="S13" s="37">
        <f t="shared" si="7"/>
        <v>18</v>
      </c>
      <c r="T13" s="37">
        <f t="shared" si="7"/>
        <v>33</v>
      </c>
      <c r="U13" s="37">
        <f t="shared" si="7"/>
        <v>717</v>
      </c>
      <c r="V13" s="37">
        <f t="shared" si="7"/>
        <v>21</v>
      </c>
      <c r="W13" s="37">
        <f t="shared" si="7"/>
        <v>12</v>
      </c>
      <c r="X13" s="49">
        <v>-1.9010565186707176</v>
      </c>
    </row>
    <row r="14" spans="1:24" ht="18.75" customHeight="1" x14ac:dyDescent="0.15">
      <c r="A14" s="4" t="s">
        <v>24</v>
      </c>
      <c r="B14" s="37">
        <f>B28+B29+B30+B31</f>
        <v>-35</v>
      </c>
      <c r="C14" s="37">
        <f>C28+C29+C30+C31</f>
        <v>14</v>
      </c>
      <c r="D14" s="67">
        <f t="shared" si="2"/>
        <v>-0.2857142857142857</v>
      </c>
      <c r="E14" s="37">
        <f>E28+E29+E30+E31</f>
        <v>-576</v>
      </c>
      <c r="F14" s="67">
        <f t="shared" si="3"/>
        <v>-1.0646950092421441</v>
      </c>
      <c r="G14" s="37">
        <f>G28+G29+G30+G31</f>
        <v>-29</v>
      </c>
      <c r="H14" s="37">
        <f>H28+H29+H30+H31</f>
        <v>41</v>
      </c>
      <c r="I14" s="37">
        <f>I28+I29+I30+I31</f>
        <v>335</v>
      </c>
      <c r="J14" s="37">
        <f>J28+J29+J30+J31</f>
        <v>70</v>
      </c>
      <c r="K14" s="37">
        <f>K28+K29+K30+K31</f>
        <v>804</v>
      </c>
      <c r="L14" s="49">
        <f t="shared" si="0"/>
        <v>-6.5380873700952762</v>
      </c>
      <c r="M14" s="58">
        <v>9.2435028335829763</v>
      </c>
      <c r="N14" s="58">
        <v>15.781590203678252</v>
      </c>
      <c r="O14" s="37">
        <f t="shared" ref="O14:W14" si="8">O28+O29+O30+O31</f>
        <v>-6</v>
      </c>
      <c r="P14" s="37">
        <f t="shared" si="8"/>
        <v>86</v>
      </c>
      <c r="Q14" s="37">
        <f t="shared" si="8"/>
        <v>1311</v>
      </c>
      <c r="R14" s="37">
        <f t="shared" si="8"/>
        <v>36</v>
      </c>
      <c r="S14" s="37">
        <f t="shared" si="8"/>
        <v>50</v>
      </c>
      <c r="T14" s="37">
        <f t="shared" si="8"/>
        <v>92</v>
      </c>
      <c r="U14" s="37">
        <f t="shared" si="8"/>
        <v>1418</v>
      </c>
      <c r="V14" s="37">
        <f t="shared" si="8"/>
        <v>46</v>
      </c>
      <c r="W14" s="37">
        <f t="shared" si="8"/>
        <v>46</v>
      </c>
      <c r="X14" s="49">
        <v>-1.3527077317438483</v>
      </c>
    </row>
    <row r="15" spans="1:24" ht="18.75" customHeight="1" x14ac:dyDescent="0.15">
      <c r="A15" s="4" t="s">
        <v>23</v>
      </c>
      <c r="B15" s="37">
        <f>B32+B33+B34+B35</f>
        <v>-51</v>
      </c>
      <c r="C15" s="37">
        <f>C32+C33+C34+C35</f>
        <v>-25</v>
      </c>
      <c r="D15" s="67">
        <f t="shared" si="2"/>
        <v>0.96153846153846145</v>
      </c>
      <c r="E15" s="37">
        <f>E32+E33+E34+E35</f>
        <v>-469</v>
      </c>
      <c r="F15" s="67">
        <f t="shared" si="3"/>
        <v>-1.1220095693779903</v>
      </c>
      <c r="G15" s="37">
        <f>G32+G33+G34+G35</f>
        <v>-38</v>
      </c>
      <c r="H15" s="37">
        <f>H32+H33+H34+H35</f>
        <v>13</v>
      </c>
      <c r="I15" s="37">
        <f>I32+I33+I34+I35</f>
        <v>202</v>
      </c>
      <c r="J15" s="37">
        <f>J32+J33+J34+J35</f>
        <v>51</v>
      </c>
      <c r="K15" s="39">
        <f>K32+K33+K34+K35</f>
        <v>617</v>
      </c>
      <c r="L15" s="49">
        <f>M15-N15</f>
        <v>-11.309320935208273</v>
      </c>
      <c r="M15" s="58">
        <v>3.8689782146765141</v>
      </c>
      <c r="N15" s="58">
        <v>15.178299149884788</v>
      </c>
      <c r="O15" s="39">
        <f t="shared" ref="O15:W15" si="9">O32+O33+O34+O35</f>
        <v>-13</v>
      </c>
      <c r="P15" s="37">
        <f t="shared" si="9"/>
        <v>68</v>
      </c>
      <c r="Q15" s="37">
        <f t="shared" si="9"/>
        <v>1054</v>
      </c>
      <c r="R15" s="37">
        <f t="shared" si="9"/>
        <v>17</v>
      </c>
      <c r="S15" s="37">
        <f t="shared" si="9"/>
        <v>51</v>
      </c>
      <c r="T15" s="37">
        <f>T32+T33+T34+T35</f>
        <v>81</v>
      </c>
      <c r="U15" s="37">
        <f t="shared" si="9"/>
        <v>1108</v>
      </c>
      <c r="V15" s="37">
        <f t="shared" si="9"/>
        <v>39</v>
      </c>
      <c r="W15" s="37">
        <f t="shared" si="9"/>
        <v>42</v>
      </c>
      <c r="X15" s="49">
        <v>-3.8689782146765133</v>
      </c>
    </row>
    <row r="16" spans="1:24" ht="18.75" customHeight="1" x14ac:dyDescent="0.15">
      <c r="A16" s="2" t="s">
        <v>22</v>
      </c>
      <c r="B16" s="36">
        <f>B36+B37+B38</f>
        <v>-23</v>
      </c>
      <c r="C16" s="36">
        <f>C36+C37+C38</f>
        <v>2</v>
      </c>
      <c r="D16" s="66">
        <f t="shared" si="2"/>
        <v>-7.999999999999996E-2</v>
      </c>
      <c r="E16" s="36">
        <f>E36+E37+E38</f>
        <v>-253</v>
      </c>
      <c r="F16" s="66">
        <f t="shared" si="3"/>
        <v>-1.1000000000000001</v>
      </c>
      <c r="G16" s="36">
        <f>G36+G37+G38</f>
        <v>-25</v>
      </c>
      <c r="H16" s="36">
        <f>H36+H37+H38</f>
        <v>2</v>
      </c>
      <c r="I16" s="36">
        <f>I36+I37+I38</f>
        <v>34</v>
      </c>
      <c r="J16" s="36">
        <f>J36+J37+J38</f>
        <v>27</v>
      </c>
      <c r="K16" s="36">
        <f>K36+K37+K38</f>
        <v>255</v>
      </c>
      <c r="L16" s="50">
        <f t="shared" si="0"/>
        <v>-30.751654691775745</v>
      </c>
      <c r="M16" s="57">
        <v>2.4601323753420594</v>
      </c>
      <c r="N16" s="57">
        <v>33.211787067117804</v>
      </c>
      <c r="O16" s="36">
        <f t="shared" ref="O16:W16" si="10">O36+O37+O38</f>
        <v>2</v>
      </c>
      <c r="P16" s="36">
        <f t="shared" si="10"/>
        <v>18</v>
      </c>
      <c r="Q16" s="36">
        <f t="shared" si="10"/>
        <v>233</v>
      </c>
      <c r="R16" s="36">
        <f t="shared" si="10"/>
        <v>10</v>
      </c>
      <c r="S16" s="36">
        <f t="shared" si="10"/>
        <v>8</v>
      </c>
      <c r="T16" s="36">
        <f t="shared" si="10"/>
        <v>16</v>
      </c>
      <c r="U16" s="36">
        <f t="shared" si="10"/>
        <v>265</v>
      </c>
      <c r="V16" s="36">
        <f t="shared" si="10"/>
        <v>6</v>
      </c>
      <c r="W16" s="36">
        <f t="shared" si="10"/>
        <v>10</v>
      </c>
      <c r="X16" s="53">
        <v>2.4601323753420594</v>
      </c>
    </row>
    <row r="17" spans="1:24" ht="18.75" customHeight="1" x14ac:dyDescent="0.15">
      <c r="A17" s="6" t="s">
        <v>21</v>
      </c>
      <c r="B17" s="35">
        <f>B12+B13+B20</f>
        <v>-122</v>
      </c>
      <c r="C17" s="35">
        <f>C12+C13+C20</f>
        <v>54</v>
      </c>
      <c r="D17" s="65">
        <f t="shared" si="2"/>
        <v>-0.30681818181818177</v>
      </c>
      <c r="E17" s="35">
        <f>E12+E13+E20</f>
        <v>-1784</v>
      </c>
      <c r="F17" s="65">
        <f t="shared" si="3"/>
        <v>-1.0734055354993983</v>
      </c>
      <c r="G17" s="35">
        <f>G12+G13+G20</f>
        <v>-100</v>
      </c>
      <c r="H17" s="35">
        <f>H12+H13+H20</f>
        <v>115</v>
      </c>
      <c r="I17" s="35">
        <f>I12+I13+I20</f>
        <v>1516</v>
      </c>
      <c r="J17" s="35">
        <f>J12+J13+J20</f>
        <v>215</v>
      </c>
      <c r="K17" s="35">
        <f>K12+K13+K20</f>
        <v>2818</v>
      </c>
      <c r="L17" s="48">
        <f t="shared" si="0"/>
        <v>-5.279457601543859</v>
      </c>
      <c r="M17" s="56">
        <v>6.071376241775436</v>
      </c>
      <c r="N17" s="56">
        <v>11.350833843319295</v>
      </c>
      <c r="O17" s="35">
        <f t="shared" ref="O17:W17" si="11">O12+O13+O20</f>
        <v>-22</v>
      </c>
      <c r="P17" s="35">
        <f t="shared" si="11"/>
        <v>284</v>
      </c>
      <c r="Q17" s="35">
        <f t="shared" si="11"/>
        <v>5245</v>
      </c>
      <c r="R17" s="35">
        <f t="shared" si="11"/>
        <v>196</v>
      </c>
      <c r="S17" s="35">
        <f t="shared" si="11"/>
        <v>88</v>
      </c>
      <c r="T17" s="35">
        <f t="shared" si="11"/>
        <v>306</v>
      </c>
      <c r="U17" s="35">
        <f t="shared" si="11"/>
        <v>5727</v>
      </c>
      <c r="V17" s="35">
        <f t="shared" si="11"/>
        <v>233</v>
      </c>
      <c r="W17" s="35">
        <f t="shared" si="11"/>
        <v>73</v>
      </c>
      <c r="X17" s="48">
        <v>-1.161480672339648</v>
      </c>
    </row>
    <row r="18" spans="1:24" ht="18.75" customHeight="1" x14ac:dyDescent="0.15">
      <c r="A18" s="4" t="s">
        <v>20</v>
      </c>
      <c r="B18" s="37">
        <f>B14+B22</f>
        <v>-87</v>
      </c>
      <c r="C18" s="37">
        <f>C14+C22</f>
        <v>-31</v>
      </c>
      <c r="D18" s="67">
        <f t="shared" si="2"/>
        <v>0.5535714285714286</v>
      </c>
      <c r="E18" s="37">
        <f>E14+E22</f>
        <v>-1274</v>
      </c>
      <c r="F18" s="67">
        <f t="shared" si="3"/>
        <v>-1.0732940185341195</v>
      </c>
      <c r="G18" s="37">
        <f>G14+G22</f>
        <v>-69</v>
      </c>
      <c r="H18" s="37">
        <f>H14+H22</f>
        <v>58</v>
      </c>
      <c r="I18" s="37">
        <f>I14+I22</f>
        <v>641</v>
      </c>
      <c r="J18" s="37">
        <f>J14+J22</f>
        <v>127</v>
      </c>
      <c r="K18" s="37">
        <f>K14+K22</f>
        <v>1478</v>
      </c>
      <c r="L18" s="49">
        <f t="shared" si="0"/>
        <v>-8.2758906235161476</v>
      </c>
      <c r="M18" s="58">
        <v>6.9565457415063268</v>
      </c>
      <c r="N18" s="58">
        <v>15.232436365022474</v>
      </c>
      <c r="O18" s="37">
        <f t="shared" ref="O18:W18" si="12">O14+O22</f>
        <v>-18</v>
      </c>
      <c r="P18" s="37">
        <f t="shared" si="12"/>
        <v>162</v>
      </c>
      <c r="Q18" s="37">
        <f t="shared" si="12"/>
        <v>2491</v>
      </c>
      <c r="R18" s="37">
        <f t="shared" si="12"/>
        <v>78</v>
      </c>
      <c r="S18" s="37">
        <f t="shared" si="12"/>
        <v>84</v>
      </c>
      <c r="T18" s="37">
        <f t="shared" si="12"/>
        <v>180</v>
      </c>
      <c r="U18" s="37">
        <f t="shared" si="12"/>
        <v>2928</v>
      </c>
      <c r="V18" s="37">
        <f t="shared" si="12"/>
        <v>81</v>
      </c>
      <c r="W18" s="37">
        <f t="shared" si="12"/>
        <v>99</v>
      </c>
      <c r="X18" s="49">
        <v>-2.1589279887433435</v>
      </c>
    </row>
    <row r="19" spans="1:24" ht="18.75" customHeight="1" x14ac:dyDescent="0.15">
      <c r="A19" s="2" t="s">
        <v>19</v>
      </c>
      <c r="B19" s="36">
        <f>B15+B16+B21+B23</f>
        <v>-49</v>
      </c>
      <c r="C19" s="36">
        <f>C15+C16+C21+C23</f>
        <v>83</v>
      </c>
      <c r="D19" s="66">
        <f t="shared" si="2"/>
        <v>-0.62878787878787878</v>
      </c>
      <c r="E19" s="36">
        <f>E15+E16+E21+E23</f>
        <v>-1591</v>
      </c>
      <c r="F19" s="66">
        <f t="shared" si="3"/>
        <v>-1.0317769130998702</v>
      </c>
      <c r="G19" s="36">
        <f>G15+G16+G21+G23</f>
        <v>-92</v>
      </c>
      <c r="H19" s="36">
        <f>H15+H16+H21+H23</f>
        <v>134</v>
      </c>
      <c r="I19" s="36">
        <f>I15+I16+I21+I23</f>
        <v>1544</v>
      </c>
      <c r="J19" s="36">
        <f>J15+J16+J21+J23</f>
        <v>226</v>
      </c>
      <c r="K19" s="38">
        <f>K15+K16+K21+K23</f>
        <v>3052</v>
      </c>
      <c r="L19" s="50">
        <f t="shared" si="0"/>
        <v>-4.740656579524515</v>
      </c>
      <c r="M19" s="57">
        <v>6.9048693658291835</v>
      </c>
      <c r="N19" s="57">
        <v>11.645525945353699</v>
      </c>
      <c r="O19" s="38">
        <f t="shared" ref="O19:W19" si="13">O15+O16+O21+O23</f>
        <v>43</v>
      </c>
      <c r="P19" s="38">
        <f>P15+P16+P21+P23</f>
        <v>589</v>
      </c>
      <c r="Q19" s="36">
        <f t="shared" si="13"/>
        <v>7369</v>
      </c>
      <c r="R19" s="36">
        <f t="shared" si="13"/>
        <v>406</v>
      </c>
      <c r="S19" s="36">
        <f t="shared" si="13"/>
        <v>183</v>
      </c>
      <c r="T19" s="36">
        <f t="shared" si="13"/>
        <v>546</v>
      </c>
      <c r="U19" s="36">
        <f t="shared" si="13"/>
        <v>7452</v>
      </c>
      <c r="V19" s="36">
        <f t="shared" si="13"/>
        <v>363</v>
      </c>
      <c r="W19" s="36">
        <f t="shared" si="13"/>
        <v>183</v>
      </c>
      <c r="X19" s="53">
        <v>2.2157416621690622</v>
      </c>
    </row>
    <row r="20" spans="1:24" ht="18.75" customHeight="1" x14ac:dyDescent="0.15">
      <c r="A20" s="5" t="s">
        <v>18</v>
      </c>
      <c r="B20" s="40">
        <f>G20+O20</f>
        <v>-93</v>
      </c>
      <c r="C20" s="40">
        <v>17</v>
      </c>
      <c r="D20" s="68">
        <f t="shared" si="2"/>
        <v>-0.15454545454545454</v>
      </c>
      <c r="E20" s="40">
        <f>I20-K20+Q20-U20</f>
        <v>-1132</v>
      </c>
      <c r="F20" s="68">
        <f t="shared" si="3"/>
        <v>-1.0895091434071222</v>
      </c>
      <c r="G20" s="40">
        <f>H20-J20</f>
        <v>-60</v>
      </c>
      <c r="H20" s="40">
        <v>103</v>
      </c>
      <c r="I20" s="40">
        <v>1334</v>
      </c>
      <c r="J20" s="40">
        <v>163</v>
      </c>
      <c r="K20" s="40">
        <v>2208</v>
      </c>
      <c r="L20" s="48">
        <f>M20-N20</f>
        <v>-3.7665567256342021</v>
      </c>
      <c r="M20" s="56">
        <v>6.4659223790053852</v>
      </c>
      <c r="N20" s="56">
        <v>10.232479104639587</v>
      </c>
      <c r="O20" s="40">
        <f>P20-T20</f>
        <v>-33</v>
      </c>
      <c r="P20" s="40">
        <f>R20+S20</f>
        <v>228</v>
      </c>
      <c r="Q20" s="41">
        <v>4424</v>
      </c>
      <c r="R20" s="41">
        <v>176</v>
      </c>
      <c r="S20" s="41">
        <v>52</v>
      </c>
      <c r="T20" s="41">
        <f>SUM(V20:W20)</f>
        <v>261</v>
      </c>
      <c r="U20" s="41">
        <v>4682</v>
      </c>
      <c r="V20" s="41">
        <v>206</v>
      </c>
      <c r="W20" s="41">
        <v>55</v>
      </c>
      <c r="X20" s="52">
        <v>-2.0716061990988148</v>
      </c>
    </row>
    <row r="21" spans="1:24" ht="18.75" customHeight="1" x14ac:dyDescent="0.15">
      <c r="A21" s="3" t="s">
        <v>17</v>
      </c>
      <c r="B21" s="42">
        <f t="shared" ref="B21:B38" si="14">G21+O21</f>
        <v>34</v>
      </c>
      <c r="C21" s="42">
        <v>89</v>
      </c>
      <c r="D21" s="69">
        <f t="shared" si="2"/>
        <v>-1.6181818181818182</v>
      </c>
      <c r="E21" s="42">
        <f t="shared" ref="E21:E38" si="15">I21-K21+Q21-U21</f>
        <v>-564</v>
      </c>
      <c r="F21" s="69">
        <f t="shared" si="3"/>
        <v>-0.94314381270903014</v>
      </c>
      <c r="G21" s="42">
        <f t="shared" ref="G21:G38" si="16">H21-J21</f>
        <v>-6</v>
      </c>
      <c r="H21" s="42">
        <v>108</v>
      </c>
      <c r="I21" s="42">
        <v>1130</v>
      </c>
      <c r="J21" s="42">
        <v>114</v>
      </c>
      <c r="K21" s="42">
        <v>1737</v>
      </c>
      <c r="L21" s="49">
        <f t="shared" ref="L21:L38" si="17">M21-N21</f>
        <v>-0.48095558627717416</v>
      </c>
      <c r="M21" s="58">
        <v>8.6572005529891172</v>
      </c>
      <c r="N21" s="58">
        <v>9.1381561392662913</v>
      </c>
      <c r="O21" s="42">
        <f t="shared" ref="O21:O38" si="18">P21-T21</f>
        <v>40</v>
      </c>
      <c r="P21" s="42">
        <f t="shared" ref="P21:P38" si="19">R21+S21</f>
        <v>378</v>
      </c>
      <c r="Q21" s="42">
        <v>4912</v>
      </c>
      <c r="R21" s="42">
        <v>282</v>
      </c>
      <c r="S21" s="42">
        <v>96</v>
      </c>
      <c r="T21" s="42">
        <f t="shared" ref="T21:T38" si="20">SUM(V21:W21)</f>
        <v>338</v>
      </c>
      <c r="U21" s="42">
        <v>4869</v>
      </c>
      <c r="V21" s="42">
        <v>231</v>
      </c>
      <c r="W21" s="42">
        <v>107</v>
      </c>
      <c r="X21" s="49">
        <v>3.206370575181154</v>
      </c>
    </row>
    <row r="22" spans="1:24" ht="18.75" customHeight="1" x14ac:dyDescent="0.15">
      <c r="A22" s="3" t="s">
        <v>16</v>
      </c>
      <c r="B22" s="42">
        <f t="shared" si="14"/>
        <v>-52</v>
      </c>
      <c r="C22" s="42">
        <v>-45</v>
      </c>
      <c r="D22" s="69">
        <f t="shared" si="2"/>
        <v>6.4285714285714288</v>
      </c>
      <c r="E22" s="42">
        <f t="shared" si="15"/>
        <v>-698</v>
      </c>
      <c r="F22" s="69">
        <f t="shared" si="3"/>
        <v>-1.0804953560371517</v>
      </c>
      <c r="G22" s="42">
        <f t="shared" si="16"/>
        <v>-40</v>
      </c>
      <c r="H22" s="42">
        <v>17</v>
      </c>
      <c r="I22" s="42">
        <v>306</v>
      </c>
      <c r="J22" s="42">
        <v>57</v>
      </c>
      <c r="K22" s="42">
        <v>674</v>
      </c>
      <c r="L22" s="49">
        <f t="shared" si="17"/>
        <v>-10.251354793772233</v>
      </c>
      <c r="M22" s="58">
        <v>4.3568257873531984</v>
      </c>
      <c r="N22" s="58">
        <v>14.608180581125431</v>
      </c>
      <c r="O22" s="42">
        <f t="shared" si="18"/>
        <v>-12</v>
      </c>
      <c r="P22" s="42">
        <f t="shared" si="19"/>
        <v>76</v>
      </c>
      <c r="Q22" s="42">
        <v>1180</v>
      </c>
      <c r="R22" s="42">
        <v>42</v>
      </c>
      <c r="S22" s="42">
        <v>34</v>
      </c>
      <c r="T22" s="42">
        <f t="shared" si="20"/>
        <v>88</v>
      </c>
      <c r="U22" s="42">
        <v>1510</v>
      </c>
      <c r="V22" s="42">
        <v>35</v>
      </c>
      <c r="W22" s="42">
        <v>53</v>
      </c>
      <c r="X22" s="49">
        <v>-3.0754064381316724</v>
      </c>
    </row>
    <row r="23" spans="1:24" ht="18.75" customHeight="1" x14ac:dyDescent="0.15">
      <c r="A23" s="1" t="s">
        <v>15</v>
      </c>
      <c r="B23" s="43">
        <f t="shared" si="14"/>
        <v>-9</v>
      </c>
      <c r="C23" s="43">
        <v>17</v>
      </c>
      <c r="D23" s="70">
        <f t="shared" si="2"/>
        <v>-0.65384615384615385</v>
      </c>
      <c r="E23" s="43">
        <f t="shared" si="15"/>
        <v>-305</v>
      </c>
      <c r="F23" s="70">
        <f t="shared" si="3"/>
        <v>-1.0304054054054055</v>
      </c>
      <c r="G23" s="43">
        <f t="shared" si="16"/>
        <v>-23</v>
      </c>
      <c r="H23" s="43">
        <v>11</v>
      </c>
      <c r="I23" s="43">
        <v>178</v>
      </c>
      <c r="J23" s="43">
        <v>34</v>
      </c>
      <c r="K23" s="44">
        <v>443</v>
      </c>
      <c r="L23" s="50">
        <f t="shared" si="17"/>
        <v>-8.338150489959455</v>
      </c>
      <c r="M23" s="57">
        <v>3.987811103893653</v>
      </c>
      <c r="N23" s="57">
        <v>12.325961593853108</v>
      </c>
      <c r="O23" s="44">
        <f t="shared" si="18"/>
        <v>14</v>
      </c>
      <c r="P23" s="44">
        <f t="shared" si="19"/>
        <v>125</v>
      </c>
      <c r="Q23" s="43">
        <v>1170</v>
      </c>
      <c r="R23" s="43">
        <v>97</v>
      </c>
      <c r="S23" s="43">
        <v>28</v>
      </c>
      <c r="T23" s="43">
        <f t="shared" si="20"/>
        <v>111</v>
      </c>
      <c r="U23" s="43">
        <v>1210</v>
      </c>
      <c r="V23" s="43">
        <v>87</v>
      </c>
      <c r="W23" s="43">
        <v>24</v>
      </c>
      <c r="X23" s="54">
        <v>5.0753959504101047</v>
      </c>
    </row>
    <row r="24" spans="1:24" ht="18.75" customHeight="1" x14ac:dyDescent="0.15">
      <c r="A24" s="7" t="s">
        <v>14</v>
      </c>
      <c r="B24" s="45">
        <f t="shared" si="14"/>
        <v>9</v>
      </c>
      <c r="C24" s="45">
        <v>38</v>
      </c>
      <c r="D24" s="71">
        <f t="shared" si="2"/>
        <v>-1.3103448275862069</v>
      </c>
      <c r="E24" s="40">
        <f t="shared" si="15"/>
        <v>-136</v>
      </c>
      <c r="F24" s="71">
        <f t="shared" si="3"/>
        <v>-0.93793103448275861</v>
      </c>
      <c r="G24" s="40">
        <f t="shared" si="16"/>
        <v>-6</v>
      </c>
      <c r="H24" s="45">
        <v>6</v>
      </c>
      <c r="I24" s="45">
        <v>68</v>
      </c>
      <c r="J24" s="45">
        <v>12</v>
      </c>
      <c r="K24" s="46">
        <v>163</v>
      </c>
      <c r="L24" s="51">
        <f t="shared" si="17"/>
        <v>-6.6110014308742819</v>
      </c>
      <c r="M24" s="55">
        <v>6.6110014308742819</v>
      </c>
      <c r="N24" s="55">
        <v>13.222002861748564</v>
      </c>
      <c r="O24" s="40">
        <f t="shared" si="18"/>
        <v>15</v>
      </c>
      <c r="P24" s="45">
        <f t="shared" si="19"/>
        <v>27</v>
      </c>
      <c r="Q24" s="45">
        <v>287</v>
      </c>
      <c r="R24" s="45">
        <v>9</v>
      </c>
      <c r="S24" s="45">
        <v>18</v>
      </c>
      <c r="T24" s="45">
        <f t="shared" si="20"/>
        <v>12</v>
      </c>
      <c r="U24" s="45">
        <v>328</v>
      </c>
      <c r="V24" s="45">
        <v>6</v>
      </c>
      <c r="W24" s="45">
        <v>6</v>
      </c>
      <c r="X24" s="51">
        <v>16.527503577185705</v>
      </c>
    </row>
    <row r="25" spans="1:24" ht="18.75" customHeight="1" x14ac:dyDescent="0.15">
      <c r="A25" s="5" t="s">
        <v>13</v>
      </c>
      <c r="B25" s="40">
        <f t="shared" si="14"/>
        <v>-5</v>
      </c>
      <c r="C25" s="40">
        <v>8</v>
      </c>
      <c r="D25" s="68">
        <f t="shared" si="2"/>
        <v>-0.61538461538461542</v>
      </c>
      <c r="E25" s="40">
        <f t="shared" si="15"/>
        <v>-92</v>
      </c>
      <c r="F25" s="68">
        <f t="shared" si="3"/>
        <v>-1.0574712643678161</v>
      </c>
      <c r="G25" s="40">
        <f t="shared" si="16"/>
        <v>-6</v>
      </c>
      <c r="H25" s="40">
        <v>0</v>
      </c>
      <c r="I25" s="40">
        <v>4</v>
      </c>
      <c r="J25" s="40">
        <v>6</v>
      </c>
      <c r="K25" s="40">
        <v>68</v>
      </c>
      <c r="L25" s="48">
        <f t="shared" si="17"/>
        <v>-25.357200750295252</v>
      </c>
      <c r="M25" s="56">
        <v>0</v>
      </c>
      <c r="N25" s="56">
        <v>25.357200750295252</v>
      </c>
      <c r="O25" s="40">
        <f t="shared" si="18"/>
        <v>1</v>
      </c>
      <c r="P25" s="40">
        <f t="shared" si="19"/>
        <v>3</v>
      </c>
      <c r="Q25" s="40">
        <v>58</v>
      </c>
      <c r="R25" s="40">
        <v>3</v>
      </c>
      <c r="S25" s="40">
        <v>0</v>
      </c>
      <c r="T25" s="40">
        <f t="shared" si="20"/>
        <v>2</v>
      </c>
      <c r="U25" s="40">
        <v>86</v>
      </c>
      <c r="V25" s="40">
        <v>0</v>
      </c>
      <c r="W25" s="40">
        <v>2</v>
      </c>
      <c r="X25" s="52">
        <v>4.2262001250492087</v>
      </c>
    </row>
    <row r="26" spans="1:24" ht="18.75" customHeight="1" x14ac:dyDescent="0.15">
      <c r="A26" s="3" t="s">
        <v>12</v>
      </c>
      <c r="B26" s="42">
        <f t="shared" si="14"/>
        <v>-13</v>
      </c>
      <c r="C26" s="42">
        <v>-8</v>
      </c>
      <c r="D26" s="69">
        <f t="shared" si="2"/>
        <v>1.6</v>
      </c>
      <c r="E26" s="42">
        <f t="shared" si="15"/>
        <v>-171</v>
      </c>
      <c r="F26" s="69">
        <f t="shared" si="3"/>
        <v>-1.0822784810126582</v>
      </c>
      <c r="G26" s="42">
        <f t="shared" si="16"/>
        <v>-10</v>
      </c>
      <c r="H26" s="42">
        <v>2</v>
      </c>
      <c r="I26" s="42">
        <v>27</v>
      </c>
      <c r="J26" s="42">
        <v>12</v>
      </c>
      <c r="K26" s="42">
        <v>130</v>
      </c>
      <c r="L26" s="49">
        <f t="shared" si="17"/>
        <v>-18.689196108550945</v>
      </c>
      <c r="M26" s="58">
        <v>3.7378392217101895</v>
      </c>
      <c r="N26" s="58">
        <v>22.427035330261134</v>
      </c>
      <c r="O26" s="42">
        <f t="shared" si="18"/>
        <v>-3</v>
      </c>
      <c r="P26" s="42">
        <f t="shared" si="19"/>
        <v>6</v>
      </c>
      <c r="Q26" s="42">
        <v>143</v>
      </c>
      <c r="R26" s="42">
        <v>3</v>
      </c>
      <c r="S26" s="42">
        <v>3</v>
      </c>
      <c r="T26" s="42">
        <f t="shared" si="20"/>
        <v>9</v>
      </c>
      <c r="U26" s="42">
        <v>211</v>
      </c>
      <c r="V26" s="42">
        <v>4</v>
      </c>
      <c r="W26" s="42">
        <v>5</v>
      </c>
      <c r="X26" s="49">
        <v>-5.6067588325652835</v>
      </c>
    </row>
    <row r="27" spans="1:24" ht="18.75" customHeight="1" x14ac:dyDescent="0.15">
      <c r="A27" s="1" t="s">
        <v>11</v>
      </c>
      <c r="B27" s="43">
        <f t="shared" si="14"/>
        <v>-20</v>
      </c>
      <c r="C27" s="43">
        <v>-1</v>
      </c>
      <c r="D27" s="70">
        <f t="shared" si="2"/>
        <v>5.2631578947368363E-2</v>
      </c>
      <c r="E27" s="43">
        <f t="shared" si="15"/>
        <v>-253</v>
      </c>
      <c r="F27" s="70">
        <f t="shared" si="3"/>
        <v>-1.0858369098712446</v>
      </c>
      <c r="G27" s="43">
        <f t="shared" si="16"/>
        <v>-18</v>
      </c>
      <c r="H27" s="43">
        <v>4</v>
      </c>
      <c r="I27" s="43">
        <v>83</v>
      </c>
      <c r="J27" s="44">
        <v>22</v>
      </c>
      <c r="K27" s="44">
        <v>249</v>
      </c>
      <c r="L27" s="50">
        <f t="shared" si="17"/>
        <v>-13.5094010626573</v>
      </c>
      <c r="M27" s="57">
        <v>3.002089125034956</v>
      </c>
      <c r="N27" s="57">
        <v>16.511490187692257</v>
      </c>
      <c r="O27" s="44">
        <f t="shared" si="18"/>
        <v>-2</v>
      </c>
      <c r="P27" s="44">
        <f t="shared" si="19"/>
        <v>20</v>
      </c>
      <c r="Q27" s="47">
        <v>333</v>
      </c>
      <c r="R27" s="47">
        <v>5</v>
      </c>
      <c r="S27" s="47">
        <v>15</v>
      </c>
      <c r="T27" s="47">
        <f t="shared" si="20"/>
        <v>22</v>
      </c>
      <c r="U27" s="47">
        <v>420</v>
      </c>
      <c r="V27" s="47">
        <v>17</v>
      </c>
      <c r="W27" s="47">
        <v>5</v>
      </c>
      <c r="X27" s="54">
        <v>-1.5010445625174782</v>
      </c>
    </row>
    <row r="28" spans="1:24" ht="18.75" customHeight="1" x14ac:dyDescent="0.15">
      <c r="A28" s="5" t="s">
        <v>10</v>
      </c>
      <c r="B28" s="40">
        <f t="shared" si="14"/>
        <v>-6</v>
      </c>
      <c r="C28" s="40">
        <v>10</v>
      </c>
      <c r="D28" s="68">
        <f t="shared" si="2"/>
        <v>-0.625</v>
      </c>
      <c r="E28" s="40">
        <f t="shared" si="15"/>
        <v>-140</v>
      </c>
      <c r="F28" s="68">
        <f t="shared" si="3"/>
        <v>-1.044776119402985</v>
      </c>
      <c r="G28" s="40">
        <f>H28-J28</f>
        <v>-6</v>
      </c>
      <c r="H28" s="40">
        <v>5</v>
      </c>
      <c r="I28" s="40">
        <v>22</v>
      </c>
      <c r="J28" s="40">
        <v>11</v>
      </c>
      <c r="K28" s="40">
        <v>121</v>
      </c>
      <c r="L28" s="48">
        <f t="shared" si="17"/>
        <v>-11.877128663470513</v>
      </c>
      <c r="M28" s="56">
        <v>9.8976072195587559</v>
      </c>
      <c r="N28" s="56">
        <v>21.774735883029269</v>
      </c>
      <c r="O28" s="40">
        <f t="shared" si="18"/>
        <v>0</v>
      </c>
      <c r="P28" s="40">
        <f t="shared" si="19"/>
        <v>6</v>
      </c>
      <c r="Q28" s="40">
        <v>110</v>
      </c>
      <c r="R28" s="40">
        <v>6</v>
      </c>
      <c r="S28" s="40">
        <v>0</v>
      </c>
      <c r="T28" s="40">
        <f t="shared" si="20"/>
        <v>6</v>
      </c>
      <c r="U28" s="40">
        <v>151</v>
      </c>
      <c r="V28" s="40">
        <v>3</v>
      </c>
      <c r="W28" s="40">
        <v>3</v>
      </c>
      <c r="X28" s="48">
        <v>0</v>
      </c>
    </row>
    <row r="29" spans="1:24" ht="18.75" customHeight="1" x14ac:dyDescent="0.15">
      <c r="A29" s="3" t="s">
        <v>9</v>
      </c>
      <c r="B29" s="42">
        <f t="shared" si="14"/>
        <v>-11</v>
      </c>
      <c r="C29" s="42">
        <v>0</v>
      </c>
      <c r="D29" s="69">
        <f t="shared" si="2"/>
        <v>0</v>
      </c>
      <c r="E29" s="42">
        <f t="shared" si="15"/>
        <v>-87</v>
      </c>
      <c r="F29" s="69">
        <f t="shared" si="3"/>
        <v>-1.1447368421052633</v>
      </c>
      <c r="G29" s="42">
        <f t="shared" si="16"/>
        <v>-6</v>
      </c>
      <c r="H29" s="42">
        <v>16</v>
      </c>
      <c r="I29" s="42">
        <v>122</v>
      </c>
      <c r="J29" s="42">
        <v>22</v>
      </c>
      <c r="K29" s="42">
        <v>221</v>
      </c>
      <c r="L29" s="49">
        <f t="shared" si="17"/>
        <v>-4.4214020084067229</v>
      </c>
      <c r="M29" s="58">
        <v>11.790405355751254</v>
      </c>
      <c r="N29" s="58">
        <v>16.211807364157977</v>
      </c>
      <c r="O29" s="41">
        <f t="shared" si="18"/>
        <v>-5</v>
      </c>
      <c r="P29" s="41">
        <f t="shared" si="19"/>
        <v>30</v>
      </c>
      <c r="Q29" s="42">
        <v>466</v>
      </c>
      <c r="R29" s="42">
        <v>4</v>
      </c>
      <c r="S29" s="42">
        <v>26</v>
      </c>
      <c r="T29" s="42">
        <f t="shared" si="20"/>
        <v>35</v>
      </c>
      <c r="U29" s="42">
        <v>454</v>
      </c>
      <c r="V29" s="42">
        <v>16</v>
      </c>
      <c r="W29" s="42">
        <v>19</v>
      </c>
      <c r="X29" s="49">
        <v>-3.6845016736722691</v>
      </c>
    </row>
    <row r="30" spans="1:24" ht="18.75" customHeight="1" x14ac:dyDescent="0.15">
      <c r="A30" s="3" t="s">
        <v>8</v>
      </c>
      <c r="B30" s="42">
        <f t="shared" si="14"/>
        <v>-11</v>
      </c>
      <c r="C30" s="42">
        <v>3</v>
      </c>
      <c r="D30" s="69">
        <f t="shared" si="2"/>
        <v>-0.2142857142857143</v>
      </c>
      <c r="E30" s="42">
        <f t="shared" si="15"/>
        <v>-286</v>
      </c>
      <c r="F30" s="69">
        <f t="shared" si="3"/>
        <v>-1.04</v>
      </c>
      <c r="G30" s="42">
        <f t="shared" si="16"/>
        <v>-6</v>
      </c>
      <c r="H30" s="42">
        <v>10</v>
      </c>
      <c r="I30" s="42">
        <v>109</v>
      </c>
      <c r="J30" s="42">
        <v>16</v>
      </c>
      <c r="K30" s="42">
        <v>262</v>
      </c>
      <c r="L30" s="52">
        <f t="shared" si="17"/>
        <v>-4.3846301694589487</v>
      </c>
      <c r="M30" s="59">
        <v>7.3077169490982472</v>
      </c>
      <c r="N30" s="59">
        <v>11.692347118557196</v>
      </c>
      <c r="O30" s="42">
        <f t="shared" si="18"/>
        <v>-5</v>
      </c>
      <c r="P30" s="42">
        <f t="shared" si="19"/>
        <v>24</v>
      </c>
      <c r="Q30" s="42">
        <v>342</v>
      </c>
      <c r="R30" s="42">
        <v>15</v>
      </c>
      <c r="S30" s="42">
        <v>9</v>
      </c>
      <c r="T30" s="42">
        <f t="shared" si="20"/>
        <v>29</v>
      </c>
      <c r="U30" s="42">
        <v>475</v>
      </c>
      <c r="V30" s="42">
        <v>13</v>
      </c>
      <c r="W30" s="42">
        <v>16</v>
      </c>
      <c r="X30" s="49">
        <v>-3.6538584745491285</v>
      </c>
    </row>
    <row r="31" spans="1:24" ht="18.75" customHeight="1" x14ac:dyDescent="0.15">
      <c r="A31" s="1" t="s">
        <v>7</v>
      </c>
      <c r="B31" s="43">
        <f t="shared" si="14"/>
        <v>-7</v>
      </c>
      <c r="C31" s="43">
        <v>1</v>
      </c>
      <c r="D31" s="70">
        <f t="shared" si="2"/>
        <v>-0.125</v>
      </c>
      <c r="E31" s="43">
        <f t="shared" si="15"/>
        <v>-63</v>
      </c>
      <c r="F31" s="70">
        <f t="shared" si="3"/>
        <v>-1.125</v>
      </c>
      <c r="G31" s="43">
        <f t="shared" si="16"/>
        <v>-11</v>
      </c>
      <c r="H31" s="43">
        <v>10</v>
      </c>
      <c r="I31" s="43">
        <v>82</v>
      </c>
      <c r="J31" s="43">
        <v>21</v>
      </c>
      <c r="K31" s="44">
        <v>200</v>
      </c>
      <c r="L31" s="50">
        <f t="shared" si="17"/>
        <v>-9.1292118863930387</v>
      </c>
      <c r="M31" s="57">
        <v>8.2992835330845818</v>
      </c>
      <c r="N31" s="57">
        <v>17.42849541947762</v>
      </c>
      <c r="O31" s="43">
        <f t="shared" si="18"/>
        <v>4</v>
      </c>
      <c r="P31" s="43">
        <f t="shared" si="19"/>
        <v>26</v>
      </c>
      <c r="Q31" s="43">
        <v>393</v>
      </c>
      <c r="R31" s="43">
        <v>11</v>
      </c>
      <c r="S31" s="43">
        <v>15</v>
      </c>
      <c r="T31" s="43">
        <f t="shared" si="20"/>
        <v>22</v>
      </c>
      <c r="U31" s="43">
        <v>338</v>
      </c>
      <c r="V31" s="43">
        <v>14</v>
      </c>
      <c r="W31" s="43">
        <v>8</v>
      </c>
      <c r="X31" s="53">
        <v>3.3197134132338277</v>
      </c>
    </row>
    <row r="32" spans="1:24" ht="18.75" customHeight="1" x14ac:dyDescent="0.15">
      <c r="A32" s="5" t="s">
        <v>6</v>
      </c>
      <c r="B32" s="40">
        <f t="shared" si="14"/>
        <v>0</v>
      </c>
      <c r="C32" s="40">
        <v>-10</v>
      </c>
      <c r="D32" s="68">
        <f t="shared" si="2"/>
        <v>-1</v>
      </c>
      <c r="E32" s="40">
        <f t="shared" si="15"/>
        <v>24</v>
      </c>
      <c r="F32" s="68">
        <f t="shared" si="3"/>
        <v>-1</v>
      </c>
      <c r="G32" s="40">
        <f t="shared" si="16"/>
        <v>-1</v>
      </c>
      <c r="H32" s="40">
        <v>1</v>
      </c>
      <c r="I32" s="40">
        <v>38</v>
      </c>
      <c r="J32" s="40">
        <v>2</v>
      </c>
      <c r="K32" s="40">
        <v>35</v>
      </c>
      <c r="L32" s="48">
        <f t="shared" si="17"/>
        <v>-3.3458918864413456</v>
      </c>
      <c r="M32" s="56">
        <v>3.3458918864413456</v>
      </c>
      <c r="N32" s="56">
        <v>6.6917837728826912</v>
      </c>
      <c r="O32" s="40">
        <f t="shared" si="18"/>
        <v>1</v>
      </c>
      <c r="P32" s="40">
        <f t="shared" si="19"/>
        <v>6</v>
      </c>
      <c r="Q32" s="41">
        <v>177</v>
      </c>
      <c r="R32" s="41">
        <v>0</v>
      </c>
      <c r="S32" s="41">
        <v>6</v>
      </c>
      <c r="T32" s="41">
        <f t="shared" si="20"/>
        <v>5</v>
      </c>
      <c r="U32" s="41">
        <v>156</v>
      </c>
      <c r="V32" s="41">
        <v>3</v>
      </c>
      <c r="W32" s="41">
        <v>2</v>
      </c>
      <c r="X32" s="52">
        <v>3.3458918864413434</v>
      </c>
    </row>
    <row r="33" spans="1:24" ht="18.75" customHeight="1" x14ac:dyDescent="0.15">
      <c r="A33" s="3" t="s">
        <v>5</v>
      </c>
      <c r="B33" s="42">
        <f t="shared" si="14"/>
        <v>-36</v>
      </c>
      <c r="C33" s="42">
        <v>-11</v>
      </c>
      <c r="D33" s="69">
        <f t="shared" si="2"/>
        <v>0.43999999999999995</v>
      </c>
      <c r="E33" s="42">
        <f t="shared" si="15"/>
        <v>-280</v>
      </c>
      <c r="F33" s="69">
        <f t="shared" si="3"/>
        <v>-1.1475409836065573</v>
      </c>
      <c r="G33" s="42">
        <f t="shared" si="16"/>
        <v>-17</v>
      </c>
      <c r="H33" s="42">
        <v>6</v>
      </c>
      <c r="I33" s="42">
        <v>64</v>
      </c>
      <c r="J33" s="42">
        <v>23</v>
      </c>
      <c r="K33" s="42">
        <v>291</v>
      </c>
      <c r="L33" s="49">
        <f t="shared" si="17"/>
        <v>-13.1737060894156</v>
      </c>
      <c r="M33" s="58">
        <v>4.6495433256760945</v>
      </c>
      <c r="N33" s="58">
        <v>17.823249415091695</v>
      </c>
      <c r="O33" s="42">
        <f t="shared" si="18"/>
        <v>-19</v>
      </c>
      <c r="P33" s="42">
        <f t="shared" si="19"/>
        <v>15</v>
      </c>
      <c r="Q33" s="42">
        <v>372</v>
      </c>
      <c r="R33" s="42">
        <v>6</v>
      </c>
      <c r="S33" s="42">
        <v>9</v>
      </c>
      <c r="T33" s="42">
        <f t="shared" si="20"/>
        <v>34</v>
      </c>
      <c r="U33" s="42">
        <v>425</v>
      </c>
      <c r="V33" s="42">
        <v>20</v>
      </c>
      <c r="W33" s="42">
        <v>14</v>
      </c>
      <c r="X33" s="49">
        <v>-14.723553864640962</v>
      </c>
    </row>
    <row r="34" spans="1:24" ht="18.75" customHeight="1" x14ac:dyDescent="0.15">
      <c r="A34" s="3" t="s">
        <v>4</v>
      </c>
      <c r="B34" s="42">
        <f t="shared" si="14"/>
        <v>-7</v>
      </c>
      <c r="C34" s="42">
        <v>-2</v>
      </c>
      <c r="D34" s="69">
        <f t="shared" si="2"/>
        <v>0.39999999999999991</v>
      </c>
      <c r="E34" s="42">
        <f t="shared" si="15"/>
        <v>-102</v>
      </c>
      <c r="F34" s="69">
        <f t="shared" si="3"/>
        <v>-1.0736842105263158</v>
      </c>
      <c r="G34" s="42">
        <f t="shared" si="16"/>
        <v>-12</v>
      </c>
      <c r="H34" s="42">
        <v>3</v>
      </c>
      <c r="I34" s="42">
        <v>50</v>
      </c>
      <c r="J34" s="42">
        <v>15</v>
      </c>
      <c r="K34" s="42">
        <v>144</v>
      </c>
      <c r="L34" s="49">
        <f t="shared" si="17"/>
        <v>-13.815422174698853</v>
      </c>
      <c r="M34" s="58">
        <v>3.4538555436747127</v>
      </c>
      <c r="N34" s="58">
        <v>17.269277718373566</v>
      </c>
      <c r="O34" s="42">
        <f>P34-T34</f>
        <v>5</v>
      </c>
      <c r="P34" s="42">
        <f t="shared" si="19"/>
        <v>30</v>
      </c>
      <c r="Q34" s="42">
        <v>251</v>
      </c>
      <c r="R34" s="42">
        <v>4</v>
      </c>
      <c r="S34" s="42">
        <v>26</v>
      </c>
      <c r="T34" s="42">
        <f t="shared" si="20"/>
        <v>25</v>
      </c>
      <c r="U34" s="42">
        <v>259</v>
      </c>
      <c r="V34" s="42">
        <v>12</v>
      </c>
      <c r="W34" s="42">
        <v>13</v>
      </c>
      <c r="X34" s="49">
        <v>5.7564259061245266</v>
      </c>
    </row>
    <row r="35" spans="1:24" ht="18.75" customHeight="1" x14ac:dyDescent="0.15">
      <c r="A35" s="1" t="s">
        <v>3</v>
      </c>
      <c r="B35" s="43">
        <f t="shared" si="14"/>
        <v>-8</v>
      </c>
      <c r="C35" s="43">
        <v>-2</v>
      </c>
      <c r="D35" s="70">
        <f t="shared" si="2"/>
        <v>0.33333333333333326</v>
      </c>
      <c r="E35" s="43">
        <f t="shared" si="15"/>
        <v>-111</v>
      </c>
      <c r="F35" s="70">
        <f t="shared" si="3"/>
        <v>-1.0776699029126213</v>
      </c>
      <c r="G35" s="43">
        <f t="shared" si="16"/>
        <v>-8</v>
      </c>
      <c r="H35" s="43">
        <v>3</v>
      </c>
      <c r="I35" s="43">
        <v>50</v>
      </c>
      <c r="J35" s="43">
        <v>11</v>
      </c>
      <c r="K35" s="44">
        <v>147</v>
      </c>
      <c r="L35" s="50">
        <f t="shared" si="17"/>
        <v>-8.8677789857933345</v>
      </c>
      <c r="M35" s="57">
        <v>3.3254171196724998</v>
      </c>
      <c r="N35" s="57">
        <v>12.193196105465834</v>
      </c>
      <c r="O35" s="44">
        <f t="shared" si="18"/>
        <v>0</v>
      </c>
      <c r="P35" s="44">
        <f t="shared" si="19"/>
        <v>17</v>
      </c>
      <c r="Q35" s="47">
        <v>254</v>
      </c>
      <c r="R35" s="47">
        <v>7</v>
      </c>
      <c r="S35" s="47">
        <v>10</v>
      </c>
      <c r="T35" s="47">
        <f t="shared" si="20"/>
        <v>17</v>
      </c>
      <c r="U35" s="47">
        <v>268</v>
      </c>
      <c r="V35" s="47">
        <v>4</v>
      </c>
      <c r="W35" s="47">
        <v>13</v>
      </c>
      <c r="X35" s="54">
        <v>0</v>
      </c>
    </row>
    <row r="36" spans="1:24" ht="18.75" customHeight="1" x14ac:dyDescent="0.15">
      <c r="A36" s="5" t="s">
        <v>2</v>
      </c>
      <c r="B36" s="40">
        <f t="shared" si="14"/>
        <v>-11</v>
      </c>
      <c r="C36" s="40">
        <v>6</v>
      </c>
      <c r="D36" s="68">
        <f t="shared" si="2"/>
        <v>-0.3529411764705882</v>
      </c>
      <c r="E36" s="40">
        <f t="shared" si="15"/>
        <v>-101</v>
      </c>
      <c r="F36" s="68">
        <f t="shared" si="3"/>
        <v>-1.1222222222222222</v>
      </c>
      <c r="G36" s="40">
        <f t="shared" si="16"/>
        <v>-11</v>
      </c>
      <c r="H36" s="40">
        <v>1</v>
      </c>
      <c r="I36" s="40">
        <v>14</v>
      </c>
      <c r="J36" s="40">
        <v>12</v>
      </c>
      <c r="K36" s="40">
        <v>112</v>
      </c>
      <c r="L36" s="48">
        <f t="shared" si="17"/>
        <v>-31.481800931516297</v>
      </c>
      <c r="M36" s="56">
        <v>2.8619819028651183</v>
      </c>
      <c r="N36" s="56">
        <v>34.343782834381415</v>
      </c>
      <c r="O36" s="40">
        <f t="shared" si="18"/>
        <v>0</v>
      </c>
      <c r="P36" s="40">
        <f t="shared" si="19"/>
        <v>6</v>
      </c>
      <c r="Q36" s="40">
        <v>97</v>
      </c>
      <c r="R36" s="40">
        <v>2</v>
      </c>
      <c r="S36" s="40">
        <v>4</v>
      </c>
      <c r="T36" s="40">
        <f t="shared" si="20"/>
        <v>6</v>
      </c>
      <c r="U36" s="40">
        <v>100</v>
      </c>
      <c r="V36" s="40">
        <v>2</v>
      </c>
      <c r="W36" s="40">
        <v>4</v>
      </c>
      <c r="X36" s="48">
        <v>0</v>
      </c>
    </row>
    <row r="37" spans="1:24" ht="18.75" customHeight="1" x14ac:dyDescent="0.15">
      <c r="A37" s="3" t="s">
        <v>1</v>
      </c>
      <c r="B37" s="42">
        <f t="shared" si="14"/>
        <v>-9</v>
      </c>
      <c r="C37" s="42">
        <v>-4</v>
      </c>
      <c r="D37" s="69">
        <f t="shared" si="2"/>
        <v>0.8</v>
      </c>
      <c r="E37" s="42">
        <f t="shared" si="15"/>
        <v>-70</v>
      </c>
      <c r="F37" s="69">
        <f t="shared" si="3"/>
        <v>-1.1475409836065573</v>
      </c>
      <c r="G37" s="42">
        <f t="shared" si="16"/>
        <v>-9</v>
      </c>
      <c r="H37" s="42">
        <v>1</v>
      </c>
      <c r="I37" s="42">
        <v>10</v>
      </c>
      <c r="J37" s="42">
        <v>10</v>
      </c>
      <c r="K37" s="42">
        <v>65</v>
      </c>
      <c r="L37" s="49">
        <f t="shared" si="17"/>
        <v>-37.247009467656895</v>
      </c>
      <c r="M37" s="58">
        <v>4.1385566075174332</v>
      </c>
      <c r="N37" s="58">
        <v>41.385566075174324</v>
      </c>
      <c r="O37" s="42">
        <f>P37-T37</f>
        <v>0</v>
      </c>
      <c r="P37" s="41">
        <f t="shared" si="19"/>
        <v>5</v>
      </c>
      <c r="Q37" s="42">
        <v>81</v>
      </c>
      <c r="R37" s="42">
        <v>2</v>
      </c>
      <c r="S37" s="42">
        <v>3</v>
      </c>
      <c r="T37" s="42">
        <f t="shared" si="20"/>
        <v>5</v>
      </c>
      <c r="U37" s="42">
        <v>96</v>
      </c>
      <c r="V37" s="42">
        <v>3</v>
      </c>
      <c r="W37" s="42">
        <v>2</v>
      </c>
      <c r="X37" s="49">
        <v>0</v>
      </c>
    </row>
    <row r="38" spans="1:24" ht="18.75" customHeight="1" x14ac:dyDescent="0.15">
      <c r="A38" s="1" t="s">
        <v>0</v>
      </c>
      <c r="B38" s="43">
        <f t="shared" si="14"/>
        <v>-3</v>
      </c>
      <c r="C38" s="43">
        <v>0</v>
      </c>
      <c r="D38" s="70">
        <f t="shared" si="2"/>
        <v>0</v>
      </c>
      <c r="E38" s="43">
        <f t="shared" si="15"/>
        <v>-82</v>
      </c>
      <c r="F38" s="70">
        <f t="shared" si="3"/>
        <v>-1.0379746835443038</v>
      </c>
      <c r="G38" s="43">
        <f t="shared" si="16"/>
        <v>-5</v>
      </c>
      <c r="H38" s="43">
        <v>0</v>
      </c>
      <c r="I38" s="43">
        <v>10</v>
      </c>
      <c r="J38" s="43">
        <v>5</v>
      </c>
      <c r="K38" s="44">
        <v>78</v>
      </c>
      <c r="L38" s="50">
        <f t="shared" si="17"/>
        <v>-22.530029751984493</v>
      </c>
      <c r="M38" s="57">
        <v>0</v>
      </c>
      <c r="N38" s="57">
        <v>22.530029751984493</v>
      </c>
      <c r="O38" s="44">
        <f t="shared" si="18"/>
        <v>2</v>
      </c>
      <c r="P38" s="43">
        <f t="shared" si="19"/>
        <v>7</v>
      </c>
      <c r="Q38" s="43">
        <v>55</v>
      </c>
      <c r="R38" s="43">
        <v>6</v>
      </c>
      <c r="S38" s="43">
        <v>1</v>
      </c>
      <c r="T38" s="43">
        <f t="shared" si="20"/>
        <v>5</v>
      </c>
      <c r="U38" s="43">
        <v>69</v>
      </c>
      <c r="V38" s="43">
        <v>1</v>
      </c>
      <c r="W38" s="43">
        <v>4</v>
      </c>
      <c r="X38" s="53">
        <v>9.012011900793798</v>
      </c>
    </row>
    <row r="39" spans="1:24" x14ac:dyDescent="0.15">
      <c r="A39" s="60" t="s">
        <v>59</v>
      </c>
      <c r="F39" s="72"/>
    </row>
    <row r="40" spans="1:24" x14ac:dyDescent="0.15">
      <c r="A40" s="60" t="s">
        <v>60</v>
      </c>
    </row>
    <row r="41" spans="1:24" x14ac:dyDescent="0.15">
      <c r="A41" s="60" t="s">
        <v>61</v>
      </c>
    </row>
  </sheetData>
  <mergeCells count="19">
    <mergeCell ref="L7:L8"/>
    <mergeCell ref="T6:W6"/>
    <mergeCell ref="X7:X8"/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>
      <selection activeCell="A2" sqref="A2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74" t="s">
        <v>39</v>
      </c>
      <c r="B5" s="86" t="s">
        <v>42</v>
      </c>
      <c r="C5" s="87"/>
      <c r="D5" s="88"/>
      <c r="E5" s="80" t="s">
        <v>41</v>
      </c>
      <c r="F5" s="81"/>
      <c r="G5" s="81"/>
      <c r="H5" s="81"/>
      <c r="I5" s="81"/>
      <c r="J5" s="81"/>
      <c r="K5" s="81"/>
      <c r="L5" s="82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75"/>
      <c r="B6" s="25"/>
      <c r="C6" s="77" t="s">
        <v>38</v>
      </c>
      <c r="D6" s="77" t="s">
        <v>37</v>
      </c>
      <c r="E6" s="25"/>
      <c r="F6" s="25"/>
      <c r="G6" s="85" t="s">
        <v>53</v>
      </c>
      <c r="H6" s="33"/>
      <c r="I6" s="85" t="s">
        <v>53</v>
      </c>
      <c r="J6" s="86" t="s">
        <v>48</v>
      </c>
      <c r="K6" s="87"/>
      <c r="L6" s="88"/>
      <c r="M6" s="27"/>
      <c r="N6" s="80" t="s">
        <v>36</v>
      </c>
      <c r="O6" s="81"/>
      <c r="P6" s="81"/>
      <c r="Q6" s="82"/>
      <c r="R6" s="80" t="s">
        <v>35</v>
      </c>
      <c r="S6" s="81"/>
      <c r="T6" s="81"/>
      <c r="U6" s="82"/>
      <c r="V6" s="26" t="s">
        <v>48</v>
      </c>
    </row>
    <row r="7" spans="1:22" ht="13.5" customHeight="1" x14ac:dyDescent="0.15">
      <c r="A7" s="75"/>
      <c r="B7" s="23" t="s">
        <v>43</v>
      </c>
      <c r="C7" s="78"/>
      <c r="D7" s="78"/>
      <c r="E7" s="11" t="s">
        <v>32</v>
      </c>
      <c r="F7" s="23" t="s">
        <v>34</v>
      </c>
      <c r="G7" s="83"/>
      <c r="H7" s="28" t="s">
        <v>33</v>
      </c>
      <c r="I7" s="83"/>
      <c r="J7" s="85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85" t="s">
        <v>53</v>
      </c>
      <c r="P7" s="85" t="s">
        <v>31</v>
      </c>
      <c r="Q7" s="32" t="s">
        <v>30</v>
      </c>
      <c r="R7" s="28" t="s">
        <v>32</v>
      </c>
      <c r="S7" s="85" t="s">
        <v>53</v>
      </c>
      <c r="T7" s="83" t="s">
        <v>31</v>
      </c>
      <c r="U7" s="30" t="s">
        <v>49</v>
      </c>
      <c r="V7" s="85" t="s">
        <v>50</v>
      </c>
    </row>
    <row r="8" spans="1:22" x14ac:dyDescent="0.15">
      <c r="A8" s="76"/>
      <c r="B8" s="24"/>
      <c r="C8" s="79"/>
      <c r="D8" s="79"/>
      <c r="E8" s="11"/>
      <c r="F8" s="24"/>
      <c r="G8" s="84"/>
      <c r="H8" s="29"/>
      <c r="I8" s="84"/>
      <c r="J8" s="84"/>
      <c r="K8" s="29"/>
      <c r="L8" s="29"/>
      <c r="M8" s="29"/>
      <c r="N8" s="29"/>
      <c r="O8" s="84"/>
      <c r="P8" s="84"/>
      <c r="Q8" s="31"/>
      <c r="R8" s="29"/>
      <c r="S8" s="84"/>
      <c r="T8" s="84"/>
      <c r="U8" s="31"/>
      <c r="V8" s="84"/>
    </row>
    <row r="9" spans="1:22" ht="15" customHeight="1" x14ac:dyDescent="0.15">
      <c r="A9" s="8" t="s">
        <v>29</v>
      </c>
      <c r="B9" s="34">
        <f t="shared" ref="B9:H9" si="0">B10+B11</f>
        <v>-99</v>
      </c>
      <c r="C9" s="34">
        <f t="shared" si="0"/>
        <v>57</v>
      </c>
      <c r="D9" s="34">
        <f t="shared" si="0"/>
        <v>-2161</v>
      </c>
      <c r="E9" s="34">
        <f t="shared" si="0"/>
        <v>-128</v>
      </c>
      <c r="F9" s="34">
        <f t="shared" si="0"/>
        <v>153</v>
      </c>
      <c r="G9" s="34">
        <f t="shared" si="0"/>
        <v>1922</v>
      </c>
      <c r="H9" s="34">
        <f t="shared" si="0"/>
        <v>281</v>
      </c>
      <c r="I9" s="34">
        <f>I10+I11</f>
        <v>3555</v>
      </c>
      <c r="J9" s="51">
        <f>K9-L9</f>
        <v>-5.7396374175710303</v>
      </c>
      <c r="K9" s="51">
        <v>6.8606603506903721</v>
      </c>
      <c r="L9" s="51">
        <v>12.600297768261402</v>
      </c>
      <c r="M9" s="34">
        <f t="shared" ref="M9:U9" si="1">M10+M11</f>
        <v>29</v>
      </c>
      <c r="N9" s="34">
        <f t="shared" si="1"/>
        <v>595</v>
      </c>
      <c r="O9" s="34">
        <f t="shared" si="1"/>
        <v>8110</v>
      </c>
      <c r="P9" s="34">
        <f t="shared" si="1"/>
        <v>415</v>
      </c>
      <c r="Q9" s="34">
        <f t="shared" si="1"/>
        <v>180</v>
      </c>
      <c r="R9" s="34">
        <f>R10+R11</f>
        <v>566</v>
      </c>
      <c r="S9" s="34">
        <f t="shared" si="1"/>
        <v>8638</v>
      </c>
      <c r="T9" s="34">
        <f t="shared" si="1"/>
        <v>386</v>
      </c>
      <c r="U9" s="34">
        <f t="shared" si="1"/>
        <v>180</v>
      </c>
      <c r="V9" s="51">
        <v>1.3003866024184383</v>
      </c>
    </row>
    <row r="10" spans="1:22" ht="15" customHeight="1" x14ac:dyDescent="0.15">
      <c r="A10" s="6" t="s">
        <v>28</v>
      </c>
      <c r="B10" s="35">
        <f t="shared" ref="B10:I10" si="2">B20+B21+B22+B23</f>
        <v>-35</v>
      </c>
      <c r="C10" s="35">
        <f t="shared" si="2"/>
        <v>59</v>
      </c>
      <c r="D10" s="35">
        <f t="shared" si="2"/>
        <v>-1291</v>
      </c>
      <c r="E10" s="35">
        <f t="shared" si="2"/>
        <v>-70</v>
      </c>
      <c r="F10" s="35">
        <f t="shared" si="2"/>
        <v>113</v>
      </c>
      <c r="G10" s="35">
        <f t="shared" si="2"/>
        <v>1505</v>
      </c>
      <c r="H10" s="35">
        <f t="shared" si="2"/>
        <v>183</v>
      </c>
      <c r="I10" s="35">
        <f t="shared" si="2"/>
        <v>2486</v>
      </c>
      <c r="J10" s="48">
        <f t="shared" ref="J10:J38" si="3">K10-L10</f>
        <v>-4.1708933351573165</v>
      </c>
      <c r="K10" s="48">
        <v>6.7330135267539539</v>
      </c>
      <c r="L10" s="48">
        <v>10.90390686191127</v>
      </c>
      <c r="M10" s="35">
        <f t="shared" ref="M10:U10" si="4">M20+M21+M22+M23</f>
        <v>35</v>
      </c>
      <c r="N10" s="35">
        <f t="shared" si="4"/>
        <v>484</v>
      </c>
      <c r="O10" s="35">
        <f t="shared" si="4"/>
        <v>6416</v>
      </c>
      <c r="P10" s="35">
        <f t="shared" si="4"/>
        <v>370</v>
      </c>
      <c r="Q10" s="35">
        <f t="shared" si="4"/>
        <v>114</v>
      </c>
      <c r="R10" s="35">
        <f t="shared" si="4"/>
        <v>449</v>
      </c>
      <c r="S10" s="35">
        <f t="shared" si="4"/>
        <v>6726</v>
      </c>
      <c r="T10" s="35">
        <f t="shared" si="4"/>
        <v>329</v>
      </c>
      <c r="U10" s="35">
        <f t="shared" si="4"/>
        <v>120</v>
      </c>
      <c r="V10" s="48">
        <v>2.0854466675786583</v>
      </c>
    </row>
    <row r="11" spans="1:22" ht="15" customHeight="1" x14ac:dyDescent="0.15">
      <c r="A11" s="2" t="s">
        <v>27</v>
      </c>
      <c r="B11" s="36">
        <f t="shared" ref="B11:I11" si="5">B12+B13+B14+B15+B16</f>
        <v>-64</v>
      </c>
      <c r="C11" s="36">
        <f t="shared" si="5"/>
        <v>-2</v>
      </c>
      <c r="D11" s="36">
        <f t="shared" si="5"/>
        <v>-870</v>
      </c>
      <c r="E11" s="36">
        <f t="shared" si="5"/>
        <v>-58</v>
      </c>
      <c r="F11" s="36">
        <f t="shared" si="5"/>
        <v>40</v>
      </c>
      <c r="G11" s="36">
        <f t="shared" si="5"/>
        <v>417</v>
      </c>
      <c r="H11" s="36">
        <f t="shared" si="5"/>
        <v>98</v>
      </c>
      <c r="I11" s="36">
        <f t="shared" si="5"/>
        <v>1069</v>
      </c>
      <c r="J11" s="53">
        <f t="shared" si="3"/>
        <v>-10.510892949261233</v>
      </c>
      <c r="K11" s="53">
        <v>7.2488916891456787</v>
      </c>
      <c r="L11" s="53">
        <v>17.759784638406913</v>
      </c>
      <c r="M11" s="36">
        <f t="shared" ref="M11:U11" si="6">M12+M13+M14+M15+M16</f>
        <v>-6</v>
      </c>
      <c r="N11" s="36">
        <f t="shared" si="6"/>
        <v>111</v>
      </c>
      <c r="O11" s="36">
        <f t="shared" si="6"/>
        <v>1694</v>
      </c>
      <c r="P11" s="36">
        <f t="shared" si="6"/>
        <v>45</v>
      </c>
      <c r="Q11" s="36">
        <f t="shared" si="6"/>
        <v>66</v>
      </c>
      <c r="R11" s="36">
        <f t="shared" si="6"/>
        <v>117</v>
      </c>
      <c r="S11" s="36">
        <f t="shared" si="6"/>
        <v>1912</v>
      </c>
      <c r="T11" s="36">
        <f t="shared" si="6"/>
        <v>57</v>
      </c>
      <c r="U11" s="36">
        <f t="shared" si="6"/>
        <v>60</v>
      </c>
      <c r="V11" s="53">
        <v>-1.0873337533718548</v>
      </c>
    </row>
    <row r="12" spans="1:22" ht="15" customHeight="1" x14ac:dyDescent="0.15">
      <c r="A12" s="6" t="s">
        <v>26</v>
      </c>
      <c r="B12" s="35">
        <f t="shared" ref="B12:I12" si="7">B24</f>
        <v>10</v>
      </c>
      <c r="C12" s="35">
        <f t="shared" si="7"/>
        <v>22</v>
      </c>
      <c r="D12" s="35">
        <f t="shared" si="7"/>
        <v>-46</v>
      </c>
      <c r="E12" s="35">
        <f t="shared" si="7"/>
        <v>1</v>
      </c>
      <c r="F12" s="35">
        <f t="shared" si="7"/>
        <v>5</v>
      </c>
      <c r="G12" s="35">
        <f t="shared" si="7"/>
        <v>41</v>
      </c>
      <c r="H12" s="35">
        <f t="shared" si="7"/>
        <v>4</v>
      </c>
      <c r="I12" s="35">
        <f t="shared" si="7"/>
        <v>67</v>
      </c>
      <c r="J12" s="48">
        <f t="shared" si="3"/>
        <v>2.2933762267992002</v>
      </c>
      <c r="K12" s="48">
        <v>11.466881133996003</v>
      </c>
      <c r="L12" s="48">
        <v>9.1735049071968024</v>
      </c>
      <c r="M12" s="35">
        <f t="shared" ref="M12:U12" si="8">M24</f>
        <v>9</v>
      </c>
      <c r="N12" s="35">
        <f t="shared" si="8"/>
        <v>15</v>
      </c>
      <c r="O12" s="35">
        <f t="shared" si="8"/>
        <v>138</v>
      </c>
      <c r="P12" s="35">
        <f t="shared" si="8"/>
        <v>7</v>
      </c>
      <c r="Q12" s="35">
        <f t="shared" si="8"/>
        <v>8</v>
      </c>
      <c r="R12" s="35">
        <f t="shared" si="8"/>
        <v>6</v>
      </c>
      <c r="S12" s="35">
        <f t="shared" si="8"/>
        <v>158</v>
      </c>
      <c r="T12" s="35">
        <f t="shared" si="8"/>
        <v>3</v>
      </c>
      <c r="U12" s="35">
        <f t="shared" si="8"/>
        <v>3</v>
      </c>
      <c r="V12" s="48">
        <v>20.640386041192809</v>
      </c>
    </row>
    <row r="13" spans="1:22" ht="15" customHeight="1" x14ac:dyDescent="0.15">
      <c r="A13" s="4" t="s">
        <v>25</v>
      </c>
      <c r="B13" s="37">
        <f t="shared" ref="B13:I13" si="9">B25+B26+B27</f>
        <v>-17</v>
      </c>
      <c r="C13" s="37">
        <f t="shared" si="9"/>
        <v>-1</v>
      </c>
      <c r="D13" s="37">
        <f t="shared" si="9"/>
        <v>-275</v>
      </c>
      <c r="E13" s="37">
        <f t="shared" si="9"/>
        <v>-15</v>
      </c>
      <c r="F13" s="37">
        <f t="shared" si="9"/>
        <v>4</v>
      </c>
      <c r="G13" s="37">
        <f t="shared" si="9"/>
        <v>59</v>
      </c>
      <c r="H13" s="37">
        <f t="shared" si="9"/>
        <v>19</v>
      </c>
      <c r="I13" s="37">
        <f t="shared" si="9"/>
        <v>216</v>
      </c>
      <c r="J13" s="49">
        <f t="shared" si="3"/>
        <v>-15.066789219058732</v>
      </c>
      <c r="K13" s="49">
        <v>4.0178104584156618</v>
      </c>
      <c r="L13" s="49">
        <v>19.084599677474394</v>
      </c>
      <c r="M13" s="37">
        <f t="shared" ref="M13:U13" si="10">M25+M26+M27</f>
        <v>-2</v>
      </c>
      <c r="N13" s="37">
        <f t="shared" si="10"/>
        <v>11</v>
      </c>
      <c r="O13" s="37">
        <f t="shared" si="10"/>
        <v>262</v>
      </c>
      <c r="P13" s="37">
        <f t="shared" si="10"/>
        <v>4</v>
      </c>
      <c r="Q13" s="37">
        <f t="shared" si="10"/>
        <v>7</v>
      </c>
      <c r="R13" s="37">
        <f t="shared" si="10"/>
        <v>13</v>
      </c>
      <c r="S13" s="37">
        <f t="shared" si="10"/>
        <v>380</v>
      </c>
      <c r="T13" s="37">
        <f t="shared" si="10"/>
        <v>7</v>
      </c>
      <c r="U13" s="37">
        <f t="shared" si="10"/>
        <v>6</v>
      </c>
      <c r="V13" s="49">
        <v>-2.00890522920783</v>
      </c>
    </row>
    <row r="14" spans="1:22" ht="15" customHeight="1" x14ac:dyDescent="0.15">
      <c r="A14" s="4" t="s">
        <v>24</v>
      </c>
      <c r="B14" s="37">
        <f t="shared" ref="B14:I14" si="11">B28+B29+B30+B31</f>
        <v>-17</v>
      </c>
      <c r="C14" s="37">
        <f t="shared" si="11"/>
        <v>-3</v>
      </c>
      <c r="D14" s="37">
        <f t="shared" si="11"/>
        <v>-236</v>
      </c>
      <c r="E14" s="37">
        <f t="shared" si="11"/>
        <v>-10</v>
      </c>
      <c r="F14" s="37">
        <f t="shared" si="11"/>
        <v>21</v>
      </c>
      <c r="G14" s="37">
        <f t="shared" si="11"/>
        <v>189</v>
      </c>
      <c r="H14" s="37">
        <f t="shared" si="11"/>
        <v>31</v>
      </c>
      <c r="I14" s="37">
        <f t="shared" si="11"/>
        <v>384</v>
      </c>
      <c r="J14" s="49">
        <f t="shared" si="3"/>
        <v>-4.7451713006839533</v>
      </c>
      <c r="K14" s="49">
        <v>9.9648597314363059</v>
      </c>
      <c r="L14" s="49">
        <v>14.710031032120259</v>
      </c>
      <c r="M14" s="37">
        <f t="shared" ref="M14:U14" si="12">M28+M29+M30+M31</f>
        <v>-7</v>
      </c>
      <c r="N14" s="37">
        <f t="shared" si="12"/>
        <v>39</v>
      </c>
      <c r="O14" s="37">
        <f t="shared" si="12"/>
        <v>647</v>
      </c>
      <c r="P14" s="37">
        <f t="shared" si="12"/>
        <v>16</v>
      </c>
      <c r="Q14" s="37">
        <f t="shared" si="12"/>
        <v>23</v>
      </c>
      <c r="R14" s="37">
        <f t="shared" si="12"/>
        <v>46</v>
      </c>
      <c r="S14" s="37">
        <f t="shared" si="12"/>
        <v>688</v>
      </c>
      <c r="T14" s="37">
        <f t="shared" si="12"/>
        <v>18</v>
      </c>
      <c r="U14" s="37">
        <f t="shared" si="12"/>
        <v>28</v>
      </c>
      <c r="V14" s="49">
        <v>-3.3216199104787663</v>
      </c>
    </row>
    <row r="15" spans="1:22" ht="15" customHeight="1" x14ac:dyDescent="0.15">
      <c r="A15" s="4" t="s">
        <v>23</v>
      </c>
      <c r="B15" s="37">
        <f t="shared" ref="B15:I15" si="13">B32+B33+B34+B35</f>
        <v>-26</v>
      </c>
      <c r="C15" s="37">
        <f t="shared" si="13"/>
        <v>-15</v>
      </c>
      <c r="D15" s="37">
        <f t="shared" si="13"/>
        <v>-211</v>
      </c>
      <c r="E15" s="37">
        <f t="shared" si="13"/>
        <v>-20</v>
      </c>
      <c r="F15" s="37">
        <f t="shared" si="13"/>
        <v>9</v>
      </c>
      <c r="G15" s="37">
        <f t="shared" si="13"/>
        <v>111</v>
      </c>
      <c r="H15" s="37">
        <f t="shared" si="13"/>
        <v>29</v>
      </c>
      <c r="I15" s="37">
        <f t="shared" si="13"/>
        <v>280</v>
      </c>
      <c r="J15" s="49">
        <f t="shared" si="3"/>
        <v>-12.500470908150646</v>
      </c>
      <c r="K15" s="49">
        <v>5.6252119086677927</v>
      </c>
      <c r="L15" s="49">
        <v>18.12568281681844</v>
      </c>
      <c r="M15" s="37">
        <f t="shared" ref="M15:U15" si="14">M32+M33+M34+M35</f>
        <v>-6</v>
      </c>
      <c r="N15" s="37">
        <f t="shared" si="14"/>
        <v>36</v>
      </c>
      <c r="O15" s="37">
        <f t="shared" si="14"/>
        <v>509</v>
      </c>
      <c r="P15" s="37">
        <f t="shared" si="14"/>
        <v>10</v>
      </c>
      <c r="Q15" s="37">
        <f t="shared" si="14"/>
        <v>26</v>
      </c>
      <c r="R15" s="37">
        <f t="shared" si="14"/>
        <v>42</v>
      </c>
      <c r="S15" s="37">
        <f t="shared" si="14"/>
        <v>551</v>
      </c>
      <c r="T15" s="37">
        <f t="shared" si="14"/>
        <v>24</v>
      </c>
      <c r="U15" s="37">
        <f t="shared" si="14"/>
        <v>18</v>
      </c>
      <c r="V15" s="49">
        <v>-3.7501412724451946</v>
      </c>
    </row>
    <row r="16" spans="1:22" ht="15" customHeight="1" x14ac:dyDescent="0.15">
      <c r="A16" s="2" t="s">
        <v>22</v>
      </c>
      <c r="B16" s="36">
        <f t="shared" ref="B16:I16" si="15">B36+B37+B38</f>
        <v>-14</v>
      </c>
      <c r="C16" s="36">
        <f t="shared" si="15"/>
        <v>-5</v>
      </c>
      <c r="D16" s="36">
        <f t="shared" si="15"/>
        <v>-102</v>
      </c>
      <c r="E16" s="36">
        <f t="shared" si="15"/>
        <v>-14</v>
      </c>
      <c r="F16" s="36">
        <f t="shared" si="15"/>
        <v>1</v>
      </c>
      <c r="G16" s="36">
        <f t="shared" si="15"/>
        <v>17</v>
      </c>
      <c r="H16" s="36">
        <f t="shared" si="15"/>
        <v>15</v>
      </c>
      <c r="I16" s="36">
        <f t="shared" si="15"/>
        <v>122</v>
      </c>
      <c r="J16" s="53">
        <f t="shared" si="3"/>
        <v>-36.926234246733735</v>
      </c>
      <c r="K16" s="53">
        <v>2.6375881604809801</v>
      </c>
      <c r="L16" s="53">
        <v>39.563822407214715</v>
      </c>
      <c r="M16" s="36">
        <f t="shared" ref="M16:U16" si="16">M36+M37+M38</f>
        <v>0</v>
      </c>
      <c r="N16" s="36">
        <f t="shared" si="16"/>
        <v>10</v>
      </c>
      <c r="O16" s="36">
        <f t="shared" si="16"/>
        <v>138</v>
      </c>
      <c r="P16" s="36">
        <f t="shared" si="16"/>
        <v>8</v>
      </c>
      <c r="Q16" s="36">
        <f t="shared" si="16"/>
        <v>2</v>
      </c>
      <c r="R16" s="36">
        <f t="shared" si="16"/>
        <v>10</v>
      </c>
      <c r="S16" s="36">
        <f t="shared" si="16"/>
        <v>135</v>
      </c>
      <c r="T16" s="36">
        <f t="shared" si="16"/>
        <v>5</v>
      </c>
      <c r="U16" s="36">
        <f t="shared" si="16"/>
        <v>5</v>
      </c>
      <c r="V16" s="53">
        <v>0</v>
      </c>
    </row>
    <row r="17" spans="1:22" ht="15" customHeight="1" x14ac:dyDescent="0.15">
      <c r="A17" s="6" t="s">
        <v>21</v>
      </c>
      <c r="B17" s="35">
        <f t="shared" ref="B17:I17" si="17">B12+B13+B20</f>
        <v>-50</v>
      </c>
      <c r="C17" s="35">
        <f t="shared" si="17"/>
        <v>27</v>
      </c>
      <c r="D17" s="35">
        <f t="shared" si="17"/>
        <v>-829</v>
      </c>
      <c r="E17" s="35">
        <f t="shared" si="17"/>
        <v>-42</v>
      </c>
      <c r="F17" s="35">
        <f t="shared" si="17"/>
        <v>57</v>
      </c>
      <c r="G17" s="35">
        <f t="shared" si="17"/>
        <v>782</v>
      </c>
      <c r="H17" s="35">
        <f t="shared" si="17"/>
        <v>99</v>
      </c>
      <c r="I17" s="35">
        <f t="shared" si="17"/>
        <v>1358</v>
      </c>
      <c r="J17" s="48">
        <f t="shared" si="3"/>
        <v>-4.5888806004997758</v>
      </c>
      <c r="K17" s="48">
        <v>6.2277665292496991</v>
      </c>
      <c r="L17" s="48">
        <v>10.816647129749475</v>
      </c>
      <c r="M17" s="35">
        <f t="shared" ref="M17:U17" si="18">M12+M13+M20</f>
        <v>-8</v>
      </c>
      <c r="N17" s="35">
        <f t="shared" si="18"/>
        <v>164</v>
      </c>
      <c r="O17" s="35">
        <f t="shared" si="18"/>
        <v>2857</v>
      </c>
      <c r="P17" s="35">
        <f t="shared" si="18"/>
        <v>121</v>
      </c>
      <c r="Q17" s="35">
        <f t="shared" si="18"/>
        <v>43</v>
      </c>
      <c r="R17" s="35">
        <f t="shared" si="18"/>
        <v>172</v>
      </c>
      <c r="S17" s="35">
        <f t="shared" si="18"/>
        <v>3110</v>
      </c>
      <c r="T17" s="35">
        <f t="shared" si="18"/>
        <v>136</v>
      </c>
      <c r="U17" s="35">
        <f t="shared" si="18"/>
        <v>36</v>
      </c>
      <c r="V17" s="48">
        <v>-0.87407249533329434</v>
      </c>
    </row>
    <row r="18" spans="1:22" ht="15" customHeight="1" x14ac:dyDescent="0.15">
      <c r="A18" s="4" t="s">
        <v>20</v>
      </c>
      <c r="B18" s="37">
        <f t="shared" ref="B18:I18" si="19">B14+B22</f>
        <v>-30</v>
      </c>
      <c r="C18" s="37">
        <f t="shared" si="19"/>
        <v>-29</v>
      </c>
      <c r="D18" s="37">
        <f t="shared" si="19"/>
        <v>-548</v>
      </c>
      <c r="E18" s="37">
        <f t="shared" si="19"/>
        <v>-28</v>
      </c>
      <c r="F18" s="37">
        <f t="shared" si="19"/>
        <v>32</v>
      </c>
      <c r="G18" s="37">
        <f t="shared" si="19"/>
        <v>353</v>
      </c>
      <c r="H18" s="37">
        <f t="shared" si="19"/>
        <v>60</v>
      </c>
      <c r="I18" s="37">
        <f t="shared" si="19"/>
        <v>696</v>
      </c>
      <c r="J18" s="49">
        <f t="shared" si="3"/>
        <v>-7.1061888507929822</v>
      </c>
      <c r="K18" s="49">
        <v>8.1213586866205478</v>
      </c>
      <c r="L18" s="49">
        <v>15.22754753741353</v>
      </c>
      <c r="M18" s="37">
        <f t="shared" ref="M18:U18" si="20">M14+M22</f>
        <v>-2</v>
      </c>
      <c r="N18" s="37">
        <f t="shared" si="20"/>
        <v>84</v>
      </c>
      <c r="O18" s="37">
        <f t="shared" si="20"/>
        <v>1275</v>
      </c>
      <c r="P18" s="37">
        <f t="shared" si="20"/>
        <v>40</v>
      </c>
      <c r="Q18" s="37">
        <f t="shared" si="20"/>
        <v>44</v>
      </c>
      <c r="R18" s="37">
        <f t="shared" si="20"/>
        <v>86</v>
      </c>
      <c r="S18" s="37">
        <f t="shared" si="20"/>
        <v>1480</v>
      </c>
      <c r="T18" s="37">
        <f t="shared" si="20"/>
        <v>35</v>
      </c>
      <c r="U18" s="37">
        <f t="shared" si="20"/>
        <v>51</v>
      </c>
      <c r="V18" s="49">
        <v>-0.50758491791378546</v>
      </c>
    </row>
    <row r="19" spans="1:22" ht="15" customHeight="1" x14ac:dyDescent="0.15">
      <c r="A19" s="2" t="s">
        <v>19</v>
      </c>
      <c r="B19" s="36">
        <f t="shared" ref="B19:I19" si="21">B15+B16+B21+B23</f>
        <v>-19</v>
      </c>
      <c r="C19" s="36">
        <f t="shared" si="21"/>
        <v>59</v>
      </c>
      <c r="D19" s="36">
        <f t="shared" si="21"/>
        <v>-784</v>
      </c>
      <c r="E19" s="36">
        <f t="shared" si="21"/>
        <v>-58</v>
      </c>
      <c r="F19" s="36">
        <f t="shared" si="21"/>
        <v>64</v>
      </c>
      <c r="G19" s="36">
        <f t="shared" si="21"/>
        <v>787</v>
      </c>
      <c r="H19" s="36">
        <f t="shared" si="21"/>
        <v>122</v>
      </c>
      <c r="I19" s="36">
        <f t="shared" si="21"/>
        <v>1501</v>
      </c>
      <c r="J19" s="53">
        <f t="shared" si="3"/>
        <v>-6.298683137856961</v>
      </c>
      <c r="K19" s="53">
        <v>6.950271048669749</v>
      </c>
      <c r="L19" s="53">
        <v>13.24895418652671</v>
      </c>
      <c r="M19" s="36">
        <f t="shared" ref="M19:U19" si="22">M15+M16+M21+M23</f>
        <v>39</v>
      </c>
      <c r="N19" s="36">
        <f t="shared" si="22"/>
        <v>347</v>
      </c>
      <c r="O19" s="36">
        <f t="shared" si="22"/>
        <v>3978</v>
      </c>
      <c r="P19" s="36">
        <f t="shared" si="22"/>
        <v>254</v>
      </c>
      <c r="Q19" s="36">
        <f t="shared" si="22"/>
        <v>93</v>
      </c>
      <c r="R19" s="36">
        <f t="shared" si="22"/>
        <v>308</v>
      </c>
      <c r="S19" s="36">
        <f t="shared" si="22"/>
        <v>4048</v>
      </c>
      <c r="T19" s="36">
        <f t="shared" si="22"/>
        <v>215</v>
      </c>
      <c r="U19" s="36">
        <f t="shared" si="22"/>
        <v>93</v>
      </c>
      <c r="V19" s="53">
        <v>4.2353214202831282</v>
      </c>
    </row>
    <row r="20" spans="1:22" ht="15" customHeight="1" x14ac:dyDescent="0.15">
      <c r="A20" s="5" t="s">
        <v>18</v>
      </c>
      <c r="B20" s="40">
        <f>E20+M20</f>
        <v>-43</v>
      </c>
      <c r="C20" s="40">
        <v>6</v>
      </c>
      <c r="D20" s="40">
        <f>G20-I20+O20-S20</f>
        <v>-508</v>
      </c>
      <c r="E20" s="40">
        <f>F20-H20</f>
        <v>-28</v>
      </c>
      <c r="F20" s="40">
        <v>48</v>
      </c>
      <c r="G20" s="40">
        <v>682</v>
      </c>
      <c r="H20" s="40">
        <v>76</v>
      </c>
      <c r="I20" s="40">
        <v>1075</v>
      </c>
      <c r="J20" s="61">
        <f t="shared" si="3"/>
        <v>-3.6264951308447966</v>
      </c>
      <c r="K20" s="61">
        <v>6.2168487957339362</v>
      </c>
      <c r="L20" s="61">
        <v>9.8433439265787328</v>
      </c>
      <c r="M20" s="40">
        <f>N20-R20</f>
        <v>-15</v>
      </c>
      <c r="N20" s="40">
        <f>SUM(P20:Q20)</f>
        <v>138</v>
      </c>
      <c r="O20" s="41">
        <v>2457</v>
      </c>
      <c r="P20" s="41">
        <v>110</v>
      </c>
      <c r="Q20" s="41">
        <v>28</v>
      </c>
      <c r="R20" s="41">
        <f>SUM(T20:U20)</f>
        <v>153</v>
      </c>
      <c r="S20" s="41">
        <v>2572</v>
      </c>
      <c r="T20" s="41">
        <v>126</v>
      </c>
      <c r="U20" s="41">
        <v>27</v>
      </c>
      <c r="V20" s="52">
        <v>-1.9427652486668592</v>
      </c>
    </row>
    <row r="21" spans="1:22" ht="15" customHeight="1" x14ac:dyDescent="0.15">
      <c r="A21" s="3" t="s">
        <v>17</v>
      </c>
      <c r="B21" s="42">
        <f t="shared" ref="B21:B38" si="23">E21+M21</f>
        <v>16</v>
      </c>
      <c r="C21" s="42">
        <v>56</v>
      </c>
      <c r="D21" s="42">
        <f t="shared" ref="D21:D38" si="24">G21-I21+O21-S21</f>
        <v>-316</v>
      </c>
      <c r="E21" s="42">
        <f t="shared" ref="E21:E38" si="25">F21-H21</f>
        <v>-8</v>
      </c>
      <c r="F21" s="42">
        <v>48</v>
      </c>
      <c r="G21" s="42">
        <v>572</v>
      </c>
      <c r="H21" s="42">
        <v>56</v>
      </c>
      <c r="I21" s="42">
        <v>858</v>
      </c>
      <c r="J21" s="62">
        <f t="shared" si="3"/>
        <v>-1.3556929819674277</v>
      </c>
      <c r="K21" s="62">
        <v>8.1341578918045574</v>
      </c>
      <c r="L21" s="62">
        <v>9.4898508737719851</v>
      </c>
      <c r="M21" s="42">
        <f t="shared" ref="M21:M38" si="26">N21-R21</f>
        <v>24</v>
      </c>
      <c r="N21" s="42">
        <f>SUM(P21:Q21)</f>
        <v>211</v>
      </c>
      <c r="O21" s="42">
        <v>2633</v>
      </c>
      <c r="P21" s="42">
        <v>162</v>
      </c>
      <c r="Q21" s="42">
        <v>49</v>
      </c>
      <c r="R21" s="42">
        <f t="shared" ref="R21:R38" si="27">SUM(T21:U21)</f>
        <v>187</v>
      </c>
      <c r="S21" s="42">
        <v>2663</v>
      </c>
      <c r="T21" s="42">
        <v>134</v>
      </c>
      <c r="U21" s="42">
        <v>53</v>
      </c>
      <c r="V21" s="49">
        <v>4.0670789459022743</v>
      </c>
    </row>
    <row r="22" spans="1:22" ht="15" customHeight="1" x14ac:dyDescent="0.15">
      <c r="A22" s="3" t="s">
        <v>16</v>
      </c>
      <c r="B22" s="42">
        <f t="shared" si="23"/>
        <v>-13</v>
      </c>
      <c r="C22" s="42">
        <v>-26</v>
      </c>
      <c r="D22" s="42">
        <f t="shared" si="24"/>
        <v>-312</v>
      </c>
      <c r="E22" s="42">
        <f t="shared" si="25"/>
        <v>-18</v>
      </c>
      <c r="F22" s="42">
        <v>11</v>
      </c>
      <c r="G22" s="42">
        <v>164</v>
      </c>
      <c r="H22" s="42">
        <v>29</v>
      </c>
      <c r="I22" s="42">
        <v>312</v>
      </c>
      <c r="J22" s="62">
        <f t="shared" si="3"/>
        <v>-9.820921402732516</v>
      </c>
      <c r="K22" s="62">
        <v>6.0016741905587621</v>
      </c>
      <c r="L22" s="62">
        <v>15.822595593291279</v>
      </c>
      <c r="M22" s="42">
        <f>N22-R22</f>
        <v>5</v>
      </c>
      <c r="N22" s="42">
        <f t="shared" ref="N22:N38" si="28">SUM(P22:Q22)</f>
        <v>45</v>
      </c>
      <c r="O22" s="42">
        <v>628</v>
      </c>
      <c r="P22" s="42">
        <v>24</v>
      </c>
      <c r="Q22" s="42">
        <v>21</v>
      </c>
      <c r="R22" s="42">
        <f t="shared" si="27"/>
        <v>40</v>
      </c>
      <c r="S22" s="42">
        <v>792</v>
      </c>
      <c r="T22" s="42">
        <v>17</v>
      </c>
      <c r="U22" s="42">
        <v>23</v>
      </c>
      <c r="V22" s="49">
        <v>2.7280337229812552</v>
      </c>
    </row>
    <row r="23" spans="1:22" ht="15" customHeight="1" x14ac:dyDescent="0.15">
      <c r="A23" s="1" t="s">
        <v>15</v>
      </c>
      <c r="B23" s="43">
        <f t="shared" si="23"/>
        <v>5</v>
      </c>
      <c r="C23" s="43">
        <v>23</v>
      </c>
      <c r="D23" s="43">
        <f t="shared" si="24"/>
        <v>-155</v>
      </c>
      <c r="E23" s="43">
        <f t="shared" si="25"/>
        <v>-16</v>
      </c>
      <c r="F23" s="43">
        <v>6</v>
      </c>
      <c r="G23" s="43">
        <v>87</v>
      </c>
      <c r="H23" s="43">
        <v>22</v>
      </c>
      <c r="I23" s="43">
        <v>241</v>
      </c>
      <c r="J23" s="63">
        <f t="shared" si="3"/>
        <v>-12.046751296469726</v>
      </c>
      <c r="K23" s="63">
        <v>4.5175317361761458</v>
      </c>
      <c r="L23" s="63">
        <v>16.564283032645871</v>
      </c>
      <c r="M23" s="43">
        <f t="shared" si="26"/>
        <v>21</v>
      </c>
      <c r="N23" s="43">
        <f t="shared" si="28"/>
        <v>90</v>
      </c>
      <c r="O23" s="43">
        <v>698</v>
      </c>
      <c r="P23" s="43">
        <v>74</v>
      </c>
      <c r="Q23" s="43">
        <v>16</v>
      </c>
      <c r="R23" s="43">
        <f t="shared" si="27"/>
        <v>69</v>
      </c>
      <c r="S23" s="47">
        <v>699</v>
      </c>
      <c r="T23" s="47">
        <v>52</v>
      </c>
      <c r="U23" s="47">
        <v>17</v>
      </c>
      <c r="V23" s="54">
        <v>15.811361076616514</v>
      </c>
    </row>
    <row r="24" spans="1:22" ht="15" customHeight="1" x14ac:dyDescent="0.15">
      <c r="A24" s="7" t="s">
        <v>14</v>
      </c>
      <c r="B24" s="45">
        <f t="shared" si="23"/>
        <v>10</v>
      </c>
      <c r="C24" s="45">
        <v>22</v>
      </c>
      <c r="D24" s="45">
        <f t="shared" si="24"/>
        <v>-46</v>
      </c>
      <c r="E24" s="40">
        <f t="shared" si="25"/>
        <v>1</v>
      </c>
      <c r="F24" s="45">
        <v>5</v>
      </c>
      <c r="G24" s="45">
        <v>41</v>
      </c>
      <c r="H24" s="45">
        <v>4</v>
      </c>
      <c r="I24" s="46">
        <v>67</v>
      </c>
      <c r="J24" s="73">
        <f t="shared" si="3"/>
        <v>2.2933762267992002</v>
      </c>
      <c r="K24" s="73">
        <v>11.466881133996003</v>
      </c>
      <c r="L24" s="73">
        <v>9.1735049071968024</v>
      </c>
      <c r="M24" s="40">
        <f t="shared" si="26"/>
        <v>9</v>
      </c>
      <c r="N24" s="45">
        <f t="shared" si="28"/>
        <v>15</v>
      </c>
      <c r="O24" s="45">
        <v>138</v>
      </c>
      <c r="P24" s="45">
        <v>7</v>
      </c>
      <c r="Q24" s="45">
        <v>8</v>
      </c>
      <c r="R24" s="45">
        <f t="shared" si="27"/>
        <v>6</v>
      </c>
      <c r="S24" s="45">
        <v>158</v>
      </c>
      <c r="T24" s="45">
        <v>3</v>
      </c>
      <c r="U24" s="45">
        <v>3</v>
      </c>
      <c r="V24" s="51">
        <v>20.640386041192809</v>
      </c>
    </row>
    <row r="25" spans="1:22" ht="15" customHeight="1" x14ac:dyDescent="0.15">
      <c r="A25" s="5" t="s">
        <v>13</v>
      </c>
      <c r="B25" s="40">
        <f t="shared" si="23"/>
        <v>-3</v>
      </c>
      <c r="C25" s="40">
        <v>3</v>
      </c>
      <c r="D25" s="40">
        <f t="shared" si="24"/>
        <v>-42</v>
      </c>
      <c r="E25" s="40">
        <f t="shared" si="25"/>
        <v>-3</v>
      </c>
      <c r="F25" s="40">
        <v>0</v>
      </c>
      <c r="G25" s="40">
        <v>3</v>
      </c>
      <c r="H25" s="40">
        <v>3</v>
      </c>
      <c r="I25" s="40">
        <v>29</v>
      </c>
      <c r="J25" s="61">
        <f t="shared" si="3"/>
        <v>-26.77981853310181</v>
      </c>
      <c r="K25" s="61">
        <v>0</v>
      </c>
      <c r="L25" s="61">
        <v>26.77981853310181</v>
      </c>
      <c r="M25" s="40">
        <f t="shared" si="26"/>
        <v>0</v>
      </c>
      <c r="N25" s="40">
        <f t="shared" si="28"/>
        <v>0</v>
      </c>
      <c r="O25" s="40">
        <v>27</v>
      </c>
      <c r="P25" s="40">
        <v>0</v>
      </c>
      <c r="Q25" s="40">
        <v>0</v>
      </c>
      <c r="R25" s="40">
        <f t="shared" si="27"/>
        <v>0</v>
      </c>
      <c r="S25" s="41">
        <v>43</v>
      </c>
      <c r="T25" s="41">
        <v>0</v>
      </c>
      <c r="U25" s="41">
        <v>0</v>
      </c>
      <c r="V25" s="52">
        <v>0</v>
      </c>
    </row>
    <row r="26" spans="1:22" ht="15" customHeight="1" x14ac:dyDescent="0.15">
      <c r="A26" s="3" t="s">
        <v>12</v>
      </c>
      <c r="B26" s="42">
        <f t="shared" si="23"/>
        <v>-2</v>
      </c>
      <c r="C26" s="42">
        <v>0</v>
      </c>
      <c r="D26" s="42">
        <f t="shared" si="24"/>
        <v>-89</v>
      </c>
      <c r="E26" s="42">
        <f t="shared" si="25"/>
        <v>-4</v>
      </c>
      <c r="F26" s="42">
        <v>1</v>
      </c>
      <c r="G26" s="42">
        <v>12</v>
      </c>
      <c r="H26" s="42">
        <v>5</v>
      </c>
      <c r="I26" s="42">
        <v>65</v>
      </c>
      <c r="J26" s="62">
        <f t="shared" si="3"/>
        <v>-16.013864057649908</v>
      </c>
      <c r="K26" s="62">
        <v>4.003466014412477</v>
      </c>
      <c r="L26" s="62">
        <v>20.017330072062386</v>
      </c>
      <c r="M26" s="42">
        <f t="shared" si="26"/>
        <v>2</v>
      </c>
      <c r="N26" s="42">
        <f t="shared" si="28"/>
        <v>4</v>
      </c>
      <c r="O26" s="42">
        <v>71</v>
      </c>
      <c r="P26" s="42">
        <v>2</v>
      </c>
      <c r="Q26" s="42">
        <v>2</v>
      </c>
      <c r="R26" s="42">
        <f t="shared" si="27"/>
        <v>2</v>
      </c>
      <c r="S26" s="42">
        <v>107</v>
      </c>
      <c r="T26" s="42">
        <v>0</v>
      </c>
      <c r="U26" s="42">
        <v>2</v>
      </c>
      <c r="V26" s="49">
        <v>8.0069320288249539</v>
      </c>
    </row>
    <row r="27" spans="1:22" ht="15" customHeight="1" x14ac:dyDescent="0.15">
      <c r="A27" s="1" t="s">
        <v>11</v>
      </c>
      <c r="B27" s="43">
        <f t="shared" si="23"/>
        <v>-12</v>
      </c>
      <c r="C27" s="43">
        <v>-4</v>
      </c>
      <c r="D27" s="43">
        <f t="shared" si="24"/>
        <v>-144</v>
      </c>
      <c r="E27" s="43">
        <f t="shared" si="25"/>
        <v>-8</v>
      </c>
      <c r="F27" s="43">
        <v>3</v>
      </c>
      <c r="G27" s="43">
        <v>44</v>
      </c>
      <c r="H27" s="43">
        <v>11</v>
      </c>
      <c r="I27" s="43">
        <v>122</v>
      </c>
      <c r="J27" s="63">
        <f t="shared" si="3"/>
        <v>-12.623096808777376</v>
      </c>
      <c r="K27" s="63">
        <v>4.7336613032915151</v>
      </c>
      <c r="L27" s="63">
        <v>17.356758112068892</v>
      </c>
      <c r="M27" s="43">
        <f t="shared" si="26"/>
        <v>-4</v>
      </c>
      <c r="N27" s="43">
        <f t="shared" si="28"/>
        <v>7</v>
      </c>
      <c r="O27" s="47">
        <v>164</v>
      </c>
      <c r="P27" s="47">
        <v>2</v>
      </c>
      <c r="Q27" s="47">
        <v>5</v>
      </c>
      <c r="R27" s="47">
        <f t="shared" si="27"/>
        <v>11</v>
      </c>
      <c r="S27" s="47">
        <v>230</v>
      </c>
      <c r="T27" s="47">
        <v>7</v>
      </c>
      <c r="U27" s="47">
        <v>4</v>
      </c>
      <c r="V27" s="54">
        <v>-6.3115484043886898</v>
      </c>
    </row>
    <row r="28" spans="1:22" ht="15" customHeight="1" x14ac:dyDescent="0.15">
      <c r="A28" s="5" t="s">
        <v>10</v>
      </c>
      <c r="B28" s="40">
        <f t="shared" si="23"/>
        <v>0</v>
      </c>
      <c r="C28" s="40">
        <v>9</v>
      </c>
      <c r="D28" s="40">
        <f t="shared" si="24"/>
        <v>-56</v>
      </c>
      <c r="E28" s="40">
        <f t="shared" si="25"/>
        <v>1</v>
      </c>
      <c r="F28" s="40">
        <v>3</v>
      </c>
      <c r="G28" s="40">
        <v>13</v>
      </c>
      <c r="H28" s="40">
        <v>2</v>
      </c>
      <c r="I28" s="40">
        <v>51</v>
      </c>
      <c r="J28" s="61">
        <f t="shared" si="3"/>
        <v>4.1590228005606118</v>
      </c>
      <c r="K28" s="61">
        <v>12.477068401681839</v>
      </c>
      <c r="L28" s="61">
        <v>8.3180456011212272</v>
      </c>
      <c r="M28" s="40">
        <f t="shared" si="26"/>
        <v>-1</v>
      </c>
      <c r="N28" s="40">
        <f t="shared" si="28"/>
        <v>2</v>
      </c>
      <c r="O28" s="40">
        <v>50</v>
      </c>
      <c r="P28" s="40">
        <v>2</v>
      </c>
      <c r="Q28" s="40">
        <v>0</v>
      </c>
      <c r="R28" s="40">
        <f t="shared" si="27"/>
        <v>3</v>
      </c>
      <c r="S28" s="40">
        <v>68</v>
      </c>
      <c r="T28" s="40">
        <v>1</v>
      </c>
      <c r="U28" s="40">
        <v>2</v>
      </c>
      <c r="V28" s="48">
        <v>-4.1590228005606118</v>
      </c>
    </row>
    <row r="29" spans="1:22" ht="15" customHeight="1" x14ac:dyDescent="0.15">
      <c r="A29" s="3" t="s">
        <v>9</v>
      </c>
      <c r="B29" s="42">
        <f t="shared" si="23"/>
        <v>-4</v>
      </c>
      <c r="C29" s="42">
        <v>-2</v>
      </c>
      <c r="D29" s="42">
        <f t="shared" si="24"/>
        <v>-30</v>
      </c>
      <c r="E29" s="42">
        <f>F29-H29</f>
        <v>-4</v>
      </c>
      <c r="F29" s="42">
        <v>9</v>
      </c>
      <c r="G29" s="42">
        <v>74</v>
      </c>
      <c r="H29" s="42">
        <v>13</v>
      </c>
      <c r="I29" s="42">
        <v>114</v>
      </c>
      <c r="J29" s="62">
        <f t="shared" si="3"/>
        <v>-6.1831133246092111</v>
      </c>
      <c r="K29" s="62">
        <v>13.912004980370734</v>
      </c>
      <c r="L29" s="62">
        <v>20.095118304979945</v>
      </c>
      <c r="M29" s="42">
        <f t="shared" si="26"/>
        <v>0</v>
      </c>
      <c r="N29" s="42">
        <f t="shared" si="28"/>
        <v>16</v>
      </c>
      <c r="O29" s="42">
        <v>233</v>
      </c>
      <c r="P29" s="42">
        <v>3</v>
      </c>
      <c r="Q29" s="42">
        <v>13</v>
      </c>
      <c r="R29" s="42">
        <f t="shared" si="27"/>
        <v>16</v>
      </c>
      <c r="S29" s="42">
        <v>223</v>
      </c>
      <c r="T29" s="42">
        <v>6</v>
      </c>
      <c r="U29" s="42">
        <v>10</v>
      </c>
      <c r="V29" s="49">
        <v>0</v>
      </c>
    </row>
    <row r="30" spans="1:22" ht="15" customHeight="1" x14ac:dyDescent="0.15">
      <c r="A30" s="3" t="s">
        <v>8</v>
      </c>
      <c r="B30" s="42">
        <f t="shared" si="23"/>
        <v>-9</v>
      </c>
      <c r="C30" s="42">
        <v>-7</v>
      </c>
      <c r="D30" s="42">
        <f t="shared" si="24"/>
        <v>-105</v>
      </c>
      <c r="E30" s="42">
        <f t="shared" si="25"/>
        <v>-3</v>
      </c>
      <c r="F30" s="42">
        <v>6</v>
      </c>
      <c r="G30" s="42">
        <v>63</v>
      </c>
      <c r="H30" s="42">
        <v>9</v>
      </c>
      <c r="I30" s="42">
        <v>119</v>
      </c>
      <c r="J30" s="62">
        <f t="shared" si="3"/>
        <v>-4.6581274752949096</v>
      </c>
      <c r="K30" s="62">
        <v>9.3162549505898156</v>
      </c>
      <c r="L30" s="62">
        <v>13.974382425884725</v>
      </c>
      <c r="M30" s="42">
        <f t="shared" si="26"/>
        <v>-6</v>
      </c>
      <c r="N30" s="42">
        <f t="shared" si="28"/>
        <v>11</v>
      </c>
      <c r="O30" s="42">
        <v>172</v>
      </c>
      <c r="P30" s="42">
        <v>8</v>
      </c>
      <c r="Q30" s="42">
        <v>3</v>
      </c>
      <c r="R30" s="42">
        <f t="shared" si="27"/>
        <v>17</v>
      </c>
      <c r="S30" s="42">
        <v>221</v>
      </c>
      <c r="T30" s="42">
        <v>6</v>
      </c>
      <c r="U30" s="42">
        <v>11</v>
      </c>
      <c r="V30" s="49">
        <v>-9.316254950589812</v>
      </c>
    </row>
    <row r="31" spans="1:22" ht="15" customHeight="1" x14ac:dyDescent="0.15">
      <c r="A31" s="1" t="s">
        <v>7</v>
      </c>
      <c r="B31" s="43">
        <f t="shared" si="23"/>
        <v>-4</v>
      </c>
      <c r="C31" s="43">
        <v>-3</v>
      </c>
      <c r="D31" s="43">
        <f t="shared" si="24"/>
        <v>-45</v>
      </c>
      <c r="E31" s="43">
        <f t="shared" si="25"/>
        <v>-4</v>
      </c>
      <c r="F31" s="43">
        <v>3</v>
      </c>
      <c r="G31" s="43">
        <v>39</v>
      </c>
      <c r="H31" s="43">
        <v>7</v>
      </c>
      <c r="I31" s="43">
        <v>100</v>
      </c>
      <c r="J31" s="63">
        <f t="shared" si="3"/>
        <v>-6.9443783830062502</v>
      </c>
      <c r="K31" s="63">
        <v>5.208283787254687</v>
      </c>
      <c r="L31" s="63">
        <v>12.152662170260937</v>
      </c>
      <c r="M31" s="43">
        <f t="shared" si="26"/>
        <v>0</v>
      </c>
      <c r="N31" s="43">
        <f t="shared" si="28"/>
        <v>10</v>
      </c>
      <c r="O31" s="43">
        <v>192</v>
      </c>
      <c r="P31" s="43">
        <v>3</v>
      </c>
      <c r="Q31" s="43">
        <v>7</v>
      </c>
      <c r="R31" s="43">
        <f t="shared" si="27"/>
        <v>10</v>
      </c>
      <c r="S31" s="43">
        <v>176</v>
      </c>
      <c r="T31" s="43">
        <v>5</v>
      </c>
      <c r="U31" s="43">
        <v>5</v>
      </c>
      <c r="V31" s="53">
        <v>0</v>
      </c>
    </row>
    <row r="32" spans="1:22" ht="15" customHeight="1" x14ac:dyDescent="0.15">
      <c r="A32" s="5" t="s">
        <v>6</v>
      </c>
      <c r="B32" s="40">
        <f t="shared" si="23"/>
        <v>-1</v>
      </c>
      <c r="C32" s="40">
        <v>-2</v>
      </c>
      <c r="D32" s="40">
        <f t="shared" si="24"/>
        <v>12</v>
      </c>
      <c r="E32" s="40">
        <f t="shared" si="25"/>
        <v>0</v>
      </c>
      <c r="F32" s="40">
        <v>1</v>
      </c>
      <c r="G32" s="40">
        <v>23</v>
      </c>
      <c r="H32" s="40">
        <v>1</v>
      </c>
      <c r="I32" s="40">
        <v>16</v>
      </c>
      <c r="J32" s="61">
        <f t="shared" si="3"/>
        <v>0</v>
      </c>
      <c r="K32" s="61">
        <v>7.1881523494426718</v>
      </c>
      <c r="L32" s="61">
        <v>7.1881523494426718</v>
      </c>
      <c r="M32" s="40">
        <f t="shared" si="26"/>
        <v>-1</v>
      </c>
      <c r="N32" s="40">
        <f t="shared" si="28"/>
        <v>2</v>
      </c>
      <c r="O32" s="41">
        <v>77</v>
      </c>
      <c r="P32" s="41">
        <v>0</v>
      </c>
      <c r="Q32" s="41">
        <v>2</v>
      </c>
      <c r="R32" s="41">
        <f t="shared" si="27"/>
        <v>3</v>
      </c>
      <c r="S32" s="41">
        <v>72</v>
      </c>
      <c r="T32" s="41">
        <v>3</v>
      </c>
      <c r="U32" s="41">
        <v>0</v>
      </c>
      <c r="V32" s="52">
        <v>-7.1881523494426691</v>
      </c>
    </row>
    <row r="33" spans="1:22" ht="15" customHeight="1" x14ac:dyDescent="0.15">
      <c r="A33" s="3" t="s">
        <v>5</v>
      </c>
      <c r="B33" s="42">
        <f t="shared" si="23"/>
        <v>-20</v>
      </c>
      <c r="C33" s="42">
        <v>-9</v>
      </c>
      <c r="D33" s="42">
        <f t="shared" si="24"/>
        <v>-154</v>
      </c>
      <c r="E33" s="42">
        <f t="shared" si="25"/>
        <v>-10</v>
      </c>
      <c r="F33" s="42">
        <v>5</v>
      </c>
      <c r="G33" s="42">
        <v>33</v>
      </c>
      <c r="H33" s="42">
        <v>15</v>
      </c>
      <c r="I33" s="42">
        <v>136</v>
      </c>
      <c r="J33" s="62">
        <f t="shared" si="3"/>
        <v>-16.173342786246014</v>
      </c>
      <c r="K33" s="62">
        <v>8.0866713931230052</v>
      </c>
      <c r="L33" s="62">
        <v>24.260014179369019</v>
      </c>
      <c r="M33" s="42">
        <f t="shared" si="26"/>
        <v>-10</v>
      </c>
      <c r="N33" s="42">
        <f t="shared" si="28"/>
        <v>8</v>
      </c>
      <c r="O33" s="42">
        <v>177</v>
      </c>
      <c r="P33" s="42">
        <v>4</v>
      </c>
      <c r="Q33" s="42">
        <v>4</v>
      </c>
      <c r="R33" s="42">
        <f t="shared" si="27"/>
        <v>18</v>
      </c>
      <c r="S33" s="42">
        <v>228</v>
      </c>
      <c r="T33" s="42">
        <v>13</v>
      </c>
      <c r="U33" s="42">
        <v>5</v>
      </c>
      <c r="V33" s="49">
        <v>-16.17334278624601</v>
      </c>
    </row>
    <row r="34" spans="1:22" ht="15" customHeight="1" x14ac:dyDescent="0.15">
      <c r="A34" s="3" t="s">
        <v>4</v>
      </c>
      <c r="B34" s="42">
        <f t="shared" si="23"/>
        <v>1</v>
      </c>
      <c r="C34" s="42">
        <v>1</v>
      </c>
      <c r="D34" s="42">
        <f t="shared" si="24"/>
        <v>-30</v>
      </c>
      <c r="E34" s="42">
        <f t="shared" si="25"/>
        <v>-4</v>
      </c>
      <c r="F34" s="42">
        <v>2</v>
      </c>
      <c r="G34" s="42">
        <v>30</v>
      </c>
      <c r="H34" s="42">
        <v>6</v>
      </c>
      <c r="I34" s="42">
        <v>62</v>
      </c>
      <c r="J34" s="62">
        <f t="shared" si="3"/>
        <v>-9.6174748200017124</v>
      </c>
      <c r="K34" s="62">
        <v>4.8087374100008553</v>
      </c>
      <c r="L34" s="62">
        <v>14.426212230002568</v>
      </c>
      <c r="M34" s="42">
        <f t="shared" si="26"/>
        <v>5</v>
      </c>
      <c r="N34" s="42">
        <f t="shared" si="28"/>
        <v>19</v>
      </c>
      <c r="O34" s="42">
        <v>126</v>
      </c>
      <c r="P34" s="42">
        <v>3</v>
      </c>
      <c r="Q34" s="42">
        <v>16</v>
      </c>
      <c r="R34" s="42">
        <f t="shared" si="27"/>
        <v>14</v>
      </c>
      <c r="S34" s="42">
        <v>124</v>
      </c>
      <c r="T34" s="42">
        <v>7</v>
      </c>
      <c r="U34" s="42">
        <v>7</v>
      </c>
      <c r="V34" s="49">
        <v>12.021843525002147</v>
      </c>
    </row>
    <row r="35" spans="1:22" ht="15" customHeight="1" x14ac:dyDescent="0.15">
      <c r="A35" s="1" t="s">
        <v>3</v>
      </c>
      <c r="B35" s="43">
        <f t="shared" si="23"/>
        <v>-6</v>
      </c>
      <c r="C35" s="43">
        <v>-5</v>
      </c>
      <c r="D35" s="43">
        <f t="shared" si="24"/>
        <v>-39</v>
      </c>
      <c r="E35" s="43">
        <f t="shared" si="25"/>
        <v>-6</v>
      </c>
      <c r="F35" s="43">
        <v>1</v>
      </c>
      <c r="G35" s="43">
        <v>25</v>
      </c>
      <c r="H35" s="43">
        <v>7</v>
      </c>
      <c r="I35" s="43">
        <v>66</v>
      </c>
      <c r="J35" s="63">
        <f t="shared" si="3"/>
        <v>-14.064336311033761</v>
      </c>
      <c r="K35" s="63">
        <v>2.3440560518389599</v>
      </c>
      <c r="L35" s="63">
        <v>16.408392362872721</v>
      </c>
      <c r="M35" s="43">
        <f>N35-R35</f>
        <v>0</v>
      </c>
      <c r="N35" s="43">
        <f t="shared" si="28"/>
        <v>7</v>
      </c>
      <c r="O35" s="47">
        <v>129</v>
      </c>
      <c r="P35" s="47">
        <v>3</v>
      </c>
      <c r="Q35" s="47">
        <v>4</v>
      </c>
      <c r="R35" s="47">
        <f t="shared" si="27"/>
        <v>7</v>
      </c>
      <c r="S35" s="47">
        <v>127</v>
      </c>
      <c r="T35" s="47">
        <v>1</v>
      </c>
      <c r="U35" s="47">
        <v>6</v>
      </c>
      <c r="V35" s="54">
        <v>0</v>
      </c>
    </row>
    <row r="36" spans="1:22" ht="15" customHeight="1" x14ac:dyDescent="0.15">
      <c r="A36" s="5" t="s">
        <v>2</v>
      </c>
      <c r="B36" s="40">
        <f t="shared" si="23"/>
        <v>-9</v>
      </c>
      <c r="C36" s="40">
        <v>-4</v>
      </c>
      <c r="D36" s="40">
        <f t="shared" si="24"/>
        <v>-28</v>
      </c>
      <c r="E36" s="40">
        <f t="shared" si="25"/>
        <v>-6</v>
      </c>
      <c r="F36" s="40">
        <v>0</v>
      </c>
      <c r="G36" s="40">
        <v>8</v>
      </c>
      <c r="H36" s="40">
        <v>6</v>
      </c>
      <c r="I36" s="40">
        <v>53</v>
      </c>
      <c r="J36" s="61">
        <f t="shared" si="3"/>
        <v>-36.061848540236127</v>
      </c>
      <c r="K36" s="61">
        <v>0</v>
      </c>
      <c r="L36" s="61">
        <v>36.061848540236127</v>
      </c>
      <c r="M36" s="40">
        <f t="shared" si="26"/>
        <v>-3</v>
      </c>
      <c r="N36" s="40">
        <f t="shared" si="28"/>
        <v>2</v>
      </c>
      <c r="O36" s="40">
        <v>61</v>
      </c>
      <c r="P36" s="40">
        <v>2</v>
      </c>
      <c r="Q36" s="40">
        <v>0</v>
      </c>
      <c r="R36" s="40">
        <f t="shared" si="27"/>
        <v>5</v>
      </c>
      <c r="S36" s="40">
        <v>44</v>
      </c>
      <c r="T36" s="40">
        <v>2</v>
      </c>
      <c r="U36" s="40">
        <v>3</v>
      </c>
      <c r="V36" s="48">
        <v>-18.030924270118064</v>
      </c>
    </row>
    <row r="37" spans="1:22" ht="15" customHeight="1" x14ac:dyDescent="0.15">
      <c r="A37" s="3" t="s">
        <v>1</v>
      </c>
      <c r="B37" s="42">
        <f t="shared" si="23"/>
        <v>-3</v>
      </c>
      <c r="C37" s="42">
        <v>0</v>
      </c>
      <c r="D37" s="42">
        <f t="shared" si="24"/>
        <v>-30</v>
      </c>
      <c r="E37" s="42">
        <f t="shared" si="25"/>
        <v>-3</v>
      </c>
      <c r="F37" s="42">
        <v>1</v>
      </c>
      <c r="G37" s="42">
        <v>5</v>
      </c>
      <c r="H37" s="42">
        <v>4</v>
      </c>
      <c r="I37" s="42">
        <v>30</v>
      </c>
      <c r="J37" s="62">
        <f t="shared" si="3"/>
        <v>-27.234063720247718</v>
      </c>
      <c r="K37" s="62">
        <v>9.0780212400825722</v>
      </c>
      <c r="L37" s="62">
        <v>36.312084960330289</v>
      </c>
      <c r="M37" s="42">
        <f t="shared" si="26"/>
        <v>0</v>
      </c>
      <c r="N37" s="42">
        <f t="shared" si="28"/>
        <v>3</v>
      </c>
      <c r="O37" s="42">
        <v>49</v>
      </c>
      <c r="P37" s="42">
        <v>2</v>
      </c>
      <c r="Q37" s="42">
        <v>1</v>
      </c>
      <c r="R37" s="42">
        <f t="shared" si="27"/>
        <v>3</v>
      </c>
      <c r="S37" s="42">
        <v>54</v>
      </c>
      <c r="T37" s="42">
        <v>2</v>
      </c>
      <c r="U37" s="42">
        <v>1</v>
      </c>
      <c r="V37" s="49">
        <v>0</v>
      </c>
    </row>
    <row r="38" spans="1:22" ht="15" customHeight="1" x14ac:dyDescent="0.15">
      <c r="A38" s="1" t="s">
        <v>0</v>
      </c>
      <c r="B38" s="43">
        <f t="shared" si="23"/>
        <v>-2</v>
      </c>
      <c r="C38" s="43">
        <v>-1</v>
      </c>
      <c r="D38" s="43">
        <f t="shared" si="24"/>
        <v>-44</v>
      </c>
      <c r="E38" s="43">
        <f t="shared" si="25"/>
        <v>-5</v>
      </c>
      <c r="F38" s="43">
        <v>0</v>
      </c>
      <c r="G38" s="43">
        <v>4</v>
      </c>
      <c r="H38" s="43">
        <v>5</v>
      </c>
      <c r="I38" s="43">
        <v>39</v>
      </c>
      <c r="J38" s="63">
        <f t="shared" si="3"/>
        <v>-48.73424481948301</v>
      </c>
      <c r="K38" s="63">
        <v>0</v>
      </c>
      <c r="L38" s="63">
        <v>48.73424481948301</v>
      </c>
      <c r="M38" s="43">
        <f t="shared" si="26"/>
        <v>3</v>
      </c>
      <c r="N38" s="43">
        <f t="shared" si="28"/>
        <v>5</v>
      </c>
      <c r="O38" s="43">
        <v>28</v>
      </c>
      <c r="P38" s="43">
        <v>4</v>
      </c>
      <c r="Q38" s="43">
        <v>1</v>
      </c>
      <c r="R38" s="43">
        <f t="shared" si="27"/>
        <v>2</v>
      </c>
      <c r="S38" s="43">
        <v>37</v>
      </c>
      <c r="T38" s="43">
        <v>1</v>
      </c>
      <c r="U38" s="43">
        <v>1</v>
      </c>
      <c r="V38" s="53">
        <v>29.240546891689807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A2" sqref="A2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74" t="s">
        <v>39</v>
      </c>
      <c r="B5" s="86" t="s">
        <v>42</v>
      </c>
      <c r="C5" s="87"/>
      <c r="D5" s="88"/>
      <c r="E5" s="80" t="s">
        <v>41</v>
      </c>
      <c r="F5" s="81"/>
      <c r="G5" s="81"/>
      <c r="H5" s="81"/>
      <c r="I5" s="81"/>
      <c r="J5" s="81"/>
      <c r="K5" s="81"/>
      <c r="L5" s="82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75"/>
      <c r="B6" s="25"/>
      <c r="C6" s="77" t="s">
        <v>38</v>
      </c>
      <c r="D6" s="77" t="s">
        <v>37</v>
      </c>
      <c r="E6" s="25"/>
      <c r="F6" s="25"/>
      <c r="G6" s="85" t="s">
        <v>53</v>
      </c>
      <c r="H6" s="33"/>
      <c r="I6" s="85" t="s">
        <v>53</v>
      </c>
      <c r="J6" s="86" t="s">
        <v>48</v>
      </c>
      <c r="K6" s="87"/>
      <c r="L6" s="88"/>
      <c r="M6" s="27"/>
      <c r="N6" s="80" t="s">
        <v>36</v>
      </c>
      <c r="O6" s="81"/>
      <c r="P6" s="81"/>
      <c r="Q6" s="82"/>
      <c r="R6" s="80" t="s">
        <v>35</v>
      </c>
      <c r="S6" s="81"/>
      <c r="T6" s="81"/>
      <c r="U6" s="82"/>
      <c r="V6" s="26" t="s">
        <v>48</v>
      </c>
    </row>
    <row r="7" spans="1:22" ht="13.5" customHeight="1" x14ac:dyDescent="0.15">
      <c r="A7" s="75"/>
      <c r="B7" s="23" t="s">
        <v>43</v>
      </c>
      <c r="C7" s="78"/>
      <c r="D7" s="78"/>
      <c r="E7" s="11" t="s">
        <v>32</v>
      </c>
      <c r="F7" s="23" t="s">
        <v>34</v>
      </c>
      <c r="G7" s="83"/>
      <c r="H7" s="28" t="s">
        <v>33</v>
      </c>
      <c r="I7" s="83"/>
      <c r="J7" s="85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85" t="s">
        <v>53</v>
      </c>
      <c r="P7" s="85" t="s">
        <v>31</v>
      </c>
      <c r="Q7" s="32" t="s">
        <v>30</v>
      </c>
      <c r="R7" s="28" t="s">
        <v>32</v>
      </c>
      <c r="S7" s="85" t="s">
        <v>53</v>
      </c>
      <c r="T7" s="83" t="s">
        <v>31</v>
      </c>
      <c r="U7" s="30" t="s">
        <v>49</v>
      </c>
      <c r="V7" s="85" t="s">
        <v>50</v>
      </c>
    </row>
    <row r="8" spans="1:22" x14ac:dyDescent="0.15">
      <c r="A8" s="76"/>
      <c r="B8" s="24"/>
      <c r="C8" s="79"/>
      <c r="D8" s="79"/>
      <c r="E8" s="11"/>
      <c r="F8" s="24"/>
      <c r="G8" s="84"/>
      <c r="H8" s="29"/>
      <c r="I8" s="84"/>
      <c r="J8" s="84"/>
      <c r="K8" s="29"/>
      <c r="L8" s="29"/>
      <c r="M8" s="29"/>
      <c r="N8" s="29"/>
      <c r="O8" s="84"/>
      <c r="P8" s="84"/>
      <c r="Q8" s="31"/>
      <c r="R8" s="29"/>
      <c r="S8" s="84"/>
      <c r="T8" s="84"/>
      <c r="U8" s="31"/>
      <c r="V8" s="84"/>
    </row>
    <row r="9" spans="1:22" ht="15" customHeight="1" x14ac:dyDescent="0.15">
      <c r="A9" s="8" t="s">
        <v>29</v>
      </c>
      <c r="B9" s="34">
        <f t="shared" ref="B9:I9" si="0">B10+B11</f>
        <v>-159</v>
      </c>
      <c r="C9" s="34">
        <f t="shared" si="0"/>
        <v>49</v>
      </c>
      <c r="D9" s="34">
        <f t="shared" si="0"/>
        <v>-2488</v>
      </c>
      <c r="E9" s="34">
        <f t="shared" si="0"/>
        <v>-133</v>
      </c>
      <c r="F9" s="34">
        <f t="shared" si="0"/>
        <v>154</v>
      </c>
      <c r="G9" s="34">
        <f t="shared" si="0"/>
        <v>1779</v>
      </c>
      <c r="H9" s="34">
        <f t="shared" si="0"/>
        <v>287</v>
      </c>
      <c r="I9" s="34">
        <f t="shared" si="0"/>
        <v>3793</v>
      </c>
      <c r="J9" s="51">
        <f>K9-L9</f>
        <v>-5.4543191083971907</v>
      </c>
      <c r="K9" s="51">
        <v>6.3155273886704313</v>
      </c>
      <c r="L9" s="51">
        <v>11.769846497067622</v>
      </c>
      <c r="M9" s="34">
        <f t="shared" ref="M9:U9" si="1">M10+M11</f>
        <v>-26</v>
      </c>
      <c r="N9" s="34">
        <f t="shared" si="1"/>
        <v>440</v>
      </c>
      <c r="O9" s="34">
        <f t="shared" si="1"/>
        <v>6995</v>
      </c>
      <c r="P9" s="34">
        <f t="shared" si="1"/>
        <v>265</v>
      </c>
      <c r="Q9" s="34">
        <f t="shared" si="1"/>
        <v>175</v>
      </c>
      <c r="R9" s="34">
        <f>R10+R11</f>
        <v>466</v>
      </c>
      <c r="S9" s="34">
        <f t="shared" si="1"/>
        <v>7469</v>
      </c>
      <c r="T9" s="34">
        <f t="shared" si="1"/>
        <v>291</v>
      </c>
      <c r="U9" s="34">
        <f t="shared" si="1"/>
        <v>175</v>
      </c>
      <c r="V9" s="51">
        <v>-1.0662578708144892</v>
      </c>
    </row>
    <row r="10" spans="1:22" ht="15" customHeight="1" x14ac:dyDescent="0.15">
      <c r="A10" s="6" t="s">
        <v>28</v>
      </c>
      <c r="B10" s="35">
        <f t="shared" ref="B10:I10" si="2">B20+B21+B22+B23</f>
        <v>-85</v>
      </c>
      <c r="C10" s="35">
        <f t="shared" si="2"/>
        <v>19</v>
      </c>
      <c r="D10" s="35">
        <f t="shared" si="2"/>
        <v>-1408</v>
      </c>
      <c r="E10" s="35">
        <f t="shared" si="2"/>
        <v>-59</v>
      </c>
      <c r="F10" s="35">
        <f t="shared" si="2"/>
        <v>126</v>
      </c>
      <c r="G10" s="35">
        <f t="shared" si="2"/>
        <v>1443</v>
      </c>
      <c r="H10" s="35">
        <f t="shared" si="2"/>
        <v>185</v>
      </c>
      <c r="I10" s="35">
        <f t="shared" si="2"/>
        <v>2576</v>
      </c>
      <c r="J10" s="48">
        <f t="shared" ref="J10:J38" si="3">K10-L10</f>
        <v>-3.2271851422703852</v>
      </c>
      <c r="K10" s="48">
        <v>6.8919547106113326</v>
      </c>
      <c r="L10" s="48">
        <v>10.119139852881718</v>
      </c>
      <c r="M10" s="35">
        <f t="shared" ref="M10:U10" si="4">M20+M21+M22+M23</f>
        <v>-26</v>
      </c>
      <c r="N10" s="35">
        <f t="shared" si="4"/>
        <v>323</v>
      </c>
      <c r="O10" s="35">
        <f t="shared" si="4"/>
        <v>5270</v>
      </c>
      <c r="P10" s="35">
        <f t="shared" si="4"/>
        <v>227</v>
      </c>
      <c r="Q10" s="35">
        <f t="shared" si="4"/>
        <v>96</v>
      </c>
      <c r="R10" s="35">
        <f t="shared" si="4"/>
        <v>349</v>
      </c>
      <c r="S10" s="35">
        <f t="shared" si="4"/>
        <v>5545</v>
      </c>
      <c r="T10" s="35">
        <f t="shared" si="4"/>
        <v>230</v>
      </c>
      <c r="U10" s="35">
        <f t="shared" si="4"/>
        <v>119</v>
      </c>
      <c r="V10" s="48">
        <v>-1.4221493847293196</v>
      </c>
    </row>
    <row r="11" spans="1:22" ht="15" customHeight="1" x14ac:dyDescent="0.15">
      <c r="A11" s="2" t="s">
        <v>27</v>
      </c>
      <c r="B11" s="36">
        <f t="shared" ref="B11:I11" si="5">B12+B13+B14+B15+B16</f>
        <v>-74</v>
      </c>
      <c r="C11" s="36">
        <f t="shared" si="5"/>
        <v>30</v>
      </c>
      <c r="D11" s="36">
        <f t="shared" si="5"/>
        <v>-1080</v>
      </c>
      <c r="E11" s="36">
        <f t="shared" si="5"/>
        <v>-74</v>
      </c>
      <c r="F11" s="36">
        <f t="shared" si="5"/>
        <v>28</v>
      </c>
      <c r="G11" s="36">
        <f t="shared" si="5"/>
        <v>336</v>
      </c>
      <c r="H11" s="36">
        <f t="shared" si="5"/>
        <v>102</v>
      </c>
      <c r="I11" s="36">
        <f t="shared" si="5"/>
        <v>1217</v>
      </c>
      <c r="J11" s="53">
        <f t="shared" si="3"/>
        <v>-12.126855619928813</v>
      </c>
      <c r="K11" s="53">
        <v>4.5885399642973876</v>
      </c>
      <c r="L11" s="53">
        <v>16.715395584226201</v>
      </c>
      <c r="M11" s="36">
        <f t="shared" ref="M11:U11" si="6">M12+M13+M14+M15+M16</f>
        <v>0</v>
      </c>
      <c r="N11" s="36">
        <f t="shared" si="6"/>
        <v>117</v>
      </c>
      <c r="O11" s="36">
        <f t="shared" si="6"/>
        <v>1725</v>
      </c>
      <c r="P11" s="36">
        <f t="shared" si="6"/>
        <v>38</v>
      </c>
      <c r="Q11" s="36">
        <f t="shared" si="6"/>
        <v>79</v>
      </c>
      <c r="R11" s="36">
        <f t="shared" si="6"/>
        <v>117</v>
      </c>
      <c r="S11" s="36">
        <f t="shared" si="6"/>
        <v>1924</v>
      </c>
      <c r="T11" s="36">
        <f t="shared" si="6"/>
        <v>61</v>
      </c>
      <c r="U11" s="36">
        <f t="shared" si="6"/>
        <v>56</v>
      </c>
      <c r="V11" s="53">
        <v>0</v>
      </c>
    </row>
    <row r="12" spans="1:22" ht="15" customHeight="1" x14ac:dyDescent="0.15">
      <c r="A12" s="6" t="s">
        <v>26</v>
      </c>
      <c r="B12" s="35">
        <f t="shared" ref="B12:I12" si="7">B24</f>
        <v>-1</v>
      </c>
      <c r="C12" s="35">
        <f t="shared" si="7"/>
        <v>16</v>
      </c>
      <c r="D12" s="35">
        <f t="shared" si="7"/>
        <v>-90</v>
      </c>
      <c r="E12" s="35">
        <f t="shared" si="7"/>
        <v>-7</v>
      </c>
      <c r="F12" s="35">
        <f t="shared" si="7"/>
        <v>1</v>
      </c>
      <c r="G12" s="35">
        <f t="shared" si="7"/>
        <v>27</v>
      </c>
      <c r="H12" s="35">
        <f t="shared" si="7"/>
        <v>8</v>
      </c>
      <c r="I12" s="35">
        <f t="shared" si="7"/>
        <v>96</v>
      </c>
      <c r="J12" s="48">
        <f t="shared" si="3"/>
        <v>-14.84498466115088</v>
      </c>
      <c r="K12" s="48">
        <v>2.1207120944501257</v>
      </c>
      <c r="L12" s="48">
        <v>16.965696755601005</v>
      </c>
      <c r="M12" s="35">
        <f t="shared" ref="M12:U12" si="8">M24</f>
        <v>6</v>
      </c>
      <c r="N12" s="35">
        <f t="shared" si="8"/>
        <v>12</v>
      </c>
      <c r="O12" s="35">
        <f t="shared" si="8"/>
        <v>149</v>
      </c>
      <c r="P12" s="35">
        <f t="shared" si="8"/>
        <v>2</v>
      </c>
      <c r="Q12" s="35">
        <f t="shared" si="8"/>
        <v>10</v>
      </c>
      <c r="R12" s="35">
        <f t="shared" si="8"/>
        <v>6</v>
      </c>
      <c r="S12" s="35">
        <f t="shared" si="8"/>
        <v>170</v>
      </c>
      <c r="T12" s="35">
        <f t="shared" si="8"/>
        <v>3</v>
      </c>
      <c r="U12" s="35">
        <f t="shared" si="8"/>
        <v>3</v>
      </c>
      <c r="V12" s="48">
        <v>12.724272566700753</v>
      </c>
    </row>
    <row r="13" spans="1:22" ht="15" customHeight="1" x14ac:dyDescent="0.15">
      <c r="A13" s="4" t="s">
        <v>25</v>
      </c>
      <c r="B13" s="37">
        <f t="shared" ref="B13:I13" si="9">B25+B26+B27</f>
        <v>-21</v>
      </c>
      <c r="C13" s="37">
        <f t="shared" si="9"/>
        <v>0</v>
      </c>
      <c r="D13" s="37">
        <f t="shared" si="9"/>
        <v>-241</v>
      </c>
      <c r="E13" s="37">
        <f t="shared" si="9"/>
        <v>-19</v>
      </c>
      <c r="F13" s="37">
        <f t="shared" si="9"/>
        <v>2</v>
      </c>
      <c r="G13" s="37">
        <f t="shared" si="9"/>
        <v>55</v>
      </c>
      <c r="H13" s="37">
        <f t="shared" si="9"/>
        <v>21</v>
      </c>
      <c r="I13" s="37">
        <f t="shared" si="9"/>
        <v>231</v>
      </c>
      <c r="J13" s="49">
        <f t="shared" si="3"/>
        <v>-17.139877215702946</v>
      </c>
      <c r="K13" s="49">
        <v>1.8041976016529415</v>
      </c>
      <c r="L13" s="49">
        <v>18.944074817355887</v>
      </c>
      <c r="M13" s="37">
        <f t="shared" ref="M13:U13" si="10">M25+M26+M27</f>
        <v>-2</v>
      </c>
      <c r="N13" s="37">
        <f t="shared" si="10"/>
        <v>18</v>
      </c>
      <c r="O13" s="37">
        <f t="shared" si="10"/>
        <v>272</v>
      </c>
      <c r="P13" s="37">
        <f t="shared" si="10"/>
        <v>7</v>
      </c>
      <c r="Q13" s="37">
        <f t="shared" si="10"/>
        <v>11</v>
      </c>
      <c r="R13" s="37">
        <f t="shared" si="10"/>
        <v>20</v>
      </c>
      <c r="S13" s="37">
        <f t="shared" si="10"/>
        <v>337</v>
      </c>
      <c r="T13" s="37">
        <f t="shared" si="10"/>
        <v>14</v>
      </c>
      <c r="U13" s="37">
        <f t="shared" si="10"/>
        <v>6</v>
      </c>
      <c r="V13" s="49">
        <v>-1.8041976016529411</v>
      </c>
    </row>
    <row r="14" spans="1:22" ht="15" customHeight="1" x14ac:dyDescent="0.15">
      <c r="A14" s="4" t="s">
        <v>24</v>
      </c>
      <c r="B14" s="37">
        <f t="shared" ref="B14:I14" si="11">B28+B29+B30+B31</f>
        <v>-18</v>
      </c>
      <c r="C14" s="37">
        <f t="shared" si="11"/>
        <v>17</v>
      </c>
      <c r="D14" s="37">
        <f t="shared" si="11"/>
        <v>-340</v>
      </c>
      <c r="E14" s="37">
        <f t="shared" si="11"/>
        <v>-19</v>
      </c>
      <c r="F14" s="37">
        <f t="shared" si="11"/>
        <v>20</v>
      </c>
      <c r="G14" s="37">
        <f t="shared" si="11"/>
        <v>146</v>
      </c>
      <c r="H14" s="37">
        <f t="shared" si="11"/>
        <v>39</v>
      </c>
      <c r="I14" s="37">
        <f t="shared" si="11"/>
        <v>420</v>
      </c>
      <c r="J14" s="49">
        <f t="shared" si="3"/>
        <v>-8.1610126010271014</v>
      </c>
      <c r="K14" s="49">
        <v>8.5905395800285245</v>
      </c>
      <c r="L14" s="49">
        <v>16.751552181055626</v>
      </c>
      <c r="M14" s="37">
        <f t="shared" ref="M14:U14" si="12">M28+M29+M30+M31</f>
        <v>1</v>
      </c>
      <c r="N14" s="37">
        <f t="shared" si="12"/>
        <v>47</v>
      </c>
      <c r="O14" s="37">
        <f t="shared" si="12"/>
        <v>664</v>
      </c>
      <c r="P14" s="37">
        <f t="shared" si="12"/>
        <v>20</v>
      </c>
      <c r="Q14" s="37">
        <f t="shared" si="12"/>
        <v>27</v>
      </c>
      <c r="R14" s="37">
        <f t="shared" si="12"/>
        <v>46</v>
      </c>
      <c r="S14" s="37">
        <f t="shared" si="12"/>
        <v>730</v>
      </c>
      <c r="T14" s="37">
        <f t="shared" si="12"/>
        <v>28</v>
      </c>
      <c r="U14" s="37">
        <f t="shared" si="12"/>
        <v>18</v>
      </c>
      <c r="V14" s="49">
        <v>0.42952697900142667</v>
      </c>
    </row>
    <row r="15" spans="1:22" ht="15" customHeight="1" x14ac:dyDescent="0.15">
      <c r="A15" s="4" t="s">
        <v>23</v>
      </c>
      <c r="B15" s="37">
        <f t="shared" ref="B15:I15" si="13">B32+B33+B34+B35</f>
        <v>-25</v>
      </c>
      <c r="C15" s="37">
        <f t="shared" si="13"/>
        <v>-10</v>
      </c>
      <c r="D15" s="37">
        <f t="shared" si="13"/>
        <v>-258</v>
      </c>
      <c r="E15" s="37">
        <f t="shared" si="13"/>
        <v>-18</v>
      </c>
      <c r="F15" s="37">
        <f t="shared" si="13"/>
        <v>4</v>
      </c>
      <c r="G15" s="37">
        <f t="shared" si="13"/>
        <v>91</v>
      </c>
      <c r="H15" s="37">
        <f t="shared" si="13"/>
        <v>22</v>
      </c>
      <c r="I15" s="37">
        <f t="shared" si="13"/>
        <v>337</v>
      </c>
      <c r="J15" s="49">
        <f t="shared" si="3"/>
        <v>-10.226572277116762</v>
      </c>
      <c r="K15" s="49">
        <v>2.2725716171370576</v>
      </c>
      <c r="L15" s="49">
        <v>12.49914389425382</v>
      </c>
      <c r="M15" s="37">
        <f t="shared" ref="M15:U15" si="14">M32+M33+M34+M35</f>
        <v>-7</v>
      </c>
      <c r="N15" s="37">
        <f t="shared" si="14"/>
        <v>32</v>
      </c>
      <c r="O15" s="37">
        <f t="shared" si="14"/>
        <v>545</v>
      </c>
      <c r="P15" s="37">
        <f t="shared" si="14"/>
        <v>7</v>
      </c>
      <c r="Q15" s="37">
        <f t="shared" si="14"/>
        <v>25</v>
      </c>
      <c r="R15" s="37">
        <f t="shared" si="14"/>
        <v>39</v>
      </c>
      <c r="S15" s="37">
        <f t="shared" si="14"/>
        <v>557</v>
      </c>
      <c r="T15" s="37">
        <f t="shared" si="14"/>
        <v>15</v>
      </c>
      <c r="U15" s="37">
        <f t="shared" si="14"/>
        <v>24</v>
      </c>
      <c r="V15" s="49">
        <v>-3.9770003299898526</v>
      </c>
    </row>
    <row r="16" spans="1:22" ht="15" customHeight="1" x14ac:dyDescent="0.15">
      <c r="A16" s="2" t="s">
        <v>22</v>
      </c>
      <c r="B16" s="36">
        <f t="shared" ref="B16:I16" si="15">B36+B37+B38</f>
        <v>-9</v>
      </c>
      <c r="C16" s="36">
        <f t="shared" si="15"/>
        <v>7</v>
      </c>
      <c r="D16" s="36">
        <f t="shared" si="15"/>
        <v>-151</v>
      </c>
      <c r="E16" s="36">
        <f t="shared" si="15"/>
        <v>-11</v>
      </c>
      <c r="F16" s="36">
        <f t="shared" si="15"/>
        <v>1</v>
      </c>
      <c r="G16" s="36">
        <f t="shared" si="15"/>
        <v>17</v>
      </c>
      <c r="H16" s="36">
        <f t="shared" si="15"/>
        <v>12</v>
      </c>
      <c r="I16" s="36">
        <f t="shared" si="15"/>
        <v>133</v>
      </c>
      <c r="J16" s="53">
        <f t="shared" si="3"/>
        <v>-25.355546012579882</v>
      </c>
      <c r="K16" s="53">
        <v>2.3050496375072624</v>
      </c>
      <c r="L16" s="53">
        <v>27.660595650087146</v>
      </c>
      <c r="M16" s="36">
        <f t="shared" ref="M16:U16" si="16">M36+M37+M38</f>
        <v>2</v>
      </c>
      <c r="N16" s="36">
        <f t="shared" si="16"/>
        <v>8</v>
      </c>
      <c r="O16" s="36">
        <f t="shared" si="16"/>
        <v>95</v>
      </c>
      <c r="P16" s="36">
        <f t="shared" si="16"/>
        <v>2</v>
      </c>
      <c r="Q16" s="36">
        <f t="shared" si="16"/>
        <v>6</v>
      </c>
      <c r="R16" s="36">
        <f t="shared" si="16"/>
        <v>6</v>
      </c>
      <c r="S16" s="36">
        <f t="shared" si="16"/>
        <v>130</v>
      </c>
      <c r="T16" s="36">
        <f t="shared" si="16"/>
        <v>1</v>
      </c>
      <c r="U16" s="36">
        <f t="shared" si="16"/>
        <v>5</v>
      </c>
      <c r="V16" s="53">
        <v>4.6100992750145267</v>
      </c>
    </row>
    <row r="17" spans="1:22" ht="15" customHeight="1" x14ac:dyDescent="0.15">
      <c r="A17" s="6" t="s">
        <v>21</v>
      </c>
      <c r="B17" s="35">
        <f t="shared" ref="B17:I17" si="17">B12+B13+B20</f>
        <v>-72</v>
      </c>
      <c r="C17" s="35">
        <f t="shared" si="17"/>
        <v>27</v>
      </c>
      <c r="D17" s="35">
        <f t="shared" si="17"/>
        <v>-955</v>
      </c>
      <c r="E17" s="35">
        <f t="shared" si="17"/>
        <v>-58</v>
      </c>
      <c r="F17" s="35">
        <f t="shared" si="17"/>
        <v>58</v>
      </c>
      <c r="G17" s="35">
        <f t="shared" si="17"/>
        <v>734</v>
      </c>
      <c r="H17" s="35">
        <f t="shared" si="17"/>
        <v>116</v>
      </c>
      <c r="I17" s="35">
        <f t="shared" si="17"/>
        <v>1460</v>
      </c>
      <c r="J17" s="48">
        <f t="shared" si="3"/>
        <v>-5.9251505427656204</v>
      </c>
      <c r="K17" s="48">
        <v>5.9251505427656204</v>
      </c>
      <c r="L17" s="48">
        <v>11.850301085531241</v>
      </c>
      <c r="M17" s="35">
        <f t="shared" ref="M17:U17" si="18">M12+M13+M20</f>
        <v>-14</v>
      </c>
      <c r="N17" s="35">
        <f t="shared" si="18"/>
        <v>120</v>
      </c>
      <c r="O17" s="35">
        <f t="shared" si="18"/>
        <v>2388</v>
      </c>
      <c r="P17" s="35">
        <f t="shared" si="18"/>
        <v>75</v>
      </c>
      <c r="Q17" s="35">
        <f t="shared" si="18"/>
        <v>45</v>
      </c>
      <c r="R17" s="35">
        <f t="shared" si="18"/>
        <v>134</v>
      </c>
      <c r="S17" s="35">
        <f t="shared" si="18"/>
        <v>2617</v>
      </c>
      <c r="T17" s="35">
        <f t="shared" si="18"/>
        <v>97</v>
      </c>
      <c r="U17" s="35">
        <f t="shared" si="18"/>
        <v>37</v>
      </c>
      <c r="V17" s="48">
        <v>-1.4302087517020468</v>
      </c>
    </row>
    <row r="18" spans="1:22" ht="15" customHeight="1" x14ac:dyDescent="0.15">
      <c r="A18" s="4" t="s">
        <v>20</v>
      </c>
      <c r="B18" s="37">
        <f t="shared" ref="B18:I18" si="19">B14+B22</f>
        <v>-57</v>
      </c>
      <c r="C18" s="37">
        <f t="shared" si="19"/>
        <v>-2</v>
      </c>
      <c r="D18" s="37">
        <f t="shared" si="19"/>
        <v>-726</v>
      </c>
      <c r="E18" s="37">
        <f t="shared" si="19"/>
        <v>-41</v>
      </c>
      <c r="F18" s="37">
        <f t="shared" si="19"/>
        <v>26</v>
      </c>
      <c r="G18" s="37">
        <f t="shared" si="19"/>
        <v>288</v>
      </c>
      <c r="H18" s="37">
        <f t="shared" si="19"/>
        <v>67</v>
      </c>
      <c r="I18" s="37">
        <f t="shared" si="19"/>
        <v>782</v>
      </c>
      <c r="J18" s="49">
        <f t="shared" si="3"/>
        <v>-9.3240223950992966</v>
      </c>
      <c r="K18" s="49">
        <v>5.9127946895751631</v>
      </c>
      <c r="L18" s="49">
        <v>15.23681708467446</v>
      </c>
      <c r="M18" s="37">
        <f t="shared" ref="M18:U18" si="20">M14+M22</f>
        <v>-16</v>
      </c>
      <c r="N18" s="37">
        <f t="shared" si="20"/>
        <v>78</v>
      </c>
      <c r="O18" s="37">
        <f t="shared" si="20"/>
        <v>1216</v>
      </c>
      <c r="P18" s="37">
        <f t="shared" si="20"/>
        <v>38</v>
      </c>
      <c r="Q18" s="37">
        <f t="shared" si="20"/>
        <v>40</v>
      </c>
      <c r="R18" s="37">
        <f t="shared" si="20"/>
        <v>94</v>
      </c>
      <c r="S18" s="37">
        <f t="shared" si="20"/>
        <v>1448</v>
      </c>
      <c r="T18" s="37">
        <f t="shared" si="20"/>
        <v>46</v>
      </c>
      <c r="U18" s="37">
        <f t="shared" si="20"/>
        <v>48</v>
      </c>
      <c r="V18" s="49">
        <v>-3.6386428858924091</v>
      </c>
    </row>
    <row r="19" spans="1:22" ht="15" customHeight="1" x14ac:dyDescent="0.15">
      <c r="A19" s="2" t="s">
        <v>19</v>
      </c>
      <c r="B19" s="36">
        <f t="shared" ref="B19:I19" si="21">B15+B16+B21+B23</f>
        <v>-30</v>
      </c>
      <c r="C19" s="36">
        <f t="shared" si="21"/>
        <v>24</v>
      </c>
      <c r="D19" s="36">
        <f t="shared" si="21"/>
        <v>-807</v>
      </c>
      <c r="E19" s="36">
        <f t="shared" si="21"/>
        <v>-34</v>
      </c>
      <c r="F19" s="36">
        <f t="shared" si="21"/>
        <v>70</v>
      </c>
      <c r="G19" s="36">
        <f t="shared" si="21"/>
        <v>757</v>
      </c>
      <c r="H19" s="36">
        <f t="shared" si="21"/>
        <v>104</v>
      </c>
      <c r="I19" s="36">
        <f t="shared" si="21"/>
        <v>1551</v>
      </c>
      <c r="J19" s="53">
        <f t="shared" si="3"/>
        <v>-3.3338822642567782</v>
      </c>
      <c r="K19" s="53">
        <v>6.8638752499404285</v>
      </c>
      <c r="L19" s="53">
        <v>10.197757514197207</v>
      </c>
      <c r="M19" s="36">
        <f t="shared" ref="M19:U19" si="22">M15+M16+M21+M23</f>
        <v>4</v>
      </c>
      <c r="N19" s="36">
        <f t="shared" si="22"/>
        <v>242</v>
      </c>
      <c r="O19" s="36">
        <f t="shared" si="22"/>
        <v>3391</v>
      </c>
      <c r="P19" s="36">
        <f t="shared" si="22"/>
        <v>152</v>
      </c>
      <c r="Q19" s="36">
        <f t="shared" si="22"/>
        <v>90</v>
      </c>
      <c r="R19" s="36">
        <f t="shared" si="22"/>
        <v>238</v>
      </c>
      <c r="S19" s="36">
        <f t="shared" si="22"/>
        <v>3404</v>
      </c>
      <c r="T19" s="36">
        <f t="shared" si="22"/>
        <v>148</v>
      </c>
      <c r="U19" s="36">
        <f t="shared" si="22"/>
        <v>90</v>
      </c>
      <c r="V19" s="53">
        <v>0.39222144285373517</v>
      </c>
    </row>
    <row r="20" spans="1:22" ht="15" customHeight="1" x14ac:dyDescent="0.15">
      <c r="A20" s="5" t="s">
        <v>18</v>
      </c>
      <c r="B20" s="40">
        <f>E20+M20</f>
        <v>-50</v>
      </c>
      <c r="C20" s="40">
        <v>11</v>
      </c>
      <c r="D20" s="40">
        <f>G20-I20+O20-S20</f>
        <v>-624</v>
      </c>
      <c r="E20" s="40">
        <f>F20-H20</f>
        <v>-32</v>
      </c>
      <c r="F20" s="40">
        <v>55</v>
      </c>
      <c r="G20" s="40">
        <v>652</v>
      </c>
      <c r="H20" s="40">
        <v>87</v>
      </c>
      <c r="I20" s="40">
        <v>1133</v>
      </c>
      <c r="J20" s="61">
        <f t="shared" si="3"/>
        <v>-3.8982958639681646</v>
      </c>
      <c r="K20" s="61">
        <v>6.7001960161952843</v>
      </c>
      <c r="L20" s="61">
        <v>10.598491880163449</v>
      </c>
      <c r="M20" s="40">
        <f>N20-R20</f>
        <v>-18</v>
      </c>
      <c r="N20" s="40">
        <f>SUM(P20:Q20)</f>
        <v>90</v>
      </c>
      <c r="O20" s="41">
        <v>1967</v>
      </c>
      <c r="P20" s="41">
        <v>66</v>
      </c>
      <c r="Q20" s="41">
        <v>24</v>
      </c>
      <c r="R20" s="41">
        <f>SUM(T20:U20)</f>
        <v>108</v>
      </c>
      <c r="S20" s="41">
        <v>2110</v>
      </c>
      <c r="T20" s="41">
        <v>80</v>
      </c>
      <c r="U20" s="41">
        <v>28</v>
      </c>
      <c r="V20" s="52">
        <v>-2.1927914234820918</v>
      </c>
    </row>
    <row r="21" spans="1:22" ht="15" customHeight="1" x14ac:dyDescent="0.15">
      <c r="A21" s="3" t="s">
        <v>17</v>
      </c>
      <c r="B21" s="42">
        <f t="shared" ref="B21:B38" si="23">E21+M21</f>
        <v>18</v>
      </c>
      <c r="C21" s="42">
        <v>33</v>
      </c>
      <c r="D21" s="42">
        <f t="shared" ref="D21:D38" si="24">G21-I21+O21-S21</f>
        <v>-248</v>
      </c>
      <c r="E21" s="42">
        <f t="shared" ref="E21:E38" si="25">F21-H21</f>
        <v>2</v>
      </c>
      <c r="F21" s="42">
        <v>60</v>
      </c>
      <c r="G21" s="42">
        <v>558</v>
      </c>
      <c r="H21" s="42">
        <v>58</v>
      </c>
      <c r="I21" s="42">
        <v>879</v>
      </c>
      <c r="J21" s="62">
        <f t="shared" si="3"/>
        <v>0.30422307469510201</v>
      </c>
      <c r="K21" s="62">
        <v>9.1266922408529929</v>
      </c>
      <c r="L21" s="62">
        <v>8.8224691661578909</v>
      </c>
      <c r="M21" s="42">
        <f t="shared" ref="M21:M38" si="26">N21-R21</f>
        <v>16</v>
      </c>
      <c r="N21" s="42">
        <f>SUM(P21:Q21)</f>
        <v>167</v>
      </c>
      <c r="O21" s="42">
        <v>2279</v>
      </c>
      <c r="P21" s="42">
        <v>120</v>
      </c>
      <c r="Q21" s="42">
        <v>47</v>
      </c>
      <c r="R21" s="42">
        <f t="shared" ref="R21:R38" si="27">SUM(T21:U21)</f>
        <v>151</v>
      </c>
      <c r="S21" s="42">
        <v>2206</v>
      </c>
      <c r="T21" s="42">
        <v>97</v>
      </c>
      <c r="U21" s="42">
        <v>54</v>
      </c>
      <c r="V21" s="49">
        <v>2.4337845975607948</v>
      </c>
    </row>
    <row r="22" spans="1:22" ht="15" customHeight="1" x14ac:dyDescent="0.15">
      <c r="A22" s="3" t="s">
        <v>16</v>
      </c>
      <c r="B22" s="42">
        <f t="shared" si="23"/>
        <v>-39</v>
      </c>
      <c r="C22" s="42">
        <v>-19</v>
      </c>
      <c r="D22" s="42">
        <f t="shared" si="24"/>
        <v>-386</v>
      </c>
      <c r="E22" s="42">
        <f t="shared" si="25"/>
        <v>-22</v>
      </c>
      <c r="F22" s="42">
        <v>6</v>
      </c>
      <c r="G22" s="42">
        <v>142</v>
      </c>
      <c r="H22" s="42">
        <v>28</v>
      </c>
      <c r="I22" s="42">
        <v>362</v>
      </c>
      <c r="J22" s="62">
        <f t="shared" si="3"/>
        <v>-10.63263517217454</v>
      </c>
      <c r="K22" s="62">
        <v>2.8998095924112377</v>
      </c>
      <c r="L22" s="62">
        <v>13.532444764585778</v>
      </c>
      <c r="M22" s="42">
        <f t="shared" si="26"/>
        <v>-17</v>
      </c>
      <c r="N22" s="42">
        <f t="shared" ref="N22:N38" si="28">SUM(P22:Q22)</f>
        <v>31</v>
      </c>
      <c r="O22" s="42">
        <v>552</v>
      </c>
      <c r="P22" s="42">
        <v>18</v>
      </c>
      <c r="Q22" s="42">
        <v>13</v>
      </c>
      <c r="R22" s="42">
        <f t="shared" si="27"/>
        <v>48</v>
      </c>
      <c r="S22" s="42">
        <v>718</v>
      </c>
      <c r="T22" s="42">
        <v>18</v>
      </c>
      <c r="U22" s="42">
        <v>30</v>
      </c>
      <c r="V22" s="49">
        <v>-8.216127178498505</v>
      </c>
    </row>
    <row r="23" spans="1:22" ht="15" customHeight="1" x14ac:dyDescent="0.15">
      <c r="A23" s="1" t="s">
        <v>15</v>
      </c>
      <c r="B23" s="43">
        <f t="shared" si="23"/>
        <v>-14</v>
      </c>
      <c r="C23" s="43">
        <v>-6</v>
      </c>
      <c r="D23" s="43">
        <f t="shared" si="24"/>
        <v>-150</v>
      </c>
      <c r="E23" s="43">
        <f t="shared" si="25"/>
        <v>-7</v>
      </c>
      <c r="F23" s="43">
        <v>5</v>
      </c>
      <c r="G23" s="43">
        <v>91</v>
      </c>
      <c r="H23" s="43">
        <v>12</v>
      </c>
      <c r="I23" s="43">
        <v>202</v>
      </c>
      <c r="J23" s="63">
        <f t="shared" si="3"/>
        <v>-4.8942609761704077</v>
      </c>
      <c r="K23" s="63">
        <v>3.4959006972645774</v>
      </c>
      <c r="L23" s="63">
        <v>8.3901616734349851</v>
      </c>
      <c r="M23" s="43">
        <f t="shared" si="26"/>
        <v>-7</v>
      </c>
      <c r="N23" s="43">
        <f t="shared" si="28"/>
        <v>35</v>
      </c>
      <c r="O23" s="43">
        <v>472</v>
      </c>
      <c r="P23" s="43">
        <v>23</v>
      </c>
      <c r="Q23" s="43">
        <v>12</v>
      </c>
      <c r="R23" s="43">
        <f t="shared" si="27"/>
        <v>42</v>
      </c>
      <c r="S23" s="47">
        <v>511</v>
      </c>
      <c r="T23" s="47">
        <v>35</v>
      </c>
      <c r="U23" s="47">
        <v>7</v>
      </c>
      <c r="V23" s="54">
        <v>-4.8942609761704077</v>
      </c>
    </row>
    <row r="24" spans="1:22" ht="15" customHeight="1" x14ac:dyDescent="0.15">
      <c r="A24" s="7" t="s">
        <v>14</v>
      </c>
      <c r="B24" s="45">
        <f t="shared" si="23"/>
        <v>-1</v>
      </c>
      <c r="C24" s="45">
        <v>16</v>
      </c>
      <c r="D24" s="45">
        <f t="shared" si="24"/>
        <v>-90</v>
      </c>
      <c r="E24" s="40">
        <f t="shared" si="25"/>
        <v>-7</v>
      </c>
      <c r="F24" s="45">
        <v>1</v>
      </c>
      <c r="G24" s="45">
        <v>27</v>
      </c>
      <c r="H24" s="45">
        <v>8</v>
      </c>
      <c r="I24" s="46">
        <v>96</v>
      </c>
      <c r="J24" s="73">
        <f t="shared" si="3"/>
        <v>-14.84498466115088</v>
      </c>
      <c r="K24" s="73">
        <v>2.1207120944501257</v>
      </c>
      <c r="L24" s="73">
        <v>16.965696755601005</v>
      </c>
      <c r="M24" s="40">
        <f t="shared" si="26"/>
        <v>6</v>
      </c>
      <c r="N24" s="45">
        <f t="shared" si="28"/>
        <v>12</v>
      </c>
      <c r="O24" s="45">
        <v>149</v>
      </c>
      <c r="P24" s="45">
        <v>2</v>
      </c>
      <c r="Q24" s="45">
        <v>10</v>
      </c>
      <c r="R24" s="45">
        <f t="shared" si="27"/>
        <v>6</v>
      </c>
      <c r="S24" s="45">
        <v>170</v>
      </c>
      <c r="T24" s="45">
        <v>3</v>
      </c>
      <c r="U24" s="45">
        <v>3</v>
      </c>
      <c r="V24" s="51">
        <v>12.724272566700753</v>
      </c>
    </row>
    <row r="25" spans="1:22" ht="15" customHeight="1" x14ac:dyDescent="0.15">
      <c r="A25" s="5" t="s">
        <v>13</v>
      </c>
      <c r="B25" s="40">
        <f t="shared" si="23"/>
        <v>-2</v>
      </c>
      <c r="C25" s="40">
        <v>5</v>
      </c>
      <c r="D25" s="40">
        <f t="shared" si="24"/>
        <v>-50</v>
      </c>
      <c r="E25" s="40">
        <f t="shared" si="25"/>
        <v>-3</v>
      </c>
      <c r="F25" s="40">
        <v>0</v>
      </c>
      <c r="G25" s="40">
        <v>1</v>
      </c>
      <c r="H25" s="40">
        <v>3</v>
      </c>
      <c r="I25" s="40">
        <v>39</v>
      </c>
      <c r="J25" s="61">
        <f t="shared" si="3"/>
        <v>-24.078105415924533</v>
      </c>
      <c r="K25" s="61">
        <v>0</v>
      </c>
      <c r="L25" s="61">
        <v>24.078105415924533</v>
      </c>
      <c r="M25" s="40">
        <f t="shared" si="26"/>
        <v>1</v>
      </c>
      <c r="N25" s="40">
        <f t="shared" si="28"/>
        <v>3</v>
      </c>
      <c r="O25" s="40">
        <v>31</v>
      </c>
      <c r="P25" s="40">
        <v>3</v>
      </c>
      <c r="Q25" s="40">
        <v>0</v>
      </c>
      <c r="R25" s="40">
        <f t="shared" si="27"/>
        <v>2</v>
      </c>
      <c r="S25" s="41">
        <v>43</v>
      </c>
      <c r="T25" s="41">
        <v>0</v>
      </c>
      <c r="U25" s="41">
        <v>2</v>
      </c>
      <c r="V25" s="52">
        <v>8.026035138641511</v>
      </c>
    </row>
    <row r="26" spans="1:22" ht="15" customHeight="1" x14ac:dyDescent="0.15">
      <c r="A26" s="3" t="s">
        <v>12</v>
      </c>
      <c r="B26" s="42">
        <f t="shared" si="23"/>
        <v>-11</v>
      </c>
      <c r="C26" s="42">
        <v>-8</v>
      </c>
      <c r="D26" s="42">
        <f t="shared" si="24"/>
        <v>-82</v>
      </c>
      <c r="E26" s="42">
        <f t="shared" si="25"/>
        <v>-6</v>
      </c>
      <c r="F26" s="42">
        <v>1</v>
      </c>
      <c r="G26" s="42">
        <v>15</v>
      </c>
      <c r="H26" s="42">
        <v>7</v>
      </c>
      <c r="I26" s="42">
        <v>65</v>
      </c>
      <c r="J26" s="62">
        <f t="shared" si="3"/>
        <v>-21.031605028378262</v>
      </c>
      <c r="K26" s="62">
        <v>3.5052675047297099</v>
      </c>
      <c r="L26" s="62">
        <v>24.536872533107971</v>
      </c>
      <c r="M26" s="42">
        <f t="shared" si="26"/>
        <v>-5</v>
      </c>
      <c r="N26" s="42">
        <f t="shared" si="28"/>
        <v>2</v>
      </c>
      <c r="O26" s="42">
        <v>72</v>
      </c>
      <c r="P26" s="42">
        <v>1</v>
      </c>
      <c r="Q26" s="42">
        <v>1</v>
      </c>
      <c r="R26" s="42">
        <f t="shared" si="27"/>
        <v>7</v>
      </c>
      <c r="S26" s="42">
        <v>104</v>
      </c>
      <c r="T26" s="42">
        <v>4</v>
      </c>
      <c r="U26" s="42">
        <v>3</v>
      </c>
      <c r="V26" s="49">
        <v>-17.52633752364855</v>
      </c>
    </row>
    <row r="27" spans="1:22" ht="15" customHeight="1" x14ac:dyDescent="0.15">
      <c r="A27" s="1" t="s">
        <v>11</v>
      </c>
      <c r="B27" s="43">
        <f t="shared" si="23"/>
        <v>-8</v>
      </c>
      <c r="C27" s="43">
        <v>3</v>
      </c>
      <c r="D27" s="43">
        <f t="shared" si="24"/>
        <v>-109</v>
      </c>
      <c r="E27" s="43">
        <f t="shared" si="25"/>
        <v>-10</v>
      </c>
      <c r="F27" s="43">
        <v>1</v>
      </c>
      <c r="G27" s="43">
        <v>39</v>
      </c>
      <c r="H27" s="43">
        <v>11</v>
      </c>
      <c r="I27" s="43">
        <v>127</v>
      </c>
      <c r="J27" s="63">
        <f t="shared" si="3"/>
        <v>-14.313388704579502</v>
      </c>
      <c r="K27" s="63">
        <v>1.4313388704579499</v>
      </c>
      <c r="L27" s="63">
        <v>15.744727575037452</v>
      </c>
      <c r="M27" s="43">
        <f t="shared" si="26"/>
        <v>2</v>
      </c>
      <c r="N27" s="43">
        <f t="shared" si="28"/>
        <v>13</v>
      </c>
      <c r="O27" s="47">
        <v>169</v>
      </c>
      <c r="P27" s="47">
        <v>3</v>
      </c>
      <c r="Q27" s="47">
        <v>10</v>
      </c>
      <c r="R27" s="47">
        <f t="shared" si="27"/>
        <v>11</v>
      </c>
      <c r="S27" s="47">
        <v>190</v>
      </c>
      <c r="T27" s="47">
        <v>10</v>
      </c>
      <c r="U27" s="47">
        <v>1</v>
      </c>
      <c r="V27" s="54">
        <v>2.862677740915899</v>
      </c>
    </row>
    <row r="28" spans="1:22" ht="15" customHeight="1" x14ac:dyDescent="0.15">
      <c r="A28" s="5" t="s">
        <v>10</v>
      </c>
      <c r="B28" s="40">
        <f t="shared" si="23"/>
        <v>-6</v>
      </c>
      <c r="C28" s="40">
        <v>1</v>
      </c>
      <c r="D28" s="40">
        <f t="shared" si="24"/>
        <v>-84</v>
      </c>
      <c r="E28" s="40">
        <f t="shared" si="25"/>
        <v>-7</v>
      </c>
      <c r="F28" s="40">
        <v>2</v>
      </c>
      <c r="G28" s="40">
        <v>9</v>
      </c>
      <c r="H28" s="40">
        <v>9</v>
      </c>
      <c r="I28" s="40">
        <v>70</v>
      </c>
      <c r="J28" s="61">
        <f t="shared" si="3"/>
        <v>-26.441884773407022</v>
      </c>
      <c r="K28" s="61">
        <v>7.5548242209734342</v>
      </c>
      <c r="L28" s="61">
        <v>33.996708994380455</v>
      </c>
      <c r="M28" s="40">
        <f t="shared" si="26"/>
        <v>1</v>
      </c>
      <c r="N28" s="40">
        <f t="shared" si="28"/>
        <v>4</v>
      </c>
      <c r="O28" s="40">
        <v>60</v>
      </c>
      <c r="P28" s="40">
        <v>4</v>
      </c>
      <c r="Q28" s="40">
        <v>0</v>
      </c>
      <c r="R28" s="40">
        <f t="shared" si="27"/>
        <v>3</v>
      </c>
      <c r="S28" s="40">
        <v>83</v>
      </c>
      <c r="T28" s="40">
        <v>2</v>
      </c>
      <c r="U28" s="40">
        <v>1</v>
      </c>
      <c r="V28" s="48">
        <v>3.7774121104867184</v>
      </c>
    </row>
    <row r="29" spans="1:22" ht="15" customHeight="1" x14ac:dyDescent="0.15">
      <c r="A29" s="3" t="s">
        <v>9</v>
      </c>
      <c r="B29" s="42">
        <f t="shared" si="23"/>
        <v>-7</v>
      </c>
      <c r="C29" s="42">
        <v>2</v>
      </c>
      <c r="D29" s="42">
        <f t="shared" si="24"/>
        <v>-57</v>
      </c>
      <c r="E29" s="42">
        <f t="shared" si="25"/>
        <v>-2</v>
      </c>
      <c r="F29" s="42">
        <v>7</v>
      </c>
      <c r="G29" s="42">
        <v>48</v>
      </c>
      <c r="H29" s="42">
        <v>9</v>
      </c>
      <c r="I29" s="42">
        <v>107</v>
      </c>
      <c r="J29" s="62">
        <f t="shared" si="3"/>
        <v>-2.816455818296161</v>
      </c>
      <c r="K29" s="62">
        <v>9.857595364036559</v>
      </c>
      <c r="L29" s="62">
        <v>12.67405118233272</v>
      </c>
      <c r="M29" s="42">
        <f t="shared" si="26"/>
        <v>-5</v>
      </c>
      <c r="N29" s="42">
        <f t="shared" si="28"/>
        <v>14</v>
      </c>
      <c r="O29" s="42">
        <v>233</v>
      </c>
      <c r="P29" s="42">
        <v>1</v>
      </c>
      <c r="Q29" s="42">
        <v>13</v>
      </c>
      <c r="R29" s="42">
        <f t="shared" si="27"/>
        <v>19</v>
      </c>
      <c r="S29" s="42">
        <v>231</v>
      </c>
      <c r="T29" s="42">
        <v>10</v>
      </c>
      <c r="U29" s="42">
        <v>9</v>
      </c>
      <c r="V29" s="49">
        <v>-7.0411395457404033</v>
      </c>
    </row>
    <row r="30" spans="1:22" ht="15" customHeight="1" x14ac:dyDescent="0.15">
      <c r="A30" s="3" t="s">
        <v>8</v>
      </c>
      <c r="B30" s="42">
        <f t="shared" si="23"/>
        <v>-2</v>
      </c>
      <c r="C30" s="42">
        <v>10</v>
      </c>
      <c r="D30" s="42">
        <f t="shared" si="24"/>
        <v>-181</v>
      </c>
      <c r="E30" s="42">
        <f t="shared" si="25"/>
        <v>-3</v>
      </c>
      <c r="F30" s="42">
        <v>4</v>
      </c>
      <c r="G30" s="42">
        <v>46</v>
      </c>
      <c r="H30" s="42">
        <v>7</v>
      </c>
      <c r="I30" s="42">
        <v>143</v>
      </c>
      <c r="J30" s="62">
        <f t="shared" si="3"/>
        <v>-4.1414680085779461</v>
      </c>
      <c r="K30" s="62">
        <v>5.5219573447705921</v>
      </c>
      <c r="L30" s="62">
        <v>9.6634253533485381</v>
      </c>
      <c r="M30" s="42">
        <f t="shared" si="26"/>
        <v>1</v>
      </c>
      <c r="N30" s="42">
        <f t="shared" si="28"/>
        <v>13</v>
      </c>
      <c r="O30" s="42">
        <v>170</v>
      </c>
      <c r="P30" s="42">
        <v>7</v>
      </c>
      <c r="Q30" s="42">
        <v>6</v>
      </c>
      <c r="R30" s="42">
        <f t="shared" si="27"/>
        <v>12</v>
      </c>
      <c r="S30" s="42">
        <v>254</v>
      </c>
      <c r="T30" s="42">
        <v>7</v>
      </c>
      <c r="U30" s="42">
        <v>5</v>
      </c>
      <c r="V30" s="49">
        <v>1.3804893361926496</v>
      </c>
    </row>
    <row r="31" spans="1:22" ht="15" customHeight="1" x14ac:dyDescent="0.15">
      <c r="A31" s="1" t="s">
        <v>7</v>
      </c>
      <c r="B31" s="43">
        <f t="shared" si="23"/>
        <v>-3</v>
      </c>
      <c r="C31" s="43">
        <v>4</v>
      </c>
      <c r="D31" s="43">
        <f t="shared" si="24"/>
        <v>-18</v>
      </c>
      <c r="E31" s="43">
        <f t="shared" si="25"/>
        <v>-7</v>
      </c>
      <c r="F31" s="43">
        <v>7</v>
      </c>
      <c r="G31" s="43">
        <v>43</v>
      </c>
      <c r="H31" s="43">
        <v>14</v>
      </c>
      <c r="I31" s="43">
        <v>100</v>
      </c>
      <c r="J31" s="63">
        <f t="shared" si="3"/>
        <v>-11.130230228049923</v>
      </c>
      <c r="K31" s="63">
        <v>11.130230228049923</v>
      </c>
      <c r="L31" s="63">
        <v>22.260460456099846</v>
      </c>
      <c r="M31" s="43">
        <f t="shared" si="26"/>
        <v>4</v>
      </c>
      <c r="N31" s="43">
        <f t="shared" si="28"/>
        <v>16</v>
      </c>
      <c r="O31" s="43">
        <v>201</v>
      </c>
      <c r="P31" s="43">
        <v>8</v>
      </c>
      <c r="Q31" s="43">
        <v>8</v>
      </c>
      <c r="R31" s="43">
        <f t="shared" si="27"/>
        <v>12</v>
      </c>
      <c r="S31" s="43">
        <v>162</v>
      </c>
      <c r="T31" s="43">
        <v>9</v>
      </c>
      <c r="U31" s="43">
        <v>3</v>
      </c>
      <c r="V31" s="53">
        <v>6.3601315588856728</v>
      </c>
    </row>
    <row r="32" spans="1:22" ht="15" customHeight="1" x14ac:dyDescent="0.15">
      <c r="A32" s="5" t="s">
        <v>6</v>
      </c>
      <c r="B32" s="40">
        <f t="shared" si="23"/>
        <v>1</v>
      </c>
      <c r="C32" s="40">
        <v>-8</v>
      </c>
      <c r="D32" s="40">
        <f t="shared" si="24"/>
        <v>12</v>
      </c>
      <c r="E32" s="40">
        <f t="shared" si="25"/>
        <v>-1</v>
      </c>
      <c r="F32" s="40">
        <v>0</v>
      </c>
      <c r="G32" s="40">
        <v>15</v>
      </c>
      <c r="H32" s="40">
        <v>1</v>
      </c>
      <c r="I32" s="40">
        <v>19</v>
      </c>
      <c r="J32" s="61">
        <f t="shared" si="3"/>
        <v>-6.2595393665003165</v>
      </c>
      <c r="K32" s="61">
        <v>0</v>
      </c>
      <c r="L32" s="61">
        <v>6.2595393665003165</v>
      </c>
      <c r="M32" s="40">
        <f t="shared" si="26"/>
        <v>2</v>
      </c>
      <c r="N32" s="40">
        <f t="shared" si="28"/>
        <v>4</v>
      </c>
      <c r="O32" s="41">
        <v>100</v>
      </c>
      <c r="P32" s="41">
        <v>0</v>
      </c>
      <c r="Q32" s="41">
        <v>4</v>
      </c>
      <c r="R32" s="41">
        <f t="shared" si="27"/>
        <v>2</v>
      </c>
      <c r="S32" s="41">
        <v>84</v>
      </c>
      <c r="T32" s="41">
        <v>0</v>
      </c>
      <c r="U32" s="41">
        <v>2</v>
      </c>
      <c r="V32" s="52">
        <v>12.519078733000633</v>
      </c>
    </row>
    <row r="33" spans="1:22" ht="15" customHeight="1" x14ac:dyDescent="0.15">
      <c r="A33" s="3" t="s">
        <v>5</v>
      </c>
      <c r="B33" s="42">
        <f t="shared" si="23"/>
        <v>-16</v>
      </c>
      <c r="C33" s="42">
        <v>-2</v>
      </c>
      <c r="D33" s="42">
        <f t="shared" si="24"/>
        <v>-126</v>
      </c>
      <c r="E33" s="42">
        <f>F33-H33</f>
        <v>-7</v>
      </c>
      <c r="F33" s="42">
        <v>1</v>
      </c>
      <c r="G33" s="42">
        <v>31</v>
      </c>
      <c r="H33" s="42">
        <v>8</v>
      </c>
      <c r="I33" s="42">
        <v>155</v>
      </c>
      <c r="J33" s="62">
        <f t="shared" si="3"/>
        <v>-10.414373873984038</v>
      </c>
      <c r="K33" s="62">
        <v>1.4877676962834341</v>
      </c>
      <c r="L33" s="62">
        <v>11.902141570267473</v>
      </c>
      <c r="M33" s="42">
        <f>N33-R33</f>
        <v>-9</v>
      </c>
      <c r="N33" s="42">
        <f t="shared" si="28"/>
        <v>7</v>
      </c>
      <c r="O33" s="42">
        <v>195</v>
      </c>
      <c r="P33" s="42">
        <v>2</v>
      </c>
      <c r="Q33" s="42">
        <v>5</v>
      </c>
      <c r="R33" s="42">
        <f t="shared" si="27"/>
        <v>16</v>
      </c>
      <c r="S33" s="42">
        <v>197</v>
      </c>
      <c r="T33" s="42">
        <v>7</v>
      </c>
      <c r="U33" s="42">
        <v>9</v>
      </c>
      <c r="V33" s="49">
        <v>-13.389909266550907</v>
      </c>
    </row>
    <row r="34" spans="1:22" ht="15" customHeight="1" x14ac:dyDescent="0.15">
      <c r="A34" s="3" t="s">
        <v>4</v>
      </c>
      <c r="B34" s="42">
        <f t="shared" si="23"/>
        <v>-8</v>
      </c>
      <c r="C34" s="42">
        <v>-3</v>
      </c>
      <c r="D34" s="42">
        <f t="shared" si="24"/>
        <v>-72</v>
      </c>
      <c r="E34" s="42">
        <f t="shared" si="25"/>
        <v>-8</v>
      </c>
      <c r="F34" s="42">
        <v>1</v>
      </c>
      <c r="G34" s="42">
        <v>20</v>
      </c>
      <c r="H34" s="42">
        <v>9</v>
      </c>
      <c r="I34" s="42">
        <v>82</v>
      </c>
      <c r="J34" s="62">
        <f t="shared" si="3"/>
        <v>-17.672335532288329</v>
      </c>
      <c r="K34" s="62">
        <v>2.2090419415360407</v>
      </c>
      <c r="L34" s="62">
        <v>19.881377473824369</v>
      </c>
      <c r="M34" s="42">
        <f t="shared" si="26"/>
        <v>0</v>
      </c>
      <c r="N34" s="42">
        <f t="shared" si="28"/>
        <v>11</v>
      </c>
      <c r="O34" s="42">
        <v>125</v>
      </c>
      <c r="P34" s="42">
        <v>1</v>
      </c>
      <c r="Q34" s="42">
        <v>10</v>
      </c>
      <c r="R34" s="42">
        <f t="shared" si="27"/>
        <v>11</v>
      </c>
      <c r="S34" s="42">
        <v>135</v>
      </c>
      <c r="T34" s="42">
        <v>5</v>
      </c>
      <c r="U34" s="42">
        <v>6</v>
      </c>
      <c r="V34" s="49">
        <v>0</v>
      </c>
    </row>
    <row r="35" spans="1:22" ht="15" customHeight="1" x14ac:dyDescent="0.15">
      <c r="A35" s="1" t="s">
        <v>3</v>
      </c>
      <c r="B35" s="43">
        <f t="shared" si="23"/>
        <v>-2</v>
      </c>
      <c r="C35" s="43">
        <v>3</v>
      </c>
      <c r="D35" s="43">
        <f t="shared" si="24"/>
        <v>-72</v>
      </c>
      <c r="E35" s="43">
        <f t="shared" si="25"/>
        <v>-2</v>
      </c>
      <c r="F35" s="43">
        <v>2</v>
      </c>
      <c r="G35" s="43">
        <v>25</v>
      </c>
      <c r="H35" s="43">
        <v>4</v>
      </c>
      <c r="I35" s="43">
        <v>81</v>
      </c>
      <c r="J35" s="63">
        <f t="shared" si="3"/>
        <v>-4.2058201637389168</v>
      </c>
      <c r="K35" s="63">
        <v>4.2058201637389168</v>
      </c>
      <c r="L35" s="63">
        <v>8.4116403274778335</v>
      </c>
      <c r="M35" s="43">
        <f t="shared" si="26"/>
        <v>0</v>
      </c>
      <c r="N35" s="43">
        <f t="shared" si="28"/>
        <v>10</v>
      </c>
      <c r="O35" s="47">
        <v>125</v>
      </c>
      <c r="P35" s="47">
        <v>4</v>
      </c>
      <c r="Q35" s="47">
        <v>6</v>
      </c>
      <c r="R35" s="47">
        <f t="shared" si="27"/>
        <v>10</v>
      </c>
      <c r="S35" s="47">
        <v>141</v>
      </c>
      <c r="T35" s="47">
        <v>3</v>
      </c>
      <c r="U35" s="47">
        <v>7</v>
      </c>
      <c r="V35" s="54">
        <v>0</v>
      </c>
    </row>
    <row r="36" spans="1:22" ht="15" customHeight="1" x14ac:dyDescent="0.15">
      <c r="A36" s="5" t="s">
        <v>2</v>
      </c>
      <c r="B36" s="40">
        <f t="shared" si="23"/>
        <v>-2</v>
      </c>
      <c r="C36" s="40">
        <v>10</v>
      </c>
      <c r="D36" s="40">
        <f t="shared" si="24"/>
        <v>-73</v>
      </c>
      <c r="E36" s="40">
        <f t="shared" si="25"/>
        <v>-5</v>
      </c>
      <c r="F36" s="40">
        <v>1</v>
      </c>
      <c r="G36" s="40">
        <v>6</v>
      </c>
      <c r="H36" s="40">
        <v>6</v>
      </c>
      <c r="I36" s="40">
        <v>59</v>
      </c>
      <c r="J36" s="61">
        <f t="shared" si="3"/>
        <v>-27.318314497417852</v>
      </c>
      <c r="K36" s="61">
        <v>5.4636628994835714</v>
      </c>
      <c r="L36" s="61">
        <v>32.781977396901425</v>
      </c>
      <c r="M36" s="40">
        <f t="shared" si="26"/>
        <v>3</v>
      </c>
      <c r="N36" s="40">
        <f t="shared" si="28"/>
        <v>4</v>
      </c>
      <c r="O36" s="40">
        <v>36</v>
      </c>
      <c r="P36" s="40">
        <v>0</v>
      </c>
      <c r="Q36" s="40">
        <v>4</v>
      </c>
      <c r="R36" s="40">
        <f t="shared" si="27"/>
        <v>1</v>
      </c>
      <c r="S36" s="40">
        <v>56</v>
      </c>
      <c r="T36" s="40">
        <v>0</v>
      </c>
      <c r="U36" s="40">
        <v>1</v>
      </c>
      <c r="V36" s="48">
        <v>16.390988698450712</v>
      </c>
    </row>
    <row r="37" spans="1:22" ht="15" customHeight="1" x14ac:dyDescent="0.15">
      <c r="A37" s="3" t="s">
        <v>1</v>
      </c>
      <c r="B37" s="42">
        <f t="shared" si="23"/>
        <v>-6</v>
      </c>
      <c r="C37" s="42">
        <v>-4</v>
      </c>
      <c r="D37" s="42">
        <f t="shared" si="24"/>
        <v>-40</v>
      </c>
      <c r="E37" s="42">
        <f t="shared" si="25"/>
        <v>-6</v>
      </c>
      <c r="F37" s="42">
        <v>0</v>
      </c>
      <c r="G37" s="42">
        <v>5</v>
      </c>
      <c r="H37" s="42">
        <v>6</v>
      </c>
      <c r="I37" s="42">
        <v>35</v>
      </c>
      <c r="J37" s="62">
        <f t="shared" si="3"/>
        <v>-45.636409102275564</v>
      </c>
      <c r="K37" s="62">
        <v>0</v>
      </c>
      <c r="L37" s="62">
        <v>45.636409102275564</v>
      </c>
      <c r="M37" s="42">
        <f t="shared" si="26"/>
        <v>0</v>
      </c>
      <c r="N37" s="42">
        <f t="shared" si="28"/>
        <v>2</v>
      </c>
      <c r="O37" s="42">
        <v>32</v>
      </c>
      <c r="P37" s="42">
        <v>0</v>
      </c>
      <c r="Q37" s="42">
        <v>2</v>
      </c>
      <c r="R37" s="42">
        <f t="shared" si="27"/>
        <v>2</v>
      </c>
      <c r="S37" s="42">
        <v>42</v>
      </c>
      <c r="T37" s="42">
        <v>1</v>
      </c>
      <c r="U37" s="42">
        <v>1</v>
      </c>
      <c r="V37" s="49">
        <v>0</v>
      </c>
    </row>
    <row r="38" spans="1:22" ht="15" customHeight="1" x14ac:dyDescent="0.15">
      <c r="A38" s="1" t="s">
        <v>0</v>
      </c>
      <c r="B38" s="43">
        <f t="shared" si="23"/>
        <v>-1</v>
      </c>
      <c r="C38" s="43">
        <v>1</v>
      </c>
      <c r="D38" s="43">
        <f t="shared" si="24"/>
        <v>-38</v>
      </c>
      <c r="E38" s="43">
        <f t="shared" si="25"/>
        <v>0</v>
      </c>
      <c r="F38" s="43">
        <v>0</v>
      </c>
      <c r="G38" s="43">
        <v>6</v>
      </c>
      <c r="H38" s="43">
        <v>0</v>
      </c>
      <c r="I38" s="43">
        <v>39</v>
      </c>
      <c r="J38" s="63">
        <f t="shared" si="3"/>
        <v>0</v>
      </c>
      <c r="K38" s="63">
        <v>0</v>
      </c>
      <c r="L38" s="63">
        <v>0</v>
      </c>
      <c r="M38" s="43">
        <f t="shared" si="26"/>
        <v>-1</v>
      </c>
      <c r="N38" s="43">
        <f t="shared" si="28"/>
        <v>2</v>
      </c>
      <c r="O38" s="43">
        <v>27</v>
      </c>
      <c r="P38" s="43">
        <v>2</v>
      </c>
      <c r="Q38" s="43">
        <v>0</v>
      </c>
      <c r="R38" s="43">
        <f t="shared" si="27"/>
        <v>3</v>
      </c>
      <c r="S38" s="43">
        <v>32</v>
      </c>
      <c r="T38" s="43">
        <v>0</v>
      </c>
      <c r="U38" s="43">
        <v>3</v>
      </c>
      <c r="V38" s="53">
        <v>-8.3802089312363641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2017-11-02T09:41:08Z</cp:lastPrinted>
  <dcterms:created xsi:type="dcterms:W3CDTF">2017-09-15T07:21:02Z</dcterms:created>
  <dcterms:modified xsi:type="dcterms:W3CDTF">2021-08-13T05:38:20Z</dcterms:modified>
</cp:coreProperties>
</file>