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10\③公表資料\01_統計表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<sst xmlns="http://schemas.openxmlformats.org/spreadsheetml/2006/main" count="194" uniqueCount="63">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</sst>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62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74" t="s">
        <v>39</v>
      </c>
      <c r="B5" s="86" t="s">
        <v>42</v>
      </c>
      <c r="C5" s="87"/>
      <c r="D5" s="87"/>
      <c r="E5" s="87"/>
      <c r="F5" s="88"/>
      <c r="G5" s="80" t="s">
        <v>41</v>
      </c>
      <c r="H5" s="81"/>
      <c r="I5" s="81"/>
      <c r="J5" s="81"/>
      <c r="K5" s="81"/>
      <c r="L5" s="81"/>
      <c r="M5" s="81"/>
      <c r="N5" s="82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75"/>
      <c r="B6" s="20"/>
      <c r="C6" s="77" t="s">
        <v>54</v>
      </c>
      <c r="D6" s="77" t="s">
        <v>56</v>
      </c>
      <c r="E6" s="77" t="s">
        <v>55</v>
      </c>
      <c r="F6" s="77" t="s">
        <v>57</v>
      </c>
      <c r="G6" s="15"/>
      <c r="H6" s="20"/>
      <c r="I6" s="85" t="s">
        <v>58</v>
      </c>
      <c r="J6" s="20"/>
      <c r="K6" s="85" t="s">
        <v>58</v>
      </c>
      <c r="L6" s="86" t="s">
        <v>48</v>
      </c>
      <c r="M6" s="87"/>
      <c r="N6" s="88"/>
      <c r="O6" s="14"/>
      <c r="P6" s="80" t="s">
        <v>36</v>
      </c>
      <c r="Q6" s="81"/>
      <c r="R6" s="81"/>
      <c r="S6" s="82"/>
      <c r="T6" s="80" t="s">
        <v>35</v>
      </c>
      <c r="U6" s="81"/>
      <c r="V6" s="81"/>
      <c r="W6" s="82"/>
      <c r="X6" s="26" t="s">
        <v>48</v>
      </c>
    </row>
    <row r="7" spans="1:24" ht="13.5" customHeight="1" x14ac:dyDescent="0.15">
      <c r="A7" s="75"/>
      <c r="B7" s="18" t="s">
        <v>43</v>
      </c>
      <c r="C7" s="78"/>
      <c r="D7" s="78"/>
      <c r="E7" s="78"/>
      <c r="F7" s="78"/>
      <c r="G7" s="11" t="s">
        <v>32</v>
      </c>
      <c r="H7" s="12" t="s">
        <v>34</v>
      </c>
      <c r="I7" s="83"/>
      <c r="J7" s="18" t="s">
        <v>33</v>
      </c>
      <c r="K7" s="83"/>
      <c r="L7" s="85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85" t="s">
        <v>58</v>
      </c>
      <c r="R7" s="85" t="s">
        <v>31</v>
      </c>
      <c r="S7" s="13" t="s">
        <v>30</v>
      </c>
      <c r="T7" s="12" t="s">
        <v>32</v>
      </c>
      <c r="U7" s="85" t="s">
        <v>58</v>
      </c>
      <c r="V7" s="83" t="s">
        <v>31</v>
      </c>
      <c r="W7" s="21" t="s">
        <v>49</v>
      </c>
      <c r="X7" s="85" t="s">
        <v>50</v>
      </c>
    </row>
    <row r="8" spans="1:24" ht="30.75" customHeight="1" x14ac:dyDescent="0.15">
      <c r="A8" s="76"/>
      <c r="B8" s="19"/>
      <c r="C8" s="79"/>
      <c r="D8" s="79"/>
      <c r="E8" s="79"/>
      <c r="F8" s="79"/>
      <c r="G8" s="11"/>
      <c r="H8" s="10"/>
      <c r="I8" s="84"/>
      <c r="J8" s="19"/>
      <c r="K8" s="84"/>
      <c r="L8" s="84"/>
      <c r="M8" s="19"/>
      <c r="N8" s="19"/>
      <c r="O8" s="10"/>
      <c r="P8" s="10"/>
      <c r="Q8" s="84"/>
      <c r="R8" s="84"/>
      <c r="S8" s="9"/>
      <c r="T8" s="10"/>
      <c r="U8" s="84"/>
      <c r="V8" s="84"/>
      <c r="W8" s="22"/>
      <c r="X8" s="84"/>
    </row>
    <row r="9" spans="1:24" ht="18.75" customHeight="1" x14ac:dyDescent="0.15">
      <c r="A9" s="8" t="s">
        <v>29</v>
      </c>
      <c r="B9" s="34">
        <f>B10+B11</f>
        <v>-496</v>
      </c>
      <c r="C9" s="34">
        <f>C10+C11</f>
        <v>-311</v>
      </c>
      <c r="D9" s="64">
        <f>IF(B9-C9=0,"-",(1-(B9/(B9-C9)))*-1)</f>
        <v>1.6810810810810812</v>
      </c>
      <c r="E9" s="34">
        <f>E10+E11</f>
        <v>-4845</v>
      </c>
      <c r="F9" s="64">
        <f>IF(B9-E9=0,"-",(1-(B9/(B9-E9)))*-1)</f>
        <v>-1.1140492067141872</v>
      </c>
      <c r="G9" s="34">
        <f>G10+G11</f>
        <v>-322</v>
      </c>
      <c r="H9" s="34">
        <f>H10+H11</f>
        <v>312</v>
      </c>
      <c r="I9" s="34">
        <f>I10+I11</f>
        <v>3698</v>
      </c>
      <c r="J9" s="34">
        <f>J10+J11</f>
        <v>634</v>
      </c>
      <c r="K9" s="34">
        <f>K10+K11</f>
        <v>7493</v>
      </c>
      <c r="L9" s="51">
        <f t="shared" ref="L9:L19" si="0">M9-N9</f>
        <v>-7.1359788610363273</v>
      </c>
      <c r="M9" s="55">
        <v>6.9143646106935863</v>
      </c>
      <c r="N9" s="55">
        <v>14.050343471729914</v>
      </c>
      <c r="O9" s="34">
        <f t="shared" ref="O9:W9" si="1">O10+O11</f>
        <v>-174</v>
      </c>
      <c r="P9" s="34">
        <f t="shared" si="1"/>
        <v>833</v>
      </c>
      <c r="Q9" s="34">
        <f t="shared" si="1"/>
        <v>15033</v>
      </c>
      <c r="R9" s="34">
        <f t="shared" si="1"/>
        <v>492</v>
      </c>
      <c r="S9" s="34">
        <f t="shared" si="1"/>
        <v>341</v>
      </c>
      <c r="T9" s="34">
        <f t="shared" si="1"/>
        <v>1007</v>
      </c>
      <c r="U9" s="34">
        <f t="shared" si="1"/>
        <v>16083</v>
      </c>
      <c r="V9" s="34">
        <f t="shared" si="1"/>
        <v>666</v>
      </c>
      <c r="W9" s="34">
        <f t="shared" si="1"/>
        <v>341</v>
      </c>
      <c r="X9" s="51">
        <v>-3.8560879559637335</v>
      </c>
    </row>
    <row r="10" spans="1:24" ht="18.75" customHeight="1" x14ac:dyDescent="0.15">
      <c r="A10" s="6" t="s">
        <v>28</v>
      </c>
      <c r="B10" s="35">
        <f>B20+B21+B22+B23</f>
        <v>-293</v>
      </c>
      <c r="C10" s="35">
        <f>C20+C21+C22+C23</f>
        <v>-256</v>
      </c>
      <c r="D10" s="65">
        <f t="shared" ref="D10:D38" si="2">IF(B10-C10=0,"-",(1-(B10/(B10-C10)))*-1)</f>
        <v>6.9189189189189193</v>
      </c>
      <c r="E10" s="35">
        <f>E20+E21+E22+E23</f>
        <v>-2787</v>
      </c>
      <c r="F10" s="65">
        <f t="shared" ref="F10:F38" si="3">IF(B10-E10=0,"-",(1-(B10/(B10-E10)))*-1)</f>
        <v>-1.1174819566960705</v>
      </c>
      <c r="G10" s="35">
        <f>G20+G21+G22+G23</f>
        <v>-168</v>
      </c>
      <c r="H10" s="35">
        <f>H20+H21+H22+H23</f>
        <v>253</v>
      </c>
      <c r="I10" s="35">
        <f>I20+I21+I22+I23</f>
        <v>2950</v>
      </c>
      <c r="J10" s="35">
        <f>J20+J21+J22+J23</f>
        <v>421</v>
      </c>
      <c r="K10" s="35">
        <f>K20+K21+K22+K23</f>
        <v>5167</v>
      </c>
      <c r="L10" s="48">
        <f t="shared" si="0"/>
        <v>-4.9547431242030964</v>
      </c>
      <c r="M10" s="56">
        <v>7.4616072049010924</v>
      </c>
      <c r="N10" s="56">
        <v>12.416350329104189</v>
      </c>
      <c r="O10" s="35">
        <f t="shared" ref="O10:W10" si="4">O20+O21+O22+O23</f>
        <v>-125</v>
      </c>
      <c r="P10" s="35">
        <f t="shared" si="4"/>
        <v>648</v>
      </c>
      <c r="Q10" s="35">
        <f t="shared" si="4"/>
        <v>11640</v>
      </c>
      <c r="R10" s="35">
        <f t="shared" si="4"/>
        <v>436</v>
      </c>
      <c r="S10" s="35">
        <f t="shared" si="4"/>
        <v>212</v>
      </c>
      <c r="T10" s="35">
        <f t="shared" si="4"/>
        <v>773</v>
      </c>
      <c r="U10" s="35">
        <f t="shared" si="4"/>
        <v>12210</v>
      </c>
      <c r="V10" s="35">
        <f t="shared" si="4"/>
        <v>568</v>
      </c>
      <c r="W10" s="35">
        <f t="shared" si="4"/>
        <v>205</v>
      </c>
      <c r="X10" s="48">
        <v>-3.6865648245558695</v>
      </c>
    </row>
    <row r="11" spans="1:24" ht="18.75" customHeight="1" x14ac:dyDescent="0.15">
      <c r="A11" s="2" t="s">
        <v>27</v>
      </c>
      <c r="B11" s="36">
        <f>B12+B13+B14+B15+B16</f>
        <v>-203</v>
      </c>
      <c r="C11" s="36">
        <f>C12+C13+C14+C15+C16</f>
        <v>-55</v>
      </c>
      <c r="D11" s="66">
        <f t="shared" si="2"/>
        <v>0.37162162162162171</v>
      </c>
      <c r="E11" s="36">
        <f>E12+E13+E14+E15+E16</f>
        <v>-2058</v>
      </c>
      <c r="F11" s="66">
        <f t="shared" si="3"/>
        <v>-1.1094339622641509</v>
      </c>
      <c r="G11" s="36">
        <f>G12+G13+G14+G15+G16</f>
        <v>-154</v>
      </c>
      <c r="H11" s="36">
        <f>H12+H13+H14+H15+H16</f>
        <v>59</v>
      </c>
      <c r="I11" s="36">
        <f>I12+I13+I14+I15+I16</f>
        <v>748</v>
      </c>
      <c r="J11" s="36">
        <f>J12+J13+J14+J15+J16</f>
        <v>213</v>
      </c>
      <c r="K11" s="36">
        <f>K12+K13+K14+K15+K16</f>
        <v>2326</v>
      </c>
      <c r="L11" s="50">
        <f t="shared" si="0"/>
        <v>-13.729714414123947</v>
      </c>
      <c r="M11" s="57">
        <v>5.2600853924241084</v>
      </c>
      <c r="N11" s="57">
        <v>18.989799806548056</v>
      </c>
      <c r="O11" s="36">
        <f t="shared" ref="O11:W11" si="5">O12+O13+O14+O15+O16</f>
        <v>-49</v>
      </c>
      <c r="P11" s="36">
        <f t="shared" si="5"/>
        <v>185</v>
      </c>
      <c r="Q11" s="36">
        <f t="shared" si="5"/>
        <v>3393</v>
      </c>
      <c r="R11" s="36">
        <f t="shared" si="5"/>
        <v>56</v>
      </c>
      <c r="S11" s="36">
        <f t="shared" si="5"/>
        <v>129</v>
      </c>
      <c r="T11" s="36">
        <f t="shared" si="5"/>
        <v>234</v>
      </c>
      <c r="U11" s="36">
        <f t="shared" si="5"/>
        <v>3873</v>
      </c>
      <c r="V11" s="36">
        <f t="shared" si="5"/>
        <v>98</v>
      </c>
      <c r="W11" s="36">
        <f t="shared" si="5"/>
        <v>136</v>
      </c>
      <c r="X11" s="53">
        <v>-4.368545495403076</v>
      </c>
    </row>
    <row r="12" spans="1:24" ht="18.75" customHeight="1" x14ac:dyDescent="0.15">
      <c r="A12" s="6" t="s">
        <v>26</v>
      </c>
      <c r="B12" s="35">
        <f>B24</f>
        <v>-13</v>
      </c>
      <c r="C12" s="35">
        <f>C24</f>
        <v>-7</v>
      </c>
      <c r="D12" s="65">
        <f t="shared" si="2"/>
        <v>1.1666666666666665</v>
      </c>
      <c r="E12" s="35">
        <f>E24</f>
        <v>-144</v>
      </c>
      <c r="F12" s="65">
        <f t="shared" si="3"/>
        <v>-1.0992366412213741</v>
      </c>
      <c r="G12" s="35">
        <f>G24</f>
        <v>-11</v>
      </c>
      <c r="H12" s="35">
        <f>H24</f>
        <v>5</v>
      </c>
      <c r="I12" s="35">
        <f>I24</f>
        <v>66</v>
      </c>
      <c r="J12" s="35">
        <f>J24</f>
        <v>16</v>
      </c>
      <c r="K12" s="35">
        <f>K24</f>
        <v>158</v>
      </c>
      <c r="L12" s="48">
        <f t="shared" si="0"/>
        <v>-12.546482922408675</v>
      </c>
      <c r="M12" s="56">
        <v>5.7029467829130338</v>
      </c>
      <c r="N12" s="56">
        <v>18.24942970532171</v>
      </c>
      <c r="O12" s="35">
        <f t="shared" ref="O12:W12" si="6">O24</f>
        <v>-2</v>
      </c>
      <c r="P12" s="35">
        <f t="shared" si="6"/>
        <v>19</v>
      </c>
      <c r="Q12" s="35">
        <f t="shared" si="6"/>
        <v>278</v>
      </c>
      <c r="R12" s="35">
        <f t="shared" si="6"/>
        <v>7</v>
      </c>
      <c r="S12" s="35">
        <f t="shared" si="6"/>
        <v>12</v>
      </c>
      <c r="T12" s="35">
        <f t="shared" si="6"/>
        <v>21</v>
      </c>
      <c r="U12" s="35">
        <f t="shared" si="6"/>
        <v>330</v>
      </c>
      <c r="V12" s="35">
        <f t="shared" si="6"/>
        <v>8</v>
      </c>
      <c r="W12" s="35">
        <f t="shared" si="6"/>
        <v>13</v>
      </c>
      <c r="X12" s="48">
        <v>-2.2811787131652075</v>
      </c>
    </row>
    <row r="13" spans="1:24" ht="18.75" customHeight="1" x14ac:dyDescent="0.15">
      <c r="A13" s="4" t="s">
        <v>25</v>
      </c>
      <c r="B13" s="37">
        <f>B25+B26+B27</f>
        <v>-68</v>
      </c>
      <c r="C13" s="37">
        <f>C25+C26+C27</f>
        <v>-19</v>
      </c>
      <c r="D13" s="67">
        <f t="shared" si="2"/>
        <v>0.38775510204081631</v>
      </c>
      <c r="E13" s="37">
        <f>E25+E26+E27</f>
        <v>-592</v>
      </c>
      <c r="F13" s="67">
        <f t="shared" si="3"/>
        <v>-1.1297709923664123</v>
      </c>
      <c r="G13" s="37">
        <f>G25+G26+G27</f>
        <v>-43</v>
      </c>
      <c r="H13" s="37">
        <f>H25+H26+H27</f>
        <v>8</v>
      </c>
      <c r="I13" s="37">
        <f>I25+I26+I27</f>
        <v>102</v>
      </c>
      <c r="J13" s="37">
        <f>J25+J26+J27</f>
        <v>51</v>
      </c>
      <c r="K13" s="37">
        <f>K25+K26+K27</f>
        <v>477</v>
      </c>
      <c r="L13" s="49">
        <f t="shared" si="0"/>
        <v>-21.217774533263036</v>
      </c>
      <c r="M13" s="58">
        <v>3.9474929364210296</v>
      </c>
      <c r="N13" s="58">
        <v>25.165267469684064</v>
      </c>
      <c r="O13" s="37">
        <f t="shared" ref="O13:W13" si="7">O25+O26+O27</f>
        <v>-25</v>
      </c>
      <c r="P13" s="37">
        <f t="shared" si="7"/>
        <v>25</v>
      </c>
      <c r="Q13" s="37">
        <f t="shared" si="7"/>
        <v>502</v>
      </c>
      <c r="R13" s="37">
        <f t="shared" si="7"/>
        <v>12</v>
      </c>
      <c r="S13" s="37">
        <f t="shared" si="7"/>
        <v>13</v>
      </c>
      <c r="T13" s="37">
        <f t="shared" si="7"/>
        <v>50</v>
      </c>
      <c r="U13" s="37">
        <f t="shared" si="7"/>
        <v>719</v>
      </c>
      <c r="V13" s="37">
        <f t="shared" si="7"/>
        <v>23</v>
      </c>
      <c r="W13" s="37">
        <f t="shared" si="7"/>
        <v>27</v>
      </c>
      <c r="X13" s="49">
        <v>-12.33591542631572</v>
      </c>
    </row>
    <row r="14" spans="1:24" ht="18.75" customHeight="1" x14ac:dyDescent="0.15">
      <c r="A14" s="4" t="s">
        <v>24</v>
      </c>
      <c r="B14" s="37">
        <f>B28+B29+B30+B31</f>
        <v>-56</v>
      </c>
      <c r="C14" s="37">
        <f>C28+C29+C30+C31</f>
        <v>-24</v>
      </c>
      <c r="D14" s="67">
        <f t="shared" si="2"/>
        <v>0.75</v>
      </c>
      <c r="E14" s="37">
        <f>E28+E29+E30+E31</f>
        <v>-604</v>
      </c>
      <c r="F14" s="67">
        <f t="shared" si="3"/>
        <v>-1.1021897810218979</v>
      </c>
      <c r="G14" s="37">
        <f>G28+G29+G30+G31</f>
        <v>-43</v>
      </c>
      <c r="H14" s="37">
        <f>H28+H29+H30+H31</f>
        <v>34</v>
      </c>
      <c r="I14" s="37">
        <f>I28+I29+I30+I31</f>
        <v>348</v>
      </c>
      <c r="J14" s="37">
        <f>J28+J29+J30+J31</f>
        <v>77</v>
      </c>
      <c r="K14" s="37">
        <f>K28+K29+K30+K31</f>
        <v>829</v>
      </c>
      <c r="L14" s="49">
        <f t="shared" si="0"/>
        <v>-10.03446049190914</v>
      </c>
      <c r="M14" s="58">
        <v>7.9342245749979208</v>
      </c>
      <c r="N14" s="58">
        <v>17.96868506690706</v>
      </c>
      <c r="O14" s="37">
        <f t="shared" ref="O14:W14" si="8">O28+O29+O30+O31</f>
        <v>-13</v>
      </c>
      <c r="P14" s="37">
        <f t="shared" si="8"/>
        <v>82</v>
      </c>
      <c r="Q14" s="37">
        <f t="shared" si="8"/>
        <v>1315</v>
      </c>
      <c r="R14" s="37">
        <f t="shared" si="8"/>
        <v>21</v>
      </c>
      <c r="S14" s="37">
        <f t="shared" si="8"/>
        <v>61</v>
      </c>
      <c r="T14" s="37">
        <f t="shared" si="8"/>
        <v>95</v>
      </c>
      <c r="U14" s="37">
        <f t="shared" si="8"/>
        <v>1438</v>
      </c>
      <c r="V14" s="37">
        <f t="shared" si="8"/>
        <v>35</v>
      </c>
      <c r="W14" s="37">
        <f t="shared" si="8"/>
        <v>60</v>
      </c>
      <c r="X14" s="49">
        <v>-3.0336741022050866</v>
      </c>
    </row>
    <row r="15" spans="1:24" ht="18.75" customHeight="1" x14ac:dyDescent="0.15">
      <c r="A15" s="4" t="s">
        <v>23</v>
      </c>
      <c r="B15" s="37">
        <f>B32+B33+B34+B35</f>
        <v>-46</v>
      </c>
      <c r="C15" s="37">
        <f>C32+C33+C34+C35</f>
        <v>-18</v>
      </c>
      <c r="D15" s="67">
        <f t="shared" si="2"/>
        <v>0.64285714285714279</v>
      </c>
      <c r="E15" s="37">
        <f>E32+E33+E34+E35</f>
        <v>-450</v>
      </c>
      <c r="F15" s="67">
        <f t="shared" si="3"/>
        <v>-1.113861386138614</v>
      </c>
      <c r="G15" s="37">
        <f>G32+G33+G34+G35</f>
        <v>-44</v>
      </c>
      <c r="H15" s="37">
        <f>H32+H33+H34+H35</f>
        <v>8</v>
      </c>
      <c r="I15" s="37">
        <f>I32+I33+I34+I35</f>
        <v>198</v>
      </c>
      <c r="J15" s="37">
        <f>J32+J33+J34+J35</f>
        <v>52</v>
      </c>
      <c r="K15" s="39">
        <f>K32+K33+K34+K35</f>
        <v>604</v>
      </c>
      <c r="L15" s="49">
        <f>M15-N15</f>
        <v>-13.556861156131824</v>
      </c>
      <c r="M15" s="58">
        <v>2.4648838465694221</v>
      </c>
      <c r="N15" s="58">
        <v>16.021745002701245</v>
      </c>
      <c r="O15" s="39">
        <f t="shared" ref="O15:W15" si="9">O32+O33+O34+O35</f>
        <v>-2</v>
      </c>
      <c r="P15" s="37">
        <f t="shared" si="9"/>
        <v>52</v>
      </c>
      <c r="Q15" s="37">
        <f t="shared" si="9"/>
        <v>1056</v>
      </c>
      <c r="R15" s="37">
        <f t="shared" si="9"/>
        <v>11</v>
      </c>
      <c r="S15" s="37">
        <f t="shared" si="9"/>
        <v>41</v>
      </c>
      <c r="T15" s="37">
        <f>T32+T33+T34+T35</f>
        <v>54</v>
      </c>
      <c r="U15" s="37">
        <f t="shared" si="9"/>
        <v>1100</v>
      </c>
      <c r="V15" s="37">
        <f t="shared" si="9"/>
        <v>24</v>
      </c>
      <c r="W15" s="37">
        <f t="shared" si="9"/>
        <v>30</v>
      </c>
      <c r="X15" s="49">
        <v>-0.61622096164235529</v>
      </c>
    </row>
    <row r="16" spans="1:24" ht="18.75" customHeight="1" x14ac:dyDescent="0.15">
      <c r="A16" s="2" t="s">
        <v>22</v>
      </c>
      <c r="B16" s="36">
        <f>B36+B37+B38</f>
        <v>-20</v>
      </c>
      <c r="C16" s="36">
        <f>C36+C37+C38</f>
        <v>13</v>
      </c>
      <c r="D16" s="66">
        <f t="shared" si="2"/>
        <v>-0.39393939393939392</v>
      </c>
      <c r="E16" s="36">
        <f>E36+E37+E38</f>
        <v>-268</v>
      </c>
      <c r="F16" s="66">
        <f t="shared" si="3"/>
        <v>-1.0806451612903225</v>
      </c>
      <c r="G16" s="36">
        <f>G36+G37+G38</f>
        <v>-13</v>
      </c>
      <c r="H16" s="36">
        <f>H36+H37+H38</f>
        <v>4</v>
      </c>
      <c r="I16" s="36">
        <f>I36+I37+I38</f>
        <v>34</v>
      </c>
      <c r="J16" s="36">
        <f>J36+J37+J38</f>
        <v>17</v>
      </c>
      <c r="K16" s="36">
        <f>K36+K37+K38</f>
        <v>258</v>
      </c>
      <c r="L16" s="50">
        <f t="shared" si="0"/>
        <v>-16.615891024967606</v>
      </c>
      <c r="M16" s="57">
        <v>5.1125818538361871</v>
      </c>
      <c r="N16" s="57">
        <v>21.728472878803792</v>
      </c>
      <c r="O16" s="36">
        <f t="shared" ref="O16:W16" si="10">O36+O37+O38</f>
        <v>-7</v>
      </c>
      <c r="P16" s="36">
        <f t="shared" si="10"/>
        <v>7</v>
      </c>
      <c r="Q16" s="36">
        <f t="shared" si="10"/>
        <v>242</v>
      </c>
      <c r="R16" s="36">
        <f t="shared" si="10"/>
        <v>5</v>
      </c>
      <c r="S16" s="36">
        <f t="shared" si="10"/>
        <v>2</v>
      </c>
      <c r="T16" s="36">
        <f t="shared" si="10"/>
        <v>14</v>
      </c>
      <c r="U16" s="36">
        <f t="shared" si="10"/>
        <v>286</v>
      </c>
      <c r="V16" s="36">
        <f t="shared" si="10"/>
        <v>8</v>
      </c>
      <c r="W16" s="36">
        <f t="shared" si="10"/>
        <v>6</v>
      </c>
      <c r="X16" s="53">
        <v>-8.9470182442133268</v>
      </c>
    </row>
    <row r="17" spans="1:24" ht="18.75" customHeight="1" x14ac:dyDescent="0.15">
      <c r="A17" s="6" t="s">
        <v>21</v>
      </c>
      <c r="B17" s="35">
        <f>B12+B13+B20</f>
        <v>-207</v>
      </c>
      <c r="C17" s="35">
        <f>C12+C13+C20</f>
        <v>-106</v>
      </c>
      <c r="D17" s="65">
        <f t="shared" si="2"/>
        <v>1.0495049504950495</v>
      </c>
      <c r="E17" s="35">
        <f>E12+E13+E20</f>
        <v>-1963</v>
      </c>
      <c r="F17" s="65">
        <f t="shared" si="3"/>
        <v>-1.117881548974943</v>
      </c>
      <c r="G17" s="35">
        <f>G12+G13+G20</f>
        <v>-113</v>
      </c>
      <c r="H17" s="35">
        <f>H12+H13+H20</f>
        <v>120</v>
      </c>
      <c r="I17" s="35">
        <f>I12+I13+I20</f>
        <v>1479</v>
      </c>
      <c r="J17" s="35">
        <f>J12+J13+J20</f>
        <v>233</v>
      </c>
      <c r="K17" s="35">
        <f>K12+K13+K20</f>
        <v>2892</v>
      </c>
      <c r="L17" s="48">
        <f t="shared" si="0"/>
        <v>-6.1731721079485693</v>
      </c>
      <c r="M17" s="56">
        <v>6.5555809995913981</v>
      </c>
      <c r="N17" s="56">
        <v>12.728753107539967</v>
      </c>
      <c r="O17" s="35">
        <f t="shared" ref="O17:W17" si="11">O12+O13+O20</f>
        <v>-94</v>
      </c>
      <c r="P17" s="35">
        <f t="shared" si="11"/>
        <v>254</v>
      </c>
      <c r="Q17" s="35">
        <f t="shared" si="11"/>
        <v>5106</v>
      </c>
      <c r="R17" s="35">
        <f t="shared" si="11"/>
        <v>175</v>
      </c>
      <c r="S17" s="35">
        <f t="shared" si="11"/>
        <v>79</v>
      </c>
      <c r="T17" s="35">
        <f t="shared" si="11"/>
        <v>348</v>
      </c>
      <c r="U17" s="35">
        <f t="shared" si="11"/>
        <v>5656</v>
      </c>
      <c r="V17" s="35">
        <f t="shared" si="11"/>
        <v>242</v>
      </c>
      <c r="W17" s="35">
        <f t="shared" si="11"/>
        <v>106</v>
      </c>
      <c r="X17" s="48">
        <v>-5.1352051163465937</v>
      </c>
    </row>
    <row r="18" spans="1:24" ht="18.75" customHeight="1" x14ac:dyDescent="0.15">
      <c r="A18" s="4" t="s">
        <v>20</v>
      </c>
      <c r="B18" s="37">
        <f>B14+B22</f>
        <v>-90</v>
      </c>
      <c r="C18" s="37">
        <f>C14+C22</f>
        <v>-19</v>
      </c>
      <c r="D18" s="67">
        <f t="shared" si="2"/>
        <v>0.26760563380281699</v>
      </c>
      <c r="E18" s="37">
        <f>E14+E22</f>
        <v>-1261</v>
      </c>
      <c r="F18" s="67">
        <f t="shared" si="3"/>
        <v>-1.0768573868488471</v>
      </c>
      <c r="G18" s="37">
        <f>G14+G22</f>
        <v>-83</v>
      </c>
      <c r="H18" s="37">
        <f>H14+H22</f>
        <v>56</v>
      </c>
      <c r="I18" s="37">
        <f>I14+I22</f>
        <v>652</v>
      </c>
      <c r="J18" s="37">
        <f>J14+J22</f>
        <v>139</v>
      </c>
      <c r="K18" s="37">
        <f>K14+K22</f>
        <v>1510</v>
      </c>
      <c r="L18" s="49">
        <f t="shared" si="0"/>
        <v>-10.303790924365176</v>
      </c>
      <c r="M18" s="58">
        <v>6.9519553224632507</v>
      </c>
      <c r="N18" s="58">
        <v>17.255746246828426</v>
      </c>
      <c r="O18" s="37">
        <f t="shared" ref="O18:W18" si="12">O14+O22</f>
        <v>-7</v>
      </c>
      <c r="P18" s="37">
        <f t="shared" si="12"/>
        <v>158</v>
      </c>
      <c r="Q18" s="37">
        <f t="shared" si="12"/>
        <v>2504</v>
      </c>
      <c r="R18" s="37">
        <f t="shared" si="12"/>
        <v>52</v>
      </c>
      <c r="S18" s="37">
        <f t="shared" si="12"/>
        <v>106</v>
      </c>
      <c r="T18" s="37">
        <f t="shared" si="12"/>
        <v>165</v>
      </c>
      <c r="U18" s="37">
        <f t="shared" si="12"/>
        <v>2907</v>
      </c>
      <c r="V18" s="37">
        <f t="shared" si="12"/>
        <v>67</v>
      </c>
      <c r="W18" s="37">
        <f t="shared" si="12"/>
        <v>98</v>
      </c>
      <c r="X18" s="49">
        <v>-0.86899441530790966</v>
      </c>
    </row>
    <row r="19" spans="1:24" ht="18.75" customHeight="1" x14ac:dyDescent="0.15">
      <c r="A19" s="2" t="s">
        <v>19</v>
      </c>
      <c r="B19" s="36">
        <f>B15+B16+B21+B23</f>
        <v>-199</v>
      </c>
      <c r="C19" s="36">
        <f>C15+C16+C21+C23</f>
        <v>-186</v>
      </c>
      <c r="D19" s="66">
        <f t="shared" si="2"/>
        <v>14.307692307692308</v>
      </c>
      <c r="E19" s="36">
        <f>E15+E16+E21+E23</f>
        <v>-1621</v>
      </c>
      <c r="F19" s="66">
        <f t="shared" si="3"/>
        <v>-1.1399437412095641</v>
      </c>
      <c r="G19" s="36">
        <f>G15+G16+G21+G23</f>
        <v>-126</v>
      </c>
      <c r="H19" s="36">
        <f>H15+H16+H21+H23</f>
        <v>136</v>
      </c>
      <c r="I19" s="36">
        <f>I15+I16+I21+I23</f>
        <v>1567</v>
      </c>
      <c r="J19" s="36">
        <f>J15+J16+J21+J23</f>
        <v>262</v>
      </c>
      <c r="K19" s="38">
        <f>K15+K16+K21+K23</f>
        <v>3091</v>
      </c>
      <c r="L19" s="50">
        <f t="shared" si="0"/>
        <v>-6.7152900979039352</v>
      </c>
      <c r="M19" s="57">
        <v>7.2482496294836132</v>
      </c>
      <c r="N19" s="57">
        <v>13.963539727387548</v>
      </c>
      <c r="O19" s="38">
        <f t="shared" ref="O19:W19" si="13">O15+O16+O21+O23</f>
        <v>-73</v>
      </c>
      <c r="P19" s="38">
        <f>P15+P16+P21+P23</f>
        <v>421</v>
      </c>
      <c r="Q19" s="36">
        <f t="shared" si="13"/>
        <v>7423</v>
      </c>
      <c r="R19" s="36">
        <f t="shared" si="13"/>
        <v>265</v>
      </c>
      <c r="S19" s="36">
        <f t="shared" si="13"/>
        <v>156</v>
      </c>
      <c r="T19" s="36">
        <f t="shared" si="13"/>
        <v>494</v>
      </c>
      <c r="U19" s="36">
        <f t="shared" si="13"/>
        <v>7520</v>
      </c>
      <c r="V19" s="36">
        <f t="shared" si="13"/>
        <v>357</v>
      </c>
      <c r="W19" s="36">
        <f t="shared" si="13"/>
        <v>137</v>
      </c>
      <c r="X19" s="53">
        <v>-3.8906045805316438</v>
      </c>
    </row>
    <row r="20" spans="1:24" ht="18.75" customHeight="1" x14ac:dyDescent="0.15">
      <c r="A20" s="5" t="s">
        <v>18</v>
      </c>
      <c r="B20" s="40">
        <f>G20+O20</f>
        <v>-126</v>
      </c>
      <c r="C20" s="40">
        <v>-80</v>
      </c>
      <c r="D20" s="68">
        <f t="shared" si="2"/>
        <v>1.7391304347826089</v>
      </c>
      <c r="E20" s="40">
        <f>I20-K20+Q20-U20</f>
        <v>-1227</v>
      </c>
      <c r="F20" s="68">
        <f t="shared" si="3"/>
        <v>-1.1144414168937329</v>
      </c>
      <c r="G20" s="40">
        <f>H20-J20</f>
        <v>-59</v>
      </c>
      <c r="H20" s="40">
        <v>107</v>
      </c>
      <c r="I20" s="40">
        <v>1311</v>
      </c>
      <c r="J20" s="40">
        <v>166</v>
      </c>
      <c r="K20" s="40">
        <v>2257</v>
      </c>
      <c r="L20" s="48">
        <f>M20-N20</f>
        <v>-3.8307531116530651</v>
      </c>
      <c r="M20" s="56">
        <v>6.9472980160487836</v>
      </c>
      <c r="N20" s="56">
        <v>10.778051127701849</v>
      </c>
      <c r="O20" s="40">
        <f>P20-T20</f>
        <v>-67</v>
      </c>
      <c r="P20" s="40">
        <f>R20+S20</f>
        <v>210</v>
      </c>
      <c r="Q20" s="41">
        <v>4326</v>
      </c>
      <c r="R20" s="41">
        <v>156</v>
      </c>
      <c r="S20" s="41">
        <v>54</v>
      </c>
      <c r="T20" s="41">
        <f>SUM(V20:W20)</f>
        <v>277</v>
      </c>
      <c r="U20" s="41">
        <v>4607</v>
      </c>
      <c r="V20" s="41">
        <v>211</v>
      </c>
      <c r="W20" s="41">
        <v>66</v>
      </c>
      <c r="X20" s="52">
        <v>-4.3501772623856869</v>
      </c>
    </row>
    <row r="21" spans="1:24" ht="18.75" customHeight="1" x14ac:dyDescent="0.15">
      <c r="A21" s="3" t="s">
        <v>17</v>
      </c>
      <c r="B21" s="42">
        <f t="shared" ref="B21:B38" si="14">G21+O21</f>
        <v>-84</v>
      </c>
      <c r="C21" s="42">
        <v>-140</v>
      </c>
      <c r="D21" s="69">
        <f t="shared" si="2"/>
        <v>-2.5</v>
      </c>
      <c r="E21" s="42">
        <f t="shared" ref="E21:E38" si="15">I21-K21+Q21-U21</f>
        <v>-564</v>
      </c>
      <c r="F21" s="69">
        <f t="shared" si="3"/>
        <v>-1.175</v>
      </c>
      <c r="G21" s="42">
        <f t="shared" ref="G21:G38" si="16">H21-J21</f>
        <v>-54</v>
      </c>
      <c r="H21" s="42">
        <v>107</v>
      </c>
      <c r="I21" s="42">
        <v>1148</v>
      </c>
      <c r="J21" s="42">
        <v>161</v>
      </c>
      <c r="K21" s="42">
        <v>1780</v>
      </c>
      <c r="L21" s="49">
        <f t="shared" ref="L21:L38" si="17">M21-N21</f>
        <v>-4.4737397604472342</v>
      </c>
      <c r="M21" s="58">
        <v>8.8646324882936032</v>
      </c>
      <c r="N21" s="58">
        <v>13.338372248740837</v>
      </c>
      <c r="O21" s="42">
        <f t="shared" ref="O21:O38" si="18">P21-T21</f>
        <v>-30</v>
      </c>
      <c r="P21" s="42">
        <f t="shared" ref="P21:P38" si="19">R21+S21</f>
        <v>298</v>
      </c>
      <c r="Q21" s="42">
        <v>4961</v>
      </c>
      <c r="R21" s="42">
        <v>205</v>
      </c>
      <c r="S21" s="42">
        <v>93</v>
      </c>
      <c r="T21" s="42">
        <f t="shared" ref="T21:T38" si="20">SUM(V21:W21)</f>
        <v>328</v>
      </c>
      <c r="U21" s="42">
        <v>4893</v>
      </c>
      <c r="V21" s="42">
        <v>251</v>
      </c>
      <c r="W21" s="42">
        <v>77</v>
      </c>
      <c r="X21" s="49">
        <v>-2.4854109780262412</v>
      </c>
    </row>
    <row r="22" spans="1:24" ht="18.75" customHeight="1" x14ac:dyDescent="0.15">
      <c r="A22" s="3" t="s">
        <v>16</v>
      </c>
      <c r="B22" s="42">
        <f t="shared" si="14"/>
        <v>-34</v>
      </c>
      <c r="C22" s="42">
        <v>5</v>
      </c>
      <c r="D22" s="69">
        <f t="shared" si="2"/>
        <v>-0.12820512820512819</v>
      </c>
      <c r="E22" s="42">
        <f t="shared" si="15"/>
        <v>-657</v>
      </c>
      <c r="F22" s="69">
        <f t="shared" si="3"/>
        <v>-1.0545746388443018</v>
      </c>
      <c r="G22" s="42">
        <f t="shared" si="16"/>
        <v>-40</v>
      </c>
      <c r="H22" s="42">
        <v>22</v>
      </c>
      <c r="I22" s="42">
        <v>304</v>
      </c>
      <c r="J22" s="42">
        <v>62</v>
      </c>
      <c r="K22" s="42">
        <v>681</v>
      </c>
      <c r="L22" s="49">
        <f t="shared" si="17"/>
        <v>-10.609925367168824</v>
      </c>
      <c r="M22" s="58">
        <v>5.8354589519428508</v>
      </c>
      <c r="N22" s="58">
        <v>16.445384319111675</v>
      </c>
      <c r="O22" s="42">
        <f t="shared" si="18"/>
        <v>6</v>
      </c>
      <c r="P22" s="42">
        <f t="shared" si="19"/>
        <v>76</v>
      </c>
      <c r="Q22" s="42">
        <v>1189</v>
      </c>
      <c r="R22" s="42">
        <v>31</v>
      </c>
      <c r="S22" s="42">
        <v>45</v>
      </c>
      <c r="T22" s="42">
        <f t="shared" si="20"/>
        <v>70</v>
      </c>
      <c r="U22" s="42">
        <v>1469</v>
      </c>
      <c r="V22" s="42">
        <v>32</v>
      </c>
      <c r="W22" s="42">
        <v>38</v>
      </c>
      <c r="X22" s="49">
        <v>1.591488805075322</v>
      </c>
    </row>
    <row r="23" spans="1:24" ht="18.75" customHeight="1" x14ac:dyDescent="0.15">
      <c r="A23" s="1" t="s">
        <v>15</v>
      </c>
      <c r="B23" s="43">
        <f t="shared" si="14"/>
        <v>-49</v>
      </c>
      <c r="C23" s="43">
        <v>-41</v>
      </c>
      <c r="D23" s="70">
        <f t="shared" si="2"/>
        <v>5.125</v>
      </c>
      <c r="E23" s="43">
        <f t="shared" si="15"/>
        <v>-339</v>
      </c>
      <c r="F23" s="70">
        <f t="shared" si="3"/>
        <v>-1.1689655172413793</v>
      </c>
      <c r="G23" s="43">
        <f t="shared" si="16"/>
        <v>-15</v>
      </c>
      <c r="H23" s="43">
        <v>17</v>
      </c>
      <c r="I23" s="43">
        <v>187</v>
      </c>
      <c r="J23" s="43">
        <v>32</v>
      </c>
      <c r="K23" s="44">
        <v>449</v>
      </c>
      <c r="L23" s="50">
        <f t="shared" si="17"/>
        <v>-5.6290675796551621</v>
      </c>
      <c r="M23" s="57">
        <v>6.3796099236091823</v>
      </c>
      <c r="N23" s="57">
        <v>12.008677503264344</v>
      </c>
      <c r="O23" s="44">
        <f t="shared" si="18"/>
        <v>-34</v>
      </c>
      <c r="P23" s="44">
        <f t="shared" si="19"/>
        <v>64</v>
      </c>
      <c r="Q23" s="43">
        <v>1164</v>
      </c>
      <c r="R23" s="43">
        <v>44</v>
      </c>
      <c r="S23" s="43">
        <v>20</v>
      </c>
      <c r="T23" s="43">
        <f t="shared" si="20"/>
        <v>98</v>
      </c>
      <c r="U23" s="43">
        <v>1241</v>
      </c>
      <c r="V23" s="43">
        <v>74</v>
      </c>
      <c r="W23" s="43">
        <v>24</v>
      </c>
      <c r="X23" s="54">
        <v>-12.759219847218361</v>
      </c>
    </row>
    <row r="24" spans="1:24" ht="18.75" customHeight="1" x14ac:dyDescent="0.15">
      <c r="A24" s="7" t="s">
        <v>14</v>
      </c>
      <c r="B24" s="45">
        <f t="shared" si="14"/>
        <v>-13</v>
      </c>
      <c r="C24" s="45">
        <v>-7</v>
      </c>
      <c r="D24" s="71">
        <f t="shared" si="2"/>
        <v>1.1666666666666665</v>
      </c>
      <c r="E24" s="40">
        <f t="shared" si="15"/>
        <v>-144</v>
      </c>
      <c r="F24" s="71">
        <f t="shared" si="3"/>
        <v>-1.0992366412213741</v>
      </c>
      <c r="G24" s="40">
        <f t="shared" si="16"/>
        <v>-11</v>
      </c>
      <c r="H24" s="45">
        <v>5</v>
      </c>
      <c r="I24" s="45">
        <v>66</v>
      </c>
      <c r="J24" s="45">
        <v>16</v>
      </c>
      <c r="K24" s="46">
        <v>158</v>
      </c>
      <c r="L24" s="51">
        <f t="shared" si="17"/>
        <v>-12.546482922408675</v>
      </c>
      <c r="M24" s="55">
        <v>5.7029467829130338</v>
      </c>
      <c r="N24" s="55">
        <v>18.24942970532171</v>
      </c>
      <c r="O24" s="40">
        <f t="shared" si="18"/>
        <v>-2</v>
      </c>
      <c r="P24" s="45">
        <f t="shared" si="19"/>
        <v>19</v>
      </c>
      <c r="Q24" s="45">
        <v>278</v>
      </c>
      <c r="R24" s="45">
        <v>7</v>
      </c>
      <c r="S24" s="45">
        <v>12</v>
      </c>
      <c r="T24" s="45">
        <f t="shared" si="20"/>
        <v>21</v>
      </c>
      <c r="U24" s="45">
        <v>330</v>
      </c>
      <c r="V24" s="45">
        <v>8</v>
      </c>
      <c r="W24" s="45">
        <v>13</v>
      </c>
      <c r="X24" s="51">
        <v>-2.2811787131652075</v>
      </c>
    </row>
    <row r="25" spans="1:24" ht="18.75" customHeight="1" x14ac:dyDescent="0.15">
      <c r="A25" s="5" t="s">
        <v>13</v>
      </c>
      <c r="B25" s="40">
        <f t="shared" si="14"/>
        <v>-13</v>
      </c>
      <c r="C25" s="40">
        <v>-11</v>
      </c>
      <c r="D25" s="68">
        <f t="shared" si="2"/>
        <v>5.5</v>
      </c>
      <c r="E25" s="40">
        <f t="shared" si="15"/>
        <v>-97</v>
      </c>
      <c r="F25" s="68">
        <f t="shared" si="3"/>
        <v>-1.1547619047619047</v>
      </c>
      <c r="G25" s="40">
        <f t="shared" si="16"/>
        <v>-7</v>
      </c>
      <c r="H25" s="40">
        <v>0</v>
      </c>
      <c r="I25" s="40">
        <v>3</v>
      </c>
      <c r="J25" s="40">
        <v>7</v>
      </c>
      <c r="K25" s="40">
        <v>72</v>
      </c>
      <c r="L25" s="48">
        <f t="shared" si="17"/>
        <v>-30.734993383856612</v>
      </c>
      <c r="M25" s="56">
        <v>0</v>
      </c>
      <c r="N25" s="56">
        <v>30.734993383856612</v>
      </c>
      <c r="O25" s="40">
        <f t="shared" si="18"/>
        <v>-6</v>
      </c>
      <c r="P25" s="40">
        <f t="shared" si="19"/>
        <v>2</v>
      </c>
      <c r="Q25" s="40">
        <v>57</v>
      </c>
      <c r="R25" s="40">
        <v>1</v>
      </c>
      <c r="S25" s="40">
        <v>1</v>
      </c>
      <c r="T25" s="40">
        <f t="shared" si="20"/>
        <v>8</v>
      </c>
      <c r="U25" s="40">
        <v>85</v>
      </c>
      <c r="V25" s="40">
        <v>2</v>
      </c>
      <c r="W25" s="40">
        <v>6</v>
      </c>
      <c r="X25" s="52">
        <v>-26.344280043305666</v>
      </c>
    </row>
    <row r="26" spans="1:24" ht="18.75" customHeight="1" x14ac:dyDescent="0.15">
      <c r="A26" s="3" t="s">
        <v>12</v>
      </c>
      <c r="B26" s="42">
        <f t="shared" si="14"/>
        <v>-27</v>
      </c>
      <c r="C26" s="42">
        <v>-14</v>
      </c>
      <c r="D26" s="69">
        <f t="shared" si="2"/>
        <v>1.0769230769230771</v>
      </c>
      <c r="E26" s="42">
        <f t="shared" si="15"/>
        <v>-176</v>
      </c>
      <c r="F26" s="69">
        <f t="shared" si="3"/>
        <v>-1.1812080536912752</v>
      </c>
      <c r="G26" s="42">
        <f t="shared" si="16"/>
        <v>-15</v>
      </c>
      <c r="H26" s="42">
        <v>1</v>
      </c>
      <c r="I26" s="42">
        <v>26</v>
      </c>
      <c r="J26" s="42">
        <v>16</v>
      </c>
      <c r="K26" s="42">
        <v>139</v>
      </c>
      <c r="L26" s="49">
        <f t="shared" si="17"/>
        <v>-29.15335463258786</v>
      </c>
      <c r="M26" s="58">
        <v>1.9435569755058573</v>
      </c>
      <c r="N26" s="58">
        <v>31.096911608093716</v>
      </c>
      <c r="O26" s="42">
        <f t="shared" si="18"/>
        <v>-12</v>
      </c>
      <c r="P26" s="42">
        <f t="shared" si="19"/>
        <v>4</v>
      </c>
      <c r="Q26" s="42">
        <v>143</v>
      </c>
      <c r="R26" s="42">
        <v>2</v>
      </c>
      <c r="S26" s="42">
        <v>2</v>
      </c>
      <c r="T26" s="42">
        <f t="shared" si="20"/>
        <v>16</v>
      </c>
      <c r="U26" s="42">
        <v>206</v>
      </c>
      <c r="V26" s="42">
        <v>9</v>
      </c>
      <c r="W26" s="42">
        <v>7</v>
      </c>
      <c r="X26" s="49">
        <v>-23.322683706070286</v>
      </c>
    </row>
    <row r="27" spans="1:24" ht="18.75" customHeight="1" x14ac:dyDescent="0.15">
      <c r="A27" s="1" t="s">
        <v>11</v>
      </c>
      <c r="B27" s="43">
        <f t="shared" si="14"/>
        <v>-28</v>
      </c>
      <c r="C27" s="43">
        <v>6</v>
      </c>
      <c r="D27" s="70">
        <f t="shared" si="2"/>
        <v>-0.17647058823529416</v>
      </c>
      <c r="E27" s="43">
        <f t="shared" si="15"/>
        <v>-319</v>
      </c>
      <c r="F27" s="70">
        <f t="shared" si="3"/>
        <v>-1.0962199312714778</v>
      </c>
      <c r="G27" s="43">
        <f t="shared" si="16"/>
        <v>-21</v>
      </c>
      <c r="H27" s="43">
        <v>7</v>
      </c>
      <c r="I27" s="43">
        <v>73</v>
      </c>
      <c r="J27" s="44">
        <v>28</v>
      </c>
      <c r="K27" s="44">
        <v>266</v>
      </c>
      <c r="L27" s="50">
        <f t="shared" si="17"/>
        <v>-16.350953538973506</v>
      </c>
      <c r="M27" s="57">
        <v>5.4503178463245021</v>
      </c>
      <c r="N27" s="57">
        <v>21.801271385298008</v>
      </c>
      <c r="O27" s="44">
        <f t="shared" si="18"/>
        <v>-7</v>
      </c>
      <c r="P27" s="44">
        <f t="shared" si="19"/>
        <v>19</v>
      </c>
      <c r="Q27" s="47">
        <v>302</v>
      </c>
      <c r="R27" s="47">
        <v>9</v>
      </c>
      <c r="S27" s="47">
        <v>10</v>
      </c>
      <c r="T27" s="47">
        <f t="shared" si="20"/>
        <v>26</v>
      </c>
      <c r="U27" s="47">
        <v>428</v>
      </c>
      <c r="V27" s="47">
        <v>12</v>
      </c>
      <c r="W27" s="47">
        <v>14</v>
      </c>
      <c r="X27" s="54">
        <v>-5.4503178463245057</v>
      </c>
    </row>
    <row r="28" spans="1:24" ht="18.75" customHeight="1" x14ac:dyDescent="0.15">
      <c r="A28" s="5" t="s">
        <v>10</v>
      </c>
      <c r="B28" s="40">
        <f t="shared" si="14"/>
        <v>-12</v>
      </c>
      <c r="C28" s="40">
        <v>1</v>
      </c>
      <c r="D28" s="68">
        <f t="shared" si="2"/>
        <v>-7.6923076923076872E-2</v>
      </c>
      <c r="E28" s="40">
        <f t="shared" si="15"/>
        <v>-145</v>
      </c>
      <c r="F28" s="68">
        <f t="shared" si="3"/>
        <v>-1.0902255639097744</v>
      </c>
      <c r="G28" s="40">
        <f>H28-J28</f>
        <v>-7</v>
      </c>
      <c r="H28" s="40">
        <v>1</v>
      </c>
      <c r="I28" s="40">
        <v>19</v>
      </c>
      <c r="J28" s="40">
        <v>8</v>
      </c>
      <c r="K28" s="40">
        <v>133</v>
      </c>
      <c r="L28" s="48">
        <f t="shared" si="17"/>
        <v>-14.378974618717992</v>
      </c>
      <c r="M28" s="56">
        <v>2.0541392312454274</v>
      </c>
      <c r="N28" s="56">
        <v>16.433113849963419</v>
      </c>
      <c r="O28" s="40">
        <f t="shared" si="18"/>
        <v>-5</v>
      </c>
      <c r="P28" s="40">
        <f t="shared" si="19"/>
        <v>8</v>
      </c>
      <c r="Q28" s="40">
        <v>123</v>
      </c>
      <c r="R28" s="40">
        <v>4</v>
      </c>
      <c r="S28" s="40">
        <v>4</v>
      </c>
      <c r="T28" s="40">
        <f t="shared" si="20"/>
        <v>13</v>
      </c>
      <c r="U28" s="40">
        <v>154</v>
      </c>
      <c r="V28" s="40">
        <v>5</v>
      </c>
      <c r="W28" s="40">
        <v>8</v>
      </c>
      <c r="X28" s="48">
        <v>-10.270696156227142</v>
      </c>
    </row>
    <row r="29" spans="1:24" ht="18.75" customHeight="1" x14ac:dyDescent="0.15">
      <c r="A29" s="3" t="s">
        <v>9</v>
      </c>
      <c r="B29" s="42">
        <f t="shared" si="14"/>
        <v>-12</v>
      </c>
      <c r="C29" s="42">
        <v>2</v>
      </c>
      <c r="D29" s="69">
        <f t="shared" si="2"/>
        <v>-0.1428571428571429</v>
      </c>
      <c r="E29" s="42">
        <f t="shared" si="15"/>
        <v>-110</v>
      </c>
      <c r="F29" s="69">
        <f t="shared" si="3"/>
        <v>-1.1224489795918366</v>
      </c>
      <c r="G29" s="42">
        <f t="shared" si="16"/>
        <v>-6</v>
      </c>
      <c r="H29" s="42">
        <v>17</v>
      </c>
      <c r="I29" s="42">
        <v>131</v>
      </c>
      <c r="J29" s="42">
        <v>23</v>
      </c>
      <c r="K29" s="42">
        <v>227</v>
      </c>
      <c r="L29" s="49">
        <f t="shared" si="17"/>
        <v>-4.5762286860581778</v>
      </c>
      <c r="M29" s="58">
        <v>12.965981277164827</v>
      </c>
      <c r="N29" s="58">
        <v>17.542209963223005</v>
      </c>
      <c r="O29" s="41">
        <f t="shared" si="18"/>
        <v>-6</v>
      </c>
      <c r="P29" s="41">
        <f t="shared" si="19"/>
        <v>26</v>
      </c>
      <c r="Q29" s="42">
        <v>448</v>
      </c>
      <c r="R29" s="42">
        <v>3</v>
      </c>
      <c r="S29" s="42">
        <v>23</v>
      </c>
      <c r="T29" s="42">
        <f t="shared" si="20"/>
        <v>32</v>
      </c>
      <c r="U29" s="42">
        <v>462</v>
      </c>
      <c r="V29" s="42">
        <v>10</v>
      </c>
      <c r="W29" s="42">
        <v>22</v>
      </c>
      <c r="X29" s="49">
        <v>-4.5762286860581725</v>
      </c>
    </row>
    <row r="30" spans="1:24" ht="18.75" customHeight="1" x14ac:dyDescent="0.15">
      <c r="A30" s="3" t="s">
        <v>8</v>
      </c>
      <c r="B30" s="42">
        <f t="shared" si="14"/>
        <v>-28</v>
      </c>
      <c r="C30" s="42">
        <v>-18</v>
      </c>
      <c r="D30" s="69">
        <f t="shared" si="2"/>
        <v>1.7999999999999998</v>
      </c>
      <c r="E30" s="42">
        <f t="shared" si="15"/>
        <v>-299</v>
      </c>
      <c r="F30" s="69">
        <f t="shared" si="3"/>
        <v>-1.103321033210332</v>
      </c>
      <c r="G30" s="42">
        <f t="shared" si="16"/>
        <v>-21</v>
      </c>
      <c r="H30" s="42">
        <v>7</v>
      </c>
      <c r="I30" s="42">
        <v>106</v>
      </c>
      <c r="J30" s="42">
        <v>28</v>
      </c>
      <c r="K30" s="42">
        <v>266</v>
      </c>
      <c r="L30" s="52">
        <f t="shared" si="17"/>
        <v>-15.895234540251339</v>
      </c>
      <c r="M30" s="59">
        <v>5.298411513417113</v>
      </c>
      <c r="N30" s="59">
        <v>21.193646053668452</v>
      </c>
      <c r="O30" s="42">
        <f t="shared" si="18"/>
        <v>-7</v>
      </c>
      <c r="P30" s="42">
        <f t="shared" si="19"/>
        <v>22</v>
      </c>
      <c r="Q30" s="42">
        <v>341</v>
      </c>
      <c r="R30" s="42">
        <v>7</v>
      </c>
      <c r="S30" s="42">
        <v>15</v>
      </c>
      <c r="T30" s="42">
        <f t="shared" si="20"/>
        <v>29</v>
      </c>
      <c r="U30" s="42">
        <v>480</v>
      </c>
      <c r="V30" s="42">
        <v>15</v>
      </c>
      <c r="W30" s="42">
        <v>14</v>
      </c>
      <c r="X30" s="49">
        <v>-5.2984115134171148</v>
      </c>
    </row>
    <row r="31" spans="1:24" ht="18.75" customHeight="1" x14ac:dyDescent="0.15">
      <c r="A31" s="1" t="s">
        <v>7</v>
      </c>
      <c r="B31" s="43">
        <f t="shared" si="14"/>
        <v>-4</v>
      </c>
      <c r="C31" s="43">
        <v>-9</v>
      </c>
      <c r="D31" s="70">
        <f t="shared" si="2"/>
        <v>-1.8</v>
      </c>
      <c r="E31" s="43">
        <f t="shared" si="15"/>
        <v>-50</v>
      </c>
      <c r="F31" s="70">
        <f t="shared" si="3"/>
        <v>-1.0869565217391304</v>
      </c>
      <c r="G31" s="43">
        <f t="shared" si="16"/>
        <v>-9</v>
      </c>
      <c r="H31" s="43">
        <v>9</v>
      </c>
      <c r="I31" s="43">
        <v>92</v>
      </c>
      <c r="J31" s="43">
        <v>18</v>
      </c>
      <c r="K31" s="44">
        <v>203</v>
      </c>
      <c r="L31" s="50">
        <f t="shared" si="17"/>
        <v>-7.7177896814209186</v>
      </c>
      <c r="M31" s="57">
        <v>7.7177896814209186</v>
      </c>
      <c r="N31" s="57">
        <v>15.435579362841837</v>
      </c>
      <c r="O31" s="43">
        <f t="shared" si="18"/>
        <v>5</v>
      </c>
      <c r="P31" s="43">
        <f t="shared" si="19"/>
        <v>26</v>
      </c>
      <c r="Q31" s="43">
        <v>403</v>
      </c>
      <c r="R31" s="43">
        <v>7</v>
      </c>
      <c r="S31" s="43">
        <v>19</v>
      </c>
      <c r="T31" s="43">
        <f t="shared" si="20"/>
        <v>21</v>
      </c>
      <c r="U31" s="43">
        <v>342</v>
      </c>
      <c r="V31" s="43">
        <v>5</v>
      </c>
      <c r="W31" s="43">
        <v>16</v>
      </c>
      <c r="X31" s="53">
        <v>4.2876609341227372</v>
      </c>
    </row>
    <row r="32" spans="1:24" ht="18.75" customHeight="1" x14ac:dyDescent="0.15">
      <c r="A32" s="5" t="s">
        <v>6</v>
      </c>
      <c r="B32" s="40">
        <f t="shared" si="14"/>
        <v>8</v>
      </c>
      <c r="C32" s="40">
        <v>0</v>
      </c>
      <c r="D32" s="68">
        <f t="shared" si="2"/>
        <v>0</v>
      </c>
      <c r="E32" s="40">
        <f t="shared" si="15"/>
        <v>31</v>
      </c>
      <c r="F32" s="68">
        <f t="shared" si="3"/>
        <v>-1.3478260869565217</v>
      </c>
      <c r="G32" s="40">
        <f t="shared" si="16"/>
        <v>-1</v>
      </c>
      <c r="H32" s="40">
        <v>1</v>
      </c>
      <c r="I32" s="40">
        <v>36</v>
      </c>
      <c r="J32" s="40">
        <v>2</v>
      </c>
      <c r="K32" s="40">
        <v>29</v>
      </c>
      <c r="L32" s="48">
        <f t="shared" si="17"/>
        <v>-3.4417727487034417</v>
      </c>
      <c r="M32" s="56">
        <v>3.4417727487034417</v>
      </c>
      <c r="N32" s="56">
        <v>6.8835454974068835</v>
      </c>
      <c r="O32" s="40">
        <f t="shared" si="18"/>
        <v>9</v>
      </c>
      <c r="P32" s="40">
        <f t="shared" si="19"/>
        <v>12</v>
      </c>
      <c r="Q32" s="41">
        <v>183</v>
      </c>
      <c r="R32" s="41">
        <v>2</v>
      </c>
      <c r="S32" s="41">
        <v>10</v>
      </c>
      <c r="T32" s="41">
        <f t="shared" si="20"/>
        <v>3</v>
      </c>
      <c r="U32" s="41">
        <v>159</v>
      </c>
      <c r="V32" s="41">
        <v>0</v>
      </c>
      <c r="W32" s="41">
        <v>3</v>
      </c>
      <c r="X32" s="52">
        <v>30.975954738330973</v>
      </c>
    </row>
    <row r="33" spans="1:24" ht="18.75" customHeight="1" x14ac:dyDescent="0.15">
      <c r="A33" s="3" t="s">
        <v>5</v>
      </c>
      <c r="B33" s="42">
        <f t="shared" si="14"/>
        <v>-23</v>
      </c>
      <c r="C33" s="42">
        <v>3</v>
      </c>
      <c r="D33" s="69">
        <f t="shared" si="2"/>
        <v>-0.11538461538461542</v>
      </c>
      <c r="E33" s="42">
        <f t="shared" si="15"/>
        <v>-260</v>
      </c>
      <c r="F33" s="69">
        <f t="shared" si="3"/>
        <v>-1.0970464135021096</v>
      </c>
      <c r="G33" s="42">
        <f t="shared" si="16"/>
        <v>-19</v>
      </c>
      <c r="H33" s="42">
        <v>4</v>
      </c>
      <c r="I33" s="42">
        <v>68</v>
      </c>
      <c r="J33" s="42">
        <v>23</v>
      </c>
      <c r="K33" s="42">
        <v>287</v>
      </c>
      <c r="L33" s="49">
        <f t="shared" si="17"/>
        <v>-15.263563332232865</v>
      </c>
      <c r="M33" s="58">
        <v>3.2133817541542862</v>
      </c>
      <c r="N33" s="58">
        <v>18.47694508638715</v>
      </c>
      <c r="O33" s="42">
        <f t="shared" si="18"/>
        <v>-4</v>
      </c>
      <c r="P33" s="42">
        <f t="shared" si="19"/>
        <v>17</v>
      </c>
      <c r="Q33" s="42">
        <v>367</v>
      </c>
      <c r="R33" s="42">
        <v>3</v>
      </c>
      <c r="S33" s="42">
        <v>14</v>
      </c>
      <c r="T33" s="42">
        <f t="shared" si="20"/>
        <v>21</v>
      </c>
      <c r="U33" s="42">
        <v>408</v>
      </c>
      <c r="V33" s="42">
        <v>8</v>
      </c>
      <c r="W33" s="42">
        <v>13</v>
      </c>
      <c r="X33" s="49">
        <v>-3.2133817541542857</v>
      </c>
    </row>
    <row r="34" spans="1:24" ht="18.75" customHeight="1" x14ac:dyDescent="0.15">
      <c r="A34" s="3" t="s">
        <v>4</v>
      </c>
      <c r="B34" s="42">
        <f t="shared" si="14"/>
        <v>-16</v>
      </c>
      <c r="C34" s="42">
        <v>-9</v>
      </c>
      <c r="D34" s="69">
        <f t="shared" si="2"/>
        <v>1.2857142857142856</v>
      </c>
      <c r="E34" s="42">
        <f t="shared" si="15"/>
        <v>-115</v>
      </c>
      <c r="F34" s="69">
        <f t="shared" si="3"/>
        <v>-1.1616161616161615</v>
      </c>
      <c r="G34" s="42">
        <f t="shared" si="16"/>
        <v>-11</v>
      </c>
      <c r="H34" s="42">
        <v>3</v>
      </c>
      <c r="I34" s="42">
        <v>48</v>
      </c>
      <c r="J34" s="42">
        <v>14</v>
      </c>
      <c r="K34" s="42">
        <v>146</v>
      </c>
      <c r="L34" s="49">
        <f t="shared" si="17"/>
        <v>-13.115771592839412</v>
      </c>
      <c r="M34" s="58">
        <v>3.5770286162289295</v>
      </c>
      <c r="N34" s="58">
        <v>16.692800209068341</v>
      </c>
      <c r="O34" s="42">
        <f>P34-T34</f>
        <v>-5</v>
      </c>
      <c r="P34" s="42">
        <f t="shared" si="19"/>
        <v>10</v>
      </c>
      <c r="Q34" s="42">
        <v>251</v>
      </c>
      <c r="R34" s="42">
        <v>3</v>
      </c>
      <c r="S34" s="42">
        <v>7</v>
      </c>
      <c r="T34" s="42">
        <f t="shared" si="20"/>
        <v>15</v>
      </c>
      <c r="U34" s="42">
        <v>268</v>
      </c>
      <c r="V34" s="42">
        <v>7</v>
      </c>
      <c r="W34" s="42">
        <v>8</v>
      </c>
      <c r="X34" s="49">
        <v>-5.9617143603815492</v>
      </c>
    </row>
    <row r="35" spans="1:24" ht="18.75" customHeight="1" x14ac:dyDescent="0.15">
      <c r="A35" s="1" t="s">
        <v>3</v>
      </c>
      <c r="B35" s="43">
        <f t="shared" si="14"/>
        <v>-15</v>
      </c>
      <c r="C35" s="43">
        <v>-12</v>
      </c>
      <c r="D35" s="70">
        <f t="shared" si="2"/>
        <v>4</v>
      </c>
      <c r="E35" s="43">
        <f t="shared" si="15"/>
        <v>-106</v>
      </c>
      <c r="F35" s="70">
        <f t="shared" si="3"/>
        <v>-1.1648351648351649</v>
      </c>
      <c r="G35" s="43">
        <f t="shared" si="16"/>
        <v>-13</v>
      </c>
      <c r="H35" s="43">
        <v>0</v>
      </c>
      <c r="I35" s="43">
        <v>46</v>
      </c>
      <c r="J35" s="43">
        <v>13</v>
      </c>
      <c r="K35" s="44">
        <v>142</v>
      </c>
      <c r="L35" s="50">
        <f t="shared" si="17"/>
        <v>-14.915755060983278</v>
      </c>
      <c r="M35" s="57">
        <v>0</v>
      </c>
      <c r="N35" s="57">
        <v>14.915755060983278</v>
      </c>
      <c r="O35" s="44">
        <f t="shared" si="18"/>
        <v>-2</v>
      </c>
      <c r="P35" s="44">
        <f t="shared" si="19"/>
        <v>13</v>
      </c>
      <c r="Q35" s="47">
        <v>255</v>
      </c>
      <c r="R35" s="47">
        <v>3</v>
      </c>
      <c r="S35" s="47">
        <v>10</v>
      </c>
      <c r="T35" s="47">
        <f t="shared" si="20"/>
        <v>15</v>
      </c>
      <c r="U35" s="47">
        <v>265</v>
      </c>
      <c r="V35" s="47">
        <v>9</v>
      </c>
      <c r="W35" s="47">
        <v>6</v>
      </c>
      <c r="X35" s="54">
        <v>-2.2947315478435808</v>
      </c>
    </row>
    <row r="36" spans="1:24" ht="18.75" customHeight="1" x14ac:dyDescent="0.15">
      <c r="A36" s="5" t="s">
        <v>2</v>
      </c>
      <c r="B36" s="40">
        <f t="shared" si="14"/>
        <v>-6</v>
      </c>
      <c r="C36" s="40">
        <v>9</v>
      </c>
      <c r="D36" s="68">
        <f t="shared" si="2"/>
        <v>-0.6</v>
      </c>
      <c r="E36" s="40">
        <f t="shared" si="15"/>
        <v>-106</v>
      </c>
      <c r="F36" s="68">
        <f t="shared" si="3"/>
        <v>-1.06</v>
      </c>
      <c r="G36" s="40">
        <f t="shared" si="16"/>
        <v>-3</v>
      </c>
      <c r="H36" s="40">
        <v>1</v>
      </c>
      <c r="I36" s="40">
        <v>12</v>
      </c>
      <c r="J36" s="40">
        <v>4</v>
      </c>
      <c r="K36" s="40">
        <v>111</v>
      </c>
      <c r="L36" s="48">
        <f t="shared" si="17"/>
        <v>-8.9176643049108222</v>
      </c>
      <c r="M36" s="56">
        <v>2.9725547683036075</v>
      </c>
      <c r="N36" s="56">
        <v>11.89021907321443</v>
      </c>
      <c r="O36" s="40">
        <f t="shared" si="18"/>
        <v>-3</v>
      </c>
      <c r="P36" s="40">
        <f t="shared" si="19"/>
        <v>2</v>
      </c>
      <c r="Q36" s="40">
        <v>99</v>
      </c>
      <c r="R36" s="40">
        <v>1</v>
      </c>
      <c r="S36" s="40">
        <v>1</v>
      </c>
      <c r="T36" s="40">
        <f t="shared" si="20"/>
        <v>5</v>
      </c>
      <c r="U36" s="40">
        <v>106</v>
      </c>
      <c r="V36" s="40">
        <v>4</v>
      </c>
      <c r="W36" s="40">
        <v>1</v>
      </c>
      <c r="X36" s="48">
        <v>-8.9176643049108222</v>
      </c>
    </row>
    <row r="37" spans="1:24" ht="18.75" customHeight="1" x14ac:dyDescent="0.15">
      <c r="A37" s="3" t="s">
        <v>1</v>
      </c>
      <c r="B37" s="42">
        <f t="shared" si="14"/>
        <v>-8</v>
      </c>
      <c r="C37" s="42">
        <v>5</v>
      </c>
      <c r="D37" s="69">
        <f t="shared" si="2"/>
        <v>-0.38461538461538458</v>
      </c>
      <c r="E37" s="42">
        <f t="shared" si="15"/>
        <v>-85</v>
      </c>
      <c r="F37" s="69">
        <f t="shared" si="3"/>
        <v>-1.1038961038961039</v>
      </c>
      <c r="G37" s="42">
        <f t="shared" si="16"/>
        <v>-6</v>
      </c>
      <c r="H37" s="42">
        <v>0</v>
      </c>
      <c r="I37" s="42">
        <v>10</v>
      </c>
      <c r="J37" s="42">
        <v>6</v>
      </c>
      <c r="K37" s="42">
        <v>72</v>
      </c>
      <c r="L37" s="49">
        <f t="shared" si="17"/>
        <v>-25.849858356940508</v>
      </c>
      <c r="M37" s="58">
        <v>0</v>
      </c>
      <c r="N37" s="58">
        <v>25.849858356940508</v>
      </c>
      <c r="O37" s="42">
        <f>P37-T37</f>
        <v>-2</v>
      </c>
      <c r="P37" s="41">
        <f t="shared" si="19"/>
        <v>3</v>
      </c>
      <c r="Q37" s="42">
        <v>83</v>
      </c>
      <c r="R37" s="42">
        <v>2</v>
      </c>
      <c r="S37" s="42">
        <v>1</v>
      </c>
      <c r="T37" s="42">
        <f t="shared" si="20"/>
        <v>5</v>
      </c>
      <c r="U37" s="42">
        <v>106</v>
      </c>
      <c r="V37" s="42">
        <v>3</v>
      </c>
      <c r="W37" s="42">
        <v>2</v>
      </c>
      <c r="X37" s="49">
        <v>-8.6166194523135005</v>
      </c>
    </row>
    <row r="38" spans="1:24" ht="18.75" customHeight="1" x14ac:dyDescent="0.15">
      <c r="A38" s="1" t="s">
        <v>0</v>
      </c>
      <c r="B38" s="43">
        <f t="shared" si="14"/>
        <v>-6</v>
      </c>
      <c r="C38" s="43">
        <v>-1</v>
      </c>
      <c r="D38" s="70">
        <f t="shared" si="2"/>
        <v>0.19999999999999996</v>
      </c>
      <c r="E38" s="43">
        <f t="shared" si="15"/>
        <v>-77</v>
      </c>
      <c r="F38" s="70">
        <f t="shared" si="3"/>
        <v>-1.084507042253521</v>
      </c>
      <c r="G38" s="43">
        <f t="shared" si="16"/>
        <v>-4</v>
      </c>
      <c r="H38" s="43">
        <v>3</v>
      </c>
      <c r="I38" s="43">
        <v>12</v>
      </c>
      <c r="J38" s="43">
        <v>7</v>
      </c>
      <c r="K38" s="44">
        <v>75</v>
      </c>
      <c r="L38" s="50">
        <f t="shared" si="17"/>
        <v>-18.703561363054064</v>
      </c>
      <c r="M38" s="57">
        <v>14.027671022290546</v>
      </c>
      <c r="N38" s="57">
        <v>32.731232385344612</v>
      </c>
      <c r="O38" s="44">
        <f t="shared" si="18"/>
        <v>-2</v>
      </c>
      <c r="P38" s="43">
        <f t="shared" si="19"/>
        <v>2</v>
      </c>
      <c r="Q38" s="43">
        <v>60</v>
      </c>
      <c r="R38" s="43">
        <v>2</v>
      </c>
      <c r="S38" s="43">
        <v>0</v>
      </c>
      <c r="T38" s="43">
        <f t="shared" si="20"/>
        <v>4</v>
      </c>
      <c r="U38" s="43">
        <v>74</v>
      </c>
      <c r="V38" s="43">
        <v>1</v>
      </c>
      <c r="W38" s="43">
        <v>3</v>
      </c>
      <c r="X38" s="53">
        <v>-9.3517806815270301</v>
      </c>
    </row>
    <row r="39" spans="1:24" x14ac:dyDescent="0.15">
      <c r="A39" s="60" t="s">
        <v>59</v>
      </c>
      <c r="F39" s="72"/>
    </row>
    <row r="40" spans="1:24" x14ac:dyDescent="0.15">
      <c r="A40" s="60" t="s">
        <v>60</v>
      </c>
    </row>
    <row r="41" spans="1:24" x14ac:dyDescent="0.15">
      <c r="A41" s="60" t="s">
        <v>61</v>
      </c>
    </row>
  </sheetData>
  <mergeCells count="19">
    <mergeCell ref="L7:L8"/>
    <mergeCell ref="T6:W6"/>
    <mergeCell ref="X7:X8"/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/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75"/>
      <c r="B6" s="25"/>
      <c r="C6" s="77" t="s">
        <v>38</v>
      </c>
      <c r="D6" s="77" t="s">
        <v>37</v>
      </c>
      <c r="E6" s="25"/>
      <c r="F6" s="25"/>
      <c r="G6" s="85" t="s">
        <v>53</v>
      </c>
      <c r="H6" s="33"/>
      <c r="I6" s="85" t="s">
        <v>53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15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53</v>
      </c>
      <c r="P7" s="85" t="s">
        <v>31</v>
      </c>
      <c r="Q7" s="32" t="s">
        <v>30</v>
      </c>
      <c r="R7" s="28" t="s">
        <v>32</v>
      </c>
      <c r="S7" s="85" t="s">
        <v>53</v>
      </c>
      <c r="T7" s="83" t="s">
        <v>31</v>
      </c>
      <c r="U7" s="30" t="s">
        <v>49</v>
      </c>
      <c r="V7" s="85" t="s">
        <v>50</v>
      </c>
    </row>
    <row r="8" spans="1:22" x14ac:dyDescent="0.15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15">
      <c r="A9" s="8" t="s">
        <v>29</v>
      </c>
      <c r="B9" s="34">
        <f t="shared" ref="B9:H9" si="0">B10+B11</f>
        <v>-245</v>
      </c>
      <c r="C9" s="34">
        <f t="shared" si="0"/>
        <v>-205</v>
      </c>
      <c r="D9" s="34">
        <f t="shared" si="0"/>
        <v>-2205</v>
      </c>
      <c r="E9" s="34">
        <f t="shared" si="0"/>
        <v>-160</v>
      </c>
      <c r="F9" s="34">
        <f t="shared" si="0"/>
        <v>154</v>
      </c>
      <c r="G9" s="34">
        <f t="shared" si="0"/>
        <v>1927</v>
      </c>
      <c r="H9" s="34">
        <f t="shared" si="0"/>
        <v>314</v>
      </c>
      <c r="I9" s="34">
        <f>I10+I11</f>
        <v>3606</v>
      </c>
      <c r="J9" s="51">
        <f>K9-L9</f>
        <v>-7.4217538722746674</v>
      </c>
      <c r="K9" s="51">
        <v>7.1434381020643656</v>
      </c>
      <c r="L9" s="51">
        <v>14.565191974339033</v>
      </c>
      <c r="M9" s="34">
        <f t="shared" ref="M9:U9" si="1">M10+M11</f>
        <v>-85</v>
      </c>
      <c r="N9" s="34">
        <f t="shared" si="1"/>
        <v>449</v>
      </c>
      <c r="O9" s="34">
        <f t="shared" si="1"/>
        <v>8096</v>
      </c>
      <c r="P9" s="34">
        <f t="shared" si="1"/>
        <v>287</v>
      </c>
      <c r="Q9" s="34">
        <f t="shared" si="1"/>
        <v>162</v>
      </c>
      <c r="R9" s="34">
        <f>R10+R11</f>
        <v>534</v>
      </c>
      <c r="S9" s="34">
        <f t="shared" si="1"/>
        <v>8622</v>
      </c>
      <c r="T9" s="34">
        <f t="shared" si="1"/>
        <v>372</v>
      </c>
      <c r="U9" s="34">
        <f t="shared" si="1"/>
        <v>162</v>
      </c>
      <c r="V9" s="51">
        <v>-3.9428067446459174</v>
      </c>
    </row>
    <row r="10" spans="1:22" ht="15" customHeight="1" x14ac:dyDescent="0.15">
      <c r="A10" s="6" t="s">
        <v>28</v>
      </c>
      <c r="B10" s="35">
        <f t="shared" ref="B10:I10" si="2">B20+B21+B22+B23</f>
        <v>-150</v>
      </c>
      <c r="C10" s="35">
        <f t="shared" si="2"/>
        <v>-165</v>
      </c>
      <c r="D10" s="35">
        <f t="shared" si="2"/>
        <v>-1285</v>
      </c>
      <c r="E10" s="35">
        <f t="shared" si="2"/>
        <v>-81</v>
      </c>
      <c r="F10" s="35">
        <f t="shared" si="2"/>
        <v>124</v>
      </c>
      <c r="G10" s="35">
        <f t="shared" si="2"/>
        <v>1518</v>
      </c>
      <c r="H10" s="35">
        <f t="shared" si="2"/>
        <v>205</v>
      </c>
      <c r="I10" s="35">
        <f t="shared" si="2"/>
        <v>2512</v>
      </c>
      <c r="J10" s="48">
        <f t="shared" ref="J10:J38" si="3">K10-L10</f>
        <v>-4.9906062155962134</v>
      </c>
      <c r="K10" s="48">
        <v>7.6399403794312422</v>
      </c>
      <c r="L10" s="48">
        <v>12.630546595027456</v>
      </c>
      <c r="M10" s="35">
        <f t="shared" ref="M10:U10" si="4">M20+M21+M22+M23</f>
        <v>-69</v>
      </c>
      <c r="N10" s="35">
        <f t="shared" si="4"/>
        <v>359</v>
      </c>
      <c r="O10" s="35">
        <f t="shared" si="4"/>
        <v>6411</v>
      </c>
      <c r="P10" s="35">
        <f t="shared" si="4"/>
        <v>255</v>
      </c>
      <c r="Q10" s="35">
        <f t="shared" si="4"/>
        <v>104</v>
      </c>
      <c r="R10" s="35">
        <f t="shared" si="4"/>
        <v>428</v>
      </c>
      <c r="S10" s="35">
        <f t="shared" si="4"/>
        <v>6702</v>
      </c>
      <c r="T10" s="35">
        <f t="shared" si="4"/>
        <v>322</v>
      </c>
      <c r="U10" s="35">
        <f t="shared" si="4"/>
        <v>106</v>
      </c>
      <c r="V10" s="48">
        <v>-4.2512571466190003</v>
      </c>
    </row>
    <row r="11" spans="1:22" ht="15" customHeight="1" x14ac:dyDescent="0.15">
      <c r="A11" s="2" t="s">
        <v>27</v>
      </c>
      <c r="B11" s="36">
        <f t="shared" ref="B11:I11" si="5">B12+B13+B14+B15+B16</f>
        <v>-95</v>
      </c>
      <c r="C11" s="36">
        <f t="shared" si="5"/>
        <v>-40</v>
      </c>
      <c r="D11" s="36">
        <f t="shared" si="5"/>
        <v>-920</v>
      </c>
      <c r="E11" s="36">
        <f t="shared" si="5"/>
        <v>-79</v>
      </c>
      <c r="F11" s="36">
        <f t="shared" si="5"/>
        <v>30</v>
      </c>
      <c r="G11" s="36">
        <f t="shared" si="5"/>
        <v>409</v>
      </c>
      <c r="H11" s="36">
        <f t="shared" si="5"/>
        <v>109</v>
      </c>
      <c r="I11" s="36">
        <f t="shared" si="5"/>
        <v>1094</v>
      </c>
      <c r="J11" s="53">
        <f t="shared" si="3"/>
        <v>-14.828013555277868</v>
      </c>
      <c r="K11" s="53">
        <v>5.6308912235232409</v>
      </c>
      <c r="L11" s="53">
        <v>20.458904778801109</v>
      </c>
      <c r="M11" s="36">
        <f t="shared" ref="M11:U11" si="6">M12+M13+M14+M15+M16</f>
        <v>-16</v>
      </c>
      <c r="N11" s="36">
        <f t="shared" si="6"/>
        <v>90</v>
      </c>
      <c r="O11" s="36">
        <f t="shared" si="6"/>
        <v>1685</v>
      </c>
      <c r="P11" s="36">
        <f t="shared" si="6"/>
        <v>32</v>
      </c>
      <c r="Q11" s="36">
        <f t="shared" si="6"/>
        <v>58</v>
      </c>
      <c r="R11" s="36">
        <f t="shared" si="6"/>
        <v>106</v>
      </c>
      <c r="S11" s="36">
        <f t="shared" si="6"/>
        <v>1920</v>
      </c>
      <c r="T11" s="36">
        <f t="shared" si="6"/>
        <v>50</v>
      </c>
      <c r="U11" s="36">
        <f t="shared" si="6"/>
        <v>56</v>
      </c>
      <c r="V11" s="53">
        <v>-3.0031419858790613</v>
      </c>
    </row>
    <row r="12" spans="1:22" ht="15" customHeight="1" x14ac:dyDescent="0.15">
      <c r="A12" s="6" t="s">
        <v>26</v>
      </c>
      <c r="B12" s="35">
        <f t="shared" ref="B12:I12" si="7">B24</f>
        <v>-8</v>
      </c>
      <c r="C12" s="35">
        <f t="shared" si="7"/>
        <v>-7</v>
      </c>
      <c r="D12" s="35">
        <f t="shared" si="7"/>
        <v>-55</v>
      </c>
      <c r="E12" s="35">
        <f t="shared" si="7"/>
        <v>-11</v>
      </c>
      <c r="F12" s="35">
        <f t="shared" si="7"/>
        <v>1</v>
      </c>
      <c r="G12" s="35">
        <f t="shared" si="7"/>
        <v>36</v>
      </c>
      <c r="H12" s="35">
        <f t="shared" si="7"/>
        <v>12</v>
      </c>
      <c r="I12" s="35">
        <f t="shared" si="7"/>
        <v>69</v>
      </c>
      <c r="J12" s="48">
        <f t="shared" si="3"/>
        <v>-26.113821138211382</v>
      </c>
      <c r="K12" s="48">
        <v>2.3739837398373984</v>
      </c>
      <c r="L12" s="48">
        <v>28.487804878048781</v>
      </c>
      <c r="M12" s="35">
        <f t="shared" ref="M12:U12" si="8">M24</f>
        <v>3</v>
      </c>
      <c r="N12" s="35">
        <f t="shared" si="8"/>
        <v>9</v>
      </c>
      <c r="O12" s="35">
        <f t="shared" si="8"/>
        <v>132</v>
      </c>
      <c r="P12" s="35">
        <f t="shared" si="8"/>
        <v>3</v>
      </c>
      <c r="Q12" s="35">
        <f t="shared" si="8"/>
        <v>6</v>
      </c>
      <c r="R12" s="35">
        <f t="shared" si="8"/>
        <v>6</v>
      </c>
      <c r="S12" s="35">
        <f t="shared" si="8"/>
        <v>154</v>
      </c>
      <c r="T12" s="35">
        <f t="shared" si="8"/>
        <v>3</v>
      </c>
      <c r="U12" s="35">
        <f t="shared" si="8"/>
        <v>3</v>
      </c>
      <c r="V12" s="48">
        <v>7.1219512195121961</v>
      </c>
    </row>
    <row r="13" spans="1:22" ht="15" customHeight="1" x14ac:dyDescent="0.15">
      <c r="A13" s="4" t="s">
        <v>25</v>
      </c>
      <c r="B13" s="37">
        <f t="shared" ref="B13:I13" si="9">B25+B26+B27</f>
        <v>-22</v>
      </c>
      <c r="C13" s="37">
        <f t="shared" si="9"/>
        <v>-1</v>
      </c>
      <c r="D13" s="37">
        <f t="shared" si="9"/>
        <v>-298</v>
      </c>
      <c r="E13" s="37">
        <f t="shared" si="9"/>
        <v>-19</v>
      </c>
      <c r="F13" s="37">
        <f t="shared" si="9"/>
        <v>6</v>
      </c>
      <c r="G13" s="37">
        <f t="shared" si="9"/>
        <v>56</v>
      </c>
      <c r="H13" s="37">
        <f t="shared" si="9"/>
        <v>25</v>
      </c>
      <c r="I13" s="37">
        <f t="shared" si="9"/>
        <v>231</v>
      </c>
      <c r="J13" s="49">
        <f t="shared" si="3"/>
        <v>-19.793361303764591</v>
      </c>
      <c r="K13" s="49">
        <v>6.2505351485572396</v>
      </c>
      <c r="L13" s="49">
        <v>26.043896452321832</v>
      </c>
      <c r="M13" s="37">
        <f t="shared" ref="M13:U13" si="10">M25+M26+M27</f>
        <v>-3</v>
      </c>
      <c r="N13" s="37">
        <f t="shared" si="10"/>
        <v>13</v>
      </c>
      <c r="O13" s="37">
        <f t="shared" si="10"/>
        <v>249</v>
      </c>
      <c r="P13" s="37">
        <f t="shared" si="10"/>
        <v>6</v>
      </c>
      <c r="Q13" s="37">
        <f t="shared" si="10"/>
        <v>7</v>
      </c>
      <c r="R13" s="37">
        <f t="shared" si="10"/>
        <v>16</v>
      </c>
      <c r="S13" s="37">
        <f t="shared" si="10"/>
        <v>372</v>
      </c>
      <c r="T13" s="37">
        <f t="shared" si="10"/>
        <v>6</v>
      </c>
      <c r="U13" s="37">
        <f t="shared" si="10"/>
        <v>10</v>
      </c>
      <c r="V13" s="49">
        <v>-3.1252675742786185</v>
      </c>
    </row>
    <row r="14" spans="1:22" ht="15" customHeight="1" x14ac:dyDescent="0.15">
      <c r="A14" s="4" t="s">
        <v>24</v>
      </c>
      <c r="B14" s="37">
        <f t="shared" ref="B14:I14" si="11">B28+B29+B30+B31</f>
        <v>-24</v>
      </c>
      <c r="C14" s="37">
        <f t="shared" si="11"/>
        <v>-11</v>
      </c>
      <c r="D14" s="37">
        <f t="shared" si="11"/>
        <v>-252</v>
      </c>
      <c r="E14" s="37">
        <f t="shared" si="11"/>
        <v>-18</v>
      </c>
      <c r="F14" s="37">
        <f t="shared" si="11"/>
        <v>19</v>
      </c>
      <c r="G14" s="37">
        <f t="shared" si="11"/>
        <v>194</v>
      </c>
      <c r="H14" s="37">
        <f t="shared" si="11"/>
        <v>37</v>
      </c>
      <c r="I14" s="37">
        <f t="shared" si="11"/>
        <v>398</v>
      </c>
      <c r="J14" s="49">
        <f t="shared" si="3"/>
        <v>-8.8391992250565075</v>
      </c>
      <c r="K14" s="49">
        <v>9.3302658486707557</v>
      </c>
      <c r="L14" s="49">
        <v>18.169465073727263</v>
      </c>
      <c r="M14" s="37">
        <f t="shared" ref="M14:U14" si="12">M28+M29+M30+M31</f>
        <v>-6</v>
      </c>
      <c r="N14" s="37">
        <f t="shared" si="12"/>
        <v>39</v>
      </c>
      <c r="O14" s="37">
        <f t="shared" si="12"/>
        <v>647</v>
      </c>
      <c r="P14" s="37">
        <f t="shared" si="12"/>
        <v>11</v>
      </c>
      <c r="Q14" s="37">
        <f t="shared" si="12"/>
        <v>28</v>
      </c>
      <c r="R14" s="37">
        <f t="shared" si="12"/>
        <v>45</v>
      </c>
      <c r="S14" s="37">
        <f t="shared" si="12"/>
        <v>695</v>
      </c>
      <c r="T14" s="37">
        <f t="shared" si="12"/>
        <v>21</v>
      </c>
      <c r="U14" s="37">
        <f t="shared" si="12"/>
        <v>24</v>
      </c>
      <c r="V14" s="49">
        <v>-2.9463997416855001</v>
      </c>
    </row>
    <row r="15" spans="1:22" ht="15" customHeight="1" x14ac:dyDescent="0.15">
      <c r="A15" s="4" t="s">
        <v>23</v>
      </c>
      <c r="B15" s="37">
        <f t="shared" ref="B15:I15" si="13">B32+B33+B34+B35</f>
        <v>-27</v>
      </c>
      <c r="C15" s="37">
        <f t="shared" si="13"/>
        <v>-22</v>
      </c>
      <c r="D15" s="37">
        <f t="shared" si="13"/>
        <v>-199</v>
      </c>
      <c r="E15" s="37">
        <f t="shared" si="13"/>
        <v>-23</v>
      </c>
      <c r="F15" s="37">
        <f t="shared" si="13"/>
        <v>4</v>
      </c>
      <c r="G15" s="37">
        <f t="shared" si="13"/>
        <v>108</v>
      </c>
      <c r="H15" s="37">
        <f t="shared" si="13"/>
        <v>27</v>
      </c>
      <c r="I15" s="37">
        <f t="shared" si="13"/>
        <v>274</v>
      </c>
      <c r="J15" s="49">
        <f t="shared" si="3"/>
        <v>-14.880002835974333</v>
      </c>
      <c r="K15" s="49">
        <v>2.5878265801694496</v>
      </c>
      <c r="L15" s="49">
        <v>17.467829416143783</v>
      </c>
      <c r="M15" s="37">
        <f t="shared" ref="M15:U15" si="14">M32+M33+M34+M35</f>
        <v>-4</v>
      </c>
      <c r="N15" s="37">
        <f t="shared" si="14"/>
        <v>25</v>
      </c>
      <c r="O15" s="37">
        <f t="shared" si="14"/>
        <v>514</v>
      </c>
      <c r="P15" s="37">
        <f t="shared" si="14"/>
        <v>9</v>
      </c>
      <c r="Q15" s="37">
        <f t="shared" si="14"/>
        <v>16</v>
      </c>
      <c r="R15" s="37">
        <f t="shared" si="14"/>
        <v>29</v>
      </c>
      <c r="S15" s="37">
        <f t="shared" si="14"/>
        <v>547</v>
      </c>
      <c r="T15" s="37">
        <f t="shared" si="14"/>
        <v>15</v>
      </c>
      <c r="U15" s="37">
        <f t="shared" si="14"/>
        <v>14</v>
      </c>
      <c r="V15" s="49">
        <v>-2.5878265801694482</v>
      </c>
    </row>
    <row r="16" spans="1:22" ht="15" customHeight="1" x14ac:dyDescent="0.15">
      <c r="A16" s="2" t="s">
        <v>22</v>
      </c>
      <c r="B16" s="36">
        <f t="shared" ref="B16:I16" si="15">B36+B37+B38</f>
        <v>-14</v>
      </c>
      <c r="C16" s="36">
        <f t="shared" si="15"/>
        <v>1</v>
      </c>
      <c r="D16" s="36">
        <f t="shared" si="15"/>
        <v>-116</v>
      </c>
      <c r="E16" s="36">
        <f t="shared" si="15"/>
        <v>-8</v>
      </c>
      <c r="F16" s="36">
        <f t="shared" si="15"/>
        <v>0</v>
      </c>
      <c r="G16" s="36">
        <f t="shared" si="15"/>
        <v>15</v>
      </c>
      <c r="H16" s="36">
        <f t="shared" si="15"/>
        <v>8</v>
      </c>
      <c r="I16" s="36">
        <f t="shared" si="15"/>
        <v>122</v>
      </c>
      <c r="J16" s="53">
        <f t="shared" si="3"/>
        <v>-21.946636602780906</v>
      </c>
      <c r="K16" s="53">
        <v>0</v>
      </c>
      <c r="L16" s="53">
        <v>21.946636602780906</v>
      </c>
      <c r="M16" s="36">
        <f t="shared" ref="M16:U16" si="16">M36+M37+M38</f>
        <v>-6</v>
      </c>
      <c r="N16" s="36">
        <f t="shared" si="16"/>
        <v>4</v>
      </c>
      <c r="O16" s="36">
        <f t="shared" si="16"/>
        <v>143</v>
      </c>
      <c r="P16" s="36">
        <f t="shared" si="16"/>
        <v>3</v>
      </c>
      <c r="Q16" s="36">
        <f t="shared" si="16"/>
        <v>1</v>
      </c>
      <c r="R16" s="36">
        <f t="shared" si="16"/>
        <v>10</v>
      </c>
      <c r="S16" s="36">
        <f t="shared" si="16"/>
        <v>152</v>
      </c>
      <c r="T16" s="36">
        <f t="shared" si="16"/>
        <v>5</v>
      </c>
      <c r="U16" s="36">
        <f t="shared" si="16"/>
        <v>5</v>
      </c>
      <c r="V16" s="53">
        <v>-16.459977452085681</v>
      </c>
    </row>
    <row r="17" spans="1:22" ht="15" customHeight="1" x14ac:dyDescent="0.15">
      <c r="A17" s="6" t="s">
        <v>21</v>
      </c>
      <c r="B17" s="35">
        <f t="shared" ref="B17:I17" si="17">B12+B13+B20</f>
        <v>-117</v>
      </c>
      <c r="C17" s="35">
        <f t="shared" si="17"/>
        <v>-67</v>
      </c>
      <c r="D17" s="35">
        <f t="shared" si="17"/>
        <v>-942</v>
      </c>
      <c r="E17" s="35">
        <f t="shared" si="17"/>
        <v>-64</v>
      </c>
      <c r="F17" s="35">
        <f t="shared" si="17"/>
        <v>56</v>
      </c>
      <c r="G17" s="35">
        <f t="shared" si="17"/>
        <v>764</v>
      </c>
      <c r="H17" s="35">
        <f t="shared" si="17"/>
        <v>120</v>
      </c>
      <c r="I17" s="35">
        <f t="shared" si="17"/>
        <v>1394</v>
      </c>
      <c r="J17" s="48">
        <f t="shared" si="3"/>
        <v>-7.2368808300107501</v>
      </c>
      <c r="K17" s="48">
        <v>6.3322707262594067</v>
      </c>
      <c r="L17" s="48">
        <v>13.569151556270157</v>
      </c>
      <c r="M17" s="35">
        <f t="shared" ref="M17:U17" si="18">M12+M13+M20</f>
        <v>-53</v>
      </c>
      <c r="N17" s="35">
        <f t="shared" si="18"/>
        <v>129</v>
      </c>
      <c r="O17" s="35">
        <f t="shared" si="18"/>
        <v>2773</v>
      </c>
      <c r="P17" s="35">
        <f t="shared" si="18"/>
        <v>98</v>
      </c>
      <c r="Q17" s="35">
        <f t="shared" si="18"/>
        <v>31</v>
      </c>
      <c r="R17" s="35">
        <f t="shared" si="18"/>
        <v>182</v>
      </c>
      <c r="S17" s="35">
        <f t="shared" si="18"/>
        <v>3085</v>
      </c>
      <c r="T17" s="35">
        <f t="shared" si="18"/>
        <v>130</v>
      </c>
      <c r="U17" s="35">
        <f t="shared" si="18"/>
        <v>52</v>
      </c>
      <c r="V17" s="48">
        <v>-5.9930419373526469</v>
      </c>
    </row>
    <row r="18" spans="1:22" ht="15" customHeight="1" x14ac:dyDescent="0.15">
      <c r="A18" s="4" t="s">
        <v>20</v>
      </c>
      <c r="B18" s="37">
        <f t="shared" ref="B18:I18" si="19">B14+B22</f>
        <v>-40</v>
      </c>
      <c r="C18" s="37">
        <f t="shared" si="19"/>
        <v>-16</v>
      </c>
      <c r="D18" s="37">
        <f t="shared" si="19"/>
        <v>-538</v>
      </c>
      <c r="E18" s="37">
        <f t="shared" si="19"/>
        <v>-35</v>
      </c>
      <c r="F18" s="37">
        <f t="shared" si="19"/>
        <v>33</v>
      </c>
      <c r="G18" s="37">
        <f t="shared" si="19"/>
        <v>362</v>
      </c>
      <c r="H18" s="37">
        <f t="shared" si="19"/>
        <v>68</v>
      </c>
      <c r="I18" s="37">
        <f t="shared" si="19"/>
        <v>715</v>
      </c>
      <c r="J18" s="49">
        <f t="shared" si="3"/>
        <v>-9.1915071193708737</v>
      </c>
      <c r="K18" s="49">
        <v>8.6662781411211132</v>
      </c>
      <c r="L18" s="49">
        <v>17.857785260491987</v>
      </c>
      <c r="M18" s="37">
        <f t="shared" ref="M18:U18" si="20">M14+M22</f>
        <v>-5</v>
      </c>
      <c r="N18" s="37">
        <f t="shared" si="20"/>
        <v>74</v>
      </c>
      <c r="O18" s="37">
        <f t="shared" si="20"/>
        <v>1279</v>
      </c>
      <c r="P18" s="37">
        <f t="shared" si="20"/>
        <v>26</v>
      </c>
      <c r="Q18" s="37">
        <f t="shared" si="20"/>
        <v>48</v>
      </c>
      <c r="R18" s="37">
        <f t="shared" si="20"/>
        <v>79</v>
      </c>
      <c r="S18" s="37">
        <f t="shared" si="20"/>
        <v>1464</v>
      </c>
      <c r="T18" s="37">
        <f t="shared" si="20"/>
        <v>40</v>
      </c>
      <c r="U18" s="37">
        <f t="shared" si="20"/>
        <v>39</v>
      </c>
      <c r="V18" s="49">
        <v>-1.3130724456244103</v>
      </c>
    </row>
    <row r="19" spans="1:22" ht="15" customHeight="1" x14ac:dyDescent="0.15">
      <c r="A19" s="2" t="s">
        <v>19</v>
      </c>
      <c r="B19" s="36">
        <f t="shared" ref="B19:I19" si="21">B15+B16+B21+B23</f>
        <v>-88</v>
      </c>
      <c r="C19" s="36">
        <f t="shared" si="21"/>
        <v>-122</v>
      </c>
      <c r="D19" s="36">
        <f t="shared" si="21"/>
        <v>-725</v>
      </c>
      <c r="E19" s="36">
        <f t="shared" si="21"/>
        <v>-61</v>
      </c>
      <c r="F19" s="36">
        <f t="shared" si="21"/>
        <v>65</v>
      </c>
      <c r="G19" s="36">
        <f t="shared" si="21"/>
        <v>801</v>
      </c>
      <c r="H19" s="36">
        <f t="shared" si="21"/>
        <v>126</v>
      </c>
      <c r="I19" s="36">
        <f t="shared" si="21"/>
        <v>1497</v>
      </c>
      <c r="J19" s="53">
        <f t="shared" si="3"/>
        <v>-6.8487040830764885</v>
      </c>
      <c r="K19" s="53">
        <v>7.2977994327864204</v>
      </c>
      <c r="L19" s="53">
        <v>14.146503515862909</v>
      </c>
      <c r="M19" s="36">
        <f t="shared" ref="M19:U19" si="22">M15+M16+M21+M23</f>
        <v>-27</v>
      </c>
      <c r="N19" s="36">
        <f t="shared" si="22"/>
        <v>246</v>
      </c>
      <c r="O19" s="36">
        <f t="shared" si="22"/>
        <v>4044</v>
      </c>
      <c r="P19" s="36">
        <f t="shared" si="22"/>
        <v>163</v>
      </c>
      <c r="Q19" s="36">
        <f t="shared" si="22"/>
        <v>83</v>
      </c>
      <c r="R19" s="36">
        <f t="shared" si="22"/>
        <v>273</v>
      </c>
      <c r="S19" s="36">
        <f t="shared" si="22"/>
        <v>4073</v>
      </c>
      <c r="T19" s="36">
        <f t="shared" si="22"/>
        <v>202</v>
      </c>
      <c r="U19" s="36">
        <f t="shared" si="22"/>
        <v>71</v>
      </c>
      <c r="V19" s="53">
        <v>-3.0313936105420538</v>
      </c>
    </row>
    <row r="20" spans="1:22" ht="15" customHeight="1" x14ac:dyDescent="0.15">
      <c r="A20" s="5" t="s">
        <v>18</v>
      </c>
      <c r="B20" s="40">
        <f>E20+M20</f>
        <v>-87</v>
      </c>
      <c r="C20" s="40">
        <v>-59</v>
      </c>
      <c r="D20" s="40">
        <f>G20-I20+O20-S20</f>
        <v>-589</v>
      </c>
      <c r="E20" s="40">
        <f>F20-H20</f>
        <v>-34</v>
      </c>
      <c r="F20" s="40">
        <v>49</v>
      </c>
      <c r="G20" s="40">
        <v>672</v>
      </c>
      <c r="H20" s="40">
        <v>83</v>
      </c>
      <c r="I20" s="40">
        <v>1094</v>
      </c>
      <c r="J20" s="61">
        <f t="shared" si="3"/>
        <v>-4.5561515388484422</v>
      </c>
      <c r="K20" s="61">
        <v>6.5662183942227559</v>
      </c>
      <c r="L20" s="61">
        <v>11.122369933071198</v>
      </c>
      <c r="M20" s="40">
        <f>N20-R20</f>
        <v>-53</v>
      </c>
      <c r="N20" s="40">
        <f>SUM(P20:Q20)</f>
        <v>107</v>
      </c>
      <c r="O20" s="41">
        <v>2392</v>
      </c>
      <c r="P20" s="41">
        <v>89</v>
      </c>
      <c r="Q20" s="41">
        <v>18</v>
      </c>
      <c r="R20" s="41">
        <f>SUM(T20:U20)</f>
        <v>160</v>
      </c>
      <c r="S20" s="41">
        <v>2559</v>
      </c>
      <c r="T20" s="41">
        <v>121</v>
      </c>
      <c r="U20" s="41">
        <v>39</v>
      </c>
      <c r="V20" s="52">
        <v>-7.1022362223225688</v>
      </c>
    </row>
    <row r="21" spans="1:22" ht="15" customHeight="1" x14ac:dyDescent="0.15">
      <c r="A21" s="3" t="s">
        <v>17</v>
      </c>
      <c r="B21" s="42">
        <f t="shared" ref="B21:B38" si="23">E21+M21</f>
        <v>-18</v>
      </c>
      <c r="C21" s="42">
        <v>-69</v>
      </c>
      <c r="D21" s="42">
        <f t="shared" ref="D21:D38" si="24">G21-I21+O21-S21</f>
        <v>-243</v>
      </c>
      <c r="E21" s="42">
        <f t="shared" ref="E21:E38" si="25">F21-H21</f>
        <v>-23</v>
      </c>
      <c r="F21" s="42">
        <v>52</v>
      </c>
      <c r="G21" s="42">
        <v>584</v>
      </c>
      <c r="H21" s="42">
        <v>75</v>
      </c>
      <c r="I21" s="42">
        <v>861</v>
      </c>
      <c r="J21" s="62">
        <f t="shared" si="3"/>
        <v>-4.0256259021094358</v>
      </c>
      <c r="K21" s="62">
        <v>9.1014150830300338</v>
      </c>
      <c r="L21" s="62">
        <v>13.12704098513947</v>
      </c>
      <c r="M21" s="42">
        <f t="shared" ref="M21:M38" si="26">N21-R21</f>
        <v>5</v>
      </c>
      <c r="N21" s="42">
        <f>SUM(P21:Q21)</f>
        <v>179</v>
      </c>
      <c r="O21" s="42">
        <v>2686</v>
      </c>
      <c r="P21" s="42">
        <v>122</v>
      </c>
      <c r="Q21" s="42">
        <v>57</v>
      </c>
      <c r="R21" s="42">
        <f t="shared" ref="R21:R38" si="27">SUM(T21:U21)</f>
        <v>174</v>
      </c>
      <c r="S21" s="42">
        <v>2652</v>
      </c>
      <c r="T21" s="42">
        <v>138</v>
      </c>
      <c r="U21" s="42">
        <v>36</v>
      </c>
      <c r="V21" s="49">
        <v>0.8751360656759708</v>
      </c>
    </row>
    <row r="22" spans="1:22" ht="15" customHeight="1" x14ac:dyDescent="0.15">
      <c r="A22" s="3" t="s">
        <v>16</v>
      </c>
      <c r="B22" s="42">
        <f t="shared" si="23"/>
        <v>-16</v>
      </c>
      <c r="C22" s="42">
        <v>-5</v>
      </c>
      <c r="D22" s="42">
        <f t="shared" si="24"/>
        <v>-286</v>
      </c>
      <c r="E22" s="42">
        <f t="shared" si="25"/>
        <v>-17</v>
      </c>
      <c r="F22" s="42">
        <v>14</v>
      </c>
      <c r="G22" s="42">
        <v>168</v>
      </c>
      <c r="H22" s="42">
        <v>31</v>
      </c>
      <c r="I22" s="42">
        <v>317</v>
      </c>
      <c r="J22" s="62">
        <f t="shared" si="3"/>
        <v>-9.5964985539522729</v>
      </c>
      <c r="K22" s="62">
        <v>7.9029988091371663</v>
      </c>
      <c r="L22" s="62">
        <v>17.499497363089439</v>
      </c>
      <c r="M22" s="42">
        <f>N22-R22</f>
        <v>1</v>
      </c>
      <c r="N22" s="42">
        <f t="shared" ref="N22:N38" si="28">SUM(P22:Q22)</f>
        <v>35</v>
      </c>
      <c r="O22" s="42">
        <v>632</v>
      </c>
      <c r="P22" s="42">
        <v>15</v>
      </c>
      <c r="Q22" s="42">
        <v>20</v>
      </c>
      <c r="R22" s="42">
        <f t="shared" si="27"/>
        <v>34</v>
      </c>
      <c r="S22" s="42">
        <v>769</v>
      </c>
      <c r="T22" s="42">
        <v>19</v>
      </c>
      <c r="U22" s="42">
        <v>15</v>
      </c>
      <c r="V22" s="49">
        <v>0.56449991493837359</v>
      </c>
    </row>
    <row r="23" spans="1:22" ht="15" customHeight="1" x14ac:dyDescent="0.15">
      <c r="A23" s="1" t="s">
        <v>15</v>
      </c>
      <c r="B23" s="43">
        <f t="shared" si="23"/>
        <v>-29</v>
      </c>
      <c r="C23" s="43">
        <v>-32</v>
      </c>
      <c r="D23" s="43">
        <f t="shared" si="24"/>
        <v>-167</v>
      </c>
      <c r="E23" s="43">
        <f t="shared" si="25"/>
        <v>-7</v>
      </c>
      <c r="F23" s="43">
        <v>9</v>
      </c>
      <c r="G23" s="43">
        <v>94</v>
      </c>
      <c r="H23" s="43">
        <v>16</v>
      </c>
      <c r="I23" s="43">
        <v>240</v>
      </c>
      <c r="J23" s="63">
        <f t="shared" si="3"/>
        <v>-5.4552053975574344</v>
      </c>
      <c r="K23" s="63">
        <v>7.013835511145273</v>
      </c>
      <c r="L23" s="63">
        <v>12.469040908702707</v>
      </c>
      <c r="M23" s="43">
        <f t="shared" si="26"/>
        <v>-22</v>
      </c>
      <c r="N23" s="43">
        <f t="shared" si="28"/>
        <v>38</v>
      </c>
      <c r="O23" s="43">
        <v>701</v>
      </c>
      <c r="P23" s="43">
        <v>29</v>
      </c>
      <c r="Q23" s="43">
        <v>9</v>
      </c>
      <c r="R23" s="43">
        <f t="shared" si="27"/>
        <v>60</v>
      </c>
      <c r="S23" s="47">
        <v>722</v>
      </c>
      <c r="T23" s="47">
        <v>44</v>
      </c>
      <c r="U23" s="47">
        <v>16</v>
      </c>
      <c r="V23" s="54">
        <v>-17.144931249466225</v>
      </c>
    </row>
    <row r="24" spans="1:22" ht="15" customHeight="1" x14ac:dyDescent="0.15">
      <c r="A24" s="7" t="s">
        <v>14</v>
      </c>
      <c r="B24" s="45">
        <f t="shared" si="23"/>
        <v>-8</v>
      </c>
      <c r="C24" s="45">
        <v>-7</v>
      </c>
      <c r="D24" s="45">
        <f t="shared" si="24"/>
        <v>-55</v>
      </c>
      <c r="E24" s="40">
        <f t="shared" si="25"/>
        <v>-11</v>
      </c>
      <c r="F24" s="45">
        <v>1</v>
      </c>
      <c r="G24" s="45">
        <v>36</v>
      </c>
      <c r="H24" s="45">
        <v>12</v>
      </c>
      <c r="I24" s="46">
        <v>69</v>
      </c>
      <c r="J24" s="73">
        <f t="shared" si="3"/>
        <v>-26.113821138211382</v>
      </c>
      <c r="K24" s="73">
        <v>2.3739837398373984</v>
      </c>
      <c r="L24" s="73">
        <v>28.487804878048781</v>
      </c>
      <c r="M24" s="40">
        <f t="shared" si="26"/>
        <v>3</v>
      </c>
      <c r="N24" s="45">
        <f t="shared" si="28"/>
        <v>9</v>
      </c>
      <c r="O24" s="45">
        <v>132</v>
      </c>
      <c r="P24" s="45">
        <v>3</v>
      </c>
      <c r="Q24" s="45">
        <v>6</v>
      </c>
      <c r="R24" s="45">
        <f t="shared" si="27"/>
        <v>6</v>
      </c>
      <c r="S24" s="45">
        <v>154</v>
      </c>
      <c r="T24" s="45">
        <v>3</v>
      </c>
      <c r="U24" s="45">
        <v>3</v>
      </c>
      <c r="V24" s="51">
        <v>7.1219512195121961</v>
      </c>
    </row>
    <row r="25" spans="1:22" ht="15" customHeight="1" x14ac:dyDescent="0.15">
      <c r="A25" s="5" t="s">
        <v>13</v>
      </c>
      <c r="B25" s="40">
        <f t="shared" si="23"/>
        <v>-7</v>
      </c>
      <c r="C25" s="40">
        <v>-6</v>
      </c>
      <c r="D25" s="40">
        <f t="shared" si="24"/>
        <v>-45</v>
      </c>
      <c r="E25" s="40">
        <f t="shared" si="25"/>
        <v>-3</v>
      </c>
      <c r="F25" s="40">
        <v>0</v>
      </c>
      <c r="G25" s="40">
        <v>3</v>
      </c>
      <c r="H25" s="40">
        <v>3</v>
      </c>
      <c r="I25" s="40">
        <v>32</v>
      </c>
      <c r="J25" s="61">
        <f t="shared" si="3"/>
        <v>-27.841342486651413</v>
      </c>
      <c r="K25" s="61">
        <v>0</v>
      </c>
      <c r="L25" s="61">
        <v>27.841342486651413</v>
      </c>
      <c r="M25" s="40">
        <f t="shared" si="26"/>
        <v>-4</v>
      </c>
      <c r="N25" s="40">
        <f t="shared" si="28"/>
        <v>1</v>
      </c>
      <c r="O25" s="40">
        <v>28</v>
      </c>
      <c r="P25" s="40">
        <v>1</v>
      </c>
      <c r="Q25" s="40">
        <v>0</v>
      </c>
      <c r="R25" s="40">
        <f t="shared" si="27"/>
        <v>5</v>
      </c>
      <c r="S25" s="41">
        <v>44</v>
      </c>
      <c r="T25" s="41">
        <v>2</v>
      </c>
      <c r="U25" s="41">
        <v>3</v>
      </c>
      <c r="V25" s="52">
        <v>-37.121789982201882</v>
      </c>
    </row>
    <row r="26" spans="1:22" ht="15" customHeight="1" x14ac:dyDescent="0.15">
      <c r="A26" s="3" t="s">
        <v>12</v>
      </c>
      <c r="B26" s="42">
        <f t="shared" si="23"/>
        <v>-8</v>
      </c>
      <c r="C26" s="42">
        <v>-4</v>
      </c>
      <c r="D26" s="42">
        <f t="shared" si="24"/>
        <v>-79</v>
      </c>
      <c r="E26" s="42">
        <f t="shared" si="25"/>
        <v>-6</v>
      </c>
      <c r="F26" s="42">
        <v>1</v>
      </c>
      <c r="G26" s="42">
        <v>12</v>
      </c>
      <c r="H26" s="42">
        <v>7</v>
      </c>
      <c r="I26" s="42">
        <v>66</v>
      </c>
      <c r="J26" s="62">
        <f t="shared" si="3"/>
        <v>-24.923181973369754</v>
      </c>
      <c r="K26" s="62">
        <v>4.1538636622282921</v>
      </c>
      <c r="L26" s="62">
        <v>29.077045635598047</v>
      </c>
      <c r="M26" s="42">
        <f t="shared" si="26"/>
        <v>-2</v>
      </c>
      <c r="N26" s="42">
        <f t="shared" si="28"/>
        <v>2</v>
      </c>
      <c r="O26" s="42">
        <v>72</v>
      </c>
      <c r="P26" s="42">
        <v>0</v>
      </c>
      <c r="Q26" s="42">
        <v>2</v>
      </c>
      <c r="R26" s="42">
        <f t="shared" si="27"/>
        <v>4</v>
      </c>
      <c r="S26" s="42">
        <v>97</v>
      </c>
      <c r="T26" s="42">
        <v>1</v>
      </c>
      <c r="U26" s="42">
        <v>3</v>
      </c>
      <c r="V26" s="49">
        <v>-8.3077273244565841</v>
      </c>
    </row>
    <row r="27" spans="1:22" ht="15" customHeight="1" x14ac:dyDescent="0.15">
      <c r="A27" s="1" t="s">
        <v>11</v>
      </c>
      <c r="B27" s="43">
        <f t="shared" si="23"/>
        <v>-7</v>
      </c>
      <c r="C27" s="43">
        <v>9</v>
      </c>
      <c r="D27" s="43">
        <f t="shared" si="24"/>
        <v>-174</v>
      </c>
      <c r="E27" s="43">
        <f t="shared" si="25"/>
        <v>-10</v>
      </c>
      <c r="F27" s="43">
        <v>5</v>
      </c>
      <c r="G27" s="43">
        <v>41</v>
      </c>
      <c r="H27" s="43">
        <v>15</v>
      </c>
      <c r="I27" s="43">
        <v>133</v>
      </c>
      <c r="J27" s="63">
        <f t="shared" si="3"/>
        <v>-16.355244880584305</v>
      </c>
      <c r="K27" s="63">
        <v>8.1776224402921542</v>
      </c>
      <c r="L27" s="63">
        <v>24.532867320876459</v>
      </c>
      <c r="M27" s="43">
        <f t="shared" si="26"/>
        <v>3</v>
      </c>
      <c r="N27" s="43">
        <f t="shared" si="28"/>
        <v>10</v>
      </c>
      <c r="O27" s="47">
        <v>149</v>
      </c>
      <c r="P27" s="47">
        <v>5</v>
      </c>
      <c r="Q27" s="47">
        <v>5</v>
      </c>
      <c r="R27" s="47">
        <f t="shared" si="27"/>
        <v>7</v>
      </c>
      <c r="S27" s="47">
        <v>231</v>
      </c>
      <c r="T27" s="47">
        <v>3</v>
      </c>
      <c r="U27" s="47">
        <v>4</v>
      </c>
      <c r="V27" s="54">
        <v>4.9065734641752936</v>
      </c>
    </row>
    <row r="28" spans="1:22" ht="15" customHeight="1" x14ac:dyDescent="0.15">
      <c r="A28" s="5" t="s">
        <v>10</v>
      </c>
      <c r="B28" s="40">
        <f t="shared" si="23"/>
        <v>-3</v>
      </c>
      <c r="C28" s="40">
        <v>5</v>
      </c>
      <c r="D28" s="40">
        <f t="shared" si="24"/>
        <v>-56</v>
      </c>
      <c r="E28" s="40">
        <f t="shared" si="25"/>
        <v>-1</v>
      </c>
      <c r="F28" s="40">
        <v>1</v>
      </c>
      <c r="G28" s="40">
        <v>11</v>
      </c>
      <c r="H28" s="40">
        <v>2</v>
      </c>
      <c r="I28" s="40">
        <v>52</v>
      </c>
      <c r="J28" s="61">
        <f t="shared" si="3"/>
        <v>-4.3144208037825065</v>
      </c>
      <c r="K28" s="61">
        <v>4.3144208037825065</v>
      </c>
      <c r="L28" s="61">
        <v>8.6288416075650129</v>
      </c>
      <c r="M28" s="40">
        <f t="shared" si="26"/>
        <v>-2</v>
      </c>
      <c r="N28" s="40">
        <f t="shared" si="28"/>
        <v>4</v>
      </c>
      <c r="O28" s="40">
        <v>56</v>
      </c>
      <c r="P28" s="40">
        <v>2</v>
      </c>
      <c r="Q28" s="40">
        <v>2</v>
      </c>
      <c r="R28" s="40">
        <f t="shared" si="27"/>
        <v>6</v>
      </c>
      <c r="S28" s="40">
        <v>71</v>
      </c>
      <c r="T28" s="40">
        <v>2</v>
      </c>
      <c r="U28" s="40">
        <v>4</v>
      </c>
      <c r="V28" s="48">
        <v>-8.6288416075650076</v>
      </c>
    </row>
    <row r="29" spans="1:22" ht="15" customHeight="1" x14ac:dyDescent="0.15">
      <c r="A29" s="3" t="s">
        <v>9</v>
      </c>
      <c r="B29" s="42">
        <f t="shared" si="23"/>
        <v>-4</v>
      </c>
      <c r="C29" s="42">
        <v>1</v>
      </c>
      <c r="D29" s="42">
        <f t="shared" si="24"/>
        <v>-49</v>
      </c>
      <c r="E29" s="42">
        <f>F29-H29</f>
        <v>-1</v>
      </c>
      <c r="F29" s="42">
        <v>9</v>
      </c>
      <c r="G29" s="42">
        <v>81</v>
      </c>
      <c r="H29" s="42">
        <v>10</v>
      </c>
      <c r="I29" s="42">
        <v>120</v>
      </c>
      <c r="J29" s="62">
        <f t="shared" si="3"/>
        <v>-1.5991938310550289</v>
      </c>
      <c r="K29" s="62">
        <v>14.392744479495269</v>
      </c>
      <c r="L29" s="62">
        <v>15.991938310550298</v>
      </c>
      <c r="M29" s="42">
        <f t="shared" si="26"/>
        <v>-3</v>
      </c>
      <c r="N29" s="42">
        <f t="shared" si="28"/>
        <v>11</v>
      </c>
      <c r="O29" s="42">
        <v>217</v>
      </c>
      <c r="P29" s="42">
        <v>2</v>
      </c>
      <c r="Q29" s="42">
        <v>9</v>
      </c>
      <c r="R29" s="42">
        <f t="shared" si="27"/>
        <v>14</v>
      </c>
      <c r="S29" s="42">
        <v>227</v>
      </c>
      <c r="T29" s="42">
        <v>5</v>
      </c>
      <c r="U29" s="42">
        <v>9</v>
      </c>
      <c r="V29" s="49">
        <v>-4.7975814931650937</v>
      </c>
    </row>
    <row r="30" spans="1:22" ht="15" customHeight="1" x14ac:dyDescent="0.15">
      <c r="A30" s="3" t="s">
        <v>8</v>
      </c>
      <c r="B30" s="42">
        <f t="shared" si="23"/>
        <v>-9</v>
      </c>
      <c r="C30" s="42">
        <v>-8</v>
      </c>
      <c r="D30" s="42">
        <f t="shared" si="24"/>
        <v>-105</v>
      </c>
      <c r="E30" s="42">
        <f t="shared" si="25"/>
        <v>-8</v>
      </c>
      <c r="F30" s="42">
        <v>4</v>
      </c>
      <c r="G30" s="42">
        <v>59</v>
      </c>
      <c r="H30" s="42">
        <v>12</v>
      </c>
      <c r="I30" s="42">
        <v>123</v>
      </c>
      <c r="J30" s="62">
        <f t="shared" si="3"/>
        <v>-12.852678374928473</v>
      </c>
      <c r="K30" s="62">
        <v>6.4263391874642366</v>
      </c>
      <c r="L30" s="62">
        <v>19.27901756239271</v>
      </c>
      <c r="M30" s="42">
        <f t="shared" si="26"/>
        <v>-1</v>
      </c>
      <c r="N30" s="42">
        <f t="shared" si="28"/>
        <v>12</v>
      </c>
      <c r="O30" s="42">
        <v>179</v>
      </c>
      <c r="P30" s="42">
        <v>3</v>
      </c>
      <c r="Q30" s="42">
        <v>9</v>
      </c>
      <c r="R30" s="42">
        <f t="shared" si="27"/>
        <v>13</v>
      </c>
      <c r="S30" s="42">
        <v>220</v>
      </c>
      <c r="T30" s="42">
        <v>11</v>
      </c>
      <c r="U30" s="42">
        <v>2</v>
      </c>
      <c r="V30" s="49">
        <v>-1.6065847968660627</v>
      </c>
    </row>
    <row r="31" spans="1:22" ht="15" customHeight="1" x14ac:dyDescent="0.15">
      <c r="A31" s="1" t="s">
        <v>7</v>
      </c>
      <c r="B31" s="43">
        <f t="shared" si="23"/>
        <v>-8</v>
      </c>
      <c r="C31" s="43">
        <v>-9</v>
      </c>
      <c r="D31" s="43">
        <f t="shared" si="24"/>
        <v>-42</v>
      </c>
      <c r="E31" s="43">
        <f t="shared" si="25"/>
        <v>-8</v>
      </c>
      <c r="F31" s="43">
        <v>5</v>
      </c>
      <c r="G31" s="43">
        <v>43</v>
      </c>
      <c r="H31" s="43">
        <v>13</v>
      </c>
      <c r="I31" s="43">
        <v>103</v>
      </c>
      <c r="J31" s="63">
        <f t="shared" si="3"/>
        <v>-14.366543665436655</v>
      </c>
      <c r="K31" s="63">
        <v>8.979089790897909</v>
      </c>
      <c r="L31" s="63">
        <v>23.345633456334564</v>
      </c>
      <c r="M31" s="43">
        <f t="shared" si="26"/>
        <v>0</v>
      </c>
      <c r="N31" s="43">
        <f t="shared" si="28"/>
        <v>12</v>
      </c>
      <c r="O31" s="43">
        <v>195</v>
      </c>
      <c r="P31" s="43">
        <v>4</v>
      </c>
      <c r="Q31" s="43">
        <v>8</v>
      </c>
      <c r="R31" s="43">
        <f t="shared" si="27"/>
        <v>12</v>
      </c>
      <c r="S31" s="43">
        <v>177</v>
      </c>
      <c r="T31" s="43">
        <v>3</v>
      </c>
      <c r="U31" s="43">
        <v>9</v>
      </c>
      <c r="V31" s="53">
        <v>0</v>
      </c>
    </row>
    <row r="32" spans="1:22" ht="15" customHeight="1" x14ac:dyDescent="0.15">
      <c r="A32" s="5" t="s">
        <v>6</v>
      </c>
      <c r="B32" s="40">
        <f t="shared" si="23"/>
        <v>6</v>
      </c>
      <c r="C32" s="40">
        <v>2</v>
      </c>
      <c r="D32" s="40">
        <f t="shared" si="24"/>
        <v>19</v>
      </c>
      <c r="E32" s="40">
        <f t="shared" si="25"/>
        <v>0</v>
      </c>
      <c r="F32" s="40">
        <v>1</v>
      </c>
      <c r="G32" s="40">
        <v>22</v>
      </c>
      <c r="H32" s="40">
        <v>1</v>
      </c>
      <c r="I32" s="40">
        <v>14</v>
      </c>
      <c r="J32" s="61">
        <f t="shared" si="3"/>
        <v>0</v>
      </c>
      <c r="K32" s="61">
        <v>7.3826860841423949</v>
      </c>
      <c r="L32" s="61">
        <v>7.3826860841423949</v>
      </c>
      <c r="M32" s="40">
        <f t="shared" si="26"/>
        <v>6</v>
      </c>
      <c r="N32" s="40">
        <f t="shared" si="28"/>
        <v>6</v>
      </c>
      <c r="O32" s="41">
        <v>86</v>
      </c>
      <c r="P32" s="41">
        <v>2</v>
      </c>
      <c r="Q32" s="41">
        <v>4</v>
      </c>
      <c r="R32" s="41">
        <f t="shared" si="27"/>
        <v>0</v>
      </c>
      <c r="S32" s="41">
        <v>75</v>
      </c>
      <c r="T32" s="41">
        <v>0</v>
      </c>
      <c r="U32" s="41">
        <v>0</v>
      </c>
      <c r="V32" s="52">
        <v>44.296116504854368</v>
      </c>
    </row>
    <row r="33" spans="1:22" ht="15" customHeight="1" x14ac:dyDescent="0.15">
      <c r="A33" s="3" t="s">
        <v>5</v>
      </c>
      <c r="B33" s="42">
        <f t="shared" si="23"/>
        <v>-21</v>
      </c>
      <c r="C33" s="42">
        <v>-12</v>
      </c>
      <c r="D33" s="42">
        <f t="shared" si="24"/>
        <v>-149</v>
      </c>
      <c r="E33" s="42">
        <f t="shared" si="25"/>
        <v>-12</v>
      </c>
      <c r="F33" s="42">
        <v>1</v>
      </c>
      <c r="G33" s="42">
        <v>34</v>
      </c>
      <c r="H33" s="42">
        <v>13</v>
      </c>
      <c r="I33" s="42">
        <v>134</v>
      </c>
      <c r="J33" s="62">
        <f t="shared" si="3"/>
        <v>-20.137931034482762</v>
      </c>
      <c r="K33" s="62">
        <v>1.6781609195402296</v>
      </c>
      <c r="L33" s="62">
        <v>21.816091954022991</v>
      </c>
      <c r="M33" s="42">
        <f t="shared" si="26"/>
        <v>-9</v>
      </c>
      <c r="N33" s="42">
        <f t="shared" si="28"/>
        <v>7</v>
      </c>
      <c r="O33" s="42">
        <v>175</v>
      </c>
      <c r="P33" s="42">
        <v>1</v>
      </c>
      <c r="Q33" s="42">
        <v>6</v>
      </c>
      <c r="R33" s="42">
        <f t="shared" si="27"/>
        <v>16</v>
      </c>
      <c r="S33" s="42">
        <v>224</v>
      </c>
      <c r="T33" s="42">
        <v>6</v>
      </c>
      <c r="U33" s="42">
        <v>10</v>
      </c>
      <c r="V33" s="49">
        <v>-15.103448275862064</v>
      </c>
    </row>
    <row r="34" spans="1:22" ht="15" customHeight="1" x14ac:dyDescent="0.15">
      <c r="A34" s="3" t="s">
        <v>4</v>
      </c>
      <c r="B34" s="42">
        <f t="shared" si="23"/>
        <v>-5</v>
      </c>
      <c r="C34" s="42">
        <v>-2</v>
      </c>
      <c r="D34" s="42">
        <f t="shared" si="24"/>
        <v>-34</v>
      </c>
      <c r="E34" s="42">
        <f t="shared" si="25"/>
        <v>-6</v>
      </c>
      <c r="F34" s="42">
        <v>2</v>
      </c>
      <c r="G34" s="42">
        <v>29</v>
      </c>
      <c r="H34" s="42">
        <v>8</v>
      </c>
      <c r="I34" s="42">
        <v>66</v>
      </c>
      <c r="J34" s="62">
        <f t="shared" si="3"/>
        <v>-14.93147883002659</v>
      </c>
      <c r="K34" s="62">
        <v>4.9771596100088633</v>
      </c>
      <c r="L34" s="62">
        <v>19.908638440035453</v>
      </c>
      <c r="M34" s="42">
        <f t="shared" si="26"/>
        <v>1</v>
      </c>
      <c r="N34" s="42">
        <f t="shared" si="28"/>
        <v>6</v>
      </c>
      <c r="O34" s="42">
        <v>126</v>
      </c>
      <c r="P34" s="42">
        <v>3</v>
      </c>
      <c r="Q34" s="42">
        <v>3</v>
      </c>
      <c r="R34" s="42">
        <f t="shared" si="27"/>
        <v>5</v>
      </c>
      <c r="S34" s="42">
        <v>123</v>
      </c>
      <c r="T34" s="42">
        <v>3</v>
      </c>
      <c r="U34" s="42">
        <v>2</v>
      </c>
      <c r="V34" s="49">
        <v>2.4885798050044325</v>
      </c>
    </row>
    <row r="35" spans="1:22" ht="15" customHeight="1" x14ac:dyDescent="0.15">
      <c r="A35" s="1" t="s">
        <v>3</v>
      </c>
      <c r="B35" s="43">
        <f t="shared" si="23"/>
        <v>-7</v>
      </c>
      <c r="C35" s="43">
        <v>-10</v>
      </c>
      <c r="D35" s="43">
        <f t="shared" si="24"/>
        <v>-35</v>
      </c>
      <c r="E35" s="43">
        <f t="shared" si="25"/>
        <v>-5</v>
      </c>
      <c r="F35" s="43">
        <v>0</v>
      </c>
      <c r="G35" s="43">
        <v>23</v>
      </c>
      <c r="H35" s="43">
        <v>5</v>
      </c>
      <c r="I35" s="43">
        <v>60</v>
      </c>
      <c r="J35" s="63">
        <f t="shared" si="3"/>
        <v>-12.120608354917977</v>
      </c>
      <c r="K35" s="63">
        <v>0</v>
      </c>
      <c r="L35" s="63">
        <v>12.120608354917977</v>
      </c>
      <c r="M35" s="43">
        <f>N35-R35</f>
        <v>-2</v>
      </c>
      <c r="N35" s="43">
        <f t="shared" si="28"/>
        <v>6</v>
      </c>
      <c r="O35" s="47">
        <v>127</v>
      </c>
      <c r="P35" s="47">
        <v>3</v>
      </c>
      <c r="Q35" s="47">
        <v>3</v>
      </c>
      <c r="R35" s="47">
        <f t="shared" si="27"/>
        <v>8</v>
      </c>
      <c r="S35" s="47">
        <v>125</v>
      </c>
      <c r="T35" s="47">
        <v>6</v>
      </c>
      <c r="U35" s="47">
        <v>2</v>
      </c>
      <c r="V35" s="54">
        <v>-4.8482433419671871</v>
      </c>
    </row>
    <row r="36" spans="1:22" ht="15" customHeight="1" x14ac:dyDescent="0.15">
      <c r="A36" s="5" t="s">
        <v>2</v>
      </c>
      <c r="B36" s="40">
        <f t="shared" si="23"/>
        <v>-4</v>
      </c>
      <c r="C36" s="40">
        <v>5</v>
      </c>
      <c r="D36" s="40">
        <f t="shared" si="24"/>
        <v>-38</v>
      </c>
      <c r="E36" s="40">
        <f t="shared" si="25"/>
        <v>-3</v>
      </c>
      <c r="F36" s="40">
        <v>0</v>
      </c>
      <c r="G36" s="40">
        <v>5</v>
      </c>
      <c r="H36" s="40">
        <v>3</v>
      </c>
      <c r="I36" s="40">
        <v>54</v>
      </c>
      <c r="J36" s="61">
        <f t="shared" si="3"/>
        <v>-18.756423432682425</v>
      </c>
      <c r="K36" s="61">
        <v>0</v>
      </c>
      <c r="L36" s="61">
        <v>18.756423432682425</v>
      </c>
      <c r="M36" s="40">
        <f t="shared" si="26"/>
        <v>-1</v>
      </c>
      <c r="N36" s="40">
        <f t="shared" si="28"/>
        <v>1</v>
      </c>
      <c r="O36" s="40">
        <v>62</v>
      </c>
      <c r="P36" s="40">
        <v>0</v>
      </c>
      <c r="Q36" s="40">
        <v>1</v>
      </c>
      <c r="R36" s="40">
        <f t="shared" si="27"/>
        <v>2</v>
      </c>
      <c r="S36" s="40">
        <v>51</v>
      </c>
      <c r="T36" s="40">
        <v>2</v>
      </c>
      <c r="U36" s="40">
        <v>0</v>
      </c>
      <c r="V36" s="48">
        <v>-6.2521411442274744</v>
      </c>
    </row>
    <row r="37" spans="1:22" ht="15" customHeight="1" x14ac:dyDescent="0.15">
      <c r="A37" s="3" t="s">
        <v>1</v>
      </c>
      <c r="B37" s="42">
        <f t="shared" si="23"/>
        <v>-6</v>
      </c>
      <c r="C37" s="42">
        <v>-2</v>
      </c>
      <c r="D37" s="42">
        <f t="shared" si="24"/>
        <v>-36</v>
      </c>
      <c r="E37" s="42">
        <f t="shared" si="25"/>
        <v>-3</v>
      </c>
      <c r="F37" s="42">
        <v>0</v>
      </c>
      <c r="G37" s="42">
        <v>6</v>
      </c>
      <c r="H37" s="42">
        <v>3</v>
      </c>
      <c r="I37" s="42">
        <v>31</v>
      </c>
      <c r="J37" s="62">
        <f t="shared" si="3"/>
        <v>-28.36052836052836</v>
      </c>
      <c r="K37" s="62">
        <v>0</v>
      </c>
      <c r="L37" s="62">
        <v>28.36052836052836</v>
      </c>
      <c r="M37" s="42">
        <f t="shared" si="26"/>
        <v>-3</v>
      </c>
      <c r="N37" s="42">
        <f t="shared" si="28"/>
        <v>2</v>
      </c>
      <c r="O37" s="42">
        <v>51</v>
      </c>
      <c r="P37" s="42">
        <v>2</v>
      </c>
      <c r="Q37" s="42">
        <v>0</v>
      </c>
      <c r="R37" s="42">
        <f t="shared" si="27"/>
        <v>5</v>
      </c>
      <c r="S37" s="42">
        <v>62</v>
      </c>
      <c r="T37" s="42">
        <v>3</v>
      </c>
      <c r="U37" s="42">
        <v>2</v>
      </c>
      <c r="V37" s="49">
        <v>-28.36052836052836</v>
      </c>
    </row>
    <row r="38" spans="1:22" ht="15" customHeight="1" x14ac:dyDescent="0.15">
      <c r="A38" s="1" t="s">
        <v>0</v>
      </c>
      <c r="B38" s="43">
        <f t="shared" si="23"/>
        <v>-4</v>
      </c>
      <c r="C38" s="43">
        <v>-2</v>
      </c>
      <c r="D38" s="43">
        <f t="shared" si="24"/>
        <v>-42</v>
      </c>
      <c r="E38" s="43">
        <f t="shared" si="25"/>
        <v>-2</v>
      </c>
      <c r="F38" s="43">
        <v>0</v>
      </c>
      <c r="G38" s="43">
        <v>4</v>
      </c>
      <c r="H38" s="43">
        <v>2</v>
      </c>
      <c r="I38" s="43">
        <v>37</v>
      </c>
      <c r="J38" s="63">
        <f t="shared" si="3"/>
        <v>-20.244037714919578</v>
      </c>
      <c r="K38" s="63">
        <v>0</v>
      </c>
      <c r="L38" s="63">
        <v>20.244037714919578</v>
      </c>
      <c r="M38" s="43">
        <f t="shared" si="26"/>
        <v>-2</v>
      </c>
      <c r="N38" s="43">
        <f t="shared" si="28"/>
        <v>1</v>
      </c>
      <c r="O38" s="43">
        <v>30</v>
      </c>
      <c r="P38" s="43">
        <v>1</v>
      </c>
      <c r="Q38" s="43">
        <v>0</v>
      </c>
      <c r="R38" s="43">
        <f t="shared" si="27"/>
        <v>3</v>
      </c>
      <c r="S38" s="43">
        <v>39</v>
      </c>
      <c r="T38" s="43">
        <v>0</v>
      </c>
      <c r="U38" s="43">
        <v>3</v>
      </c>
      <c r="V38" s="53">
        <v>-20.244037714919578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/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75"/>
      <c r="B6" s="25"/>
      <c r="C6" s="77" t="s">
        <v>38</v>
      </c>
      <c r="D6" s="77" t="s">
        <v>37</v>
      </c>
      <c r="E6" s="25"/>
      <c r="F6" s="25"/>
      <c r="G6" s="85" t="s">
        <v>53</v>
      </c>
      <c r="H6" s="33"/>
      <c r="I6" s="85" t="s">
        <v>53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15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53</v>
      </c>
      <c r="P7" s="85" t="s">
        <v>31</v>
      </c>
      <c r="Q7" s="32" t="s">
        <v>30</v>
      </c>
      <c r="R7" s="28" t="s">
        <v>32</v>
      </c>
      <c r="S7" s="85" t="s">
        <v>53</v>
      </c>
      <c r="T7" s="83" t="s">
        <v>31</v>
      </c>
      <c r="U7" s="30" t="s">
        <v>49</v>
      </c>
      <c r="V7" s="85" t="s">
        <v>50</v>
      </c>
    </row>
    <row r="8" spans="1:22" x14ac:dyDescent="0.15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15">
      <c r="A9" s="8" t="s">
        <v>29</v>
      </c>
      <c r="B9" s="34">
        <f t="shared" ref="B9:I9" si="0">B10+B11</f>
        <v>-251</v>
      </c>
      <c r="C9" s="34">
        <f t="shared" si="0"/>
        <v>-106</v>
      </c>
      <c r="D9" s="34">
        <f t="shared" si="0"/>
        <v>-2640</v>
      </c>
      <c r="E9" s="34">
        <f t="shared" si="0"/>
        <v>-162</v>
      </c>
      <c r="F9" s="34">
        <f t="shared" si="0"/>
        <v>158</v>
      </c>
      <c r="G9" s="34">
        <f t="shared" si="0"/>
        <v>1771</v>
      </c>
      <c r="H9" s="34">
        <f t="shared" si="0"/>
        <v>320</v>
      </c>
      <c r="I9" s="34">
        <f t="shared" si="0"/>
        <v>3887</v>
      </c>
      <c r="J9" s="51">
        <f>K9-L9</f>
        <v>-6.8745422203620379</v>
      </c>
      <c r="K9" s="51">
        <v>6.7048004371432217</v>
      </c>
      <c r="L9" s="51">
        <v>13.57934265750526</v>
      </c>
      <c r="M9" s="34">
        <f t="shared" ref="M9:U9" si="1">M10+M11</f>
        <v>-89</v>
      </c>
      <c r="N9" s="34">
        <f t="shared" si="1"/>
        <v>384</v>
      </c>
      <c r="O9" s="34">
        <f t="shared" si="1"/>
        <v>6937</v>
      </c>
      <c r="P9" s="34">
        <f t="shared" si="1"/>
        <v>205</v>
      </c>
      <c r="Q9" s="34">
        <f t="shared" si="1"/>
        <v>179</v>
      </c>
      <c r="R9" s="34">
        <f>R10+R11</f>
        <v>473</v>
      </c>
      <c r="S9" s="34">
        <f t="shared" si="1"/>
        <v>7461</v>
      </c>
      <c r="T9" s="34">
        <f t="shared" si="1"/>
        <v>294</v>
      </c>
      <c r="U9" s="34">
        <f t="shared" si="1"/>
        <v>179</v>
      </c>
      <c r="V9" s="51">
        <v>-3.7767546766186513</v>
      </c>
    </row>
    <row r="10" spans="1:22" ht="15" customHeight="1" x14ac:dyDescent="0.15">
      <c r="A10" s="6" t="s">
        <v>28</v>
      </c>
      <c r="B10" s="35">
        <f t="shared" ref="B10:I10" si="2">B20+B21+B22+B23</f>
        <v>-143</v>
      </c>
      <c r="C10" s="35">
        <f t="shared" si="2"/>
        <v>-91</v>
      </c>
      <c r="D10" s="35">
        <f t="shared" si="2"/>
        <v>-1502</v>
      </c>
      <c r="E10" s="35">
        <f t="shared" si="2"/>
        <v>-87</v>
      </c>
      <c r="F10" s="35">
        <f t="shared" si="2"/>
        <v>129</v>
      </c>
      <c r="G10" s="35">
        <f t="shared" si="2"/>
        <v>1432</v>
      </c>
      <c r="H10" s="35">
        <f t="shared" si="2"/>
        <v>216</v>
      </c>
      <c r="I10" s="35">
        <f t="shared" si="2"/>
        <v>2655</v>
      </c>
      <c r="J10" s="48">
        <f t="shared" ref="J10:J38" si="3">K10-L10</f>
        <v>-4.9218136081055315</v>
      </c>
      <c r="K10" s="48">
        <v>7.2978615568461338</v>
      </c>
      <c r="L10" s="48">
        <v>12.219675164951665</v>
      </c>
      <c r="M10" s="35">
        <f t="shared" ref="M10:U10" si="4">M20+M21+M22+M23</f>
        <v>-56</v>
      </c>
      <c r="N10" s="35">
        <f t="shared" si="4"/>
        <v>289</v>
      </c>
      <c r="O10" s="35">
        <f t="shared" si="4"/>
        <v>5229</v>
      </c>
      <c r="P10" s="35">
        <f t="shared" si="4"/>
        <v>181</v>
      </c>
      <c r="Q10" s="35">
        <f t="shared" si="4"/>
        <v>108</v>
      </c>
      <c r="R10" s="35">
        <f t="shared" si="4"/>
        <v>345</v>
      </c>
      <c r="S10" s="35">
        <f t="shared" si="4"/>
        <v>5508</v>
      </c>
      <c r="T10" s="35">
        <f t="shared" si="4"/>
        <v>246</v>
      </c>
      <c r="U10" s="35">
        <f t="shared" si="4"/>
        <v>99</v>
      </c>
      <c r="V10" s="48">
        <v>-3.1680639316541352</v>
      </c>
    </row>
    <row r="11" spans="1:22" ht="15" customHeight="1" x14ac:dyDescent="0.15">
      <c r="A11" s="2" t="s">
        <v>27</v>
      </c>
      <c r="B11" s="36">
        <f t="shared" ref="B11:I11" si="5">B12+B13+B14+B15+B16</f>
        <v>-108</v>
      </c>
      <c r="C11" s="36">
        <f t="shared" si="5"/>
        <v>-15</v>
      </c>
      <c r="D11" s="36">
        <f t="shared" si="5"/>
        <v>-1138</v>
      </c>
      <c r="E11" s="36">
        <f t="shared" si="5"/>
        <v>-75</v>
      </c>
      <c r="F11" s="36">
        <f t="shared" si="5"/>
        <v>29</v>
      </c>
      <c r="G11" s="36">
        <f t="shared" si="5"/>
        <v>339</v>
      </c>
      <c r="H11" s="36">
        <f t="shared" si="5"/>
        <v>104</v>
      </c>
      <c r="I11" s="36">
        <f t="shared" si="5"/>
        <v>1232</v>
      </c>
      <c r="J11" s="53">
        <f t="shared" si="3"/>
        <v>-12.736053149468923</v>
      </c>
      <c r="K11" s="53">
        <v>4.9246072177946507</v>
      </c>
      <c r="L11" s="53">
        <v>17.660660367263574</v>
      </c>
      <c r="M11" s="36">
        <f t="shared" ref="M11:U11" si="6">M12+M13+M14+M15+M16</f>
        <v>-33</v>
      </c>
      <c r="N11" s="36">
        <f t="shared" si="6"/>
        <v>95</v>
      </c>
      <c r="O11" s="36">
        <f t="shared" si="6"/>
        <v>1708</v>
      </c>
      <c r="P11" s="36">
        <f t="shared" si="6"/>
        <v>24</v>
      </c>
      <c r="Q11" s="36">
        <f t="shared" si="6"/>
        <v>71</v>
      </c>
      <c r="R11" s="36">
        <f t="shared" si="6"/>
        <v>128</v>
      </c>
      <c r="S11" s="36">
        <f t="shared" si="6"/>
        <v>1953</v>
      </c>
      <c r="T11" s="36">
        <f t="shared" si="6"/>
        <v>48</v>
      </c>
      <c r="U11" s="36">
        <f t="shared" si="6"/>
        <v>80</v>
      </c>
      <c r="V11" s="53">
        <v>-5.6038633857663243</v>
      </c>
    </row>
    <row r="12" spans="1:22" ht="15" customHeight="1" x14ac:dyDescent="0.15">
      <c r="A12" s="6" t="s">
        <v>26</v>
      </c>
      <c r="B12" s="35">
        <f t="shared" ref="B12:I12" si="7">B24</f>
        <v>-5</v>
      </c>
      <c r="C12" s="35">
        <f t="shared" si="7"/>
        <v>0</v>
      </c>
      <c r="D12" s="35">
        <f t="shared" si="7"/>
        <v>-89</v>
      </c>
      <c r="E12" s="35">
        <f t="shared" si="7"/>
        <v>0</v>
      </c>
      <c r="F12" s="35">
        <f t="shared" si="7"/>
        <v>4</v>
      </c>
      <c r="G12" s="35">
        <f t="shared" si="7"/>
        <v>30</v>
      </c>
      <c r="H12" s="35">
        <f t="shared" si="7"/>
        <v>4</v>
      </c>
      <c r="I12" s="35">
        <f t="shared" si="7"/>
        <v>89</v>
      </c>
      <c r="J12" s="48">
        <f t="shared" si="3"/>
        <v>0</v>
      </c>
      <c r="K12" s="48">
        <v>8.7814266811018893</v>
      </c>
      <c r="L12" s="48">
        <v>8.7814266811018893</v>
      </c>
      <c r="M12" s="35">
        <f t="shared" ref="M12:U12" si="8">M24</f>
        <v>-5</v>
      </c>
      <c r="N12" s="35">
        <f t="shared" si="8"/>
        <v>10</v>
      </c>
      <c r="O12" s="35">
        <f t="shared" si="8"/>
        <v>146</v>
      </c>
      <c r="P12" s="35">
        <f t="shared" si="8"/>
        <v>4</v>
      </c>
      <c r="Q12" s="35">
        <f t="shared" si="8"/>
        <v>6</v>
      </c>
      <c r="R12" s="35">
        <f t="shared" si="8"/>
        <v>15</v>
      </c>
      <c r="S12" s="35">
        <f t="shared" si="8"/>
        <v>176</v>
      </c>
      <c r="T12" s="35">
        <f t="shared" si="8"/>
        <v>5</v>
      </c>
      <c r="U12" s="35">
        <f t="shared" si="8"/>
        <v>10</v>
      </c>
      <c r="V12" s="48">
        <v>-10.976783351377364</v>
      </c>
    </row>
    <row r="13" spans="1:22" ht="15" customHeight="1" x14ac:dyDescent="0.15">
      <c r="A13" s="4" t="s">
        <v>25</v>
      </c>
      <c r="B13" s="37">
        <f t="shared" ref="B13:I13" si="9">B25+B26+B27</f>
        <v>-46</v>
      </c>
      <c r="C13" s="37">
        <f t="shared" si="9"/>
        <v>-18</v>
      </c>
      <c r="D13" s="37">
        <f t="shared" si="9"/>
        <v>-294</v>
      </c>
      <c r="E13" s="37">
        <f t="shared" si="9"/>
        <v>-24</v>
      </c>
      <c r="F13" s="37">
        <f t="shared" si="9"/>
        <v>2</v>
      </c>
      <c r="G13" s="37">
        <f t="shared" si="9"/>
        <v>46</v>
      </c>
      <c r="H13" s="37">
        <f t="shared" si="9"/>
        <v>26</v>
      </c>
      <c r="I13" s="37">
        <f t="shared" si="9"/>
        <v>246</v>
      </c>
      <c r="J13" s="49">
        <f t="shared" si="3"/>
        <v>-22.499614732624444</v>
      </c>
      <c r="K13" s="49">
        <v>1.87496789438537</v>
      </c>
      <c r="L13" s="49">
        <v>24.374582627009815</v>
      </c>
      <c r="M13" s="37">
        <f t="shared" ref="M13:U13" si="10">M25+M26+M27</f>
        <v>-22</v>
      </c>
      <c r="N13" s="37">
        <f t="shared" si="10"/>
        <v>12</v>
      </c>
      <c r="O13" s="37">
        <f t="shared" si="10"/>
        <v>253</v>
      </c>
      <c r="P13" s="37">
        <f t="shared" si="10"/>
        <v>6</v>
      </c>
      <c r="Q13" s="37">
        <f t="shared" si="10"/>
        <v>6</v>
      </c>
      <c r="R13" s="37">
        <f t="shared" si="10"/>
        <v>34</v>
      </c>
      <c r="S13" s="37">
        <f t="shared" si="10"/>
        <v>347</v>
      </c>
      <c r="T13" s="37">
        <f t="shared" si="10"/>
        <v>17</v>
      </c>
      <c r="U13" s="37">
        <f t="shared" si="10"/>
        <v>17</v>
      </c>
      <c r="V13" s="49">
        <v>-20.624646838239066</v>
      </c>
    </row>
    <row r="14" spans="1:22" ht="15" customHeight="1" x14ac:dyDescent="0.15">
      <c r="A14" s="4" t="s">
        <v>24</v>
      </c>
      <c r="B14" s="37">
        <f t="shared" ref="B14:I14" si="11">B28+B29+B30+B31</f>
        <v>-32</v>
      </c>
      <c r="C14" s="37">
        <f t="shared" si="11"/>
        <v>-13</v>
      </c>
      <c r="D14" s="37">
        <f t="shared" si="11"/>
        <v>-352</v>
      </c>
      <c r="E14" s="37">
        <f t="shared" si="11"/>
        <v>-25</v>
      </c>
      <c r="F14" s="37">
        <f t="shared" si="11"/>
        <v>15</v>
      </c>
      <c r="G14" s="37">
        <f t="shared" si="11"/>
        <v>154</v>
      </c>
      <c r="H14" s="37">
        <f t="shared" si="11"/>
        <v>40</v>
      </c>
      <c r="I14" s="37">
        <f t="shared" si="11"/>
        <v>431</v>
      </c>
      <c r="J14" s="49">
        <f t="shared" si="3"/>
        <v>-11.116796413386449</v>
      </c>
      <c r="K14" s="49">
        <v>6.6700778480318705</v>
      </c>
      <c r="L14" s="49">
        <v>17.786874261418319</v>
      </c>
      <c r="M14" s="37">
        <f t="shared" ref="M14:U14" si="12">M28+M29+M30+M31</f>
        <v>-7</v>
      </c>
      <c r="N14" s="37">
        <f t="shared" si="12"/>
        <v>43</v>
      </c>
      <c r="O14" s="37">
        <f t="shared" si="12"/>
        <v>668</v>
      </c>
      <c r="P14" s="37">
        <f t="shared" si="12"/>
        <v>10</v>
      </c>
      <c r="Q14" s="37">
        <f t="shared" si="12"/>
        <v>33</v>
      </c>
      <c r="R14" s="37">
        <f t="shared" si="12"/>
        <v>50</v>
      </c>
      <c r="S14" s="37">
        <f t="shared" si="12"/>
        <v>743</v>
      </c>
      <c r="T14" s="37">
        <f t="shared" si="12"/>
        <v>14</v>
      </c>
      <c r="U14" s="37">
        <f t="shared" si="12"/>
        <v>36</v>
      </c>
      <c r="V14" s="49">
        <v>-3.1127029957482115</v>
      </c>
    </row>
    <row r="15" spans="1:22" ht="15" customHeight="1" x14ac:dyDescent="0.15">
      <c r="A15" s="4" t="s">
        <v>23</v>
      </c>
      <c r="B15" s="37">
        <f t="shared" ref="B15:I15" si="13">B32+B33+B34+B35</f>
        <v>-19</v>
      </c>
      <c r="C15" s="37">
        <f t="shared" si="13"/>
        <v>4</v>
      </c>
      <c r="D15" s="37">
        <f t="shared" si="13"/>
        <v>-251</v>
      </c>
      <c r="E15" s="37">
        <f t="shared" si="13"/>
        <v>-21</v>
      </c>
      <c r="F15" s="37">
        <f t="shared" si="13"/>
        <v>4</v>
      </c>
      <c r="G15" s="37">
        <f t="shared" si="13"/>
        <v>90</v>
      </c>
      <c r="H15" s="37">
        <f t="shared" si="13"/>
        <v>25</v>
      </c>
      <c r="I15" s="37">
        <f t="shared" si="13"/>
        <v>330</v>
      </c>
      <c r="J15" s="49">
        <f t="shared" si="3"/>
        <v>-12.353737549560005</v>
      </c>
      <c r="K15" s="49">
        <v>2.3530928665828577</v>
      </c>
      <c r="L15" s="49">
        <v>14.706830416142862</v>
      </c>
      <c r="M15" s="37">
        <f t="shared" ref="M15:U15" si="14">M32+M33+M34+M35</f>
        <v>2</v>
      </c>
      <c r="N15" s="37">
        <f t="shared" si="14"/>
        <v>27</v>
      </c>
      <c r="O15" s="37">
        <f t="shared" si="14"/>
        <v>542</v>
      </c>
      <c r="P15" s="37">
        <f t="shared" si="14"/>
        <v>2</v>
      </c>
      <c r="Q15" s="37">
        <f t="shared" si="14"/>
        <v>25</v>
      </c>
      <c r="R15" s="37">
        <f t="shared" si="14"/>
        <v>25</v>
      </c>
      <c r="S15" s="37">
        <f t="shared" si="14"/>
        <v>553</v>
      </c>
      <c r="T15" s="37">
        <f t="shared" si="14"/>
        <v>9</v>
      </c>
      <c r="U15" s="37">
        <f t="shared" si="14"/>
        <v>16</v>
      </c>
      <c r="V15" s="49">
        <v>1.1765464332914295</v>
      </c>
    </row>
    <row r="16" spans="1:22" ht="15" customHeight="1" x14ac:dyDescent="0.15">
      <c r="A16" s="2" t="s">
        <v>22</v>
      </c>
      <c r="B16" s="36">
        <f t="shared" ref="B16:I16" si="15">B36+B37+B38</f>
        <v>-6</v>
      </c>
      <c r="C16" s="36">
        <f t="shared" si="15"/>
        <v>12</v>
      </c>
      <c r="D16" s="36">
        <f t="shared" si="15"/>
        <v>-152</v>
      </c>
      <c r="E16" s="36">
        <f t="shared" si="15"/>
        <v>-5</v>
      </c>
      <c r="F16" s="36">
        <f t="shared" si="15"/>
        <v>4</v>
      </c>
      <c r="G16" s="36">
        <f t="shared" si="15"/>
        <v>19</v>
      </c>
      <c r="H16" s="36">
        <f t="shared" si="15"/>
        <v>9</v>
      </c>
      <c r="I16" s="36">
        <f t="shared" si="15"/>
        <v>136</v>
      </c>
      <c r="J16" s="53">
        <f t="shared" si="3"/>
        <v>-11.96564384998689</v>
      </c>
      <c r="K16" s="53">
        <v>9.5725150799895076</v>
      </c>
      <c r="L16" s="53">
        <v>21.538158929976397</v>
      </c>
      <c r="M16" s="36">
        <f t="shared" ref="M16:U16" si="16">M36+M37+M38</f>
        <v>-1</v>
      </c>
      <c r="N16" s="36">
        <f t="shared" si="16"/>
        <v>3</v>
      </c>
      <c r="O16" s="36">
        <f t="shared" si="16"/>
        <v>99</v>
      </c>
      <c r="P16" s="36">
        <f t="shared" si="16"/>
        <v>2</v>
      </c>
      <c r="Q16" s="36">
        <f t="shared" si="16"/>
        <v>1</v>
      </c>
      <c r="R16" s="36">
        <f t="shared" si="16"/>
        <v>4</v>
      </c>
      <c r="S16" s="36">
        <f t="shared" si="16"/>
        <v>134</v>
      </c>
      <c r="T16" s="36">
        <f t="shared" si="16"/>
        <v>3</v>
      </c>
      <c r="U16" s="36">
        <f t="shared" si="16"/>
        <v>1</v>
      </c>
      <c r="V16" s="53">
        <v>-2.3931287699973751</v>
      </c>
    </row>
    <row r="17" spans="1:22" ht="15" customHeight="1" x14ac:dyDescent="0.15">
      <c r="A17" s="6" t="s">
        <v>21</v>
      </c>
      <c r="B17" s="35">
        <f t="shared" ref="B17:I17" si="17">B12+B13+B20</f>
        <v>-90</v>
      </c>
      <c r="C17" s="35">
        <f t="shared" si="17"/>
        <v>-39</v>
      </c>
      <c r="D17" s="35">
        <f t="shared" si="17"/>
        <v>-1021</v>
      </c>
      <c r="E17" s="35">
        <f t="shared" si="17"/>
        <v>-49</v>
      </c>
      <c r="F17" s="35">
        <f t="shared" si="17"/>
        <v>64</v>
      </c>
      <c r="G17" s="35">
        <f t="shared" si="17"/>
        <v>715</v>
      </c>
      <c r="H17" s="35">
        <f t="shared" si="17"/>
        <v>113</v>
      </c>
      <c r="I17" s="35">
        <f t="shared" si="17"/>
        <v>1498</v>
      </c>
      <c r="J17" s="48">
        <f t="shared" si="3"/>
        <v>-5.1789240810558796</v>
      </c>
      <c r="K17" s="48">
        <v>6.7643090038280898</v>
      </c>
      <c r="L17" s="48">
        <v>11.943233084883969</v>
      </c>
      <c r="M17" s="35">
        <f t="shared" ref="M17:U17" si="18">M12+M13+M20</f>
        <v>-41</v>
      </c>
      <c r="N17" s="35">
        <f t="shared" si="18"/>
        <v>125</v>
      </c>
      <c r="O17" s="35">
        <f t="shared" si="18"/>
        <v>2333</v>
      </c>
      <c r="P17" s="35">
        <f t="shared" si="18"/>
        <v>77</v>
      </c>
      <c r="Q17" s="35">
        <f t="shared" si="18"/>
        <v>48</v>
      </c>
      <c r="R17" s="35">
        <f t="shared" si="18"/>
        <v>166</v>
      </c>
      <c r="S17" s="35">
        <f t="shared" si="18"/>
        <v>2571</v>
      </c>
      <c r="T17" s="35">
        <f t="shared" si="18"/>
        <v>112</v>
      </c>
      <c r="U17" s="35">
        <f t="shared" si="18"/>
        <v>54</v>
      </c>
      <c r="V17" s="48">
        <v>-4.3333854555773677</v>
      </c>
    </row>
    <row r="18" spans="1:22" ht="15" customHeight="1" x14ac:dyDescent="0.15">
      <c r="A18" s="4" t="s">
        <v>20</v>
      </c>
      <c r="B18" s="37">
        <f t="shared" ref="B18:I18" si="19">B14+B22</f>
        <v>-50</v>
      </c>
      <c r="C18" s="37">
        <f t="shared" si="19"/>
        <v>-3</v>
      </c>
      <c r="D18" s="37">
        <f t="shared" si="19"/>
        <v>-723</v>
      </c>
      <c r="E18" s="37">
        <f t="shared" si="19"/>
        <v>-48</v>
      </c>
      <c r="F18" s="37">
        <f t="shared" si="19"/>
        <v>23</v>
      </c>
      <c r="G18" s="37">
        <f t="shared" si="19"/>
        <v>290</v>
      </c>
      <c r="H18" s="37">
        <f t="shared" si="19"/>
        <v>71</v>
      </c>
      <c r="I18" s="37">
        <f t="shared" si="19"/>
        <v>795</v>
      </c>
      <c r="J18" s="49">
        <f t="shared" si="3"/>
        <v>-11.300965613328946</v>
      </c>
      <c r="K18" s="49">
        <v>5.4150460230534545</v>
      </c>
      <c r="L18" s="49">
        <v>16.716011636382401</v>
      </c>
      <c r="M18" s="37">
        <f t="shared" ref="M18:U18" si="20">M14+M22</f>
        <v>-2</v>
      </c>
      <c r="N18" s="37">
        <f t="shared" si="20"/>
        <v>84</v>
      </c>
      <c r="O18" s="37">
        <f t="shared" si="20"/>
        <v>1225</v>
      </c>
      <c r="P18" s="37">
        <f t="shared" si="20"/>
        <v>26</v>
      </c>
      <c r="Q18" s="37">
        <f t="shared" si="20"/>
        <v>58</v>
      </c>
      <c r="R18" s="37">
        <f t="shared" si="20"/>
        <v>86</v>
      </c>
      <c r="S18" s="37">
        <f t="shared" si="20"/>
        <v>1443</v>
      </c>
      <c r="T18" s="37">
        <f t="shared" si="20"/>
        <v>27</v>
      </c>
      <c r="U18" s="37">
        <f t="shared" si="20"/>
        <v>59</v>
      </c>
      <c r="V18" s="49">
        <v>-0.47087356722203921</v>
      </c>
    </row>
    <row r="19" spans="1:22" ht="15" customHeight="1" x14ac:dyDescent="0.15">
      <c r="A19" s="2" t="s">
        <v>19</v>
      </c>
      <c r="B19" s="36">
        <f t="shared" ref="B19:I19" si="21">B15+B16+B21+B23</f>
        <v>-111</v>
      </c>
      <c r="C19" s="36">
        <f t="shared" si="21"/>
        <v>-64</v>
      </c>
      <c r="D19" s="36">
        <f t="shared" si="21"/>
        <v>-896</v>
      </c>
      <c r="E19" s="36">
        <f t="shared" si="21"/>
        <v>-65</v>
      </c>
      <c r="F19" s="36">
        <f t="shared" si="21"/>
        <v>71</v>
      </c>
      <c r="G19" s="36">
        <f t="shared" si="21"/>
        <v>766</v>
      </c>
      <c r="H19" s="36">
        <f t="shared" si="21"/>
        <v>136</v>
      </c>
      <c r="I19" s="36">
        <f t="shared" si="21"/>
        <v>1594</v>
      </c>
      <c r="J19" s="53">
        <f t="shared" si="3"/>
        <v>-6.5947292200012768</v>
      </c>
      <c r="K19" s="53">
        <v>7.2034734556937039</v>
      </c>
      <c r="L19" s="53">
        <v>13.798202675694981</v>
      </c>
      <c r="M19" s="36">
        <f t="shared" ref="M19:U19" si="22">M15+M16+M21+M23</f>
        <v>-46</v>
      </c>
      <c r="N19" s="36">
        <f t="shared" si="22"/>
        <v>175</v>
      </c>
      <c r="O19" s="36">
        <f t="shared" si="22"/>
        <v>3379</v>
      </c>
      <c r="P19" s="36">
        <f t="shared" si="22"/>
        <v>102</v>
      </c>
      <c r="Q19" s="36">
        <f t="shared" si="22"/>
        <v>73</v>
      </c>
      <c r="R19" s="36">
        <f t="shared" si="22"/>
        <v>221</v>
      </c>
      <c r="S19" s="36">
        <f t="shared" si="22"/>
        <v>3447</v>
      </c>
      <c r="T19" s="36">
        <f t="shared" si="22"/>
        <v>155</v>
      </c>
      <c r="U19" s="36">
        <f t="shared" si="22"/>
        <v>66</v>
      </c>
      <c r="V19" s="53">
        <v>-4.6670391403085958</v>
      </c>
    </row>
    <row r="20" spans="1:22" ht="15" customHeight="1" x14ac:dyDescent="0.15">
      <c r="A20" s="5" t="s">
        <v>18</v>
      </c>
      <c r="B20" s="40">
        <f>E20+M20</f>
        <v>-39</v>
      </c>
      <c r="C20" s="40">
        <v>-21</v>
      </c>
      <c r="D20" s="40">
        <f>G20-I20+O20-S20</f>
        <v>-638</v>
      </c>
      <c r="E20" s="40">
        <f>F20-H20</f>
        <v>-25</v>
      </c>
      <c r="F20" s="40">
        <v>58</v>
      </c>
      <c r="G20" s="40">
        <v>639</v>
      </c>
      <c r="H20" s="40">
        <v>83</v>
      </c>
      <c r="I20" s="40">
        <v>1163</v>
      </c>
      <c r="J20" s="61">
        <f t="shared" si="3"/>
        <v>-3.1489188424401791</v>
      </c>
      <c r="K20" s="61">
        <v>7.3054917144612146</v>
      </c>
      <c r="L20" s="61">
        <v>10.454410556901394</v>
      </c>
      <c r="M20" s="40">
        <f>N20-R20</f>
        <v>-14</v>
      </c>
      <c r="N20" s="40">
        <f>SUM(P20:Q20)</f>
        <v>103</v>
      </c>
      <c r="O20" s="41">
        <v>1934</v>
      </c>
      <c r="P20" s="41">
        <v>67</v>
      </c>
      <c r="Q20" s="41">
        <v>36</v>
      </c>
      <c r="R20" s="41">
        <f>SUM(T20:U20)</f>
        <v>117</v>
      </c>
      <c r="S20" s="41">
        <v>2048</v>
      </c>
      <c r="T20" s="41">
        <v>90</v>
      </c>
      <c r="U20" s="41">
        <v>27</v>
      </c>
      <c r="V20" s="52">
        <v>-1.7633945517665008</v>
      </c>
    </row>
    <row r="21" spans="1:22" ht="15" customHeight="1" x14ac:dyDescent="0.15">
      <c r="A21" s="3" t="s">
        <v>17</v>
      </c>
      <c r="B21" s="42">
        <f t="shared" ref="B21:B38" si="23">E21+M21</f>
        <v>-66</v>
      </c>
      <c r="C21" s="42">
        <v>-71</v>
      </c>
      <c r="D21" s="42">
        <f t="shared" ref="D21:D38" si="24">G21-I21+O21-S21</f>
        <v>-321</v>
      </c>
      <c r="E21" s="42">
        <f t="shared" ref="E21:E38" si="25">F21-H21</f>
        <v>-31</v>
      </c>
      <c r="F21" s="42">
        <v>55</v>
      </c>
      <c r="G21" s="42">
        <v>564</v>
      </c>
      <c r="H21" s="42">
        <v>86</v>
      </c>
      <c r="I21" s="42">
        <v>919</v>
      </c>
      <c r="J21" s="62">
        <f t="shared" si="3"/>
        <v>-4.8764825541304635</v>
      </c>
      <c r="K21" s="62">
        <v>8.6518238863605017</v>
      </c>
      <c r="L21" s="62">
        <v>13.528306440490965</v>
      </c>
      <c r="M21" s="42">
        <f t="shared" ref="M21:M38" si="26">N21-R21</f>
        <v>-35</v>
      </c>
      <c r="N21" s="42">
        <f>SUM(P21:Q21)</f>
        <v>119</v>
      </c>
      <c r="O21" s="42">
        <v>2275</v>
      </c>
      <c r="P21" s="42">
        <v>83</v>
      </c>
      <c r="Q21" s="42">
        <v>36</v>
      </c>
      <c r="R21" s="42">
        <f t="shared" ref="R21:R38" si="27">SUM(T21:U21)</f>
        <v>154</v>
      </c>
      <c r="S21" s="42">
        <v>2241</v>
      </c>
      <c r="T21" s="42">
        <v>113</v>
      </c>
      <c r="U21" s="42">
        <v>41</v>
      </c>
      <c r="V21" s="49">
        <v>-5.5057061095021353</v>
      </c>
    </row>
    <row r="22" spans="1:22" ht="15" customHeight="1" x14ac:dyDescent="0.15">
      <c r="A22" s="3" t="s">
        <v>16</v>
      </c>
      <c r="B22" s="42">
        <f t="shared" si="23"/>
        <v>-18</v>
      </c>
      <c r="C22" s="42">
        <v>10</v>
      </c>
      <c r="D22" s="42">
        <f t="shared" si="24"/>
        <v>-371</v>
      </c>
      <c r="E22" s="42">
        <f t="shared" si="25"/>
        <v>-23</v>
      </c>
      <c r="F22" s="42">
        <v>8</v>
      </c>
      <c r="G22" s="42">
        <v>136</v>
      </c>
      <c r="H22" s="42">
        <v>31</v>
      </c>
      <c r="I22" s="42">
        <v>364</v>
      </c>
      <c r="J22" s="62">
        <f t="shared" si="3"/>
        <v>-11.508197620222628</v>
      </c>
      <c r="K22" s="62">
        <v>4.0028513461643902</v>
      </c>
      <c r="L22" s="62">
        <v>15.511048966387017</v>
      </c>
      <c r="M22" s="42">
        <f t="shared" si="26"/>
        <v>5</v>
      </c>
      <c r="N22" s="42">
        <f t="shared" ref="N22:N38" si="28">SUM(P22:Q22)</f>
        <v>41</v>
      </c>
      <c r="O22" s="42">
        <v>557</v>
      </c>
      <c r="P22" s="42">
        <v>16</v>
      </c>
      <c r="Q22" s="42">
        <v>25</v>
      </c>
      <c r="R22" s="42">
        <f t="shared" si="27"/>
        <v>36</v>
      </c>
      <c r="S22" s="42">
        <v>700</v>
      </c>
      <c r="T22" s="42">
        <v>13</v>
      </c>
      <c r="U22" s="42">
        <v>23</v>
      </c>
      <c r="V22" s="49">
        <v>2.501782091352748</v>
      </c>
    </row>
    <row r="23" spans="1:22" ht="15" customHeight="1" x14ac:dyDescent="0.15">
      <c r="A23" s="1" t="s">
        <v>15</v>
      </c>
      <c r="B23" s="43">
        <f t="shared" si="23"/>
        <v>-20</v>
      </c>
      <c r="C23" s="43">
        <v>-9</v>
      </c>
      <c r="D23" s="43">
        <f t="shared" si="24"/>
        <v>-172</v>
      </c>
      <c r="E23" s="43">
        <f t="shared" si="25"/>
        <v>-8</v>
      </c>
      <c r="F23" s="43">
        <v>8</v>
      </c>
      <c r="G23" s="43">
        <v>93</v>
      </c>
      <c r="H23" s="43">
        <v>16</v>
      </c>
      <c r="I23" s="43">
        <v>209</v>
      </c>
      <c r="J23" s="63">
        <f t="shared" si="3"/>
        <v>-5.7905487139825889</v>
      </c>
      <c r="K23" s="63">
        <v>5.7905487139825889</v>
      </c>
      <c r="L23" s="63">
        <v>11.581097427965178</v>
      </c>
      <c r="M23" s="43">
        <f t="shared" si="26"/>
        <v>-12</v>
      </c>
      <c r="N23" s="43">
        <f t="shared" si="28"/>
        <v>26</v>
      </c>
      <c r="O23" s="43">
        <v>463</v>
      </c>
      <c r="P23" s="43">
        <v>15</v>
      </c>
      <c r="Q23" s="43">
        <v>11</v>
      </c>
      <c r="R23" s="43">
        <f t="shared" si="27"/>
        <v>38</v>
      </c>
      <c r="S23" s="47">
        <v>519</v>
      </c>
      <c r="T23" s="47">
        <v>30</v>
      </c>
      <c r="U23" s="47">
        <v>8</v>
      </c>
      <c r="V23" s="54">
        <v>-8.685823070973882</v>
      </c>
    </row>
    <row r="24" spans="1:22" ht="15" customHeight="1" x14ac:dyDescent="0.15">
      <c r="A24" s="7" t="s">
        <v>14</v>
      </c>
      <c r="B24" s="45">
        <f t="shared" si="23"/>
        <v>-5</v>
      </c>
      <c r="C24" s="45">
        <v>0</v>
      </c>
      <c r="D24" s="45">
        <f t="shared" si="24"/>
        <v>-89</v>
      </c>
      <c r="E24" s="40">
        <f t="shared" si="25"/>
        <v>0</v>
      </c>
      <c r="F24" s="45">
        <v>4</v>
      </c>
      <c r="G24" s="45">
        <v>30</v>
      </c>
      <c r="H24" s="45">
        <v>4</v>
      </c>
      <c r="I24" s="46">
        <v>89</v>
      </c>
      <c r="J24" s="73">
        <f t="shared" si="3"/>
        <v>0</v>
      </c>
      <c r="K24" s="73">
        <v>8.7814266811018893</v>
      </c>
      <c r="L24" s="73">
        <v>8.7814266811018893</v>
      </c>
      <c r="M24" s="40">
        <f t="shared" si="26"/>
        <v>-5</v>
      </c>
      <c r="N24" s="45">
        <f t="shared" si="28"/>
        <v>10</v>
      </c>
      <c r="O24" s="45">
        <v>146</v>
      </c>
      <c r="P24" s="45">
        <v>4</v>
      </c>
      <c r="Q24" s="45">
        <v>6</v>
      </c>
      <c r="R24" s="45">
        <f t="shared" si="27"/>
        <v>15</v>
      </c>
      <c r="S24" s="45">
        <v>176</v>
      </c>
      <c r="T24" s="45">
        <v>5</v>
      </c>
      <c r="U24" s="45">
        <v>10</v>
      </c>
      <c r="V24" s="51">
        <v>-10.976783351377364</v>
      </c>
    </row>
    <row r="25" spans="1:22" ht="15" customHeight="1" x14ac:dyDescent="0.15">
      <c r="A25" s="5" t="s">
        <v>13</v>
      </c>
      <c r="B25" s="40">
        <f t="shared" si="23"/>
        <v>-6</v>
      </c>
      <c r="C25" s="40">
        <v>-5</v>
      </c>
      <c r="D25" s="40">
        <f t="shared" si="24"/>
        <v>-52</v>
      </c>
      <c r="E25" s="40">
        <f t="shared" si="25"/>
        <v>-4</v>
      </c>
      <c r="F25" s="40">
        <v>0</v>
      </c>
      <c r="G25" s="40">
        <v>0</v>
      </c>
      <c r="H25" s="40">
        <v>4</v>
      </c>
      <c r="I25" s="40">
        <v>40</v>
      </c>
      <c r="J25" s="61">
        <f t="shared" si="3"/>
        <v>-33.333333333333336</v>
      </c>
      <c r="K25" s="61">
        <v>0</v>
      </c>
      <c r="L25" s="61">
        <v>33.333333333333336</v>
      </c>
      <c r="M25" s="40">
        <f t="shared" si="26"/>
        <v>-2</v>
      </c>
      <c r="N25" s="40">
        <f t="shared" si="28"/>
        <v>1</v>
      </c>
      <c r="O25" s="40">
        <v>29</v>
      </c>
      <c r="P25" s="40">
        <v>0</v>
      </c>
      <c r="Q25" s="40">
        <v>1</v>
      </c>
      <c r="R25" s="40">
        <f t="shared" si="27"/>
        <v>3</v>
      </c>
      <c r="S25" s="41">
        <v>41</v>
      </c>
      <c r="T25" s="41">
        <v>0</v>
      </c>
      <c r="U25" s="41">
        <v>3</v>
      </c>
      <c r="V25" s="52">
        <v>-16.666666666666664</v>
      </c>
    </row>
    <row r="26" spans="1:22" ht="15" customHeight="1" x14ac:dyDescent="0.15">
      <c r="A26" s="3" t="s">
        <v>12</v>
      </c>
      <c r="B26" s="42">
        <f t="shared" si="23"/>
        <v>-19</v>
      </c>
      <c r="C26" s="42">
        <v>-10</v>
      </c>
      <c r="D26" s="42">
        <f t="shared" si="24"/>
        <v>-97</v>
      </c>
      <c r="E26" s="42">
        <f t="shared" si="25"/>
        <v>-9</v>
      </c>
      <c r="F26" s="42">
        <v>0</v>
      </c>
      <c r="G26" s="42">
        <v>14</v>
      </c>
      <c r="H26" s="42">
        <v>9</v>
      </c>
      <c r="I26" s="42">
        <v>73</v>
      </c>
      <c r="J26" s="62">
        <f t="shared" si="3"/>
        <v>-32.87301110777544</v>
      </c>
      <c r="K26" s="62">
        <v>0</v>
      </c>
      <c r="L26" s="62">
        <v>32.87301110777544</v>
      </c>
      <c r="M26" s="42">
        <f t="shared" si="26"/>
        <v>-10</v>
      </c>
      <c r="N26" s="42">
        <f t="shared" si="28"/>
        <v>2</v>
      </c>
      <c r="O26" s="42">
        <v>71</v>
      </c>
      <c r="P26" s="42">
        <v>2</v>
      </c>
      <c r="Q26" s="42">
        <v>0</v>
      </c>
      <c r="R26" s="42">
        <f t="shared" si="27"/>
        <v>12</v>
      </c>
      <c r="S26" s="42">
        <v>109</v>
      </c>
      <c r="T26" s="42">
        <v>8</v>
      </c>
      <c r="U26" s="42">
        <v>4</v>
      </c>
      <c r="V26" s="49">
        <v>-36.525567897528269</v>
      </c>
    </row>
    <row r="27" spans="1:22" ht="15" customHeight="1" x14ac:dyDescent="0.15">
      <c r="A27" s="1" t="s">
        <v>11</v>
      </c>
      <c r="B27" s="43">
        <f t="shared" si="23"/>
        <v>-21</v>
      </c>
      <c r="C27" s="43">
        <v>-3</v>
      </c>
      <c r="D27" s="43">
        <f t="shared" si="24"/>
        <v>-145</v>
      </c>
      <c r="E27" s="43">
        <f t="shared" si="25"/>
        <v>-11</v>
      </c>
      <c r="F27" s="43">
        <v>2</v>
      </c>
      <c r="G27" s="43">
        <v>32</v>
      </c>
      <c r="H27" s="43">
        <v>13</v>
      </c>
      <c r="I27" s="43">
        <v>133</v>
      </c>
      <c r="J27" s="63">
        <f t="shared" si="3"/>
        <v>-16.347054273034491</v>
      </c>
      <c r="K27" s="63">
        <v>2.97219168600627</v>
      </c>
      <c r="L27" s="63">
        <v>19.31924595904076</v>
      </c>
      <c r="M27" s="43">
        <f t="shared" si="26"/>
        <v>-10</v>
      </c>
      <c r="N27" s="43">
        <f t="shared" si="28"/>
        <v>9</v>
      </c>
      <c r="O27" s="47">
        <v>153</v>
      </c>
      <c r="P27" s="47">
        <v>4</v>
      </c>
      <c r="Q27" s="47">
        <v>5</v>
      </c>
      <c r="R27" s="47">
        <f t="shared" si="27"/>
        <v>19</v>
      </c>
      <c r="S27" s="47">
        <v>197</v>
      </c>
      <c r="T27" s="47">
        <v>9</v>
      </c>
      <c r="U27" s="47">
        <v>10</v>
      </c>
      <c r="V27" s="54">
        <v>-14.860958430031349</v>
      </c>
    </row>
    <row r="28" spans="1:22" ht="15" customHeight="1" x14ac:dyDescent="0.15">
      <c r="A28" s="5" t="s">
        <v>10</v>
      </c>
      <c r="B28" s="40">
        <f t="shared" si="23"/>
        <v>-9</v>
      </c>
      <c r="C28" s="40">
        <v>-4</v>
      </c>
      <c r="D28" s="40">
        <f t="shared" si="24"/>
        <v>-89</v>
      </c>
      <c r="E28" s="40">
        <f t="shared" si="25"/>
        <v>-6</v>
      </c>
      <c r="F28" s="40">
        <v>0</v>
      </c>
      <c r="G28" s="40">
        <v>8</v>
      </c>
      <c r="H28" s="40">
        <v>6</v>
      </c>
      <c r="I28" s="40">
        <v>81</v>
      </c>
      <c r="J28" s="61">
        <f t="shared" si="3"/>
        <v>-23.525620367386399</v>
      </c>
      <c r="K28" s="61">
        <v>0</v>
      </c>
      <c r="L28" s="61">
        <v>23.525620367386399</v>
      </c>
      <c r="M28" s="40">
        <f t="shared" si="26"/>
        <v>-3</v>
      </c>
      <c r="N28" s="40">
        <f t="shared" si="28"/>
        <v>4</v>
      </c>
      <c r="O28" s="40">
        <v>67</v>
      </c>
      <c r="P28" s="40">
        <v>2</v>
      </c>
      <c r="Q28" s="40">
        <v>2</v>
      </c>
      <c r="R28" s="40">
        <f t="shared" si="27"/>
        <v>7</v>
      </c>
      <c r="S28" s="40">
        <v>83</v>
      </c>
      <c r="T28" s="40">
        <v>3</v>
      </c>
      <c r="U28" s="40">
        <v>4</v>
      </c>
      <c r="V28" s="48">
        <v>-11.762810183693201</v>
      </c>
    </row>
    <row r="29" spans="1:22" ht="15" customHeight="1" x14ac:dyDescent="0.15">
      <c r="A29" s="3" t="s">
        <v>9</v>
      </c>
      <c r="B29" s="42">
        <f t="shared" si="23"/>
        <v>-8</v>
      </c>
      <c r="C29" s="42">
        <v>1</v>
      </c>
      <c r="D29" s="42">
        <f t="shared" si="24"/>
        <v>-61</v>
      </c>
      <c r="E29" s="42">
        <f t="shared" si="25"/>
        <v>-5</v>
      </c>
      <c r="F29" s="42">
        <v>8</v>
      </c>
      <c r="G29" s="42">
        <v>50</v>
      </c>
      <c r="H29" s="42">
        <v>13</v>
      </c>
      <c r="I29" s="42">
        <v>107</v>
      </c>
      <c r="J29" s="62">
        <f t="shared" si="3"/>
        <v>-7.2906679450303642</v>
      </c>
      <c r="K29" s="62">
        <v>11.665068712048576</v>
      </c>
      <c r="L29" s="62">
        <v>18.955736657078941</v>
      </c>
      <c r="M29" s="42">
        <f t="shared" si="26"/>
        <v>-3</v>
      </c>
      <c r="N29" s="42">
        <f t="shared" si="28"/>
        <v>15</v>
      </c>
      <c r="O29" s="42">
        <v>231</v>
      </c>
      <c r="P29" s="42">
        <v>1</v>
      </c>
      <c r="Q29" s="42">
        <v>14</v>
      </c>
      <c r="R29" s="42">
        <f t="shared" si="27"/>
        <v>18</v>
      </c>
      <c r="S29" s="42">
        <v>235</v>
      </c>
      <c r="T29" s="42">
        <v>5</v>
      </c>
      <c r="U29" s="42">
        <v>13</v>
      </c>
      <c r="V29" s="49">
        <v>-4.3744007670182157</v>
      </c>
    </row>
    <row r="30" spans="1:22" ht="15" customHeight="1" x14ac:dyDescent="0.15">
      <c r="A30" s="3" t="s">
        <v>8</v>
      </c>
      <c r="B30" s="42">
        <f t="shared" si="23"/>
        <v>-19</v>
      </c>
      <c r="C30" s="42">
        <v>-10</v>
      </c>
      <c r="D30" s="42">
        <f t="shared" si="24"/>
        <v>-194</v>
      </c>
      <c r="E30" s="42">
        <f t="shared" si="25"/>
        <v>-13</v>
      </c>
      <c r="F30" s="42">
        <v>3</v>
      </c>
      <c r="G30" s="42">
        <v>47</v>
      </c>
      <c r="H30" s="42">
        <v>16</v>
      </c>
      <c r="I30" s="42">
        <v>143</v>
      </c>
      <c r="J30" s="62">
        <f t="shared" si="3"/>
        <v>-18.605654236756457</v>
      </c>
      <c r="K30" s="62">
        <v>4.2936125161745684</v>
      </c>
      <c r="L30" s="62">
        <v>22.899266752931027</v>
      </c>
      <c r="M30" s="42">
        <f t="shared" si="26"/>
        <v>-6</v>
      </c>
      <c r="N30" s="42">
        <f t="shared" si="28"/>
        <v>10</v>
      </c>
      <c r="O30" s="42">
        <v>162</v>
      </c>
      <c r="P30" s="42">
        <v>4</v>
      </c>
      <c r="Q30" s="42">
        <v>6</v>
      </c>
      <c r="R30" s="42">
        <f t="shared" si="27"/>
        <v>16</v>
      </c>
      <c r="S30" s="42">
        <v>260</v>
      </c>
      <c r="T30" s="42">
        <v>4</v>
      </c>
      <c r="U30" s="42">
        <v>12</v>
      </c>
      <c r="V30" s="49">
        <v>-8.587225032349135</v>
      </c>
    </row>
    <row r="31" spans="1:22" ht="15" customHeight="1" x14ac:dyDescent="0.15">
      <c r="A31" s="1" t="s">
        <v>7</v>
      </c>
      <c r="B31" s="43">
        <f t="shared" si="23"/>
        <v>4</v>
      </c>
      <c r="C31" s="43">
        <v>0</v>
      </c>
      <c r="D31" s="43">
        <f t="shared" si="24"/>
        <v>-8</v>
      </c>
      <c r="E31" s="43">
        <f t="shared" si="25"/>
        <v>-1</v>
      </c>
      <c r="F31" s="43">
        <v>4</v>
      </c>
      <c r="G31" s="43">
        <v>49</v>
      </c>
      <c r="H31" s="43">
        <v>5</v>
      </c>
      <c r="I31" s="43">
        <v>100</v>
      </c>
      <c r="J31" s="63">
        <f t="shared" si="3"/>
        <v>-1.641260848059714</v>
      </c>
      <c r="K31" s="63">
        <v>6.5650433922388594</v>
      </c>
      <c r="L31" s="63">
        <v>8.2063042402985733</v>
      </c>
      <c r="M31" s="43">
        <f t="shared" si="26"/>
        <v>5</v>
      </c>
      <c r="N31" s="43">
        <f t="shared" si="28"/>
        <v>14</v>
      </c>
      <c r="O31" s="43">
        <v>208</v>
      </c>
      <c r="P31" s="43">
        <v>3</v>
      </c>
      <c r="Q31" s="43">
        <v>11</v>
      </c>
      <c r="R31" s="43">
        <f t="shared" si="27"/>
        <v>9</v>
      </c>
      <c r="S31" s="43">
        <v>165</v>
      </c>
      <c r="T31" s="43">
        <v>2</v>
      </c>
      <c r="U31" s="43">
        <v>7</v>
      </c>
      <c r="V31" s="53">
        <v>8.2063042402985751</v>
      </c>
    </row>
    <row r="32" spans="1:22" ht="15" customHeight="1" x14ac:dyDescent="0.15">
      <c r="A32" s="5" t="s">
        <v>6</v>
      </c>
      <c r="B32" s="40">
        <f t="shared" si="23"/>
        <v>2</v>
      </c>
      <c r="C32" s="40">
        <v>-2</v>
      </c>
      <c r="D32" s="40">
        <f t="shared" si="24"/>
        <v>12</v>
      </c>
      <c r="E32" s="40">
        <f t="shared" si="25"/>
        <v>-1</v>
      </c>
      <c r="F32" s="40">
        <v>0</v>
      </c>
      <c r="G32" s="40">
        <v>14</v>
      </c>
      <c r="H32" s="40">
        <v>1</v>
      </c>
      <c r="I32" s="40">
        <v>15</v>
      </c>
      <c r="J32" s="61">
        <f t="shared" si="3"/>
        <v>-6.4476240946829178</v>
      </c>
      <c r="K32" s="61">
        <v>0</v>
      </c>
      <c r="L32" s="61">
        <v>6.4476240946829178</v>
      </c>
      <c r="M32" s="40">
        <f t="shared" si="26"/>
        <v>3</v>
      </c>
      <c r="N32" s="40">
        <f t="shared" si="28"/>
        <v>6</v>
      </c>
      <c r="O32" s="41">
        <v>97</v>
      </c>
      <c r="P32" s="41">
        <v>0</v>
      </c>
      <c r="Q32" s="41">
        <v>6</v>
      </c>
      <c r="R32" s="41">
        <f t="shared" si="27"/>
        <v>3</v>
      </c>
      <c r="S32" s="41">
        <v>84</v>
      </c>
      <c r="T32" s="41">
        <v>0</v>
      </c>
      <c r="U32" s="41">
        <v>3</v>
      </c>
      <c r="V32" s="52">
        <v>19.342872284048752</v>
      </c>
    </row>
    <row r="33" spans="1:22" ht="15" customHeight="1" x14ac:dyDescent="0.15">
      <c r="A33" s="3" t="s">
        <v>5</v>
      </c>
      <c r="B33" s="42">
        <f t="shared" si="23"/>
        <v>-2</v>
      </c>
      <c r="C33" s="42">
        <v>15</v>
      </c>
      <c r="D33" s="42">
        <f t="shared" si="24"/>
        <v>-111</v>
      </c>
      <c r="E33" s="42">
        <f>F33-H33</f>
        <v>-7</v>
      </c>
      <c r="F33" s="42">
        <v>3</v>
      </c>
      <c r="G33" s="42">
        <v>34</v>
      </c>
      <c r="H33" s="42">
        <v>10</v>
      </c>
      <c r="I33" s="42">
        <v>153</v>
      </c>
      <c r="J33" s="62">
        <f t="shared" si="3"/>
        <v>-10.787418197171204</v>
      </c>
      <c r="K33" s="62">
        <v>4.6231792273590884</v>
      </c>
      <c r="L33" s="62">
        <v>15.410597424530293</v>
      </c>
      <c r="M33" s="42">
        <f>N33-R33</f>
        <v>5</v>
      </c>
      <c r="N33" s="42">
        <f t="shared" si="28"/>
        <v>10</v>
      </c>
      <c r="O33" s="42">
        <v>192</v>
      </c>
      <c r="P33" s="42">
        <v>2</v>
      </c>
      <c r="Q33" s="42">
        <v>8</v>
      </c>
      <c r="R33" s="42">
        <f t="shared" si="27"/>
        <v>5</v>
      </c>
      <c r="S33" s="42">
        <v>184</v>
      </c>
      <c r="T33" s="42">
        <v>2</v>
      </c>
      <c r="U33" s="42">
        <v>3</v>
      </c>
      <c r="V33" s="49">
        <v>7.7052987122651464</v>
      </c>
    </row>
    <row r="34" spans="1:22" ht="15" customHeight="1" x14ac:dyDescent="0.15">
      <c r="A34" s="3" t="s">
        <v>4</v>
      </c>
      <c r="B34" s="42">
        <f t="shared" si="23"/>
        <v>-11</v>
      </c>
      <c r="C34" s="42">
        <v>-7</v>
      </c>
      <c r="D34" s="42">
        <f t="shared" si="24"/>
        <v>-81</v>
      </c>
      <c r="E34" s="42">
        <f t="shared" si="25"/>
        <v>-5</v>
      </c>
      <c r="F34" s="42">
        <v>1</v>
      </c>
      <c r="G34" s="42">
        <v>19</v>
      </c>
      <c r="H34" s="42">
        <v>6</v>
      </c>
      <c r="I34" s="42">
        <v>80</v>
      </c>
      <c r="J34" s="62">
        <f t="shared" si="3"/>
        <v>-11.445594230166197</v>
      </c>
      <c r="K34" s="62">
        <v>2.2891188460332392</v>
      </c>
      <c r="L34" s="62">
        <v>13.734713076199435</v>
      </c>
      <c r="M34" s="42">
        <f t="shared" si="26"/>
        <v>-6</v>
      </c>
      <c r="N34" s="42">
        <f t="shared" si="28"/>
        <v>4</v>
      </c>
      <c r="O34" s="42">
        <v>125</v>
      </c>
      <c r="P34" s="42">
        <v>0</v>
      </c>
      <c r="Q34" s="42">
        <v>4</v>
      </c>
      <c r="R34" s="42">
        <f t="shared" si="27"/>
        <v>10</v>
      </c>
      <c r="S34" s="42">
        <v>145</v>
      </c>
      <c r="T34" s="42">
        <v>4</v>
      </c>
      <c r="U34" s="42">
        <v>6</v>
      </c>
      <c r="V34" s="49">
        <v>-13.734713076199434</v>
      </c>
    </row>
    <row r="35" spans="1:22" ht="15" customHeight="1" x14ac:dyDescent="0.15">
      <c r="A35" s="1" t="s">
        <v>3</v>
      </c>
      <c r="B35" s="43">
        <f t="shared" si="23"/>
        <v>-8</v>
      </c>
      <c r="C35" s="43">
        <v>-2</v>
      </c>
      <c r="D35" s="43">
        <f t="shared" si="24"/>
        <v>-71</v>
      </c>
      <c r="E35" s="43">
        <f t="shared" si="25"/>
        <v>-8</v>
      </c>
      <c r="F35" s="43">
        <v>0</v>
      </c>
      <c r="G35" s="43">
        <v>23</v>
      </c>
      <c r="H35" s="43">
        <v>8</v>
      </c>
      <c r="I35" s="43">
        <v>82</v>
      </c>
      <c r="J35" s="63">
        <f t="shared" si="3"/>
        <v>-17.4276335422262</v>
      </c>
      <c r="K35" s="63">
        <v>0</v>
      </c>
      <c r="L35" s="63">
        <v>17.4276335422262</v>
      </c>
      <c r="M35" s="43">
        <f t="shared" si="26"/>
        <v>0</v>
      </c>
      <c r="N35" s="43">
        <f t="shared" si="28"/>
        <v>7</v>
      </c>
      <c r="O35" s="47">
        <v>128</v>
      </c>
      <c r="P35" s="47">
        <v>0</v>
      </c>
      <c r="Q35" s="47">
        <v>7</v>
      </c>
      <c r="R35" s="47">
        <f t="shared" si="27"/>
        <v>7</v>
      </c>
      <c r="S35" s="47">
        <v>140</v>
      </c>
      <c r="T35" s="47">
        <v>3</v>
      </c>
      <c r="U35" s="47">
        <v>4</v>
      </c>
      <c r="V35" s="54">
        <v>0</v>
      </c>
    </row>
    <row r="36" spans="1:22" ht="15" customHeight="1" x14ac:dyDescent="0.15">
      <c r="A36" s="5" t="s">
        <v>2</v>
      </c>
      <c r="B36" s="40">
        <f t="shared" si="23"/>
        <v>-2</v>
      </c>
      <c r="C36" s="40">
        <v>4</v>
      </c>
      <c r="D36" s="40">
        <f t="shared" si="24"/>
        <v>-68</v>
      </c>
      <c r="E36" s="40">
        <f t="shared" si="25"/>
        <v>0</v>
      </c>
      <c r="F36" s="40">
        <v>1</v>
      </c>
      <c r="G36" s="40">
        <v>7</v>
      </c>
      <c r="H36" s="40">
        <v>1</v>
      </c>
      <c r="I36" s="40">
        <v>57</v>
      </c>
      <c r="J36" s="61">
        <f t="shared" si="3"/>
        <v>0</v>
      </c>
      <c r="K36" s="61">
        <v>5.666821922061791</v>
      </c>
      <c r="L36" s="61">
        <v>5.666821922061791</v>
      </c>
      <c r="M36" s="40">
        <f t="shared" si="26"/>
        <v>-2</v>
      </c>
      <c r="N36" s="40">
        <f t="shared" si="28"/>
        <v>1</v>
      </c>
      <c r="O36" s="40">
        <v>37</v>
      </c>
      <c r="P36" s="40">
        <v>1</v>
      </c>
      <c r="Q36" s="40">
        <v>0</v>
      </c>
      <c r="R36" s="40">
        <f t="shared" si="27"/>
        <v>3</v>
      </c>
      <c r="S36" s="40">
        <v>55</v>
      </c>
      <c r="T36" s="40">
        <v>2</v>
      </c>
      <c r="U36" s="40">
        <v>1</v>
      </c>
      <c r="V36" s="48">
        <v>-11.333643844123584</v>
      </c>
    </row>
    <row r="37" spans="1:22" ht="15" customHeight="1" x14ac:dyDescent="0.15">
      <c r="A37" s="3" t="s">
        <v>1</v>
      </c>
      <c r="B37" s="42">
        <f t="shared" si="23"/>
        <v>-2</v>
      </c>
      <c r="C37" s="42">
        <v>7</v>
      </c>
      <c r="D37" s="42">
        <f t="shared" si="24"/>
        <v>-49</v>
      </c>
      <c r="E37" s="42">
        <f t="shared" si="25"/>
        <v>-3</v>
      </c>
      <c r="F37" s="42">
        <v>0</v>
      </c>
      <c r="G37" s="42">
        <v>4</v>
      </c>
      <c r="H37" s="42">
        <v>3</v>
      </c>
      <c r="I37" s="42">
        <v>41</v>
      </c>
      <c r="J37" s="62">
        <f t="shared" si="3"/>
        <v>-23.747560182173064</v>
      </c>
      <c r="K37" s="62">
        <v>0</v>
      </c>
      <c r="L37" s="62">
        <v>23.747560182173064</v>
      </c>
      <c r="M37" s="42">
        <f t="shared" si="26"/>
        <v>1</v>
      </c>
      <c r="N37" s="42">
        <f t="shared" si="28"/>
        <v>1</v>
      </c>
      <c r="O37" s="42">
        <v>32</v>
      </c>
      <c r="P37" s="42">
        <v>0</v>
      </c>
      <c r="Q37" s="42">
        <v>1</v>
      </c>
      <c r="R37" s="42">
        <f t="shared" si="27"/>
        <v>0</v>
      </c>
      <c r="S37" s="42">
        <v>44</v>
      </c>
      <c r="T37" s="42">
        <v>0</v>
      </c>
      <c r="U37" s="42">
        <v>0</v>
      </c>
      <c r="V37" s="49">
        <v>7.9158533940576881</v>
      </c>
    </row>
    <row r="38" spans="1:22" ht="15" customHeight="1" x14ac:dyDescent="0.15">
      <c r="A38" s="1" t="s">
        <v>0</v>
      </c>
      <c r="B38" s="43">
        <f t="shared" si="23"/>
        <v>-2</v>
      </c>
      <c r="C38" s="43">
        <v>1</v>
      </c>
      <c r="D38" s="43">
        <f t="shared" si="24"/>
        <v>-35</v>
      </c>
      <c r="E38" s="43">
        <f t="shared" si="25"/>
        <v>-2</v>
      </c>
      <c r="F38" s="43">
        <v>3</v>
      </c>
      <c r="G38" s="43">
        <v>8</v>
      </c>
      <c r="H38" s="43">
        <v>5</v>
      </c>
      <c r="I38" s="43">
        <v>38</v>
      </c>
      <c r="J38" s="63">
        <f t="shared" si="3"/>
        <v>-17.380952380952376</v>
      </c>
      <c r="K38" s="63">
        <v>26.071428571428573</v>
      </c>
      <c r="L38" s="63">
        <v>43.452380952380949</v>
      </c>
      <c r="M38" s="43">
        <f t="shared" si="26"/>
        <v>0</v>
      </c>
      <c r="N38" s="43">
        <f t="shared" si="28"/>
        <v>1</v>
      </c>
      <c r="O38" s="43">
        <v>30</v>
      </c>
      <c r="P38" s="43">
        <v>1</v>
      </c>
      <c r="Q38" s="43">
        <v>0</v>
      </c>
      <c r="R38" s="43">
        <f t="shared" si="27"/>
        <v>1</v>
      </c>
      <c r="S38" s="43">
        <v>35</v>
      </c>
      <c r="T38" s="43">
        <v>1</v>
      </c>
      <c r="U38" s="43">
        <v>0</v>
      </c>
      <c r="V38" s="53">
        <v>0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2021-10-19T08:41:46Z</dcterms:modified>
</cp:coreProperties>
</file>