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<sst xmlns="http://schemas.openxmlformats.org/spreadsheetml/2006/main" count="194" uniqueCount="63">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</sst>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-343</v>
      </c>
      <c r="C9" s="34">
        <f>C10+C11</f>
        <v>26</v>
      </c>
      <c r="D9" s="64">
        <f>IF(B9-C9=0,"-",(1-(B9/(B9-C9)))*-1)</f>
        <v>-7.0460704607046121E-2</v>
      </c>
      <c r="E9" s="34">
        <f>E10+E11</f>
        <v>-5028</v>
      </c>
      <c r="F9" s="64">
        <f>IF(B9-E9=0,"-",(1-(B9/(B9-E9)))*-1)</f>
        <v>-1.0732123799359659</v>
      </c>
      <c r="G9" s="34">
        <f>G10+G11</f>
        <v>-371</v>
      </c>
      <c r="H9" s="34">
        <f>H10+H11</f>
        <v>332</v>
      </c>
      <c r="I9" s="34">
        <f>I10+I11</f>
        <v>3736</v>
      </c>
      <c r="J9" s="34">
        <f>J10+J11</f>
        <v>703</v>
      </c>
      <c r="K9" s="34">
        <f>K10+K11</f>
        <v>7613</v>
      </c>
      <c r="L9" s="51">
        <f t="shared" ref="L9:L19" si="0">M9-N9</f>
        <v>-8.2391773904049153</v>
      </c>
      <c r="M9" s="55">
        <v>7.3730644032734007</v>
      </c>
      <c r="N9" s="55">
        <v>15.612241793678317</v>
      </c>
      <c r="O9" s="34">
        <f t="shared" ref="O9:W9" si="1">O10+O11</f>
        <v>28</v>
      </c>
      <c r="P9" s="34">
        <f t="shared" si="1"/>
        <v>974</v>
      </c>
      <c r="Q9" s="34">
        <f t="shared" si="1"/>
        <v>15064</v>
      </c>
      <c r="R9" s="34">
        <f t="shared" si="1"/>
        <v>552</v>
      </c>
      <c r="S9" s="34">
        <f t="shared" si="1"/>
        <v>422</v>
      </c>
      <c r="T9" s="34">
        <f t="shared" si="1"/>
        <v>946</v>
      </c>
      <c r="U9" s="34">
        <f t="shared" si="1"/>
        <v>16215</v>
      </c>
      <c r="V9" s="34">
        <f t="shared" si="1"/>
        <v>524</v>
      </c>
      <c r="W9" s="34">
        <f t="shared" si="1"/>
        <v>422</v>
      </c>
      <c r="X9" s="51">
        <v>0.62182470870980566</v>
      </c>
    </row>
    <row r="10" spans="1:24" ht="18.75" customHeight="1" x14ac:dyDescent="0.15">
      <c r="A10" s="6" t="s">
        <v>28</v>
      </c>
      <c r="B10" s="35">
        <f>B20+B21+B22+B23</f>
        <v>-205</v>
      </c>
      <c r="C10" s="35">
        <f>C20+C21+C22+C23</f>
        <v>18</v>
      </c>
      <c r="D10" s="65">
        <f t="shared" ref="D10:D38" si="2">IF(B10-C10=0,"-",(1-(B10/(B10-C10)))*-1)</f>
        <v>-8.0717488789237679E-2</v>
      </c>
      <c r="E10" s="35">
        <f>E20+E21+E22+E23</f>
        <v>-3005</v>
      </c>
      <c r="F10" s="65">
        <f t="shared" ref="F10:F38" si="3">IF(B10-E10=0,"-",(1-(B10/(B10-E10)))*-1)</f>
        <v>-1.0732142857142857</v>
      </c>
      <c r="G10" s="35">
        <f>G20+G21+G22+G23</f>
        <v>-236</v>
      </c>
      <c r="H10" s="35">
        <f>H20+H21+H22+H23</f>
        <v>260</v>
      </c>
      <c r="I10" s="35">
        <f>I20+I21+I22+I23</f>
        <v>2982</v>
      </c>
      <c r="J10" s="35">
        <f>J20+J21+J22+J23</f>
        <v>496</v>
      </c>
      <c r="K10" s="35">
        <f>K20+K21+K22+K23</f>
        <v>5256</v>
      </c>
      <c r="L10" s="48">
        <f t="shared" si="0"/>
        <v>-6.9727758998070248</v>
      </c>
      <c r="M10" s="56">
        <v>7.6818717540246846</v>
      </c>
      <c r="N10" s="56">
        <v>14.654647653831709</v>
      </c>
      <c r="O10" s="35">
        <f t="shared" ref="O10:W10" si="4">O20+O21+O22+O23</f>
        <v>31</v>
      </c>
      <c r="P10" s="35">
        <f t="shared" si="4"/>
        <v>698</v>
      </c>
      <c r="Q10" s="35">
        <f t="shared" si="4"/>
        <v>11621</v>
      </c>
      <c r="R10" s="35">
        <f t="shared" si="4"/>
        <v>441</v>
      </c>
      <c r="S10" s="35">
        <f t="shared" si="4"/>
        <v>257</v>
      </c>
      <c r="T10" s="35">
        <f t="shared" si="4"/>
        <v>667</v>
      </c>
      <c r="U10" s="35">
        <f t="shared" si="4"/>
        <v>12352</v>
      </c>
      <c r="V10" s="35">
        <f t="shared" si="4"/>
        <v>424</v>
      </c>
      <c r="W10" s="35">
        <f t="shared" si="4"/>
        <v>243</v>
      </c>
      <c r="X10" s="48">
        <v>0.91591547836447518</v>
      </c>
    </row>
    <row r="11" spans="1:24" ht="18.75" customHeight="1" x14ac:dyDescent="0.15">
      <c r="A11" s="2" t="s">
        <v>27</v>
      </c>
      <c r="B11" s="36">
        <f>B12+B13+B14+B15+B16</f>
        <v>-138</v>
      </c>
      <c r="C11" s="36">
        <f>C12+C13+C14+C15+C16</f>
        <v>8</v>
      </c>
      <c r="D11" s="66">
        <f t="shared" si="2"/>
        <v>-5.4794520547945202E-2</v>
      </c>
      <c r="E11" s="36">
        <f>E12+E13+E14+E15+E16</f>
        <v>-2023</v>
      </c>
      <c r="F11" s="66">
        <f t="shared" si="3"/>
        <v>-1.073209549071618</v>
      </c>
      <c r="G11" s="36">
        <f>G12+G13+G14+G15+G16</f>
        <v>-135</v>
      </c>
      <c r="H11" s="36">
        <f>H12+H13+H14+H15+H16</f>
        <v>72</v>
      </c>
      <c r="I11" s="36">
        <f>I12+I13+I14+I15+I16</f>
        <v>754</v>
      </c>
      <c r="J11" s="36">
        <f>J12+J13+J14+J15+J16</f>
        <v>207</v>
      </c>
      <c r="K11" s="36">
        <f>K12+K13+K14+K15+K16</f>
        <v>2357</v>
      </c>
      <c r="L11" s="50">
        <f t="shared" si="0"/>
        <v>-12.072057504887624</v>
      </c>
      <c r="M11" s="57">
        <v>6.4384306692733979</v>
      </c>
      <c r="N11" s="57">
        <v>18.510488174161022</v>
      </c>
      <c r="O11" s="36">
        <f t="shared" ref="O11:W11" si="5">O12+O13+O14+O15+O16</f>
        <v>-3</v>
      </c>
      <c r="P11" s="36">
        <f t="shared" si="5"/>
        <v>276</v>
      </c>
      <c r="Q11" s="36">
        <f t="shared" si="5"/>
        <v>3443</v>
      </c>
      <c r="R11" s="36">
        <f t="shared" si="5"/>
        <v>111</v>
      </c>
      <c r="S11" s="36">
        <f t="shared" si="5"/>
        <v>165</v>
      </c>
      <c r="T11" s="36">
        <f t="shared" si="5"/>
        <v>279</v>
      </c>
      <c r="U11" s="36">
        <f t="shared" si="5"/>
        <v>3863</v>
      </c>
      <c r="V11" s="36">
        <f t="shared" si="5"/>
        <v>100</v>
      </c>
      <c r="W11" s="36">
        <f t="shared" si="5"/>
        <v>179</v>
      </c>
      <c r="X11" s="53">
        <v>-0.26826794455306313</v>
      </c>
    </row>
    <row r="12" spans="1:24" ht="18.75" customHeight="1" x14ac:dyDescent="0.15">
      <c r="A12" s="6" t="s">
        <v>26</v>
      </c>
      <c r="B12" s="35">
        <f>B24</f>
        <v>7</v>
      </c>
      <c r="C12" s="35">
        <f>C24</f>
        <v>23</v>
      </c>
      <c r="D12" s="65">
        <f t="shared" si="2"/>
        <v>-1.4375</v>
      </c>
      <c r="E12" s="35">
        <f>E24</f>
        <v>-128</v>
      </c>
      <c r="F12" s="65">
        <f t="shared" si="3"/>
        <v>-0.94814814814814818</v>
      </c>
      <c r="G12" s="35">
        <f>G24</f>
        <v>3</v>
      </c>
      <c r="H12" s="35">
        <f>H24</f>
        <v>12</v>
      </c>
      <c r="I12" s="35">
        <f>I24</f>
        <v>79</v>
      </c>
      <c r="J12" s="35">
        <f>J24</f>
        <v>9</v>
      </c>
      <c r="K12" s="35">
        <f>K24</f>
        <v>159</v>
      </c>
      <c r="L12" s="48">
        <f t="shared" si="0"/>
        <v>3.428517753146723</v>
      </c>
      <c r="M12" s="56">
        <v>13.714071012586889</v>
      </c>
      <c r="N12" s="56">
        <v>10.285553259440166</v>
      </c>
      <c r="O12" s="35">
        <f t="shared" ref="O12:W12" si="6">O24</f>
        <v>4</v>
      </c>
      <c r="P12" s="35">
        <f t="shared" si="6"/>
        <v>21</v>
      </c>
      <c r="Q12" s="35">
        <f t="shared" si="6"/>
        <v>289</v>
      </c>
      <c r="R12" s="35">
        <f t="shared" si="6"/>
        <v>9</v>
      </c>
      <c r="S12" s="35">
        <f t="shared" si="6"/>
        <v>12</v>
      </c>
      <c r="T12" s="35">
        <f t="shared" si="6"/>
        <v>17</v>
      </c>
      <c r="U12" s="35">
        <f t="shared" si="6"/>
        <v>337</v>
      </c>
      <c r="V12" s="35">
        <f t="shared" si="6"/>
        <v>4</v>
      </c>
      <c r="W12" s="35">
        <f t="shared" si="6"/>
        <v>13</v>
      </c>
      <c r="X12" s="48">
        <v>4.5713570041956295</v>
      </c>
    </row>
    <row r="13" spans="1:24" ht="18.75" customHeight="1" x14ac:dyDescent="0.15">
      <c r="A13" s="4" t="s">
        <v>25</v>
      </c>
      <c r="B13" s="37">
        <f>B25+B26+B27</f>
        <v>-43</v>
      </c>
      <c r="C13" s="37">
        <f>C25+C26+C27</f>
        <v>-30</v>
      </c>
      <c r="D13" s="67">
        <f t="shared" si="2"/>
        <v>2.3076923076923075</v>
      </c>
      <c r="E13" s="37">
        <f>E25+E26+E27</f>
        <v>-544</v>
      </c>
      <c r="F13" s="67">
        <f t="shared" si="3"/>
        <v>-1.0858283433133733</v>
      </c>
      <c r="G13" s="37">
        <f>G25+G26+G27</f>
        <v>-17</v>
      </c>
      <c r="H13" s="37">
        <f>H25+H26+H27</f>
        <v>14</v>
      </c>
      <c r="I13" s="37">
        <f>I25+I26+I27</f>
        <v>114</v>
      </c>
      <c r="J13" s="37">
        <f>J25+J26+J27</f>
        <v>31</v>
      </c>
      <c r="K13" s="37">
        <f>K25+K26+K27</f>
        <v>446</v>
      </c>
      <c r="L13" s="49">
        <f t="shared" si="0"/>
        <v>-8.4147002983455366</v>
      </c>
      <c r="M13" s="58">
        <v>6.9297531868727971</v>
      </c>
      <c r="N13" s="58">
        <v>15.344453485218335</v>
      </c>
      <c r="O13" s="37">
        <f t="shared" ref="O13:W13" si="7">O25+O26+O27</f>
        <v>-26</v>
      </c>
      <c r="P13" s="37">
        <f t="shared" si="7"/>
        <v>33</v>
      </c>
      <c r="Q13" s="37">
        <f t="shared" si="7"/>
        <v>502</v>
      </c>
      <c r="R13" s="37">
        <f t="shared" si="7"/>
        <v>19</v>
      </c>
      <c r="S13" s="37">
        <f t="shared" si="7"/>
        <v>14</v>
      </c>
      <c r="T13" s="37">
        <f t="shared" si="7"/>
        <v>59</v>
      </c>
      <c r="U13" s="37">
        <f t="shared" si="7"/>
        <v>714</v>
      </c>
      <c r="V13" s="37">
        <f t="shared" si="7"/>
        <v>22</v>
      </c>
      <c r="W13" s="37">
        <f t="shared" si="7"/>
        <v>37</v>
      </c>
      <c r="X13" s="49">
        <v>-12.86954163276376</v>
      </c>
    </row>
    <row r="14" spans="1:24" ht="18.75" customHeight="1" x14ac:dyDescent="0.15">
      <c r="A14" s="4" t="s">
        <v>24</v>
      </c>
      <c r="B14" s="37">
        <f>B28+B29+B30+B31</f>
        <v>-14</v>
      </c>
      <c r="C14" s="37">
        <f>C28+C29+C30+C31</f>
        <v>29</v>
      </c>
      <c r="D14" s="67">
        <f t="shared" si="2"/>
        <v>-0.67441860465116277</v>
      </c>
      <c r="E14" s="37">
        <f>E28+E29+E30+E31</f>
        <v>-537</v>
      </c>
      <c r="F14" s="67">
        <f t="shared" si="3"/>
        <v>-1.0267686424474187</v>
      </c>
      <c r="G14" s="37">
        <f>G28+G29+G30+G31</f>
        <v>-57</v>
      </c>
      <c r="H14" s="37">
        <f>H28+H29+H30+H31</f>
        <v>27</v>
      </c>
      <c r="I14" s="37">
        <f>I28+I29+I30+I31</f>
        <v>348</v>
      </c>
      <c r="J14" s="37">
        <f>J28+J29+J30+J31</f>
        <v>84</v>
      </c>
      <c r="K14" s="37">
        <f>K28+K29+K30+K31</f>
        <v>845</v>
      </c>
      <c r="L14" s="49">
        <f t="shared" si="0"/>
        <v>-13.324495167829074</v>
      </c>
      <c r="M14" s="58">
        <v>6.3116029742348259</v>
      </c>
      <c r="N14" s="58">
        <v>19.636098142063901</v>
      </c>
      <c r="O14" s="37">
        <f t="shared" ref="O14:W14" si="8">O28+O29+O30+O31</f>
        <v>43</v>
      </c>
      <c r="P14" s="37">
        <f t="shared" si="8"/>
        <v>135</v>
      </c>
      <c r="Q14" s="37">
        <f t="shared" si="8"/>
        <v>1368</v>
      </c>
      <c r="R14" s="37">
        <f t="shared" si="8"/>
        <v>57</v>
      </c>
      <c r="S14" s="37">
        <f t="shared" si="8"/>
        <v>78</v>
      </c>
      <c r="T14" s="37">
        <f t="shared" si="8"/>
        <v>92</v>
      </c>
      <c r="U14" s="37">
        <f t="shared" si="8"/>
        <v>1408</v>
      </c>
      <c r="V14" s="37">
        <f t="shared" si="8"/>
        <v>35</v>
      </c>
      <c r="W14" s="37">
        <f t="shared" si="8"/>
        <v>57</v>
      </c>
      <c r="X14" s="49">
        <v>10.05181214415175</v>
      </c>
    </row>
    <row r="15" spans="1:24" ht="18.75" customHeight="1" x14ac:dyDescent="0.15">
      <c r="A15" s="4" t="s">
        <v>23</v>
      </c>
      <c r="B15" s="37">
        <f>B32+B33+B34+B35</f>
        <v>-54</v>
      </c>
      <c r="C15" s="37">
        <f>C32+C33+C34+C35</f>
        <v>-6</v>
      </c>
      <c r="D15" s="67">
        <f t="shared" si="2"/>
        <v>0.125</v>
      </c>
      <c r="E15" s="37">
        <f>E32+E33+E34+E35</f>
        <v>-514</v>
      </c>
      <c r="F15" s="67">
        <f t="shared" si="3"/>
        <v>-1.1173913043478261</v>
      </c>
      <c r="G15" s="37">
        <f>G32+G33+G34+G35</f>
        <v>-43</v>
      </c>
      <c r="H15" s="37">
        <f>H32+H33+H34+H35</f>
        <v>16</v>
      </c>
      <c r="I15" s="37">
        <f>I32+I33+I34+I35</f>
        <v>181</v>
      </c>
      <c r="J15" s="37">
        <f>J32+J33+J34+J35</f>
        <v>59</v>
      </c>
      <c r="K15" s="39">
        <f>K32+K33+K34+K35</f>
        <v>644</v>
      </c>
      <c r="L15" s="49">
        <f>M15-N15</f>
        <v>-13.299269578185637</v>
      </c>
      <c r="M15" s="58">
        <v>4.948565424441167</v>
      </c>
      <c r="N15" s="58">
        <v>18.247835002626804</v>
      </c>
      <c r="O15" s="39">
        <f t="shared" ref="O15:W15" si="9">O32+O33+O34+O35</f>
        <v>-11</v>
      </c>
      <c r="P15" s="37">
        <f t="shared" si="9"/>
        <v>74</v>
      </c>
      <c r="Q15" s="37">
        <f t="shared" si="9"/>
        <v>1064</v>
      </c>
      <c r="R15" s="37">
        <f t="shared" si="9"/>
        <v>22</v>
      </c>
      <c r="S15" s="37">
        <f t="shared" si="9"/>
        <v>52</v>
      </c>
      <c r="T15" s="37">
        <f>T32+T33+T34+T35</f>
        <v>85</v>
      </c>
      <c r="U15" s="37">
        <f t="shared" si="9"/>
        <v>1115</v>
      </c>
      <c r="V15" s="37">
        <f t="shared" si="9"/>
        <v>36</v>
      </c>
      <c r="W15" s="37">
        <f t="shared" si="9"/>
        <v>49</v>
      </c>
      <c r="X15" s="49">
        <v>-3.4021387293033065</v>
      </c>
    </row>
    <row r="16" spans="1:24" ht="18.75" customHeight="1" x14ac:dyDescent="0.15">
      <c r="A16" s="2" t="s">
        <v>22</v>
      </c>
      <c r="B16" s="36">
        <f>B36+B37+B38</f>
        <v>-34</v>
      </c>
      <c r="C16" s="36">
        <f>C36+C37+C38</f>
        <v>-8</v>
      </c>
      <c r="D16" s="66">
        <f t="shared" si="2"/>
        <v>0.30769230769230771</v>
      </c>
      <c r="E16" s="36">
        <f>E36+E37+E38</f>
        <v>-300</v>
      </c>
      <c r="F16" s="66">
        <f t="shared" si="3"/>
        <v>-1.1278195488721805</v>
      </c>
      <c r="G16" s="36">
        <f>G36+G37+G38</f>
        <v>-21</v>
      </c>
      <c r="H16" s="36">
        <f>H36+H37+H38</f>
        <v>3</v>
      </c>
      <c r="I16" s="36">
        <f>I36+I37+I38</f>
        <v>32</v>
      </c>
      <c r="J16" s="36">
        <f>J36+J37+J38</f>
        <v>24</v>
      </c>
      <c r="K16" s="36">
        <f>K36+K37+K38</f>
        <v>263</v>
      </c>
      <c r="L16" s="50">
        <f t="shared" si="0"/>
        <v>-27.045622949084365</v>
      </c>
      <c r="M16" s="57">
        <v>3.8636604212977663</v>
      </c>
      <c r="N16" s="57">
        <v>30.909283370382131</v>
      </c>
      <c r="O16" s="36">
        <f t="shared" ref="O16:W16" si="10">O36+O37+O38</f>
        <v>-13</v>
      </c>
      <c r="P16" s="36">
        <f t="shared" si="10"/>
        <v>13</v>
      </c>
      <c r="Q16" s="36">
        <f t="shared" si="10"/>
        <v>220</v>
      </c>
      <c r="R16" s="36">
        <f t="shared" si="10"/>
        <v>4</v>
      </c>
      <c r="S16" s="36">
        <f t="shared" si="10"/>
        <v>9</v>
      </c>
      <c r="T16" s="36">
        <f t="shared" si="10"/>
        <v>26</v>
      </c>
      <c r="U16" s="36">
        <f t="shared" si="10"/>
        <v>289</v>
      </c>
      <c r="V16" s="36">
        <f t="shared" si="10"/>
        <v>3</v>
      </c>
      <c r="W16" s="36">
        <f t="shared" si="10"/>
        <v>23</v>
      </c>
      <c r="X16" s="53">
        <v>-16.742528492290322</v>
      </c>
    </row>
    <row r="17" spans="1:24" ht="18.75" customHeight="1" x14ac:dyDescent="0.15">
      <c r="A17" s="6" t="s">
        <v>21</v>
      </c>
      <c r="B17" s="35">
        <f>B12+B13+B20</f>
        <v>-104</v>
      </c>
      <c r="C17" s="35">
        <f>C12+C13+C20</f>
        <v>53</v>
      </c>
      <c r="D17" s="65">
        <f t="shared" si="2"/>
        <v>-0.33757961783439494</v>
      </c>
      <c r="E17" s="35">
        <f>E12+E13+E20</f>
        <v>-1997</v>
      </c>
      <c r="F17" s="65">
        <f t="shared" si="3"/>
        <v>-1.0549392498679344</v>
      </c>
      <c r="G17" s="35">
        <f>G12+G13+G20</f>
        <v>-101</v>
      </c>
      <c r="H17" s="35">
        <f>H12+H13+H20</f>
        <v>142</v>
      </c>
      <c r="I17" s="35">
        <f>I12+I13+I20</f>
        <v>1512</v>
      </c>
      <c r="J17" s="35">
        <f>J12+J13+J20</f>
        <v>243</v>
      </c>
      <c r="K17" s="35">
        <f>K12+K13+K20</f>
        <v>2886</v>
      </c>
      <c r="L17" s="48">
        <f t="shared" si="0"/>
        <v>-5.528611106112141</v>
      </c>
      <c r="M17" s="56">
        <v>7.7728987828507332</v>
      </c>
      <c r="N17" s="56">
        <v>13.301509888962874</v>
      </c>
      <c r="O17" s="35">
        <f t="shared" ref="O17:W17" si="11">O12+O13+O20</f>
        <v>-3</v>
      </c>
      <c r="P17" s="35">
        <f t="shared" si="11"/>
        <v>300</v>
      </c>
      <c r="Q17" s="35">
        <f t="shared" si="11"/>
        <v>5107</v>
      </c>
      <c r="R17" s="35">
        <f t="shared" si="11"/>
        <v>195</v>
      </c>
      <c r="S17" s="35">
        <f t="shared" si="11"/>
        <v>105</v>
      </c>
      <c r="T17" s="35">
        <f t="shared" si="11"/>
        <v>303</v>
      </c>
      <c r="U17" s="35">
        <f t="shared" si="11"/>
        <v>5730</v>
      </c>
      <c r="V17" s="35">
        <f t="shared" si="11"/>
        <v>179</v>
      </c>
      <c r="W17" s="35">
        <f t="shared" si="11"/>
        <v>124</v>
      </c>
      <c r="X17" s="48">
        <v>-0.16421617146867717</v>
      </c>
    </row>
    <row r="18" spans="1:24" ht="18.75" customHeight="1" x14ac:dyDescent="0.15">
      <c r="A18" s="4" t="s">
        <v>20</v>
      </c>
      <c r="B18" s="37">
        <f>B14+B22</f>
        <v>-84</v>
      </c>
      <c r="C18" s="37">
        <f>C14+C22</f>
        <v>-32</v>
      </c>
      <c r="D18" s="67">
        <f t="shared" si="2"/>
        <v>0.61538461538461542</v>
      </c>
      <c r="E18" s="37">
        <f>E14+E22</f>
        <v>-1192</v>
      </c>
      <c r="F18" s="67">
        <f t="shared" si="3"/>
        <v>-1.075812274368231</v>
      </c>
      <c r="G18" s="37">
        <f>G14+G22</f>
        <v>-116</v>
      </c>
      <c r="H18" s="37">
        <f>H14+H22</f>
        <v>52</v>
      </c>
      <c r="I18" s="37">
        <f>I14+I22</f>
        <v>651</v>
      </c>
      <c r="J18" s="37">
        <f>J14+J22</f>
        <v>168</v>
      </c>
      <c r="K18" s="37">
        <f>K14+K22</f>
        <v>1552</v>
      </c>
      <c r="L18" s="49">
        <f t="shared" si="0"/>
        <v>-14.431401420644329</v>
      </c>
      <c r="M18" s="58">
        <v>6.4692489127026338</v>
      </c>
      <c r="N18" s="58">
        <v>20.900650333346963</v>
      </c>
      <c r="O18" s="37">
        <f t="shared" ref="O18:W18" si="12">O14+O22</f>
        <v>32</v>
      </c>
      <c r="P18" s="37">
        <f t="shared" si="12"/>
        <v>231</v>
      </c>
      <c r="Q18" s="37">
        <f t="shared" si="12"/>
        <v>2579</v>
      </c>
      <c r="R18" s="37">
        <f t="shared" si="12"/>
        <v>111</v>
      </c>
      <c r="S18" s="37">
        <f t="shared" si="12"/>
        <v>120</v>
      </c>
      <c r="T18" s="37">
        <f t="shared" si="12"/>
        <v>199</v>
      </c>
      <c r="U18" s="37">
        <f t="shared" si="12"/>
        <v>2870</v>
      </c>
      <c r="V18" s="37">
        <f t="shared" si="12"/>
        <v>82</v>
      </c>
      <c r="W18" s="37">
        <f t="shared" si="12"/>
        <v>117</v>
      </c>
      <c r="X18" s="49">
        <v>3.9810762539708477</v>
      </c>
    </row>
    <row r="19" spans="1:24" ht="18.75" customHeight="1" x14ac:dyDescent="0.15">
      <c r="A19" s="2" t="s">
        <v>19</v>
      </c>
      <c r="B19" s="36">
        <f>B15+B16+B21+B23</f>
        <v>-155</v>
      </c>
      <c r="C19" s="36">
        <f>C15+C16+C21+C23</f>
        <v>5</v>
      </c>
      <c r="D19" s="66">
        <f t="shared" si="2"/>
        <v>-3.125E-2</v>
      </c>
      <c r="E19" s="36">
        <f>E15+E16+E21+E23</f>
        <v>-1839</v>
      </c>
      <c r="F19" s="66">
        <f t="shared" si="3"/>
        <v>-1.0920427553444181</v>
      </c>
      <c r="G19" s="36">
        <f>G15+G16+G21+G23</f>
        <v>-154</v>
      </c>
      <c r="H19" s="36">
        <f>H15+H16+H21+H23</f>
        <v>138</v>
      </c>
      <c r="I19" s="36">
        <f>I15+I16+I21+I23</f>
        <v>1573</v>
      </c>
      <c r="J19" s="36">
        <f>J15+J16+J21+J23</f>
        <v>292</v>
      </c>
      <c r="K19" s="38">
        <f>K15+K16+K21+K23</f>
        <v>3175</v>
      </c>
      <c r="L19" s="50">
        <f t="shared" si="0"/>
        <v>-8.2255567360007493</v>
      </c>
      <c r="M19" s="57">
        <v>7.3709534387539168</v>
      </c>
      <c r="N19" s="57">
        <v>15.596510174754666</v>
      </c>
      <c r="O19" s="38">
        <f t="shared" ref="O19:W19" si="13">O15+O16+O21+O23</f>
        <v>-1</v>
      </c>
      <c r="P19" s="38">
        <f>P15+P16+P21+P23</f>
        <v>443</v>
      </c>
      <c r="Q19" s="36">
        <f t="shared" si="13"/>
        <v>7378</v>
      </c>
      <c r="R19" s="36">
        <f t="shared" si="13"/>
        <v>246</v>
      </c>
      <c r="S19" s="36">
        <f t="shared" si="13"/>
        <v>197</v>
      </c>
      <c r="T19" s="36">
        <f t="shared" si="13"/>
        <v>444</v>
      </c>
      <c r="U19" s="36">
        <f t="shared" si="13"/>
        <v>7615</v>
      </c>
      <c r="V19" s="36">
        <f t="shared" si="13"/>
        <v>263</v>
      </c>
      <c r="W19" s="36">
        <f t="shared" si="13"/>
        <v>181</v>
      </c>
      <c r="X19" s="53">
        <v>-5.341270607792481E-2</v>
      </c>
    </row>
    <row r="20" spans="1:24" ht="18.75" customHeight="1" x14ac:dyDescent="0.15">
      <c r="A20" s="5" t="s">
        <v>18</v>
      </c>
      <c r="B20" s="40">
        <f>G20+O20</f>
        <v>-68</v>
      </c>
      <c r="C20" s="40">
        <v>60</v>
      </c>
      <c r="D20" s="68">
        <f t="shared" si="2"/>
        <v>-0.46875</v>
      </c>
      <c r="E20" s="40">
        <f>I20-K20+Q20-U20</f>
        <v>-1325</v>
      </c>
      <c r="F20" s="68">
        <f t="shared" si="3"/>
        <v>-1.0540970564836913</v>
      </c>
      <c r="G20" s="40">
        <f>H20-J20</f>
        <v>-87</v>
      </c>
      <c r="H20" s="40">
        <v>116</v>
      </c>
      <c r="I20" s="40">
        <v>1319</v>
      </c>
      <c r="J20" s="40">
        <v>203</v>
      </c>
      <c r="K20" s="40">
        <v>2281</v>
      </c>
      <c r="L20" s="48">
        <f>M20-N20</f>
        <v>-5.6591567669293532</v>
      </c>
      <c r="M20" s="56">
        <v>7.5455423559058037</v>
      </c>
      <c r="N20" s="56">
        <v>13.204699122835157</v>
      </c>
      <c r="O20" s="40">
        <f>P20-T20</f>
        <v>19</v>
      </c>
      <c r="P20" s="40">
        <f>R20+S20</f>
        <v>246</v>
      </c>
      <c r="Q20" s="41">
        <v>4316</v>
      </c>
      <c r="R20" s="41">
        <v>167</v>
      </c>
      <c r="S20" s="41">
        <v>79</v>
      </c>
      <c r="T20" s="41">
        <f>SUM(V20:W20)</f>
        <v>227</v>
      </c>
      <c r="U20" s="41">
        <v>4679</v>
      </c>
      <c r="V20" s="41">
        <v>153</v>
      </c>
      <c r="W20" s="41">
        <v>74</v>
      </c>
      <c r="X20" s="52">
        <v>1.2359077996742265</v>
      </c>
    </row>
    <row r="21" spans="1:24" ht="18.75" customHeight="1" x14ac:dyDescent="0.15">
      <c r="A21" s="3" t="s">
        <v>17</v>
      </c>
      <c r="B21" s="42">
        <f t="shared" ref="B21:B38" si="14">G21+O21</f>
        <v>-49</v>
      </c>
      <c r="C21" s="42">
        <v>-53</v>
      </c>
      <c r="D21" s="69">
        <f t="shared" si="2"/>
        <v>-13.25</v>
      </c>
      <c r="E21" s="42">
        <f t="shared" ref="E21:E38" si="15">I21-K21+Q21-U21</f>
        <v>-628</v>
      </c>
      <c r="F21" s="69">
        <f t="shared" si="3"/>
        <v>-1.084628670120898</v>
      </c>
      <c r="G21" s="42">
        <f t="shared" ref="G21:G38" si="16">H21-J21</f>
        <v>-67</v>
      </c>
      <c r="H21" s="42">
        <v>103</v>
      </c>
      <c r="I21" s="42">
        <v>1161</v>
      </c>
      <c r="J21" s="42">
        <v>170</v>
      </c>
      <c r="K21" s="42">
        <v>1818</v>
      </c>
      <c r="L21" s="49">
        <f t="shared" ref="L21:L38" si="17">M21-N21</f>
        <v>-5.5563886541065717</v>
      </c>
      <c r="M21" s="58">
        <v>8.5419109160145759</v>
      </c>
      <c r="N21" s="58">
        <v>14.098299570121148</v>
      </c>
      <c r="O21" s="42">
        <f t="shared" ref="O21:O38" si="18">P21-T21</f>
        <v>18</v>
      </c>
      <c r="P21" s="42">
        <f t="shared" ref="P21:P38" si="19">R21+S21</f>
        <v>273</v>
      </c>
      <c r="Q21" s="42">
        <v>4932</v>
      </c>
      <c r="R21" s="42">
        <v>159</v>
      </c>
      <c r="S21" s="42">
        <v>114</v>
      </c>
      <c r="T21" s="42">
        <f t="shared" ref="T21:T38" si="20">SUM(V21:W21)</f>
        <v>255</v>
      </c>
      <c r="U21" s="42">
        <v>4903</v>
      </c>
      <c r="V21" s="42">
        <v>183</v>
      </c>
      <c r="W21" s="42">
        <v>72</v>
      </c>
      <c r="X21" s="49">
        <v>1.4927611309540012</v>
      </c>
    </row>
    <row r="22" spans="1:24" ht="18.75" customHeight="1" x14ac:dyDescent="0.15">
      <c r="A22" s="3" t="s">
        <v>16</v>
      </c>
      <c r="B22" s="42">
        <f t="shared" si="14"/>
        <v>-70</v>
      </c>
      <c r="C22" s="42">
        <v>-61</v>
      </c>
      <c r="D22" s="69">
        <f t="shared" si="2"/>
        <v>6.7777777777777777</v>
      </c>
      <c r="E22" s="42">
        <f t="shared" si="15"/>
        <v>-655</v>
      </c>
      <c r="F22" s="69">
        <f t="shared" si="3"/>
        <v>-1.1196581196581197</v>
      </c>
      <c r="G22" s="42">
        <f t="shared" si="16"/>
        <v>-59</v>
      </c>
      <c r="H22" s="42">
        <v>25</v>
      </c>
      <c r="I22" s="42">
        <v>303</v>
      </c>
      <c r="J22" s="42">
        <v>84</v>
      </c>
      <c r="K22" s="42">
        <v>707</v>
      </c>
      <c r="L22" s="49">
        <f t="shared" si="17"/>
        <v>-15.690689049669571</v>
      </c>
      <c r="M22" s="58">
        <v>6.6485970549447355</v>
      </c>
      <c r="N22" s="58">
        <v>22.339286104614306</v>
      </c>
      <c r="O22" s="42">
        <f t="shared" si="18"/>
        <v>-11</v>
      </c>
      <c r="P22" s="42">
        <f t="shared" si="19"/>
        <v>96</v>
      </c>
      <c r="Q22" s="42">
        <v>1211</v>
      </c>
      <c r="R22" s="42">
        <v>54</v>
      </c>
      <c r="S22" s="42">
        <v>42</v>
      </c>
      <c r="T22" s="42">
        <f t="shared" si="20"/>
        <v>107</v>
      </c>
      <c r="U22" s="42">
        <v>1462</v>
      </c>
      <c r="V22" s="42">
        <v>47</v>
      </c>
      <c r="W22" s="42">
        <v>60</v>
      </c>
      <c r="X22" s="49">
        <v>-2.9253827041756892</v>
      </c>
    </row>
    <row r="23" spans="1:24" ht="18.75" customHeight="1" x14ac:dyDescent="0.15">
      <c r="A23" s="1" t="s">
        <v>15</v>
      </c>
      <c r="B23" s="43">
        <f t="shared" si="14"/>
        <v>-18</v>
      </c>
      <c r="C23" s="43">
        <v>72</v>
      </c>
      <c r="D23" s="70">
        <f t="shared" si="2"/>
        <v>-0.8</v>
      </c>
      <c r="E23" s="43">
        <f t="shared" si="15"/>
        <v>-397</v>
      </c>
      <c r="F23" s="70">
        <f t="shared" si="3"/>
        <v>-1.0474934036939314</v>
      </c>
      <c r="G23" s="43">
        <f t="shared" si="16"/>
        <v>-23</v>
      </c>
      <c r="H23" s="43">
        <v>16</v>
      </c>
      <c r="I23" s="43">
        <v>199</v>
      </c>
      <c r="J23" s="43">
        <v>39</v>
      </c>
      <c r="K23" s="44">
        <v>450</v>
      </c>
      <c r="L23" s="50">
        <f t="shared" si="17"/>
        <v>-8.6654486524427377</v>
      </c>
      <c r="M23" s="57">
        <v>6.0281381930036435</v>
      </c>
      <c r="N23" s="57">
        <v>14.693586845446381</v>
      </c>
      <c r="O23" s="44">
        <f t="shared" si="18"/>
        <v>5</v>
      </c>
      <c r="P23" s="44">
        <f t="shared" si="19"/>
        <v>83</v>
      </c>
      <c r="Q23" s="43">
        <v>1162</v>
      </c>
      <c r="R23" s="43">
        <v>61</v>
      </c>
      <c r="S23" s="43">
        <v>22</v>
      </c>
      <c r="T23" s="43">
        <f t="shared" si="20"/>
        <v>78</v>
      </c>
      <c r="U23" s="43">
        <v>1308</v>
      </c>
      <c r="V23" s="43">
        <v>41</v>
      </c>
      <c r="W23" s="43">
        <v>37</v>
      </c>
      <c r="X23" s="54">
        <v>1.8837931853136354</v>
      </c>
    </row>
    <row r="24" spans="1:24" ht="18.75" customHeight="1" x14ac:dyDescent="0.15">
      <c r="A24" s="7" t="s">
        <v>14</v>
      </c>
      <c r="B24" s="45">
        <f t="shared" si="14"/>
        <v>7</v>
      </c>
      <c r="C24" s="45">
        <v>23</v>
      </c>
      <c r="D24" s="71">
        <f t="shared" si="2"/>
        <v>-1.4375</v>
      </c>
      <c r="E24" s="40">
        <f t="shared" si="15"/>
        <v>-128</v>
      </c>
      <c r="F24" s="71">
        <f t="shared" si="3"/>
        <v>-0.94814814814814818</v>
      </c>
      <c r="G24" s="40">
        <f t="shared" si="16"/>
        <v>3</v>
      </c>
      <c r="H24" s="45">
        <v>12</v>
      </c>
      <c r="I24" s="45">
        <v>79</v>
      </c>
      <c r="J24" s="45">
        <v>9</v>
      </c>
      <c r="K24" s="46">
        <v>159</v>
      </c>
      <c r="L24" s="51">
        <f t="shared" si="17"/>
        <v>3.428517753146723</v>
      </c>
      <c r="M24" s="55">
        <v>13.714071012586889</v>
      </c>
      <c r="N24" s="55">
        <v>10.285553259440166</v>
      </c>
      <c r="O24" s="40">
        <f t="shared" si="18"/>
        <v>4</v>
      </c>
      <c r="P24" s="45">
        <f t="shared" si="19"/>
        <v>21</v>
      </c>
      <c r="Q24" s="45">
        <v>289</v>
      </c>
      <c r="R24" s="45">
        <v>9</v>
      </c>
      <c r="S24" s="45">
        <v>12</v>
      </c>
      <c r="T24" s="45">
        <f t="shared" si="20"/>
        <v>17</v>
      </c>
      <c r="U24" s="45">
        <v>337</v>
      </c>
      <c r="V24" s="45">
        <v>4</v>
      </c>
      <c r="W24" s="45">
        <v>13</v>
      </c>
      <c r="X24" s="51">
        <v>4.5713570041956295</v>
      </c>
    </row>
    <row r="25" spans="1:24" ht="18.75" customHeight="1" x14ac:dyDescent="0.15">
      <c r="A25" s="5" t="s">
        <v>13</v>
      </c>
      <c r="B25" s="40">
        <f t="shared" si="14"/>
        <v>-6</v>
      </c>
      <c r="C25" s="40">
        <v>1</v>
      </c>
      <c r="D25" s="68">
        <f t="shared" si="2"/>
        <v>-0.1428571428571429</v>
      </c>
      <c r="E25" s="40">
        <f t="shared" si="15"/>
        <v>-100</v>
      </c>
      <c r="F25" s="68">
        <f t="shared" si="3"/>
        <v>-1.0638297872340425</v>
      </c>
      <c r="G25" s="40">
        <f t="shared" si="16"/>
        <v>-5</v>
      </c>
      <c r="H25" s="40">
        <v>0</v>
      </c>
      <c r="I25" s="40">
        <v>3</v>
      </c>
      <c r="J25" s="40">
        <v>5</v>
      </c>
      <c r="K25" s="40">
        <v>67</v>
      </c>
      <c r="L25" s="48">
        <f t="shared" si="17"/>
        <v>-22.089082546598885</v>
      </c>
      <c r="M25" s="56">
        <v>0</v>
      </c>
      <c r="N25" s="56">
        <v>22.089082546598885</v>
      </c>
      <c r="O25" s="40">
        <f t="shared" si="18"/>
        <v>-1</v>
      </c>
      <c r="P25" s="40">
        <f t="shared" si="19"/>
        <v>2</v>
      </c>
      <c r="Q25" s="40">
        <v>49</v>
      </c>
      <c r="R25" s="40">
        <v>1</v>
      </c>
      <c r="S25" s="40">
        <v>1</v>
      </c>
      <c r="T25" s="40">
        <f t="shared" si="20"/>
        <v>3</v>
      </c>
      <c r="U25" s="40">
        <v>85</v>
      </c>
      <c r="V25" s="40">
        <v>1</v>
      </c>
      <c r="W25" s="40">
        <v>2</v>
      </c>
      <c r="X25" s="52">
        <v>-4.4178165093197777</v>
      </c>
    </row>
    <row r="26" spans="1:24" ht="18.75" customHeight="1" x14ac:dyDescent="0.15">
      <c r="A26" s="3" t="s">
        <v>12</v>
      </c>
      <c r="B26" s="42">
        <f t="shared" si="14"/>
        <v>-21</v>
      </c>
      <c r="C26" s="42">
        <v>-17</v>
      </c>
      <c r="D26" s="69">
        <f t="shared" si="2"/>
        <v>4.25</v>
      </c>
      <c r="E26" s="42">
        <f t="shared" si="15"/>
        <v>-165</v>
      </c>
      <c r="F26" s="69">
        <f t="shared" si="3"/>
        <v>-1.1458333333333333</v>
      </c>
      <c r="G26" s="42">
        <f t="shared" si="16"/>
        <v>-7</v>
      </c>
      <c r="H26" s="42">
        <v>4</v>
      </c>
      <c r="I26" s="42">
        <v>29</v>
      </c>
      <c r="J26" s="42">
        <v>11</v>
      </c>
      <c r="K26" s="42">
        <v>130</v>
      </c>
      <c r="L26" s="49">
        <f t="shared" si="17"/>
        <v>-13.679194774601132</v>
      </c>
      <c r="M26" s="58">
        <v>7.8166827283435056</v>
      </c>
      <c r="N26" s="58">
        <v>21.495877502944637</v>
      </c>
      <c r="O26" s="42">
        <f t="shared" si="18"/>
        <v>-14</v>
      </c>
      <c r="P26" s="42">
        <f t="shared" si="19"/>
        <v>9</v>
      </c>
      <c r="Q26" s="42">
        <v>153</v>
      </c>
      <c r="R26" s="42">
        <v>7</v>
      </c>
      <c r="S26" s="42">
        <v>2</v>
      </c>
      <c r="T26" s="42">
        <f t="shared" si="20"/>
        <v>23</v>
      </c>
      <c r="U26" s="42">
        <v>217</v>
      </c>
      <c r="V26" s="42">
        <v>12</v>
      </c>
      <c r="W26" s="42">
        <v>11</v>
      </c>
      <c r="X26" s="49">
        <v>-27.358389549202276</v>
      </c>
    </row>
    <row r="27" spans="1:24" ht="18.75" customHeight="1" x14ac:dyDescent="0.15">
      <c r="A27" s="1" t="s">
        <v>11</v>
      </c>
      <c r="B27" s="43">
        <f t="shared" si="14"/>
        <v>-16</v>
      </c>
      <c r="C27" s="43">
        <v>-14</v>
      </c>
      <c r="D27" s="70">
        <f t="shared" si="2"/>
        <v>7</v>
      </c>
      <c r="E27" s="43">
        <f t="shared" si="15"/>
        <v>-279</v>
      </c>
      <c r="F27" s="70">
        <f t="shared" si="3"/>
        <v>-1.0608365019011408</v>
      </c>
      <c r="G27" s="43">
        <f t="shared" si="16"/>
        <v>-5</v>
      </c>
      <c r="H27" s="43">
        <v>10</v>
      </c>
      <c r="I27" s="43">
        <v>82</v>
      </c>
      <c r="J27" s="44">
        <v>15</v>
      </c>
      <c r="K27" s="44">
        <v>249</v>
      </c>
      <c r="L27" s="50">
        <f t="shared" si="17"/>
        <v>-3.8995726495726508</v>
      </c>
      <c r="M27" s="57">
        <v>7.7991452991452981</v>
      </c>
      <c r="N27" s="57">
        <v>11.698717948717949</v>
      </c>
      <c r="O27" s="44">
        <f t="shared" si="18"/>
        <v>-11</v>
      </c>
      <c r="P27" s="44">
        <f t="shared" si="19"/>
        <v>22</v>
      </c>
      <c r="Q27" s="47">
        <v>300</v>
      </c>
      <c r="R27" s="47">
        <v>11</v>
      </c>
      <c r="S27" s="47">
        <v>11</v>
      </c>
      <c r="T27" s="47">
        <f t="shared" si="20"/>
        <v>33</v>
      </c>
      <c r="U27" s="47">
        <v>412</v>
      </c>
      <c r="V27" s="47">
        <v>9</v>
      </c>
      <c r="W27" s="47">
        <v>24</v>
      </c>
      <c r="X27" s="54">
        <v>-8.5790598290598332</v>
      </c>
    </row>
    <row r="28" spans="1:24" ht="18.75" customHeight="1" x14ac:dyDescent="0.15">
      <c r="A28" s="5" t="s">
        <v>10</v>
      </c>
      <c r="B28" s="40">
        <f t="shared" si="14"/>
        <v>-2</v>
      </c>
      <c r="C28" s="40">
        <v>8</v>
      </c>
      <c r="D28" s="68">
        <f t="shared" si="2"/>
        <v>-0.8</v>
      </c>
      <c r="E28" s="40">
        <f t="shared" si="15"/>
        <v>-135</v>
      </c>
      <c r="F28" s="68">
        <f t="shared" si="3"/>
        <v>-1.0150375939849625</v>
      </c>
      <c r="G28" s="40">
        <f>H28-J28</f>
        <v>-12</v>
      </c>
      <c r="H28" s="40">
        <v>0</v>
      </c>
      <c r="I28" s="40">
        <v>19</v>
      </c>
      <c r="J28" s="40">
        <v>12</v>
      </c>
      <c r="K28" s="40">
        <v>137</v>
      </c>
      <c r="L28" s="48">
        <f t="shared" si="17"/>
        <v>-24.733186515331187</v>
      </c>
      <c r="M28" s="56">
        <v>0</v>
      </c>
      <c r="N28" s="56">
        <v>24.733186515331187</v>
      </c>
      <c r="O28" s="40">
        <f t="shared" si="18"/>
        <v>10</v>
      </c>
      <c r="P28" s="40">
        <f t="shared" si="19"/>
        <v>15</v>
      </c>
      <c r="Q28" s="40">
        <v>124</v>
      </c>
      <c r="R28" s="40">
        <v>9</v>
      </c>
      <c r="S28" s="40">
        <v>6</v>
      </c>
      <c r="T28" s="40">
        <f t="shared" si="20"/>
        <v>5</v>
      </c>
      <c r="U28" s="40">
        <v>141</v>
      </c>
      <c r="V28" s="40">
        <v>2</v>
      </c>
      <c r="W28" s="40">
        <v>3</v>
      </c>
      <c r="X28" s="48">
        <v>20.610988762775989</v>
      </c>
    </row>
    <row r="29" spans="1:24" ht="18.75" customHeight="1" x14ac:dyDescent="0.15">
      <c r="A29" s="3" t="s">
        <v>9</v>
      </c>
      <c r="B29" s="42">
        <f t="shared" si="14"/>
        <v>20</v>
      </c>
      <c r="C29" s="42">
        <v>9</v>
      </c>
      <c r="D29" s="69">
        <f t="shared" si="2"/>
        <v>0.81818181818181812</v>
      </c>
      <c r="E29" s="42">
        <f t="shared" si="15"/>
        <v>-61</v>
      </c>
      <c r="F29" s="69">
        <f t="shared" si="3"/>
        <v>-0.75308641975308643</v>
      </c>
      <c r="G29" s="42">
        <f t="shared" si="16"/>
        <v>-11</v>
      </c>
      <c r="H29" s="42">
        <v>11</v>
      </c>
      <c r="I29" s="42">
        <v>131</v>
      </c>
      <c r="J29" s="42">
        <v>22</v>
      </c>
      <c r="K29" s="42">
        <v>230</v>
      </c>
      <c r="L29" s="49">
        <f t="shared" si="17"/>
        <v>-8.377149056918709</v>
      </c>
      <c r="M29" s="58">
        <v>8.377149056918709</v>
      </c>
      <c r="N29" s="58">
        <v>16.754298113837418</v>
      </c>
      <c r="O29" s="41">
        <f t="shared" si="18"/>
        <v>31</v>
      </c>
      <c r="P29" s="41">
        <f t="shared" si="19"/>
        <v>52</v>
      </c>
      <c r="Q29" s="42">
        <v>474</v>
      </c>
      <c r="R29" s="42">
        <v>13</v>
      </c>
      <c r="S29" s="42">
        <v>39</v>
      </c>
      <c r="T29" s="42">
        <f t="shared" si="20"/>
        <v>21</v>
      </c>
      <c r="U29" s="42">
        <v>436</v>
      </c>
      <c r="V29" s="42">
        <v>10</v>
      </c>
      <c r="W29" s="42">
        <v>11</v>
      </c>
      <c r="X29" s="49">
        <v>23.60832916040728</v>
      </c>
    </row>
    <row r="30" spans="1:24" ht="18.75" customHeight="1" x14ac:dyDescent="0.15">
      <c r="A30" s="3" t="s">
        <v>8</v>
      </c>
      <c r="B30" s="42">
        <f t="shared" si="14"/>
        <v>-28</v>
      </c>
      <c r="C30" s="42">
        <v>-7</v>
      </c>
      <c r="D30" s="69">
        <f t="shared" si="2"/>
        <v>0.33333333333333326</v>
      </c>
      <c r="E30" s="42">
        <f t="shared" si="15"/>
        <v>-296</v>
      </c>
      <c r="F30" s="69">
        <f t="shared" si="3"/>
        <v>-1.1044776119402986</v>
      </c>
      <c r="G30" s="42">
        <f t="shared" si="16"/>
        <v>-22</v>
      </c>
      <c r="H30" s="42">
        <v>5</v>
      </c>
      <c r="I30" s="42">
        <v>101</v>
      </c>
      <c r="J30" s="42">
        <v>27</v>
      </c>
      <c r="K30" s="42">
        <v>268</v>
      </c>
      <c r="L30" s="52">
        <f t="shared" si="17"/>
        <v>-16.711410792699422</v>
      </c>
      <c r="M30" s="59">
        <v>3.7980479074316866</v>
      </c>
      <c r="N30" s="59">
        <v>20.509458700131109</v>
      </c>
      <c r="O30" s="42">
        <f t="shared" si="18"/>
        <v>-6</v>
      </c>
      <c r="P30" s="42">
        <f t="shared" si="19"/>
        <v>30</v>
      </c>
      <c r="Q30" s="42">
        <v>361</v>
      </c>
      <c r="R30" s="42">
        <v>19</v>
      </c>
      <c r="S30" s="42">
        <v>11</v>
      </c>
      <c r="T30" s="42">
        <f t="shared" si="20"/>
        <v>36</v>
      </c>
      <c r="U30" s="42">
        <v>490</v>
      </c>
      <c r="V30" s="42">
        <v>13</v>
      </c>
      <c r="W30" s="42">
        <v>23</v>
      </c>
      <c r="X30" s="49">
        <v>-4.557657488918025</v>
      </c>
    </row>
    <row r="31" spans="1:24" ht="18.75" customHeight="1" x14ac:dyDescent="0.15">
      <c r="A31" s="1" t="s">
        <v>7</v>
      </c>
      <c r="B31" s="43">
        <f t="shared" si="14"/>
        <v>-4</v>
      </c>
      <c r="C31" s="43">
        <v>19</v>
      </c>
      <c r="D31" s="70">
        <f t="shared" si="2"/>
        <v>-0.82608695652173914</v>
      </c>
      <c r="E31" s="43">
        <f t="shared" si="15"/>
        <v>-45</v>
      </c>
      <c r="F31" s="70">
        <f t="shared" si="3"/>
        <v>-1.0975609756097562</v>
      </c>
      <c r="G31" s="43">
        <f t="shared" si="16"/>
        <v>-12</v>
      </c>
      <c r="H31" s="43">
        <v>11</v>
      </c>
      <c r="I31" s="43">
        <v>97</v>
      </c>
      <c r="J31" s="43">
        <v>23</v>
      </c>
      <c r="K31" s="44">
        <v>210</v>
      </c>
      <c r="L31" s="50">
        <f t="shared" si="17"/>
        <v>-10.317292064165082</v>
      </c>
      <c r="M31" s="57">
        <v>9.4575177254846512</v>
      </c>
      <c r="N31" s="57">
        <v>19.774809789649733</v>
      </c>
      <c r="O31" s="43">
        <f t="shared" si="18"/>
        <v>8</v>
      </c>
      <c r="P31" s="43">
        <f t="shared" si="19"/>
        <v>38</v>
      </c>
      <c r="Q31" s="43">
        <v>409</v>
      </c>
      <c r="R31" s="43">
        <v>16</v>
      </c>
      <c r="S31" s="43">
        <v>22</v>
      </c>
      <c r="T31" s="43">
        <f t="shared" si="20"/>
        <v>30</v>
      </c>
      <c r="U31" s="43">
        <v>341</v>
      </c>
      <c r="V31" s="43">
        <v>10</v>
      </c>
      <c r="W31" s="43">
        <v>20</v>
      </c>
      <c r="X31" s="53">
        <v>6.8781947094433846</v>
      </c>
    </row>
    <row r="32" spans="1:24" ht="18.75" customHeight="1" x14ac:dyDescent="0.15">
      <c r="A32" s="5" t="s">
        <v>6</v>
      </c>
      <c r="B32" s="40">
        <f t="shared" si="14"/>
        <v>11</v>
      </c>
      <c r="C32" s="40">
        <v>23</v>
      </c>
      <c r="D32" s="68">
        <f t="shared" si="2"/>
        <v>-1.9166666666666665</v>
      </c>
      <c r="E32" s="40">
        <f t="shared" si="15"/>
        <v>24</v>
      </c>
      <c r="F32" s="68">
        <f t="shared" si="3"/>
        <v>-1.8461538461538463</v>
      </c>
      <c r="G32" s="40">
        <f t="shared" si="16"/>
        <v>-1</v>
      </c>
      <c r="H32" s="40">
        <v>1</v>
      </c>
      <c r="I32" s="40">
        <v>33</v>
      </c>
      <c r="J32" s="40">
        <v>2</v>
      </c>
      <c r="K32" s="40">
        <v>32</v>
      </c>
      <c r="L32" s="48">
        <f t="shared" si="17"/>
        <v>-3.4456716699707353</v>
      </c>
      <c r="M32" s="56">
        <v>3.4456716699707353</v>
      </c>
      <c r="N32" s="56">
        <v>6.8913433399414705</v>
      </c>
      <c r="O32" s="40">
        <f t="shared" si="18"/>
        <v>12</v>
      </c>
      <c r="P32" s="40">
        <f t="shared" si="19"/>
        <v>18</v>
      </c>
      <c r="Q32" s="41">
        <v>179</v>
      </c>
      <c r="R32" s="41">
        <v>5</v>
      </c>
      <c r="S32" s="41">
        <v>13</v>
      </c>
      <c r="T32" s="41">
        <f t="shared" si="20"/>
        <v>6</v>
      </c>
      <c r="U32" s="41">
        <v>156</v>
      </c>
      <c r="V32" s="41">
        <v>4</v>
      </c>
      <c r="W32" s="41">
        <v>2</v>
      </c>
      <c r="X32" s="52">
        <v>41.348060039648828</v>
      </c>
    </row>
    <row r="33" spans="1:24" ht="18.75" customHeight="1" x14ac:dyDescent="0.15">
      <c r="A33" s="3" t="s">
        <v>5</v>
      </c>
      <c r="B33" s="42">
        <f t="shared" si="14"/>
        <v>-39</v>
      </c>
      <c r="C33" s="42">
        <v>-27</v>
      </c>
      <c r="D33" s="69">
        <f t="shared" si="2"/>
        <v>2.25</v>
      </c>
      <c r="E33" s="42">
        <f t="shared" si="15"/>
        <v>-276</v>
      </c>
      <c r="F33" s="69">
        <f t="shared" si="3"/>
        <v>-1.1645569620253164</v>
      </c>
      <c r="G33" s="42">
        <f t="shared" si="16"/>
        <v>-13</v>
      </c>
      <c r="H33" s="42">
        <v>7</v>
      </c>
      <c r="I33" s="42">
        <v>64</v>
      </c>
      <c r="J33" s="42">
        <v>20</v>
      </c>
      <c r="K33" s="42">
        <v>283</v>
      </c>
      <c r="L33" s="49">
        <f t="shared" si="17"/>
        <v>-10.503132124753748</v>
      </c>
      <c r="M33" s="58">
        <v>5.6555326825597101</v>
      </c>
      <c r="N33" s="58">
        <v>16.158664807313457</v>
      </c>
      <c r="O33" s="42">
        <f t="shared" si="18"/>
        <v>-26</v>
      </c>
      <c r="P33" s="42">
        <f t="shared" si="19"/>
        <v>10</v>
      </c>
      <c r="Q33" s="42">
        <v>350</v>
      </c>
      <c r="R33" s="42">
        <v>4</v>
      </c>
      <c r="S33" s="42">
        <v>6</v>
      </c>
      <c r="T33" s="42">
        <f t="shared" si="20"/>
        <v>36</v>
      </c>
      <c r="U33" s="42">
        <v>407</v>
      </c>
      <c r="V33" s="42">
        <v>21</v>
      </c>
      <c r="W33" s="42">
        <v>15</v>
      </c>
      <c r="X33" s="49">
        <v>-21.006264249507495</v>
      </c>
    </row>
    <row r="34" spans="1:24" ht="18.75" customHeight="1" x14ac:dyDescent="0.15">
      <c r="A34" s="3" t="s">
        <v>4</v>
      </c>
      <c r="B34" s="42">
        <f t="shared" si="14"/>
        <v>-2</v>
      </c>
      <c r="C34" s="42">
        <v>8</v>
      </c>
      <c r="D34" s="69">
        <f t="shared" si="2"/>
        <v>-0.8</v>
      </c>
      <c r="E34" s="42">
        <f t="shared" si="15"/>
        <v>-114</v>
      </c>
      <c r="F34" s="69">
        <f t="shared" si="3"/>
        <v>-1.0178571428571428</v>
      </c>
      <c r="G34" s="42">
        <f t="shared" si="16"/>
        <v>-10</v>
      </c>
      <c r="H34" s="42">
        <v>6</v>
      </c>
      <c r="I34" s="42">
        <v>41</v>
      </c>
      <c r="J34" s="42">
        <v>16</v>
      </c>
      <c r="K34" s="42">
        <v>166</v>
      </c>
      <c r="L34" s="49">
        <f t="shared" si="17"/>
        <v>-11.932784098339217</v>
      </c>
      <c r="M34" s="58">
        <v>7.1596704590035305</v>
      </c>
      <c r="N34" s="58">
        <v>19.092454557342748</v>
      </c>
      <c r="O34" s="42">
        <f>P34-T34</f>
        <v>8</v>
      </c>
      <c r="P34" s="42">
        <f t="shared" si="19"/>
        <v>26</v>
      </c>
      <c r="Q34" s="42">
        <v>286</v>
      </c>
      <c r="R34" s="42">
        <v>7</v>
      </c>
      <c r="S34" s="42">
        <v>19</v>
      </c>
      <c r="T34" s="42">
        <f t="shared" si="20"/>
        <v>18</v>
      </c>
      <c r="U34" s="42">
        <v>275</v>
      </c>
      <c r="V34" s="42">
        <v>8</v>
      </c>
      <c r="W34" s="42">
        <v>10</v>
      </c>
      <c r="X34" s="49">
        <v>9.5462272786713775</v>
      </c>
    </row>
    <row r="35" spans="1:24" ht="18.75" customHeight="1" x14ac:dyDescent="0.15">
      <c r="A35" s="1" t="s">
        <v>3</v>
      </c>
      <c r="B35" s="43">
        <f t="shared" si="14"/>
        <v>-24</v>
      </c>
      <c r="C35" s="43">
        <v>-10</v>
      </c>
      <c r="D35" s="70">
        <f t="shared" si="2"/>
        <v>0.71428571428571419</v>
      </c>
      <c r="E35" s="43">
        <f t="shared" si="15"/>
        <v>-148</v>
      </c>
      <c r="F35" s="70">
        <f t="shared" si="3"/>
        <v>-1.1935483870967742</v>
      </c>
      <c r="G35" s="43">
        <f t="shared" si="16"/>
        <v>-19</v>
      </c>
      <c r="H35" s="43">
        <v>2</v>
      </c>
      <c r="I35" s="43">
        <v>43</v>
      </c>
      <c r="J35" s="43">
        <v>21</v>
      </c>
      <c r="K35" s="44">
        <v>163</v>
      </c>
      <c r="L35" s="50">
        <f t="shared" si="17"/>
        <v>-21.907379327773565</v>
      </c>
      <c r="M35" s="57">
        <v>2.306039929239323</v>
      </c>
      <c r="N35" s="57">
        <v>24.213419257012887</v>
      </c>
      <c r="O35" s="44">
        <f t="shared" si="18"/>
        <v>-5</v>
      </c>
      <c r="P35" s="44">
        <f t="shared" si="19"/>
        <v>20</v>
      </c>
      <c r="Q35" s="47">
        <v>249</v>
      </c>
      <c r="R35" s="47">
        <v>6</v>
      </c>
      <c r="S35" s="47">
        <v>14</v>
      </c>
      <c r="T35" s="47">
        <f t="shared" si="20"/>
        <v>25</v>
      </c>
      <c r="U35" s="47">
        <v>277</v>
      </c>
      <c r="V35" s="47">
        <v>3</v>
      </c>
      <c r="W35" s="47">
        <v>22</v>
      </c>
      <c r="X35" s="54">
        <v>-5.7650998230983106</v>
      </c>
    </row>
    <row r="36" spans="1:24" ht="18.75" customHeight="1" x14ac:dyDescent="0.15">
      <c r="A36" s="5" t="s">
        <v>2</v>
      </c>
      <c r="B36" s="40">
        <f t="shared" si="14"/>
        <v>-19</v>
      </c>
      <c r="C36" s="40">
        <v>-1</v>
      </c>
      <c r="D36" s="68">
        <f t="shared" si="2"/>
        <v>5.555555555555558E-2</v>
      </c>
      <c r="E36" s="40">
        <f t="shared" si="15"/>
        <v>-132</v>
      </c>
      <c r="F36" s="68">
        <f t="shared" si="3"/>
        <v>-1.168141592920354</v>
      </c>
      <c r="G36" s="40">
        <f t="shared" si="16"/>
        <v>-11</v>
      </c>
      <c r="H36" s="40">
        <v>1</v>
      </c>
      <c r="I36" s="40">
        <v>12</v>
      </c>
      <c r="J36" s="40">
        <v>12</v>
      </c>
      <c r="K36" s="40">
        <v>116</v>
      </c>
      <c r="L36" s="48">
        <f t="shared" si="17"/>
        <v>-33.020807632206598</v>
      </c>
      <c r="M36" s="56">
        <v>3.0018916029278722</v>
      </c>
      <c r="N36" s="56">
        <v>36.022699235134468</v>
      </c>
      <c r="O36" s="40">
        <f t="shared" si="18"/>
        <v>-8</v>
      </c>
      <c r="P36" s="40">
        <f t="shared" si="19"/>
        <v>3</v>
      </c>
      <c r="Q36" s="40">
        <v>81</v>
      </c>
      <c r="R36" s="40">
        <v>2</v>
      </c>
      <c r="S36" s="40">
        <v>1</v>
      </c>
      <c r="T36" s="40">
        <f t="shared" si="20"/>
        <v>11</v>
      </c>
      <c r="U36" s="40">
        <v>109</v>
      </c>
      <c r="V36" s="40">
        <v>1</v>
      </c>
      <c r="W36" s="40">
        <v>10</v>
      </c>
      <c r="X36" s="48">
        <v>-24.015132823422974</v>
      </c>
    </row>
    <row r="37" spans="1:24" ht="18.75" customHeight="1" x14ac:dyDescent="0.15">
      <c r="A37" s="3" t="s">
        <v>1</v>
      </c>
      <c r="B37" s="42">
        <f t="shared" si="14"/>
        <v>-5</v>
      </c>
      <c r="C37" s="42">
        <v>-2</v>
      </c>
      <c r="D37" s="69">
        <f t="shared" si="2"/>
        <v>0.66666666666666674</v>
      </c>
      <c r="E37" s="42">
        <f t="shared" si="15"/>
        <v>-83</v>
      </c>
      <c r="F37" s="69">
        <f t="shared" si="3"/>
        <v>-1.0641025641025641</v>
      </c>
      <c r="G37" s="42">
        <f t="shared" si="16"/>
        <v>-3</v>
      </c>
      <c r="H37" s="42">
        <v>1</v>
      </c>
      <c r="I37" s="42">
        <v>8</v>
      </c>
      <c r="J37" s="42">
        <v>4</v>
      </c>
      <c r="K37" s="42">
        <v>71</v>
      </c>
      <c r="L37" s="49">
        <f t="shared" si="17"/>
        <v>-12.970859985785356</v>
      </c>
      <c r="M37" s="58">
        <v>4.3236199952617858</v>
      </c>
      <c r="N37" s="58">
        <v>17.294479981047143</v>
      </c>
      <c r="O37" s="42">
        <f>P37-T37</f>
        <v>-2</v>
      </c>
      <c r="P37" s="41">
        <f t="shared" si="19"/>
        <v>6</v>
      </c>
      <c r="Q37" s="42">
        <v>86</v>
      </c>
      <c r="R37" s="42">
        <v>1</v>
      </c>
      <c r="S37" s="42">
        <v>5</v>
      </c>
      <c r="T37" s="42">
        <f t="shared" si="20"/>
        <v>8</v>
      </c>
      <c r="U37" s="42">
        <v>106</v>
      </c>
      <c r="V37" s="42">
        <v>2</v>
      </c>
      <c r="W37" s="42">
        <v>6</v>
      </c>
      <c r="X37" s="49">
        <v>-8.6472399905235662</v>
      </c>
    </row>
    <row r="38" spans="1:24" ht="18.75" customHeight="1" x14ac:dyDescent="0.15">
      <c r="A38" s="1" t="s">
        <v>0</v>
      </c>
      <c r="B38" s="43">
        <f t="shared" si="14"/>
        <v>-10</v>
      </c>
      <c r="C38" s="43">
        <v>-5</v>
      </c>
      <c r="D38" s="70">
        <f t="shared" si="2"/>
        <v>1</v>
      </c>
      <c r="E38" s="43">
        <f t="shared" si="15"/>
        <v>-85</v>
      </c>
      <c r="F38" s="70">
        <f t="shared" si="3"/>
        <v>-1.1333333333333333</v>
      </c>
      <c r="G38" s="43">
        <f t="shared" si="16"/>
        <v>-7</v>
      </c>
      <c r="H38" s="43">
        <v>1</v>
      </c>
      <c r="I38" s="43">
        <v>12</v>
      </c>
      <c r="J38" s="43">
        <v>8</v>
      </c>
      <c r="K38" s="44">
        <v>76</v>
      </c>
      <c r="L38" s="50">
        <f t="shared" si="17"/>
        <v>-33.010335917312659</v>
      </c>
      <c r="M38" s="57">
        <v>4.7157622739018086</v>
      </c>
      <c r="N38" s="57">
        <v>37.726098191214469</v>
      </c>
      <c r="O38" s="44">
        <f t="shared" si="18"/>
        <v>-3</v>
      </c>
      <c r="P38" s="43">
        <f t="shared" si="19"/>
        <v>4</v>
      </c>
      <c r="Q38" s="43">
        <v>53</v>
      </c>
      <c r="R38" s="43">
        <v>1</v>
      </c>
      <c r="S38" s="43">
        <v>3</v>
      </c>
      <c r="T38" s="43">
        <f t="shared" si="20"/>
        <v>7</v>
      </c>
      <c r="U38" s="43">
        <v>74</v>
      </c>
      <c r="V38" s="43">
        <v>0</v>
      </c>
      <c r="W38" s="43">
        <v>7</v>
      </c>
      <c r="X38" s="53">
        <v>-14.147286821705432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-142</v>
      </c>
      <c r="C9" s="34">
        <f t="shared" si="0"/>
        <v>79</v>
      </c>
      <c r="D9" s="34">
        <f t="shared" si="0"/>
        <v>-2370</v>
      </c>
      <c r="E9" s="34">
        <f t="shared" si="0"/>
        <v>-155</v>
      </c>
      <c r="F9" s="34">
        <f t="shared" si="0"/>
        <v>161</v>
      </c>
      <c r="G9" s="34">
        <f t="shared" si="0"/>
        <v>1944</v>
      </c>
      <c r="H9" s="34">
        <f t="shared" si="0"/>
        <v>316</v>
      </c>
      <c r="I9" s="34">
        <f>I10+I11</f>
        <v>3642</v>
      </c>
      <c r="J9" s="51">
        <f>K9-L9</f>
        <v>-7.2015753724579685</v>
      </c>
      <c r="K9" s="51">
        <v>7.4803460320369854</v>
      </c>
      <c r="L9" s="51">
        <v>14.681921404494954</v>
      </c>
      <c r="M9" s="34">
        <f t="shared" ref="M9:U9" si="1">M10+M11</f>
        <v>13</v>
      </c>
      <c r="N9" s="34">
        <f t="shared" si="1"/>
        <v>474</v>
      </c>
      <c r="O9" s="34">
        <f t="shared" si="1"/>
        <v>8006</v>
      </c>
      <c r="P9" s="34">
        <f t="shared" si="1"/>
        <v>290</v>
      </c>
      <c r="Q9" s="34">
        <f t="shared" si="1"/>
        <v>184</v>
      </c>
      <c r="R9" s="34">
        <f>R10+R11</f>
        <v>461</v>
      </c>
      <c r="S9" s="34">
        <f t="shared" si="1"/>
        <v>8678</v>
      </c>
      <c r="T9" s="34">
        <f t="shared" si="1"/>
        <v>277</v>
      </c>
      <c r="U9" s="34">
        <f t="shared" si="1"/>
        <v>184</v>
      </c>
      <c r="V9" s="51">
        <v>0.60400309575453903</v>
      </c>
    </row>
    <row r="10" spans="1:22" ht="15" customHeight="1" x14ac:dyDescent="0.15">
      <c r="A10" s="6" t="s">
        <v>28</v>
      </c>
      <c r="B10" s="35">
        <f t="shared" ref="B10:I10" si="2">B20+B21+B22+B23</f>
        <v>-83</v>
      </c>
      <c r="C10" s="35">
        <f t="shared" si="2"/>
        <v>85</v>
      </c>
      <c r="D10" s="35">
        <f t="shared" si="2"/>
        <v>-1465</v>
      </c>
      <c r="E10" s="35">
        <f t="shared" si="2"/>
        <v>-93</v>
      </c>
      <c r="F10" s="35">
        <f t="shared" si="2"/>
        <v>133</v>
      </c>
      <c r="G10" s="35">
        <f t="shared" si="2"/>
        <v>1547</v>
      </c>
      <c r="H10" s="35">
        <f t="shared" si="2"/>
        <v>226</v>
      </c>
      <c r="I10" s="35">
        <f t="shared" si="2"/>
        <v>2541</v>
      </c>
      <c r="J10" s="48">
        <f t="shared" ref="J10:J38" si="3">K10-L10</f>
        <v>-5.738557119310256</v>
      </c>
      <c r="K10" s="48">
        <v>8.206753729766282</v>
      </c>
      <c r="L10" s="48">
        <v>13.945310849076538</v>
      </c>
      <c r="M10" s="35">
        <f t="shared" ref="M10:U10" si="4">M20+M21+M22+M23</f>
        <v>10</v>
      </c>
      <c r="N10" s="35">
        <f t="shared" si="4"/>
        <v>357</v>
      </c>
      <c r="O10" s="35">
        <f t="shared" si="4"/>
        <v>6323</v>
      </c>
      <c r="P10" s="35">
        <f t="shared" si="4"/>
        <v>231</v>
      </c>
      <c r="Q10" s="35">
        <f t="shared" si="4"/>
        <v>126</v>
      </c>
      <c r="R10" s="35">
        <f t="shared" si="4"/>
        <v>347</v>
      </c>
      <c r="S10" s="35">
        <f t="shared" si="4"/>
        <v>6794</v>
      </c>
      <c r="T10" s="35">
        <f t="shared" si="4"/>
        <v>234</v>
      </c>
      <c r="U10" s="35">
        <f t="shared" si="4"/>
        <v>113</v>
      </c>
      <c r="V10" s="48">
        <v>0.61704915261400473</v>
      </c>
    </row>
    <row r="11" spans="1:22" ht="15" customHeight="1" x14ac:dyDescent="0.15">
      <c r="A11" s="2" t="s">
        <v>27</v>
      </c>
      <c r="B11" s="36">
        <f t="shared" ref="B11:I11" si="5">B12+B13+B14+B15+B16</f>
        <v>-59</v>
      </c>
      <c r="C11" s="36">
        <f t="shared" si="5"/>
        <v>-6</v>
      </c>
      <c r="D11" s="36">
        <f t="shared" si="5"/>
        <v>-905</v>
      </c>
      <c r="E11" s="36">
        <f t="shared" si="5"/>
        <v>-62</v>
      </c>
      <c r="F11" s="36">
        <f t="shared" si="5"/>
        <v>28</v>
      </c>
      <c r="G11" s="36">
        <f t="shared" si="5"/>
        <v>397</v>
      </c>
      <c r="H11" s="36">
        <f t="shared" si="5"/>
        <v>90</v>
      </c>
      <c r="I11" s="36">
        <f t="shared" si="5"/>
        <v>1101</v>
      </c>
      <c r="J11" s="53">
        <f t="shared" si="3"/>
        <v>-11.660921228235608</v>
      </c>
      <c r="K11" s="53">
        <v>5.2662224901709207</v>
      </c>
      <c r="L11" s="53">
        <v>16.92714371840653</v>
      </c>
      <c r="M11" s="36">
        <f t="shared" ref="M11:U11" si="6">M12+M13+M14+M15+M16</f>
        <v>3</v>
      </c>
      <c r="N11" s="36">
        <f t="shared" si="6"/>
        <v>117</v>
      </c>
      <c r="O11" s="36">
        <f t="shared" si="6"/>
        <v>1683</v>
      </c>
      <c r="P11" s="36">
        <f t="shared" si="6"/>
        <v>59</v>
      </c>
      <c r="Q11" s="36">
        <f t="shared" si="6"/>
        <v>58</v>
      </c>
      <c r="R11" s="36">
        <f t="shared" si="6"/>
        <v>114</v>
      </c>
      <c r="S11" s="36">
        <f t="shared" si="6"/>
        <v>1884</v>
      </c>
      <c r="T11" s="36">
        <f t="shared" si="6"/>
        <v>43</v>
      </c>
      <c r="U11" s="36">
        <f t="shared" si="6"/>
        <v>71</v>
      </c>
      <c r="V11" s="53">
        <v>0.56423812394688255</v>
      </c>
    </row>
    <row r="12" spans="1:22" ht="15" customHeight="1" x14ac:dyDescent="0.15">
      <c r="A12" s="6" t="s">
        <v>26</v>
      </c>
      <c r="B12" s="35">
        <f t="shared" ref="B12:I12" si="7">B24</f>
        <v>-5</v>
      </c>
      <c r="C12" s="35">
        <f t="shared" si="7"/>
        <v>2</v>
      </c>
      <c r="D12" s="35">
        <f t="shared" si="7"/>
        <v>-62</v>
      </c>
      <c r="E12" s="35">
        <f t="shared" si="7"/>
        <v>-1</v>
      </c>
      <c r="F12" s="35">
        <f t="shared" si="7"/>
        <v>5</v>
      </c>
      <c r="G12" s="35">
        <f t="shared" si="7"/>
        <v>41</v>
      </c>
      <c r="H12" s="35">
        <f t="shared" si="7"/>
        <v>6</v>
      </c>
      <c r="I12" s="35">
        <f t="shared" si="7"/>
        <v>69</v>
      </c>
      <c r="J12" s="48">
        <f t="shared" si="3"/>
        <v>-2.3804865323159206</v>
      </c>
      <c r="K12" s="48">
        <v>11.902432661579599</v>
      </c>
      <c r="L12" s="48">
        <v>14.28291919389552</v>
      </c>
      <c r="M12" s="35">
        <f t="shared" ref="M12:U12" si="8">M24</f>
        <v>-4</v>
      </c>
      <c r="N12" s="35">
        <f t="shared" si="8"/>
        <v>7</v>
      </c>
      <c r="O12" s="35">
        <f t="shared" si="8"/>
        <v>128</v>
      </c>
      <c r="P12" s="35">
        <f t="shared" si="8"/>
        <v>3</v>
      </c>
      <c r="Q12" s="35">
        <f t="shared" si="8"/>
        <v>4</v>
      </c>
      <c r="R12" s="35">
        <f t="shared" si="8"/>
        <v>11</v>
      </c>
      <c r="S12" s="35">
        <f t="shared" si="8"/>
        <v>162</v>
      </c>
      <c r="T12" s="35">
        <f t="shared" si="8"/>
        <v>4</v>
      </c>
      <c r="U12" s="35">
        <f t="shared" si="8"/>
        <v>7</v>
      </c>
      <c r="V12" s="48">
        <v>-9.5219461292636751</v>
      </c>
    </row>
    <row r="13" spans="1:22" ht="15" customHeight="1" x14ac:dyDescent="0.15">
      <c r="A13" s="4" t="s">
        <v>25</v>
      </c>
      <c r="B13" s="37">
        <f t="shared" ref="B13:I13" si="9">B25+B26+B27</f>
        <v>-32</v>
      </c>
      <c r="C13" s="37">
        <f t="shared" si="9"/>
        <v>-24</v>
      </c>
      <c r="D13" s="37">
        <f t="shared" si="9"/>
        <v>-281</v>
      </c>
      <c r="E13" s="37">
        <f t="shared" si="9"/>
        <v>-14</v>
      </c>
      <c r="F13" s="37">
        <f t="shared" si="9"/>
        <v>2</v>
      </c>
      <c r="G13" s="37">
        <f t="shared" si="9"/>
        <v>54</v>
      </c>
      <c r="H13" s="37">
        <f t="shared" si="9"/>
        <v>16</v>
      </c>
      <c r="I13" s="37">
        <f t="shared" si="9"/>
        <v>210</v>
      </c>
      <c r="J13" s="49">
        <f t="shared" si="3"/>
        <v>-14.642253359695118</v>
      </c>
      <c r="K13" s="49">
        <v>2.0917504799564455</v>
      </c>
      <c r="L13" s="49">
        <v>16.734003839651564</v>
      </c>
      <c r="M13" s="37">
        <f t="shared" ref="M13:U13" si="10">M25+M26+M27</f>
        <v>-18</v>
      </c>
      <c r="N13" s="37">
        <f t="shared" si="10"/>
        <v>10</v>
      </c>
      <c r="O13" s="37">
        <f t="shared" si="10"/>
        <v>241</v>
      </c>
      <c r="P13" s="37">
        <f t="shared" si="10"/>
        <v>6</v>
      </c>
      <c r="Q13" s="37">
        <f t="shared" si="10"/>
        <v>4</v>
      </c>
      <c r="R13" s="37">
        <f t="shared" si="10"/>
        <v>28</v>
      </c>
      <c r="S13" s="37">
        <f t="shared" si="10"/>
        <v>366</v>
      </c>
      <c r="T13" s="37">
        <f t="shared" si="10"/>
        <v>10</v>
      </c>
      <c r="U13" s="37">
        <f t="shared" si="10"/>
        <v>18</v>
      </c>
      <c r="V13" s="49">
        <v>-18.825754319608016</v>
      </c>
    </row>
    <row r="14" spans="1:22" ht="15" customHeight="1" x14ac:dyDescent="0.15">
      <c r="A14" s="4" t="s">
        <v>24</v>
      </c>
      <c r="B14" s="37">
        <f t="shared" ref="B14:I14" si="11">B28+B29+B30+B31</f>
        <v>6</v>
      </c>
      <c r="C14" s="37">
        <f t="shared" si="11"/>
        <v>15</v>
      </c>
      <c r="D14" s="37">
        <f t="shared" si="11"/>
        <v>-211</v>
      </c>
      <c r="E14" s="37">
        <f t="shared" si="11"/>
        <v>-24</v>
      </c>
      <c r="F14" s="37">
        <f t="shared" si="11"/>
        <v>10</v>
      </c>
      <c r="G14" s="37">
        <f t="shared" si="11"/>
        <v>188</v>
      </c>
      <c r="H14" s="37">
        <f t="shared" si="11"/>
        <v>34</v>
      </c>
      <c r="I14" s="37">
        <f t="shared" si="11"/>
        <v>410</v>
      </c>
      <c r="J14" s="49">
        <f t="shared" si="3"/>
        <v>-11.785123299834524</v>
      </c>
      <c r="K14" s="49">
        <v>4.910468041597718</v>
      </c>
      <c r="L14" s="49">
        <v>16.695591341432241</v>
      </c>
      <c r="M14" s="37">
        <f t="shared" ref="M14:U14" si="12">M28+M29+M30+M31</f>
        <v>30</v>
      </c>
      <c r="N14" s="37">
        <f t="shared" si="12"/>
        <v>63</v>
      </c>
      <c r="O14" s="37">
        <f t="shared" si="12"/>
        <v>674</v>
      </c>
      <c r="P14" s="37">
        <f t="shared" si="12"/>
        <v>35</v>
      </c>
      <c r="Q14" s="37">
        <f t="shared" si="12"/>
        <v>28</v>
      </c>
      <c r="R14" s="37">
        <f t="shared" si="12"/>
        <v>33</v>
      </c>
      <c r="S14" s="37">
        <f t="shared" si="12"/>
        <v>663</v>
      </c>
      <c r="T14" s="37">
        <f t="shared" si="12"/>
        <v>11</v>
      </c>
      <c r="U14" s="37">
        <f t="shared" si="12"/>
        <v>22</v>
      </c>
      <c r="V14" s="49">
        <v>14.731404124793151</v>
      </c>
    </row>
    <row r="15" spans="1:22" ht="15" customHeight="1" x14ac:dyDescent="0.15">
      <c r="A15" s="4" t="s">
        <v>23</v>
      </c>
      <c r="B15" s="37">
        <f t="shared" ref="B15:I15" si="13">B32+B33+B34+B35</f>
        <v>-15</v>
      </c>
      <c r="C15" s="37">
        <f t="shared" si="13"/>
        <v>9</v>
      </c>
      <c r="D15" s="37">
        <f t="shared" si="13"/>
        <v>-222</v>
      </c>
      <c r="E15" s="37">
        <f t="shared" si="13"/>
        <v>-17</v>
      </c>
      <c r="F15" s="37">
        <f t="shared" si="13"/>
        <v>8</v>
      </c>
      <c r="G15" s="37">
        <f t="shared" si="13"/>
        <v>100</v>
      </c>
      <c r="H15" s="37">
        <f t="shared" si="13"/>
        <v>25</v>
      </c>
      <c r="I15" s="37">
        <f t="shared" si="13"/>
        <v>296</v>
      </c>
      <c r="J15" s="49">
        <f t="shared" si="3"/>
        <v>-11.027582284779985</v>
      </c>
      <c r="K15" s="49">
        <v>5.1894504869552849</v>
      </c>
      <c r="L15" s="49">
        <v>16.217032771735269</v>
      </c>
      <c r="M15" s="37">
        <f t="shared" ref="M15:U15" si="14">M32+M33+M34+M35</f>
        <v>2</v>
      </c>
      <c r="N15" s="37">
        <f t="shared" si="14"/>
        <v>33</v>
      </c>
      <c r="O15" s="37">
        <f t="shared" si="14"/>
        <v>520</v>
      </c>
      <c r="P15" s="37">
        <f t="shared" si="14"/>
        <v>13</v>
      </c>
      <c r="Q15" s="37">
        <f t="shared" si="14"/>
        <v>20</v>
      </c>
      <c r="R15" s="37">
        <f t="shared" si="14"/>
        <v>31</v>
      </c>
      <c r="S15" s="37">
        <f t="shared" si="14"/>
        <v>546</v>
      </c>
      <c r="T15" s="37">
        <f t="shared" si="14"/>
        <v>16</v>
      </c>
      <c r="U15" s="37">
        <f t="shared" si="14"/>
        <v>15</v>
      </c>
      <c r="V15" s="49">
        <v>1.2973626217388237</v>
      </c>
    </row>
    <row r="16" spans="1:22" ht="15" customHeight="1" x14ac:dyDescent="0.15">
      <c r="A16" s="2" t="s">
        <v>22</v>
      </c>
      <c r="B16" s="36">
        <f t="shared" ref="B16:I16" si="15">B36+B37+B38</f>
        <v>-13</v>
      </c>
      <c r="C16" s="36">
        <f t="shared" si="15"/>
        <v>-8</v>
      </c>
      <c r="D16" s="36">
        <f t="shared" si="15"/>
        <v>-129</v>
      </c>
      <c r="E16" s="36">
        <f t="shared" si="15"/>
        <v>-6</v>
      </c>
      <c r="F16" s="36">
        <f t="shared" si="15"/>
        <v>3</v>
      </c>
      <c r="G16" s="36">
        <f t="shared" si="15"/>
        <v>14</v>
      </c>
      <c r="H16" s="36">
        <f t="shared" si="15"/>
        <v>9</v>
      </c>
      <c r="I16" s="36">
        <f t="shared" si="15"/>
        <v>116</v>
      </c>
      <c r="J16" s="53">
        <f t="shared" si="3"/>
        <v>-16.545784224841341</v>
      </c>
      <c r="K16" s="53">
        <v>8.2728921124206707</v>
      </c>
      <c r="L16" s="53">
        <v>24.818676337262012</v>
      </c>
      <c r="M16" s="36">
        <f t="shared" ref="M16:U16" si="16">M36+M37+M38</f>
        <v>-7</v>
      </c>
      <c r="N16" s="36">
        <f t="shared" si="16"/>
        <v>4</v>
      </c>
      <c r="O16" s="36">
        <f t="shared" si="16"/>
        <v>120</v>
      </c>
      <c r="P16" s="36">
        <f t="shared" si="16"/>
        <v>2</v>
      </c>
      <c r="Q16" s="36">
        <f t="shared" si="16"/>
        <v>2</v>
      </c>
      <c r="R16" s="36">
        <f t="shared" si="16"/>
        <v>11</v>
      </c>
      <c r="S16" s="36">
        <f t="shared" si="16"/>
        <v>147</v>
      </c>
      <c r="T16" s="36">
        <f t="shared" si="16"/>
        <v>2</v>
      </c>
      <c r="U16" s="36">
        <f t="shared" si="16"/>
        <v>9</v>
      </c>
      <c r="V16" s="53">
        <v>-19.30341492898156</v>
      </c>
    </row>
    <row r="17" spans="1:22" ht="15" customHeight="1" x14ac:dyDescent="0.15">
      <c r="A17" s="6" t="s">
        <v>21</v>
      </c>
      <c r="B17" s="35">
        <f t="shared" ref="B17:I17" si="17">B12+B13+B20</f>
        <v>-50</v>
      </c>
      <c r="C17" s="35">
        <f t="shared" si="17"/>
        <v>53</v>
      </c>
      <c r="D17" s="35">
        <f t="shared" si="17"/>
        <v>-996</v>
      </c>
      <c r="E17" s="35">
        <f t="shared" si="17"/>
        <v>-45</v>
      </c>
      <c r="F17" s="35">
        <f t="shared" si="17"/>
        <v>70</v>
      </c>
      <c r="G17" s="35">
        <f t="shared" si="17"/>
        <v>775</v>
      </c>
      <c r="H17" s="35">
        <f t="shared" si="17"/>
        <v>115</v>
      </c>
      <c r="I17" s="35">
        <f t="shared" si="17"/>
        <v>1380</v>
      </c>
      <c r="J17" s="48">
        <f t="shared" si="3"/>
        <v>-5.0972907550507403</v>
      </c>
      <c r="K17" s="48">
        <v>7.9291189523011516</v>
      </c>
      <c r="L17" s="48">
        <v>13.026409707351892</v>
      </c>
      <c r="M17" s="35">
        <f t="shared" ref="M17:U17" si="18">M12+M13+M20</f>
        <v>-5</v>
      </c>
      <c r="N17" s="35">
        <f t="shared" si="18"/>
        <v>148</v>
      </c>
      <c r="O17" s="35">
        <f t="shared" si="18"/>
        <v>2738</v>
      </c>
      <c r="P17" s="35">
        <f t="shared" si="18"/>
        <v>101</v>
      </c>
      <c r="Q17" s="35">
        <f t="shared" si="18"/>
        <v>47</v>
      </c>
      <c r="R17" s="35">
        <f t="shared" si="18"/>
        <v>153</v>
      </c>
      <c r="S17" s="35">
        <f t="shared" si="18"/>
        <v>3129</v>
      </c>
      <c r="T17" s="35">
        <f t="shared" si="18"/>
        <v>97</v>
      </c>
      <c r="U17" s="35">
        <f t="shared" si="18"/>
        <v>56</v>
      </c>
      <c r="V17" s="48">
        <v>-0.56636563945007978</v>
      </c>
    </row>
    <row r="18" spans="1:22" ht="15" customHeight="1" x14ac:dyDescent="0.15">
      <c r="A18" s="4" t="s">
        <v>20</v>
      </c>
      <c r="B18" s="37">
        <f t="shared" ref="B18:I18" si="19">B14+B22</f>
        <v>-16</v>
      </c>
      <c r="C18" s="37">
        <f t="shared" si="19"/>
        <v>6</v>
      </c>
      <c r="D18" s="37">
        <f t="shared" si="19"/>
        <v>-500</v>
      </c>
      <c r="E18" s="37">
        <f t="shared" si="19"/>
        <v>-41</v>
      </c>
      <c r="F18" s="37">
        <f t="shared" si="19"/>
        <v>25</v>
      </c>
      <c r="G18" s="37">
        <f t="shared" si="19"/>
        <v>362</v>
      </c>
      <c r="H18" s="37">
        <f t="shared" si="19"/>
        <v>66</v>
      </c>
      <c r="I18" s="37">
        <f t="shared" si="19"/>
        <v>736</v>
      </c>
      <c r="J18" s="49">
        <f t="shared" si="3"/>
        <v>-10.774868959161342</v>
      </c>
      <c r="K18" s="49">
        <v>6.5700420482691086</v>
      </c>
      <c r="L18" s="49">
        <v>17.344911007430451</v>
      </c>
      <c r="M18" s="37">
        <f t="shared" ref="M18:U18" si="20">M14+M22</f>
        <v>25</v>
      </c>
      <c r="N18" s="37">
        <f t="shared" si="20"/>
        <v>112</v>
      </c>
      <c r="O18" s="37">
        <f t="shared" si="20"/>
        <v>1297</v>
      </c>
      <c r="P18" s="37">
        <f t="shared" si="20"/>
        <v>61</v>
      </c>
      <c r="Q18" s="37">
        <f t="shared" si="20"/>
        <v>51</v>
      </c>
      <c r="R18" s="37">
        <f t="shared" si="20"/>
        <v>87</v>
      </c>
      <c r="S18" s="37">
        <f t="shared" si="20"/>
        <v>1423</v>
      </c>
      <c r="T18" s="37">
        <f t="shared" si="20"/>
        <v>35</v>
      </c>
      <c r="U18" s="37">
        <f t="shared" si="20"/>
        <v>52</v>
      </c>
      <c r="V18" s="49">
        <v>6.5700420482691122</v>
      </c>
    </row>
    <row r="19" spans="1:22" ht="15" customHeight="1" x14ac:dyDescent="0.15">
      <c r="A19" s="2" t="s">
        <v>19</v>
      </c>
      <c r="B19" s="36">
        <f t="shared" ref="B19:I19" si="21">B15+B16+B21+B23</f>
        <v>-76</v>
      </c>
      <c r="C19" s="36">
        <f t="shared" si="21"/>
        <v>20</v>
      </c>
      <c r="D19" s="36">
        <f t="shared" si="21"/>
        <v>-874</v>
      </c>
      <c r="E19" s="36">
        <f t="shared" si="21"/>
        <v>-69</v>
      </c>
      <c r="F19" s="36">
        <f t="shared" si="21"/>
        <v>66</v>
      </c>
      <c r="G19" s="36">
        <f t="shared" si="21"/>
        <v>807</v>
      </c>
      <c r="H19" s="36">
        <f t="shared" si="21"/>
        <v>135</v>
      </c>
      <c r="I19" s="36">
        <f t="shared" si="21"/>
        <v>1526</v>
      </c>
      <c r="J19" s="53">
        <f t="shared" si="3"/>
        <v>-7.7617929325616224</v>
      </c>
      <c r="K19" s="53">
        <v>7.4243236746241621</v>
      </c>
      <c r="L19" s="53">
        <v>15.186116607185784</v>
      </c>
      <c r="M19" s="36">
        <f t="shared" ref="M19:U19" si="22">M15+M16+M21+M23</f>
        <v>-7</v>
      </c>
      <c r="N19" s="36">
        <f t="shared" si="22"/>
        <v>214</v>
      </c>
      <c r="O19" s="36">
        <f t="shared" si="22"/>
        <v>3971</v>
      </c>
      <c r="P19" s="36">
        <f t="shared" si="22"/>
        <v>128</v>
      </c>
      <c r="Q19" s="36">
        <f t="shared" si="22"/>
        <v>86</v>
      </c>
      <c r="R19" s="36">
        <f t="shared" si="22"/>
        <v>221</v>
      </c>
      <c r="S19" s="36">
        <f t="shared" si="22"/>
        <v>4126</v>
      </c>
      <c r="T19" s="36">
        <f t="shared" si="22"/>
        <v>145</v>
      </c>
      <c r="U19" s="36">
        <f t="shared" si="22"/>
        <v>76</v>
      </c>
      <c r="V19" s="53">
        <v>-0.78742826852073833</v>
      </c>
    </row>
    <row r="20" spans="1:22" ht="15" customHeight="1" x14ac:dyDescent="0.15">
      <c r="A20" s="5" t="s">
        <v>18</v>
      </c>
      <c r="B20" s="40">
        <f>E20+M20</f>
        <v>-13</v>
      </c>
      <c r="C20" s="40">
        <v>75</v>
      </c>
      <c r="D20" s="40">
        <f>G20-I20+O20-S20</f>
        <v>-653</v>
      </c>
      <c r="E20" s="40">
        <f>F20-H20</f>
        <v>-30</v>
      </c>
      <c r="F20" s="40">
        <v>63</v>
      </c>
      <c r="G20" s="40">
        <v>680</v>
      </c>
      <c r="H20" s="40">
        <v>93</v>
      </c>
      <c r="I20" s="40">
        <v>1101</v>
      </c>
      <c r="J20" s="61">
        <f t="shared" si="3"/>
        <v>-4.0257648953301128</v>
      </c>
      <c r="K20" s="61">
        <v>8.454106280193237</v>
      </c>
      <c r="L20" s="61">
        <v>12.47987117552335</v>
      </c>
      <c r="M20" s="40">
        <f>N20-R20</f>
        <v>17</v>
      </c>
      <c r="N20" s="40">
        <f>SUM(P20:Q20)</f>
        <v>131</v>
      </c>
      <c r="O20" s="41">
        <v>2369</v>
      </c>
      <c r="P20" s="41">
        <v>92</v>
      </c>
      <c r="Q20" s="41">
        <v>39</v>
      </c>
      <c r="R20" s="41">
        <f>SUM(T20:U20)</f>
        <v>114</v>
      </c>
      <c r="S20" s="41">
        <v>2601</v>
      </c>
      <c r="T20" s="41">
        <v>83</v>
      </c>
      <c r="U20" s="41">
        <v>31</v>
      </c>
      <c r="V20" s="52">
        <v>2.2812667740203949</v>
      </c>
    </row>
    <row r="21" spans="1:22" ht="15" customHeight="1" x14ac:dyDescent="0.15">
      <c r="A21" s="3" t="s">
        <v>17</v>
      </c>
      <c r="B21" s="42">
        <f t="shared" ref="B21:B38" si="23">E21+M21</f>
        <v>-46</v>
      </c>
      <c r="C21" s="42">
        <v>-52</v>
      </c>
      <c r="D21" s="42">
        <f t="shared" ref="D21:D38" si="24">G21-I21+O21-S21</f>
        <v>-294</v>
      </c>
      <c r="E21" s="42">
        <f t="shared" ref="E21:E38" si="25">F21-H21</f>
        <v>-36</v>
      </c>
      <c r="F21" s="42">
        <v>46</v>
      </c>
      <c r="G21" s="42">
        <v>598</v>
      </c>
      <c r="H21" s="42">
        <v>82</v>
      </c>
      <c r="I21" s="42">
        <v>880</v>
      </c>
      <c r="J21" s="62">
        <f t="shared" si="3"/>
        <v>-6.30605986437652</v>
      </c>
      <c r="K21" s="62">
        <v>8.0577431600366669</v>
      </c>
      <c r="L21" s="62">
        <v>14.363803024413187</v>
      </c>
      <c r="M21" s="42">
        <f t="shared" ref="M21:M38" si="26">N21-R21</f>
        <v>-10</v>
      </c>
      <c r="N21" s="42">
        <f>SUM(P21:Q21)</f>
        <v>135</v>
      </c>
      <c r="O21" s="42">
        <v>2646</v>
      </c>
      <c r="P21" s="42">
        <v>83</v>
      </c>
      <c r="Q21" s="42">
        <v>52</v>
      </c>
      <c r="R21" s="42">
        <f t="shared" ref="R21:R38" si="27">SUM(T21:U21)</f>
        <v>145</v>
      </c>
      <c r="S21" s="42">
        <v>2658</v>
      </c>
      <c r="T21" s="42">
        <v>107</v>
      </c>
      <c r="U21" s="42">
        <v>38</v>
      </c>
      <c r="V21" s="49">
        <v>-1.7516832956601434</v>
      </c>
    </row>
    <row r="22" spans="1:22" ht="15" customHeight="1" x14ac:dyDescent="0.15">
      <c r="A22" s="3" t="s">
        <v>16</v>
      </c>
      <c r="B22" s="42">
        <f t="shared" si="23"/>
        <v>-22</v>
      </c>
      <c r="C22" s="42">
        <v>-9</v>
      </c>
      <c r="D22" s="42">
        <f t="shared" si="24"/>
        <v>-289</v>
      </c>
      <c r="E22" s="42">
        <f t="shared" si="25"/>
        <v>-17</v>
      </c>
      <c r="F22" s="42">
        <v>15</v>
      </c>
      <c r="G22" s="42">
        <v>174</v>
      </c>
      <c r="H22" s="42">
        <v>32</v>
      </c>
      <c r="I22" s="42">
        <v>326</v>
      </c>
      <c r="J22" s="62">
        <f t="shared" si="3"/>
        <v>-9.6116610127484226</v>
      </c>
      <c r="K22" s="62">
        <v>8.4808773641897854</v>
      </c>
      <c r="L22" s="62">
        <v>18.092538376938208</v>
      </c>
      <c r="M22" s="42">
        <f>N22-R22</f>
        <v>-5</v>
      </c>
      <c r="N22" s="42">
        <f t="shared" ref="N22:N38" si="28">SUM(P22:Q22)</f>
        <v>49</v>
      </c>
      <c r="O22" s="42">
        <v>623</v>
      </c>
      <c r="P22" s="42">
        <v>26</v>
      </c>
      <c r="Q22" s="42">
        <v>23</v>
      </c>
      <c r="R22" s="42">
        <f t="shared" si="27"/>
        <v>54</v>
      </c>
      <c r="S22" s="42">
        <v>760</v>
      </c>
      <c r="T22" s="42">
        <v>24</v>
      </c>
      <c r="U22" s="42">
        <v>30</v>
      </c>
      <c r="V22" s="49">
        <v>-2.8269591213965981</v>
      </c>
    </row>
    <row r="23" spans="1:22" ht="15" customHeight="1" x14ac:dyDescent="0.15">
      <c r="A23" s="1" t="s">
        <v>15</v>
      </c>
      <c r="B23" s="43">
        <f t="shared" si="23"/>
        <v>-2</v>
      </c>
      <c r="C23" s="43">
        <v>71</v>
      </c>
      <c r="D23" s="43">
        <f t="shared" si="24"/>
        <v>-229</v>
      </c>
      <c r="E23" s="43">
        <f t="shared" si="25"/>
        <v>-10</v>
      </c>
      <c r="F23" s="43">
        <v>9</v>
      </c>
      <c r="G23" s="43">
        <v>95</v>
      </c>
      <c r="H23" s="43">
        <v>19</v>
      </c>
      <c r="I23" s="43">
        <v>234</v>
      </c>
      <c r="J23" s="63">
        <f t="shared" si="3"/>
        <v>-7.8327861112899413</v>
      </c>
      <c r="K23" s="63">
        <v>7.0495075001609475</v>
      </c>
      <c r="L23" s="63">
        <v>14.882293611450889</v>
      </c>
      <c r="M23" s="43">
        <f t="shared" si="26"/>
        <v>8</v>
      </c>
      <c r="N23" s="43">
        <f t="shared" si="28"/>
        <v>42</v>
      </c>
      <c r="O23" s="43">
        <v>685</v>
      </c>
      <c r="P23" s="43">
        <v>30</v>
      </c>
      <c r="Q23" s="43">
        <v>12</v>
      </c>
      <c r="R23" s="43">
        <f t="shared" si="27"/>
        <v>34</v>
      </c>
      <c r="S23" s="47">
        <v>775</v>
      </c>
      <c r="T23" s="47">
        <v>20</v>
      </c>
      <c r="U23" s="47">
        <v>14</v>
      </c>
      <c r="V23" s="54">
        <v>6.2662288890319573</v>
      </c>
    </row>
    <row r="24" spans="1:22" ht="15" customHeight="1" x14ac:dyDescent="0.15">
      <c r="A24" s="7" t="s">
        <v>14</v>
      </c>
      <c r="B24" s="45">
        <f t="shared" si="23"/>
        <v>-5</v>
      </c>
      <c r="C24" s="45">
        <v>2</v>
      </c>
      <c r="D24" s="45">
        <f t="shared" si="24"/>
        <v>-62</v>
      </c>
      <c r="E24" s="40">
        <f t="shared" si="25"/>
        <v>-1</v>
      </c>
      <c r="F24" s="45">
        <v>5</v>
      </c>
      <c r="G24" s="45">
        <v>41</v>
      </c>
      <c r="H24" s="45">
        <v>6</v>
      </c>
      <c r="I24" s="46">
        <v>69</v>
      </c>
      <c r="J24" s="73">
        <f t="shared" si="3"/>
        <v>-2.3804865323159206</v>
      </c>
      <c r="K24" s="73">
        <v>11.902432661579599</v>
      </c>
      <c r="L24" s="73">
        <v>14.28291919389552</v>
      </c>
      <c r="M24" s="40">
        <f t="shared" si="26"/>
        <v>-4</v>
      </c>
      <c r="N24" s="45">
        <f t="shared" si="28"/>
        <v>7</v>
      </c>
      <c r="O24" s="45">
        <v>128</v>
      </c>
      <c r="P24" s="45">
        <v>3</v>
      </c>
      <c r="Q24" s="45">
        <v>4</v>
      </c>
      <c r="R24" s="45">
        <f t="shared" si="27"/>
        <v>11</v>
      </c>
      <c r="S24" s="45">
        <v>162</v>
      </c>
      <c r="T24" s="45">
        <v>4</v>
      </c>
      <c r="U24" s="45">
        <v>7</v>
      </c>
      <c r="V24" s="51">
        <v>-9.5219461292636751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0</v>
      </c>
      <c r="D25" s="40">
        <f t="shared" si="24"/>
        <v>-43</v>
      </c>
      <c r="E25" s="40">
        <f t="shared" si="25"/>
        <v>-4</v>
      </c>
      <c r="F25" s="40">
        <v>0</v>
      </c>
      <c r="G25" s="40">
        <v>3</v>
      </c>
      <c r="H25" s="40">
        <v>4</v>
      </c>
      <c r="I25" s="40">
        <v>31</v>
      </c>
      <c r="J25" s="61">
        <f t="shared" si="3"/>
        <v>-37.321063394683023</v>
      </c>
      <c r="K25" s="61">
        <v>0</v>
      </c>
      <c r="L25" s="61">
        <v>37.321063394683023</v>
      </c>
      <c r="M25" s="40">
        <f t="shared" si="26"/>
        <v>1</v>
      </c>
      <c r="N25" s="40">
        <f t="shared" si="28"/>
        <v>1</v>
      </c>
      <c r="O25" s="40">
        <v>26</v>
      </c>
      <c r="P25" s="40">
        <v>1</v>
      </c>
      <c r="Q25" s="40">
        <v>0</v>
      </c>
      <c r="R25" s="40">
        <f t="shared" si="27"/>
        <v>0</v>
      </c>
      <c r="S25" s="41">
        <v>41</v>
      </c>
      <c r="T25" s="41">
        <v>0</v>
      </c>
      <c r="U25" s="41">
        <v>0</v>
      </c>
      <c r="V25" s="52">
        <v>9.3302658486707557</v>
      </c>
    </row>
    <row r="26" spans="1:22" ht="15" customHeight="1" x14ac:dyDescent="0.15">
      <c r="A26" s="3" t="s">
        <v>12</v>
      </c>
      <c r="B26" s="42">
        <f t="shared" si="23"/>
        <v>-19</v>
      </c>
      <c r="C26" s="42">
        <v>-14</v>
      </c>
      <c r="D26" s="42">
        <f t="shared" si="24"/>
        <v>-80</v>
      </c>
      <c r="E26" s="42">
        <f t="shared" si="25"/>
        <v>-7</v>
      </c>
      <c r="F26" s="42">
        <v>1</v>
      </c>
      <c r="G26" s="42">
        <v>12</v>
      </c>
      <c r="H26" s="42">
        <v>8</v>
      </c>
      <c r="I26" s="42">
        <v>60</v>
      </c>
      <c r="J26" s="62">
        <f t="shared" si="3"/>
        <v>-29.347576384102915</v>
      </c>
      <c r="K26" s="62">
        <v>4.1925109120147024</v>
      </c>
      <c r="L26" s="62">
        <v>33.540087296117619</v>
      </c>
      <c r="M26" s="42">
        <f t="shared" si="26"/>
        <v>-12</v>
      </c>
      <c r="N26" s="42">
        <f t="shared" si="28"/>
        <v>1</v>
      </c>
      <c r="O26" s="42">
        <v>73</v>
      </c>
      <c r="P26" s="42">
        <v>1</v>
      </c>
      <c r="Q26" s="42">
        <v>0</v>
      </c>
      <c r="R26" s="42">
        <f t="shared" si="27"/>
        <v>13</v>
      </c>
      <c r="S26" s="42">
        <v>105</v>
      </c>
      <c r="T26" s="42">
        <v>7</v>
      </c>
      <c r="U26" s="42">
        <v>6</v>
      </c>
      <c r="V26" s="49">
        <v>-50.310130944176429</v>
      </c>
    </row>
    <row r="27" spans="1:22" ht="15" customHeight="1" x14ac:dyDescent="0.15">
      <c r="A27" s="1" t="s">
        <v>11</v>
      </c>
      <c r="B27" s="43">
        <f t="shared" si="23"/>
        <v>-10</v>
      </c>
      <c r="C27" s="43">
        <v>-10</v>
      </c>
      <c r="D27" s="43">
        <f t="shared" si="24"/>
        <v>-158</v>
      </c>
      <c r="E27" s="43">
        <f t="shared" si="25"/>
        <v>-3</v>
      </c>
      <c r="F27" s="43">
        <v>1</v>
      </c>
      <c r="G27" s="43">
        <v>39</v>
      </c>
      <c r="H27" s="43">
        <v>4</v>
      </c>
      <c r="I27" s="43">
        <v>119</v>
      </c>
      <c r="J27" s="63">
        <f t="shared" si="3"/>
        <v>-4.9145011444728688</v>
      </c>
      <c r="K27" s="63">
        <v>1.6381670481576229</v>
      </c>
      <c r="L27" s="63">
        <v>6.5526681926304917</v>
      </c>
      <c r="M27" s="43">
        <f t="shared" si="26"/>
        <v>-7</v>
      </c>
      <c r="N27" s="43">
        <f t="shared" si="28"/>
        <v>8</v>
      </c>
      <c r="O27" s="47">
        <v>142</v>
      </c>
      <c r="P27" s="47">
        <v>4</v>
      </c>
      <c r="Q27" s="47">
        <v>4</v>
      </c>
      <c r="R27" s="47">
        <f t="shared" si="27"/>
        <v>15</v>
      </c>
      <c r="S27" s="47">
        <v>220</v>
      </c>
      <c r="T27" s="47">
        <v>3</v>
      </c>
      <c r="U27" s="47">
        <v>12</v>
      </c>
      <c r="V27" s="54">
        <v>-11.467169337103364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4</v>
      </c>
      <c r="D28" s="40">
        <f t="shared" si="24"/>
        <v>-55</v>
      </c>
      <c r="E28" s="40">
        <f t="shared" si="25"/>
        <v>-6</v>
      </c>
      <c r="F28" s="40">
        <v>0</v>
      </c>
      <c r="G28" s="40">
        <v>11</v>
      </c>
      <c r="H28" s="40">
        <v>6</v>
      </c>
      <c r="I28" s="40">
        <v>58</v>
      </c>
      <c r="J28" s="61">
        <f t="shared" si="3"/>
        <v>-25.914093006744764</v>
      </c>
      <c r="K28" s="61">
        <v>0</v>
      </c>
      <c r="L28" s="61">
        <v>25.914093006744764</v>
      </c>
      <c r="M28" s="40">
        <f t="shared" si="26"/>
        <v>7</v>
      </c>
      <c r="N28" s="40">
        <f t="shared" si="28"/>
        <v>8</v>
      </c>
      <c r="O28" s="40">
        <v>58</v>
      </c>
      <c r="P28" s="40">
        <v>6</v>
      </c>
      <c r="Q28" s="40">
        <v>2</v>
      </c>
      <c r="R28" s="40">
        <f t="shared" si="27"/>
        <v>1</v>
      </c>
      <c r="S28" s="40">
        <v>66</v>
      </c>
      <c r="T28" s="40">
        <v>0</v>
      </c>
      <c r="U28" s="40">
        <v>1</v>
      </c>
      <c r="V28" s="48">
        <v>30.233108507868891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-10</v>
      </c>
      <c r="D29" s="42">
        <f t="shared" si="24"/>
        <v>-30</v>
      </c>
      <c r="E29" s="42">
        <f>F29-H29</f>
        <v>-8</v>
      </c>
      <c r="F29" s="42">
        <v>4</v>
      </c>
      <c r="G29" s="42">
        <v>77</v>
      </c>
      <c r="H29" s="42">
        <v>12</v>
      </c>
      <c r="I29" s="42">
        <v>130</v>
      </c>
      <c r="J29" s="62">
        <f t="shared" si="3"/>
        <v>-12.773403324584425</v>
      </c>
      <c r="K29" s="62">
        <v>6.3867016622922135</v>
      </c>
      <c r="L29" s="62">
        <v>19.16010498687664</v>
      </c>
      <c r="M29" s="42">
        <f t="shared" si="26"/>
        <v>9</v>
      </c>
      <c r="N29" s="42">
        <f t="shared" si="28"/>
        <v>20</v>
      </c>
      <c r="O29" s="42">
        <v>232</v>
      </c>
      <c r="P29" s="42">
        <v>6</v>
      </c>
      <c r="Q29" s="42">
        <v>14</v>
      </c>
      <c r="R29" s="42">
        <f t="shared" si="27"/>
        <v>11</v>
      </c>
      <c r="S29" s="42">
        <v>209</v>
      </c>
      <c r="T29" s="42">
        <v>5</v>
      </c>
      <c r="U29" s="42">
        <v>6</v>
      </c>
      <c r="V29" s="49">
        <v>14.370078740157478</v>
      </c>
    </row>
    <row r="30" spans="1:22" ht="15" customHeight="1" x14ac:dyDescent="0.15">
      <c r="A30" s="3" t="s">
        <v>8</v>
      </c>
      <c r="B30" s="42">
        <f t="shared" si="23"/>
        <v>-1</v>
      </c>
      <c r="C30" s="42">
        <v>3</v>
      </c>
      <c r="D30" s="42">
        <f t="shared" si="24"/>
        <v>-92</v>
      </c>
      <c r="E30" s="42">
        <f t="shared" si="25"/>
        <v>-7</v>
      </c>
      <c r="F30" s="42">
        <v>2</v>
      </c>
      <c r="G30" s="42">
        <v>55</v>
      </c>
      <c r="H30" s="42">
        <v>9</v>
      </c>
      <c r="I30" s="42">
        <v>117</v>
      </c>
      <c r="J30" s="62">
        <f t="shared" si="3"/>
        <v>-11.247578799084346</v>
      </c>
      <c r="K30" s="62">
        <v>3.2135939425955269</v>
      </c>
      <c r="L30" s="62">
        <v>14.461172741679873</v>
      </c>
      <c r="M30" s="42">
        <f t="shared" si="26"/>
        <v>6</v>
      </c>
      <c r="N30" s="42">
        <f t="shared" si="28"/>
        <v>17</v>
      </c>
      <c r="O30" s="42">
        <v>187</v>
      </c>
      <c r="P30" s="42">
        <v>13</v>
      </c>
      <c r="Q30" s="42">
        <v>4</v>
      </c>
      <c r="R30" s="42">
        <f t="shared" si="27"/>
        <v>11</v>
      </c>
      <c r="S30" s="42">
        <v>217</v>
      </c>
      <c r="T30" s="42">
        <v>3</v>
      </c>
      <c r="U30" s="42">
        <v>8</v>
      </c>
      <c r="V30" s="49">
        <v>9.6407818277865829</v>
      </c>
    </row>
    <row r="31" spans="1:22" ht="15" customHeight="1" x14ac:dyDescent="0.15">
      <c r="A31" s="1" t="s">
        <v>7</v>
      </c>
      <c r="B31" s="43">
        <f t="shared" si="23"/>
        <v>5</v>
      </c>
      <c r="C31" s="43">
        <v>18</v>
      </c>
      <c r="D31" s="43">
        <f t="shared" si="24"/>
        <v>-34</v>
      </c>
      <c r="E31" s="43">
        <f t="shared" si="25"/>
        <v>-3</v>
      </c>
      <c r="F31" s="43">
        <v>4</v>
      </c>
      <c r="G31" s="43">
        <v>45</v>
      </c>
      <c r="H31" s="43">
        <v>7</v>
      </c>
      <c r="I31" s="43">
        <v>105</v>
      </c>
      <c r="J31" s="63">
        <f t="shared" si="3"/>
        <v>-5.3930260047281333</v>
      </c>
      <c r="K31" s="63">
        <v>7.1907013396375099</v>
      </c>
      <c r="L31" s="63">
        <v>12.583727344365643</v>
      </c>
      <c r="M31" s="43">
        <f t="shared" si="26"/>
        <v>8</v>
      </c>
      <c r="N31" s="43">
        <f t="shared" si="28"/>
        <v>18</v>
      </c>
      <c r="O31" s="43">
        <v>197</v>
      </c>
      <c r="P31" s="43">
        <v>10</v>
      </c>
      <c r="Q31" s="43">
        <v>8</v>
      </c>
      <c r="R31" s="43">
        <f t="shared" si="27"/>
        <v>10</v>
      </c>
      <c r="S31" s="43">
        <v>171</v>
      </c>
      <c r="T31" s="43">
        <v>3</v>
      </c>
      <c r="U31" s="43">
        <v>7</v>
      </c>
      <c r="V31" s="53">
        <v>14.381402679275016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12</v>
      </c>
      <c r="D32" s="40">
        <f t="shared" si="24"/>
        <v>7</v>
      </c>
      <c r="E32" s="40">
        <f t="shared" si="25"/>
        <v>0</v>
      </c>
      <c r="F32" s="40">
        <v>0</v>
      </c>
      <c r="G32" s="40">
        <v>20</v>
      </c>
      <c r="H32" s="40">
        <v>0</v>
      </c>
      <c r="I32" s="40">
        <v>16</v>
      </c>
      <c r="J32" s="61">
        <f t="shared" si="3"/>
        <v>0</v>
      </c>
      <c r="K32" s="61">
        <v>0</v>
      </c>
      <c r="L32" s="61">
        <v>0</v>
      </c>
      <c r="M32" s="40">
        <f t="shared" si="26"/>
        <v>4</v>
      </c>
      <c r="N32" s="40">
        <f t="shared" si="28"/>
        <v>8</v>
      </c>
      <c r="O32" s="41">
        <v>83</v>
      </c>
      <c r="P32" s="41">
        <v>3</v>
      </c>
      <c r="Q32" s="41">
        <v>5</v>
      </c>
      <c r="R32" s="41">
        <f t="shared" si="27"/>
        <v>4</v>
      </c>
      <c r="S32" s="41">
        <v>80</v>
      </c>
      <c r="T32" s="41">
        <v>3</v>
      </c>
      <c r="U32" s="41">
        <v>1</v>
      </c>
      <c r="V32" s="52">
        <v>29.620612700344896</v>
      </c>
    </row>
    <row r="33" spans="1:22" ht="15" customHeight="1" x14ac:dyDescent="0.15">
      <c r="A33" s="3" t="s">
        <v>5</v>
      </c>
      <c r="B33" s="42">
        <f t="shared" si="23"/>
        <v>-15</v>
      </c>
      <c r="C33" s="42">
        <v>-9</v>
      </c>
      <c r="D33" s="42">
        <f t="shared" si="24"/>
        <v>-144</v>
      </c>
      <c r="E33" s="42">
        <f t="shared" si="25"/>
        <v>-8</v>
      </c>
      <c r="F33" s="42">
        <v>2</v>
      </c>
      <c r="G33" s="42">
        <v>33</v>
      </c>
      <c r="H33" s="42">
        <v>10</v>
      </c>
      <c r="I33" s="42">
        <v>132</v>
      </c>
      <c r="J33" s="62">
        <f t="shared" si="3"/>
        <v>-13.481071098799628</v>
      </c>
      <c r="K33" s="62">
        <v>3.3702677746999075</v>
      </c>
      <c r="L33" s="62">
        <v>16.851338873499536</v>
      </c>
      <c r="M33" s="42">
        <f t="shared" si="26"/>
        <v>-7</v>
      </c>
      <c r="N33" s="42">
        <f t="shared" si="28"/>
        <v>6</v>
      </c>
      <c r="O33" s="42">
        <v>169</v>
      </c>
      <c r="P33" s="42">
        <v>3</v>
      </c>
      <c r="Q33" s="42">
        <v>3</v>
      </c>
      <c r="R33" s="42">
        <f t="shared" si="27"/>
        <v>13</v>
      </c>
      <c r="S33" s="42">
        <v>214</v>
      </c>
      <c r="T33" s="42">
        <v>10</v>
      </c>
      <c r="U33" s="42">
        <v>3</v>
      </c>
      <c r="V33" s="49">
        <v>-11.795937211449678</v>
      </c>
    </row>
    <row r="34" spans="1:22" ht="15" customHeight="1" x14ac:dyDescent="0.15">
      <c r="A34" s="3" t="s">
        <v>4</v>
      </c>
      <c r="B34" s="42">
        <f t="shared" si="23"/>
        <v>1</v>
      </c>
      <c r="C34" s="42">
        <v>7</v>
      </c>
      <c r="D34" s="42">
        <f t="shared" si="24"/>
        <v>-36</v>
      </c>
      <c r="E34" s="42">
        <f t="shared" si="25"/>
        <v>-4</v>
      </c>
      <c r="F34" s="42">
        <v>4</v>
      </c>
      <c r="G34" s="42">
        <v>26</v>
      </c>
      <c r="H34" s="42">
        <v>8</v>
      </c>
      <c r="I34" s="42">
        <v>78</v>
      </c>
      <c r="J34" s="62">
        <f t="shared" si="3"/>
        <v>-9.9604311638695595</v>
      </c>
      <c r="K34" s="62">
        <v>9.9604311638695595</v>
      </c>
      <c r="L34" s="62">
        <v>19.920862327739119</v>
      </c>
      <c r="M34" s="42">
        <f t="shared" si="26"/>
        <v>5</v>
      </c>
      <c r="N34" s="42">
        <f t="shared" si="28"/>
        <v>10</v>
      </c>
      <c r="O34" s="42">
        <v>143</v>
      </c>
      <c r="P34" s="42">
        <v>2</v>
      </c>
      <c r="Q34" s="42">
        <v>8</v>
      </c>
      <c r="R34" s="42">
        <f t="shared" si="27"/>
        <v>5</v>
      </c>
      <c r="S34" s="42">
        <v>127</v>
      </c>
      <c r="T34" s="42">
        <v>2</v>
      </c>
      <c r="U34" s="42">
        <v>3</v>
      </c>
      <c r="V34" s="49">
        <v>12.450538954836947</v>
      </c>
    </row>
    <row r="35" spans="1:22" ht="15" customHeight="1" x14ac:dyDescent="0.15">
      <c r="A35" s="1" t="s">
        <v>3</v>
      </c>
      <c r="B35" s="43">
        <f t="shared" si="23"/>
        <v>-5</v>
      </c>
      <c r="C35" s="43">
        <v>-1</v>
      </c>
      <c r="D35" s="43">
        <f t="shared" si="24"/>
        <v>-49</v>
      </c>
      <c r="E35" s="43">
        <f t="shared" si="25"/>
        <v>-5</v>
      </c>
      <c r="F35" s="43">
        <v>2</v>
      </c>
      <c r="G35" s="43">
        <v>21</v>
      </c>
      <c r="H35" s="43">
        <v>7</v>
      </c>
      <c r="I35" s="43">
        <v>70</v>
      </c>
      <c r="J35" s="63">
        <f t="shared" si="3"/>
        <v>-12.149657146661344</v>
      </c>
      <c r="K35" s="63">
        <v>4.8598628586645356</v>
      </c>
      <c r="L35" s="63">
        <v>17.009520005325879</v>
      </c>
      <c r="M35" s="43">
        <f>N35-R35</f>
        <v>0</v>
      </c>
      <c r="N35" s="43">
        <f t="shared" si="28"/>
        <v>9</v>
      </c>
      <c r="O35" s="47">
        <v>125</v>
      </c>
      <c r="P35" s="47">
        <v>5</v>
      </c>
      <c r="Q35" s="47">
        <v>4</v>
      </c>
      <c r="R35" s="47">
        <f t="shared" si="27"/>
        <v>9</v>
      </c>
      <c r="S35" s="47">
        <v>125</v>
      </c>
      <c r="T35" s="47">
        <v>1</v>
      </c>
      <c r="U35" s="47">
        <v>8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-5</v>
      </c>
      <c r="D36" s="40">
        <f t="shared" si="24"/>
        <v>-50</v>
      </c>
      <c r="E36" s="40">
        <f t="shared" si="25"/>
        <v>-3</v>
      </c>
      <c r="F36" s="40">
        <v>1</v>
      </c>
      <c r="G36" s="40">
        <v>6</v>
      </c>
      <c r="H36" s="40">
        <v>4</v>
      </c>
      <c r="I36" s="40">
        <v>48</v>
      </c>
      <c r="J36" s="61">
        <f t="shared" si="3"/>
        <v>-18.863049095607234</v>
      </c>
      <c r="K36" s="61">
        <v>6.2876830318690784</v>
      </c>
      <c r="L36" s="61">
        <v>25.150732127476314</v>
      </c>
      <c r="M36" s="40">
        <f t="shared" si="26"/>
        <v>-4</v>
      </c>
      <c r="N36" s="40">
        <f t="shared" si="28"/>
        <v>0</v>
      </c>
      <c r="O36" s="40">
        <v>42</v>
      </c>
      <c r="P36" s="40">
        <v>0</v>
      </c>
      <c r="Q36" s="40">
        <v>0</v>
      </c>
      <c r="R36" s="40">
        <f t="shared" si="27"/>
        <v>4</v>
      </c>
      <c r="S36" s="40">
        <v>50</v>
      </c>
      <c r="T36" s="40">
        <v>1</v>
      </c>
      <c r="U36" s="40">
        <v>3</v>
      </c>
      <c r="V36" s="48">
        <v>-25.150732127476314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0</v>
      </c>
      <c r="D37" s="42">
        <f t="shared" si="24"/>
        <v>-35</v>
      </c>
      <c r="E37" s="42">
        <f t="shared" si="25"/>
        <v>0</v>
      </c>
      <c r="F37" s="42">
        <v>1</v>
      </c>
      <c r="G37" s="42">
        <v>4</v>
      </c>
      <c r="H37" s="42">
        <v>1</v>
      </c>
      <c r="I37" s="42">
        <v>31</v>
      </c>
      <c r="J37" s="62">
        <f t="shared" si="3"/>
        <v>0</v>
      </c>
      <c r="K37" s="62">
        <v>9.4829825928812674</v>
      </c>
      <c r="L37" s="62">
        <v>9.4829825928812674</v>
      </c>
      <c r="M37" s="42">
        <f t="shared" si="26"/>
        <v>-2</v>
      </c>
      <c r="N37" s="42">
        <f t="shared" si="28"/>
        <v>2</v>
      </c>
      <c r="O37" s="42">
        <v>52</v>
      </c>
      <c r="P37" s="42">
        <v>1</v>
      </c>
      <c r="Q37" s="42">
        <v>1</v>
      </c>
      <c r="R37" s="42">
        <f t="shared" si="27"/>
        <v>4</v>
      </c>
      <c r="S37" s="42">
        <v>60</v>
      </c>
      <c r="T37" s="42">
        <v>1</v>
      </c>
      <c r="U37" s="42">
        <v>3</v>
      </c>
      <c r="V37" s="49">
        <v>-18.965965185762535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-3</v>
      </c>
      <c r="D38" s="43">
        <f t="shared" si="24"/>
        <v>-44</v>
      </c>
      <c r="E38" s="43">
        <f t="shared" si="25"/>
        <v>-3</v>
      </c>
      <c r="F38" s="43">
        <v>1</v>
      </c>
      <c r="G38" s="43">
        <v>4</v>
      </c>
      <c r="H38" s="43">
        <v>4</v>
      </c>
      <c r="I38" s="43">
        <v>37</v>
      </c>
      <c r="J38" s="63">
        <f t="shared" si="3"/>
        <v>-30.569514237855948</v>
      </c>
      <c r="K38" s="63">
        <v>10.189838079285316</v>
      </c>
      <c r="L38" s="63">
        <v>40.759352317141264</v>
      </c>
      <c r="M38" s="43">
        <f t="shared" si="26"/>
        <v>-1</v>
      </c>
      <c r="N38" s="43">
        <f t="shared" si="28"/>
        <v>2</v>
      </c>
      <c r="O38" s="43">
        <v>26</v>
      </c>
      <c r="P38" s="43">
        <v>1</v>
      </c>
      <c r="Q38" s="43">
        <v>1</v>
      </c>
      <c r="R38" s="43">
        <f t="shared" si="27"/>
        <v>3</v>
      </c>
      <c r="S38" s="43">
        <v>37</v>
      </c>
      <c r="T38" s="43">
        <v>0</v>
      </c>
      <c r="U38" s="43">
        <v>3</v>
      </c>
      <c r="V38" s="53">
        <v>-10.189838079285312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-201</v>
      </c>
      <c r="C9" s="34">
        <f t="shared" si="0"/>
        <v>-53</v>
      </c>
      <c r="D9" s="34">
        <f t="shared" si="0"/>
        <v>-2658</v>
      </c>
      <c r="E9" s="34">
        <f t="shared" si="0"/>
        <v>-216</v>
      </c>
      <c r="F9" s="34">
        <f t="shared" si="0"/>
        <v>171</v>
      </c>
      <c r="G9" s="34">
        <f t="shared" si="0"/>
        <v>1792</v>
      </c>
      <c r="H9" s="34">
        <f t="shared" si="0"/>
        <v>387</v>
      </c>
      <c r="I9" s="34">
        <f t="shared" si="0"/>
        <v>3971</v>
      </c>
      <c r="J9" s="51">
        <f>K9-L9</f>
        <v>-9.1892610127768464</v>
      </c>
      <c r="K9" s="51">
        <v>7.2748316351150057</v>
      </c>
      <c r="L9" s="51">
        <v>16.464092647891853</v>
      </c>
      <c r="M9" s="34">
        <f t="shared" ref="M9:U9" si="1">M10+M11</f>
        <v>15</v>
      </c>
      <c r="N9" s="34">
        <f t="shared" si="1"/>
        <v>500</v>
      </c>
      <c r="O9" s="34">
        <f t="shared" si="1"/>
        <v>7058</v>
      </c>
      <c r="P9" s="34">
        <f t="shared" si="1"/>
        <v>262</v>
      </c>
      <c r="Q9" s="34">
        <f t="shared" si="1"/>
        <v>238</v>
      </c>
      <c r="R9" s="34">
        <f>R10+R11</f>
        <v>485</v>
      </c>
      <c r="S9" s="34">
        <f t="shared" si="1"/>
        <v>7537</v>
      </c>
      <c r="T9" s="34">
        <f t="shared" si="1"/>
        <v>247</v>
      </c>
      <c r="U9" s="34">
        <f t="shared" si="1"/>
        <v>238</v>
      </c>
      <c r="V9" s="51">
        <v>0.63814312588728583</v>
      </c>
    </row>
    <row r="10" spans="1:22" ht="15" customHeight="1" x14ac:dyDescent="0.15">
      <c r="A10" s="6" t="s">
        <v>28</v>
      </c>
      <c r="B10" s="35">
        <f t="shared" ref="B10:I10" si="2">B20+B21+B22+B23</f>
        <v>-122</v>
      </c>
      <c r="C10" s="35">
        <f t="shared" si="2"/>
        <v>-67</v>
      </c>
      <c r="D10" s="35">
        <f t="shared" si="2"/>
        <v>-1540</v>
      </c>
      <c r="E10" s="35">
        <f t="shared" si="2"/>
        <v>-143</v>
      </c>
      <c r="F10" s="35">
        <f t="shared" si="2"/>
        <v>127</v>
      </c>
      <c r="G10" s="35">
        <f t="shared" si="2"/>
        <v>1435</v>
      </c>
      <c r="H10" s="35">
        <f t="shared" si="2"/>
        <v>270</v>
      </c>
      <c r="I10" s="35">
        <f t="shared" si="2"/>
        <v>2715</v>
      </c>
      <c r="J10" s="48">
        <f t="shared" ref="J10:J38" si="3">K10-L10</f>
        <v>-8.1066892805944235</v>
      </c>
      <c r="K10" s="48">
        <v>7.1996471233251178</v>
      </c>
      <c r="L10" s="48">
        <v>15.306336403919541</v>
      </c>
      <c r="M10" s="35">
        <f t="shared" ref="M10:U10" si="4">M20+M21+M22+M23</f>
        <v>21</v>
      </c>
      <c r="N10" s="35">
        <f t="shared" si="4"/>
        <v>341</v>
      </c>
      <c r="O10" s="35">
        <f t="shared" si="4"/>
        <v>5298</v>
      </c>
      <c r="P10" s="35">
        <f t="shared" si="4"/>
        <v>210</v>
      </c>
      <c r="Q10" s="35">
        <f t="shared" si="4"/>
        <v>131</v>
      </c>
      <c r="R10" s="35">
        <f t="shared" si="4"/>
        <v>320</v>
      </c>
      <c r="S10" s="35">
        <f t="shared" si="4"/>
        <v>5558</v>
      </c>
      <c r="T10" s="35">
        <f t="shared" si="4"/>
        <v>190</v>
      </c>
      <c r="U10" s="35">
        <f t="shared" si="4"/>
        <v>130</v>
      </c>
      <c r="V10" s="48">
        <v>1.1904928314159662</v>
      </c>
    </row>
    <row r="11" spans="1:22" ht="15" customHeight="1" x14ac:dyDescent="0.15">
      <c r="A11" s="2" t="s">
        <v>27</v>
      </c>
      <c r="B11" s="36">
        <f t="shared" ref="B11:I11" si="5">B12+B13+B14+B15+B16</f>
        <v>-79</v>
      </c>
      <c r="C11" s="36">
        <f t="shared" si="5"/>
        <v>14</v>
      </c>
      <c r="D11" s="36">
        <f t="shared" si="5"/>
        <v>-1118</v>
      </c>
      <c r="E11" s="36">
        <f t="shared" si="5"/>
        <v>-73</v>
      </c>
      <c r="F11" s="36">
        <f t="shared" si="5"/>
        <v>44</v>
      </c>
      <c r="G11" s="36">
        <f t="shared" si="5"/>
        <v>357</v>
      </c>
      <c r="H11" s="36">
        <f t="shared" si="5"/>
        <v>117</v>
      </c>
      <c r="I11" s="36">
        <f t="shared" si="5"/>
        <v>1256</v>
      </c>
      <c r="J11" s="53">
        <f t="shared" si="3"/>
        <v>-12.444712223327588</v>
      </c>
      <c r="K11" s="53">
        <v>7.5009224359782722</v>
      </c>
      <c r="L11" s="53">
        <v>19.94563465930586</v>
      </c>
      <c r="M11" s="36">
        <f t="shared" ref="M11:U11" si="6">M12+M13+M14+M15+M16</f>
        <v>-6</v>
      </c>
      <c r="N11" s="36">
        <f t="shared" si="6"/>
        <v>159</v>
      </c>
      <c r="O11" s="36">
        <f t="shared" si="6"/>
        <v>1760</v>
      </c>
      <c r="P11" s="36">
        <f t="shared" si="6"/>
        <v>52</v>
      </c>
      <c r="Q11" s="36">
        <f t="shared" si="6"/>
        <v>107</v>
      </c>
      <c r="R11" s="36">
        <f t="shared" si="6"/>
        <v>165</v>
      </c>
      <c r="S11" s="36">
        <f t="shared" si="6"/>
        <v>1979</v>
      </c>
      <c r="T11" s="36">
        <f t="shared" si="6"/>
        <v>57</v>
      </c>
      <c r="U11" s="36">
        <f t="shared" si="6"/>
        <v>108</v>
      </c>
      <c r="V11" s="53">
        <v>-1.0228530594515846</v>
      </c>
    </row>
    <row r="12" spans="1:22" ht="15" customHeight="1" x14ac:dyDescent="0.15">
      <c r="A12" s="6" t="s">
        <v>26</v>
      </c>
      <c r="B12" s="35">
        <f t="shared" ref="B12:I12" si="7">B24</f>
        <v>12</v>
      </c>
      <c r="C12" s="35">
        <f t="shared" si="7"/>
        <v>21</v>
      </c>
      <c r="D12" s="35">
        <f t="shared" si="7"/>
        <v>-66</v>
      </c>
      <c r="E12" s="35">
        <f t="shared" si="7"/>
        <v>4</v>
      </c>
      <c r="F12" s="35">
        <f t="shared" si="7"/>
        <v>7</v>
      </c>
      <c r="G12" s="35">
        <f t="shared" si="7"/>
        <v>38</v>
      </c>
      <c r="H12" s="35">
        <f t="shared" si="7"/>
        <v>3</v>
      </c>
      <c r="I12" s="35">
        <f t="shared" si="7"/>
        <v>90</v>
      </c>
      <c r="J12" s="48">
        <f t="shared" si="3"/>
        <v>8.7925323697681428</v>
      </c>
      <c r="K12" s="48">
        <v>15.386931647094249</v>
      </c>
      <c r="L12" s="48">
        <v>6.5943992773261062</v>
      </c>
      <c r="M12" s="35">
        <f t="shared" ref="M12:U12" si="8">M24</f>
        <v>8</v>
      </c>
      <c r="N12" s="35">
        <f t="shared" si="8"/>
        <v>14</v>
      </c>
      <c r="O12" s="35">
        <f t="shared" si="8"/>
        <v>161</v>
      </c>
      <c r="P12" s="35">
        <f t="shared" si="8"/>
        <v>6</v>
      </c>
      <c r="Q12" s="35">
        <f t="shared" si="8"/>
        <v>8</v>
      </c>
      <c r="R12" s="35">
        <f t="shared" si="8"/>
        <v>6</v>
      </c>
      <c r="S12" s="35">
        <f t="shared" si="8"/>
        <v>175</v>
      </c>
      <c r="T12" s="35">
        <f t="shared" si="8"/>
        <v>0</v>
      </c>
      <c r="U12" s="35">
        <f t="shared" si="8"/>
        <v>6</v>
      </c>
      <c r="V12" s="48">
        <v>17.585064739536286</v>
      </c>
    </row>
    <row r="13" spans="1:22" ht="15" customHeight="1" x14ac:dyDescent="0.15">
      <c r="A13" s="4" t="s">
        <v>25</v>
      </c>
      <c r="B13" s="37">
        <f t="shared" ref="B13:I13" si="9">B25+B26+B27</f>
        <v>-11</v>
      </c>
      <c r="C13" s="37">
        <f t="shared" si="9"/>
        <v>-6</v>
      </c>
      <c r="D13" s="37">
        <f t="shared" si="9"/>
        <v>-263</v>
      </c>
      <c r="E13" s="37">
        <f t="shared" si="9"/>
        <v>-3</v>
      </c>
      <c r="F13" s="37">
        <f t="shared" si="9"/>
        <v>12</v>
      </c>
      <c r="G13" s="37">
        <f t="shared" si="9"/>
        <v>60</v>
      </c>
      <c r="H13" s="37">
        <f t="shared" si="9"/>
        <v>15</v>
      </c>
      <c r="I13" s="37">
        <f t="shared" si="9"/>
        <v>236</v>
      </c>
      <c r="J13" s="49">
        <f t="shared" si="3"/>
        <v>-2.8191859117942393</v>
      </c>
      <c r="K13" s="49">
        <v>11.276743647176952</v>
      </c>
      <c r="L13" s="49">
        <v>14.095929558971191</v>
      </c>
      <c r="M13" s="37">
        <f t="shared" ref="M13:U13" si="10">M25+M26+M27</f>
        <v>-8</v>
      </c>
      <c r="N13" s="37">
        <f t="shared" si="10"/>
        <v>23</v>
      </c>
      <c r="O13" s="37">
        <f t="shared" si="10"/>
        <v>261</v>
      </c>
      <c r="P13" s="37">
        <f t="shared" si="10"/>
        <v>13</v>
      </c>
      <c r="Q13" s="37">
        <f t="shared" si="10"/>
        <v>10</v>
      </c>
      <c r="R13" s="37">
        <f t="shared" si="10"/>
        <v>31</v>
      </c>
      <c r="S13" s="37">
        <f t="shared" si="10"/>
        <v>348</v>
      </c>
      <c r="T13" s="37">
        <f t="shared" si="10"/>
        <v>12</v>
      </c>
      <c r="U13" s="37">
        <f t="shared" si="10"/>
        <v>19</v>
      </c>
      <c r="V13" s="49">
        <v>-7.5178290981179643</v>
      </c>
    </row>
    <row r="14" spans="1:22" ht="15" customHeight="1" x14ac:dyDescent="0.15">
      <c r="A14" s="4" t="s">
        <v>24</v>
      </c>
      <c r="B14" s="37">
        <f t="shared" ref="B14:I14" si="11">B28+B29+B30+B31</f>
        <v>-20</v>
      </c>
      <c r="C14" s="37">
        <f t="shared" si="11"/>
        <v>14</v>
      </c>
      <c r="D14" s="37">
        <f t="shared" si="11"/>
        <v>-326</v>
      </c>
      <c r="E14" s="37">
        <f t="shared" si="11"/>
        <v>-33</v>
      </c>
      <c r="F14" s="37">
        <f t="shared" si="11"/>
        <v>17</v>
      </c>
      <c r="G14" s="37">
        <f t="shared" si="11"/>
        <v>160</v>
      </c>
      <c r="H14" s="37">
        <f t="shared" si="11"/>
        <v>50</v>
      </c>
      <c r="I14" s="37">
        <f t="shared" si="11"/>
        <v>435</v>
      </c>
      <c r="J14" s="49">
        <f t="shared" si="3"/>
        <v>-14.723138980564725</v>
      </c>
      <c r="K14" s="49">
        <v>7.5846473536242502</v>
      </c>
      <c r="L14" s="49">
        <v>22.307786334188975</v>
      </c>
      <c r="M14" s="37">
        <f t="shared" ref="M14:U14" si="12">M28+M29+M30+M31</f>
        <v>13</v>
      </c>
      <c r="N14" s="37">
        <f t="shared" si="12"/>
        <v>72</v>
      </c>
      <c r="O14" s="37">
        <f t="shared" si="12"/>
        <v>694</v>
      </c>
      <c r="P14" s="37">
        <f t="shared" si="12"/>
        <v>22</v>
      </c>
      <c r="Q14" s="37">
        <f t="shared" si="12"/>
        <v>50</v>
      </c>
      <c r="R14" s="37">
        <f t="shared" si="12"/>
        <v>59</v>
      </c>
      <c r="S14" s="37">
        <f t="shared" si="12"/>
        <v>745</v>
      </c>
      <c r="T14" s="37">
        <f t="shared" si="12"/>
        <v>24</v>
      </c>
      <c r="U14" s="37">
        <f t="shared" si="12"/>
        <v>35</v>
      </c>
      <c r="V14" s="49">
        <v>5.800024446889136</v>
      </c>
    </row>
    <row r="15" spans="1:22" ht="15" customHeight="1" x14ac:dyDescent="0.15">
      <c r="A15" s="4" t="s">
        <v>23</v>
      </c>
      <c r="B15" s="37">
        <f t="shared" ref="B15:I15" si="13">B32+B33+B34+B35</f>
        <v>-39</v>
      </c>
      <c r="C15" s="37">
        <f t="shared" si="13"/>
        <v>-15</v>
      </c>
      <c r="D15" s="37">
        <f t="shared" si="13"/>
        <v>-292</v>
      </c>
      <c r="E15" s="37">
        <f t="shared" si="13"/>
        <v>-26</v>
      </c>
      <c r="F15" s="37">
        <f t="shared" si="13"/>
        <v>8</v>
      </c>
      <c r="G15" s="37">
        <f t="shared" si="13"/>
        <v>81</v>
      </c>
      <c r="H15" s="37">
        <f t="shared" si="13"/>
        <v>34</v>
      </c>
      <c r="I15" s="37">
        <f t="shared" si="13"/>
        <v>348</v>
      </c>
      <c r="J15" s="49">
        <f t="shared" si="3"/>
        <v>-15.369416642373594</v>
      </c>
      <c r="K15" s="49">
        <v>4.7290512745764905</v>
      </c>
      <c r="L15" s="49">
        <v>20.098467916950085</v>
      </c>
      <c r="M15" s="37">
        <f t="shared" ref="M15:U15" si="14">M32+M33+M34+M35</f>
        <v>-13</v>
      </c>
      <c r="N15" s="37">
        <f t="shared" si="14"/>
        <v>41</v>
      </c>
      <c r="O15" s="37">
        <f t="shared" si="14"/>
        <v>544</v>
      </c>
      <c r="P15" s="37">
        <f t="shared" si="14"/>
        <v>9</v>
      </c>
      <c r="Q15" s="37">
        <f t="shared" si="14"/>
        <v>32</v>
      </c>
      <c r="R15" s="37">
        <f t="shared" si="14"/>
        <v>54</v>
      </c>
      <c r="S15" s="37">
        <f t="shared" si="14"/>
        <v>569</v>
      </c>
      <c r="T15" s="37">
        <f t="shared" si="14"/>
        <v>20</v>
      </c>
      <c r="U15" s="37">
        <f t="shared" si="14"/>
        <v>34</v>
      </c>
      <c r="V15" s="49">
        <v>-7.6847083211867968</v>
      </c>
    </row>
    <row r="16" spans="1:22" ht="15" customHeight="1" x14ac:dyDescent="0.15">
      <c r="A16" s="2" t="s">
        <v>22</v>
      </c>
      <c r="B16" s="36">
        <f t="shared" ref="B16:I16" si="15">B36+B37+B38</f>
        <v>-21</v>
      </c>
      <c r="C16" s="36">
        <f t="shared" si="15"/>
        <v>0</v>
      </c>
      <c r="D16" s="36">
        <f t="shared" si="15"/>
        <v>-171</v>
      </c>
      <c r="E16" s="36">
        <f t="shared" si="15"/>
        <v>-15</v>
      </c>
      <c r="F16" s="36">
        <f t="shared" si="15"/>
        <v>0</v>
      </c>
      <c r="G16" s="36">
        <f t="shared" si="15"/>
        <v>18</v>
      </c>
      <c r="H16" s="36">
        <f t="shared" si="15"/>
        <v>15</v>
      </c>
      <c r="I16" s="36">
        <f t="shared" si="15"/>
        <v>147</v>
      </c>
      <c r="J16" s="53">
        <f t="shared" si="3"/>
        <v>-36.246276067527312</v>
      </c>
      <c r="K16" s="53">
        <v>0</v>
      </c>
      <c r="L16" s="53">
        <v>36.246276067527312</v>
      </c>
      <c r="M16" s="36">
        <f t="shared" ref="M16:U16" si="16">M36+M37+M38</f>
        <v>-6</v>
      </c>
      <c r="N16" s="36">
        <f t="shared" si="16"/>
        <v>9</v>
      </c>
      <c r="O16" s="36">
        <f t="shared" si="16"/>
        <v>100</v>
      </c>
      <c r="P16" s="36">
        <f t="shared" si="16"/>
        <v>2</v>
      </c>
      <c r="Q16" s="36">
        <f t="shared" si="16"/>
        <v>7</v>
      </c>
      <c r="R16" s="36">
        <f t="shared" si="16"/>
        <v>15</v>
      </c>
      <c r="S16" s="36">
        <f t="shared" si="16"/>
        <v>142</v>
      </c>
      <c r="T16" s="36">
        <f t="shared" si="16"/>
        <v>1</v>
      </c>
      <c r="U16" s="36">
        <f t="shared" si="16"/>
        <v>14</v>
      </c>
      <c r="V16" s="53">
        <v>-14.498510427010928</v>
      </c>
    </row>
    <row r="17" spans="1:22" ht="15" customHeight="1" x14ac:dyDescent="0.15">
      <c r="A17" s="6" t="s">
        <v>21</v>
      </c>
      <c r="B17" s="35">
        <f t="shared" ref="B17:I17" si="17">B12+B13+B20</f>
        <v>-54</v>
      </c>
      <c r="C17" s="35">
        <f t="shared" si="17"/>
        <v>0</v>
      </c>
      <c r="D17" s="35">
        <f t="shared" si="17"/>
        <v>-1001</v>
      </c>
      <c r="E17" s="35">
        <f t="shared" si="17"/>
        <v>-56</v>
      </c>
      <c r="F17" s="35">
        <f t="shared" si="17"/>
        <v>72</v>
      </c>
      <c r="G17" s="35">
        <f t="shared" si="17"/>
        <v>737</v>
      </c>
      <c r="H17" s="35">
        <f t="shared" si="17"/>
        <v>128</v>
      </c>
      <c r="I17" s="35">
        <f t="shared" si="17"/>
        <v>1506</v>
      </c>
      <c r="J17" s="48">
        <f t="shared" si="3"/>
        <v>-5.9319623651233098</v>
      </c>
      <c r="K17" s="48">
        <v>7.6268087551585442</v>
      </c>
      <c r="L17" s="48">
        <v>13.558771120281854</v>
      </c>
      <c r="M17" s="35">
        <f t="shared" ref="M17:U17" si="18">M12+M13+M20</f>
        <v>2</v>
      </c>
      <c r="N17" s="35">
        <f t="shared" si="18"/>
        <v>152</v>
      </c>
      <c r="O17" s="35">
        <f t="shared" si="18"/>
        <v>2369</v>
      </c>
      <c r="P17" s="35">
        <f t="shared" si="18"/>
        <v>94</v>
      </c>
      <c r="Q17" s="35">
        <f t="shared" si="18"/>
        <v>58</v>
      </c>
      <c r="R17" s="35">
        <f t="shared" si="18"/>
        <v>150</v>
      </c>
      <c r="S17" s="35">
        <f t="shared" si="18"/>
        <v>2601</v>
      </c>
      <c r="T17" s="35">
        <f t="shared" si="18"/>
        <v>82</v>
      </c>
      <c r="U17" s="35">
        <f t="shared" si="18"/>
        <v>68</v>
      </c>
      <c r="V17" s="48">
        <v>0.21185579875440297</v>
      </c>
    </row>
    <row r="18" spans="1:22" ht="15" customHeight="1" x14ac:dyDescent="0.15">
      <c r="A18" s="4" t="s">
        <v>20</v>
      </c>
      <c r="B18" s="37">
        <f t="shared" ref="B18:I18" si="19">B14+B22</f>
        <v>-68</v>
      </c>
      <c r="C18" s="37">
        <f t="shared" si="19"/>
        <v>-38</v>
      </c>
      <c r="D18" s="37">
        <f t="shared" si="19"/>
        <v>-692</v>
      </c>
      <c r="E18" s="37">
        <f t="shared" si="19"/>
        <v>-75</v>
      </c>
      <c r="F18" s="37">
        <f t="shared" si="19"/>
        <v>27</v>
      </c>
      <c r="G18" s="37">
        <f t="shared" si="19"/>
        <v>289</v>
      </c>
      <c r="H18" s="37">
        <f t="shared" si="19"/>
        <v>102</v>
      </c>
      <c r="I18" s="37">
        <f t="shared" si="19"/>
        <v>816</v>
      </c>
      <c r="J18" s="49">
        <f t="shared" si="3"/>
        <v>-17.71844660194175</v>
      </c>
      <c r="K18" s="49">
        <v>6.3786407766990294</v>
      </c>
      <c r="L18" s="49">
        <v>24.097087378640779</v>
      </c>
      <c r="M18" s="37">
        <f t="shared" ref="M18:U18" si="20">M14+M22</f>
        <v>7</v>
      </c>
      <c r="N18" s="37">
        <f t="shared" si="20"/>
        <v>119</v>
      </c>
      <c r="O18" s="37">
        <f t="shared" si="20"/>
        <v>1282</v>
      </c>
      <c r="P18" s="37">
        <f t="shared" si="20"/>
        <v>50</v>
      </c>
      <c r="Q18" s="37">
        <f t="shared" si="20"/>
        <v>69</v>
      </c>
      <c r="R18" s="37">
        <f t="shared" si="20"/>
        <v>112</v>
      </c>
      <c r="S18" s="37">
        <f t="shared" si="20"/>
        <v>1447</v>
      </c>
      <c r="T18" s="37">
        <f t="shared" si="20"/>
        <v>47</v>
      </c>
      <c r="U18" s="37">
        <f t="shared" si="20"/>
        <v>65</v>
      </c>
      <c r="V18" s="49">
        <v>1.6537216828478947</v>
      </c>
    </row>
    <row r="19" spans="1:22" ht="15" customHeight="1" x14ac:dyDescent="0.15">
      <c r="A19" s="2" t="s">
        <v>19</v>
      </c>
      <c r="B19" s="36">
        <f t="shared" ref="B19:I19" si="21">B15+B16+B21+B23</f>
        <v>-79</v>
      </c>
      <c r="C19" s="36">
        <f t="shared" si="21"/>
        <v>-15</v>
      </c>
      <c r="D19" s="36">
        <f t="shared" si="21"/>
        <v>-965</v>
      </c>
      <c r="E19" s="36">
        <f t="shared" si="21"/>
        <v>-85</v>
      </c>
      <c r="F19" s="36">
        <f t="shared" si="21"/>
        <v>72</v>
      </c>
      <c r="G19" s="36">
        <f t="shared" si="21"/>
        <v>766</v>
      </c>
      <c r="H19" s="36">
        <f t="shared" si="21"/>
        <v>157</v>
      </c>
      <c r="I19" s="36">
        <f t="shared" si="21"/>
        <v>1649</v>
      </c>
      <c r="J19" s="53">
        <f t="shared" si="3"/>
        <v>-8.644854604830531</v>
      </c>
      <c r="K19" s="53">
        <v>7.3227003711505665</v>
      </c>
      <c r="L19" s="53">
        <v>15.967554975981097</v>
      </c>
      <c r="M19" s="36">
        <f t="shared" ref="M19:U19" si="22">M15+M16+M21+M23</f>
        <v>6</v>
      </c>
      <c r="N19" s="36">
        <f t="shared" si="22"/>
        <v>229</v>
      </c>
      <c r="O19" s="36">
        <f t="shared" si="22"/>
        <v>3407</v>
      </c>
      <c r="P19" s="36">
        <f t="shared" si="22"/>
        <v>118</v>
      </c>
      <c r="Q19" s="36">
        <f t="shared" si="22"/>
        <v>111</v>
      </c>
      <c r="R19" s="36">
        <f t="shared" si="22"/>
        <v>223</v>
      </c>
      <c r="S19" s="36">
        <f t="shared" si="22"/>
        <v>3489</v>
      </c>
      <c r="T19" s="36">
        <f t="shared" si="22"/>
        <v>118</v>
      </c>
      <c r="U19" s="36">
        <f t="shared" si="22"/>
        <v>105</v>
      </c>
      <c r="V19" s="53">
        <v>0.61022503092921099</v>
      </c>
    </row>
    <row r="20" spans="1:22" ht="15" customHeight="1" x14ac:dyDescent="0.15">
      <c r="A20" s="5" t="s">
        <v>18</v>
      </c>
      <c r="B20" s="40">
        <f>E20+M20</f>
        <v>-55</v>
      </c>
      <c r="C20" s="40">
        <v>-15</v>
      </c>
      <c r="D20" s="40">
        <f>G20-I20+O20-S20</f>
        <v>-672</v>
      </c>
      <c r="E20" s="40">
        <f>F20-H20</f>
        <v>-57</v>
      </c>
      <c r="F20" s="40">
        <v>53</v>
      </c>
      <c r="G20" s="40">
        <v>639</v>
      </c>
      <c r="H20" s="40">
        <v>110</v>
      </c>
      <c r="I20" s="40">
        <v>1180</v>
      </c>
      <c r="J20" s="61">
        <f t="shared" si="3"/>
        <v>-7.1957748817132892</v>
      </c>
      <c r="K20" s="61">
        <v>6.6908082233474442</v>
      </c>
      <c r="L20" s="61">
        <v>13.886583105060733</v>
      </c>
      <c r="M20" s="40">
        <f>N20-R20</f>
        <v>2</v>
      </c>
      <c r="N20" s="40">
        <f>SUM(P20:Q20)</f>
        <v>115</v>
      </c>
      <c r="O20" s="41">
        <v>1947</v>
      </c>
      <c r="P20" s="41">
        <v>75</v>
      </c>
      <c r="Q20" s="41">
        <v>40</v>
      </c>
      <c r="R20" s="41">
        <f>SUM(T20:U20)</f>
        <v>113</v>
      </c>
      <c r="S20" s="41">
        <v>2078</v>
      </c>
      <c r="T20" s="41">
        <v>70</v>
      </c>
      <c r="U20" s="41">
        <v>43</v>
      </c>
      <c r="V20" s="52">
        <v>0.25248332918292249</v>
      </c>
    </row>
    <row r="21" spans="1:22" ht="15" customHeight="1" x14ac:dyDescent="0.15">
      <c r="A21" s="3" t="s">
        <v>17</v>
      </c>
      <c r="B21" s="42">
        <f t="shared" ref="B21:B38" si="23">E21+M21</f>
        <v>-3</v>
      </c>
      <c r="C21" s="42">
        <v>-1</v>
      </c>
      <c r="D21" s="42">
        <f t="shared" ref="D21:D38" si="24">G21-I21+O21-S21</f>
        <v>-334</v>
      </c>
      <c r="E21" s="42">
        <f t="shared" ref="E21:E38" si="25">F21-H21</f>
        <v>-31</v>
      </c>
      <c r="F21" s="42">
        <v>57</v>
      </c>
      <c r="G21" s="42">
        <v>563</v>
      </c>
      <c r="H21" s="42">
        <v>88</v>
      </c>
      <c r="I21" s="42">
        <v>938</v>
      </c>
      <c r="J21" s="62">
        <f t="shared" si="3"/>
        <v>-4.8823531949963943</v>
      </c>
      <c r="K21" s="62">
        <v>8.9772300682191819</v>
      </c>
      <c r="L21" s="62">
        <v>13.859583263215576</v>
      </c>
      <c r="M21" s="42">
        <f t="shared" ref="M21:M38" si="26">N21-R21</f>
        <v>28</v>
      </c>
      <c r="N21" s="42">
        <f>SUM(P21:Q21)</f>
        <v>138</v>
      </c>
      <c r="O21" s="42">
        <v>2286</v>
      </c>
      <c r="P21" s="42">
        <v>76</v>
      </c>
      <c r="Q21" s="42">
        <v>62</v>
      </c>
      <c r="R21" s="42">
        <f t="shared" ref="R21:R38" si="27">SUM(T21:U21)</f>
        <v>110</v>
      </c>
      <c r="S21" s="42">
        <v>2245</v>
      </c>
      <c r="T21" s="42">
        <v>76</v>
      </c>
      <c r="U21" s="42">
        <v>34</v>
      </c>
      <c r="V21" s="49">
        <v>4.4098674019322281</v>
      </c>
    </row>
    <row r="22" spans="1:22" ht="15" customHeight="1" x14ac:dyDescent="0.15">
      <c r="A22" s="3" t="s">
        <v>16</v>
      </c>
      <c r="B22" s="42">
        <f t="shared" si="23"/>
        <v>-48</v>
      </c>
      <c r="C22" s="42">
        <v>-52</v>
      </c>
      <c r="D22" s="42">
        <f t="shared" si="24"/>
        <v>-366</v>
      </c>
      <c r="E22" s="42">
        <f t="shared" si="25"/>
        <v>-42</v>
      </c>
      <c r="F22" s="42">
        <v>10</v>
      </c>
      <c r="G22" s="42">
        <v>129</v>
      </c>
      <c r="H22" s="42">
        <v>52</v>
      </c>
      <c r="I22" s="42">
        <v>381</v>
      </c>
      <c r="J22" s="62">
        <f t="shared" si="3"/>
        <v>-21.089558398679326</v>
      </c>
      <c r="K22" s="62">
        <v>5.0213234282569816</v>
      </c>
      <c r="L22" s="62">
        <v>26.110881826936307</v>
      </c>
      <c r="M22" s="42">
        <f t="shared" si="26"/>
        <v>-6</v>
      </c>
      <c r="N22" s="42">
        <f t="shared" ref="N22:N38" si="28">SUM(P22:Q22)</f>
        <v>47</v>
      </c>
      <c r="O22" s="42">
        <v>588</v>
      </c>
      <c r="P22" s="42">
        <v>28</v>
      </c>
      <c r="Q22" s="42">
        <v>19</v>
      </c>
      <c r="R22" s="42">
        <f t="shared" si="27"/>
        <v>53</v>
      </c>
      <c r="S22" s="42">
        <v>702</v>
      </c>
      <c r="T22" s="42">
        <v>23</v>
      </c>
      <c r="U22" s="42">
        <v>30</v>
      </c>
      <c r="V22" s="49">
        <v>-3.0127940569541813</v>
      </c>
    </row>
    <row r="23" spans="1:22" ht="15" customHeight="1" x14ac:dyDescent="0.15">
      <c r="A23" s="1" t="s">
        <v>15</v>
      </c>
      <c r="B23" s="43">
        <f t="shared" si="23"/>
        <v>-16</v>
      </c>
      <c r="C23" s="43">
        <v>1</v>
      </c>
      <c r="D23" s="43">
        <f t="shared" si="24"/>
        <v>-168</v>
      </c>
      <c r="E23" s="43">
        <f t="shared" si="25"/>
        <v>-13</v>
      </c>
      <c r="F23" s="43">
        <v>7</v>
      </c>
      <c r="G23" s="43">
        <v>104</v>
      </c>
      <c r="H23" s="43">
        <v>20</v>
      </c>
      <c r="I23" s="43">
        <v>216</v>
      </c>
      <c r="J23" s="63">
        <f t="shared" si="3"/>
        <v>-9.4371519490851234</v>
      </c>
      <c r="K23" s="63">
        <v>5.0815433571996822</v>
      </c>
      <c r="L23" s="63">
        <v>14.518695306284805</v>
      </c>
      <c r="M23" s="43">
        <f t="shared" si="26"/>
        <v>-3</v>
      </c>
      <c r="N23" s="43">
        <f t="shared" si="28"/>
        <v>41</v>
      </c>
      <c r="O23" s="43">
        <v>477</v>
      </c>
      <c r="P23" s="43">
        <v>31</v>
      </c>
      <c r="Q23" s="43">
        <v>10</v>
      </c>
      <c r="R23" s="43">
        <f t="shared" si="27"/>
        <v>44</v>
      </c>
      <c r="S23" s="47">
        <v>533</v>
      </c>
      <c r="T23" s="47">
        <v>21</v>
      </c>
      <c r="U23" s="47">
        <v>23</v>
      </c>
      <c r="V23" s="54">
        <v>-2.1778042959427175</v>
      </c>
    </row>
    <row r="24" spans="1:22" ht="15" customHeight="1" x14ac:dyDescent="0.15">
      <c r="A24" s="7" t="s">
        <v>14</v>
      </c>
      <c r="B24" s="45">
        <f t="shared" si="23"/>
        <v>12</v>
      </c>
      <c r="C24" s="45">
        <v>21</v>
      </c>
      <c r="D24" s="45">
        <f t="shared" si="24"/>
        <v>-66</v>
      </c>
      <c r="E24" s="40">
        <f t="shared" si="25"/>
        <v>4</v>
      </c>
      <c r="F24" s="45">
        <v>7</v>
      </c>
      <c r="G24" s="45">
        <v>38</v>
      </c>
      <c r="H24" s="45">
        <v>3</v>
      </c>
      <c r="I24" s="46">
        <v>90</v>
      </c>
      <c r="J24" s="73">
        <f t="shared" si="3"/>
        <v>8.7925323697681428</v>
      </c>
      <c r="K24" s="73">
        <v>15.386931647094249</v>
      </c>
      <c r="L24" s="73">
        <v>6.5943992773261062</v>
      </c>
      <c r="M24" s="40">
        <f t="shared" si="26"/>
        <v>8</v>
      </c>
      <c r="N24" s="45">
        <f t="shared" si="28"/>
        <v>14</v>
      </c>
      <c r="O24" s="45">
        <v>161</v>
      </c>
      <c r="P24" s="45">
        <v>6</v>
      </c>
      <c r="Q24" s="45">
        <v>8</v>
      </c>
      <c r="R24" s="45">
        <f t="shared" si="27"/>
        <v>6</v>
      </c>
      <c r="S24" s="45">
        <v>175</v>
      </c>
      <c r="T24" s="45">
        <v>0</v>
      </c>
      <c r="U24" s="45">
        <v>6</v>
      </c>
      <c r="V24" s="51">
        <v>17.585064739536286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1</v>
      </c>
      <c r="D25" s="40">
        <f t="shared" si="24"/>
        <v>-57</v>
      </c>
      <c r="E25" s="40">
        <f t="shared" si="25"/>
        <v>-1</v>
      </c>
      <c r="F25" s="40">
        <v>0</v>
      </c>
      <c r="G25" s="40">
        <v>0</v>
      </c>
      <c r="H25" s="40">
        <v>1</v>
      </c>
      <c r="I25" s="40">
        <v>36</v>
      </c>
      <c r="J25" s="61">
        <f t="shared" si="3"/>
        <v>-8.3908045977011483</v>
      </c>
      <c r="K25" s="61">
        <v>0</v>
      </c>
      <c r="L25" s="61">
        <v>8.3908045977011483</v>
      </c>
      <c r="M25" s="40">
        <f t="shared" si="26"/>
        <v>-2</v>
      </c>
      <c r="N25" s="40">
        <f t="shared" si="28"/>
        <v>1</v>
      </c>
      <c r="O25" s="40">
        <v>23</v>
      </c>
      <c r="P25" s="40">
        <v>0</v>
      </c>
      <c r="Q25" s="40">
        <v>1</v>
      </c>
      <c r="R25" s="40">
        <f t="shared" si="27"/>
        <v>3</v>
      </c>
      <c r="S25" s="41">
        <v>44</v>
      </c>
      <c r="T25" s="41">
        <v>1</v>
      </c>
      <c r="U25" s="41">
        <v>2</v>
      </c>
      <c r="V25" s="52">
        <v>-16.7816091954023</v>
      </c>
    </row>
    <row r="26" spans="1:22" ht="15" customHeight="1" x14ac:dyDescent="0.15">
      <c r="A26" s="3" t="s">
        <v>12</v>
      </c>
      <c r="B26" s="42">
        <f t="shared" si="23"/>
        <v>-2</v>
      </c>
      <c r="C26" s="42">
        <v>-3</v>
      </c>
      <c r="D26" s="42">
        <f t="shared" si="24"/>
        <v>-85</v>
      </c>
      <c r="E26" s="42">
        <f t="shared" si="25"/>
        <v>0</v>
      </c>
      <c r="F26" s="42">
        <v>3</v>
      </c>
      <c r="G26" s="42">
        <v>17</v>
      </c>
      <c r="H26" s="42">
        <v>3</v>
      </c>
      <c r="I26" s="42">
        <v>70</v>
      </c>
      <c r="J26" s="62">
        <f t="shared" si="3"/>
        <v>0</v>
      </c>
      <c r="K26" s="62">
        <v>10.980746089049338</v>
      </c>
      <c r="L26" s="62">
        <v>10.980746089049338</v>
      </c>
      <c r="M26" s="42">
        <f t="shared" si="26"/>
        <v>-2</v>
      </c>
      <c r="N26" s="42">
        <f t="shared" si="28"/>
        <v>8</v>
      </c>
      <c r="O26" s="42">
        <v>80</v>
      </c>
      <c r="P26" s="42">
        <v>6</v>
      </c>
      <c r="Q26" s="42">
        <v>2</v>
      </c>
      <c r="R26" s="42">
        <f t="shared" si="27"/>
        <v>10</v>
      </c>
      <c r="S26" s="42">
        <v>112</v>
      </c>
      <c r="T26" s="42">
        <v>5</v>
      </c>
      <c r="U26" s="42">
        <v>5</v>
      </c>
      <c r="V26" s="49">
        <v>-7.3204973926995578</v>
      </c>
    </row>
    <row r="27" spans="1:22" ht="15" customHeight="1" x14ac:dyDescent="0.15">
      <c r="A27" s="1" t="s">
        <v>11</v>
      </c>
      <c r="B27" s="43">
        <f t="shared" si="23"/>
        <v>-6</v>
      </c>
      <c r="C27" s="43">
        <v>-4</v>
      </c>
      <c r="D27" s="43">
        <f t="shared" si="24"/>
        <v>-121</v>
      </c>
      <c r="E27" s="43">
        <f t="shared" si="25"/>
        <v>-2</v>
      </c>
      <c r="F27" s="43">
        <v>9</v>
      </c>
      <c r="G27" s="43">
        <v>43</v>
      </c>
      <c r="H27" s="43">
        <v>11</v>
      </c>
      <c r="I27" s="43">
        <v>130</v>
      </c>
      <c r="J27" s="63">
        <f t="shared" si="3"/>
        <v>-2.9772829234471221</v>
      </c>
      <c r="K27" s="63">
        <v>13.39777315551205</v>
      </c>
      <c r="L27" s="63">
        <v>16.375056078959172</v>
      </c>
      <c r="M27" s="43">
        <f t="shared" si="26"/>
        <v>-4</v>
      </c>
      <c r="N27" s="43">
        <f t="shared" si="28"/>
        <v>14</v>
      </c>
      <c r="O27" s="47">
        <v>158</v>
      </c>
      <c r="P27" s="47">
        <v>7</v>
      </c>
      <c r="Q27" s="47">
        <v>7</v>
      </c>
      <c r="R27" s="47">
        <f t="shared" si="27"/>
        <v>18</v>
      </c>
      <c r="S27" s="47">
        <v>192</v>
      </c>
      <c r="T27" s="47">
        <v>6</v>
      </c>
      <c r="U27" s="47">
        <v>12</v>
      </c>
      <c r="V27" s="54">
        <v>-5.9545658468942442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4</v>
      </c>
      <c r="D28" s="40">
        <f t="shared" si="24"/>
        <v>-80</v>
      </c>
      <c r="E28" s="40">
        <f t="shared" si="25"/>
        <v>-6</v>
      </c>
      <c r="F28" s="40">
        <v>0</v>
      </c>
      <c r="G28" s="40">
        <v>8</v>
      </c>
      <c r="H28" s="40">
        <v>6</v>
      </c>
      <c r="I28" s="40">
        <v>79</v>
      </c>
      <c r="J28" s="61">
        <f t="shared" si="3"/>
        <v>-23.655217109526898</v>
      </c>
      <c r="K28" s="61">
        <v>0</v>
      </c>
      <c r="L28" s="61">
        <v>23.655217109526898</v>
      </c>
      <c r="M28" s="40">
        <f t="shared" si="26"/>
        <v>3</v>
      </c>
      <c r="N28" s="40">
        <f t="shared" si="28"/>
        <v>7</v>
      </c>
      <c r="O28" s="40">
        <v>66</v>
      </c>
      <c r="P28" s="40">
        <v>3</v>
      </c>
      <c r="Q28" s="40">
        <v>4</v>
      </c>
      <c r="R28" s="40">
        <f t="shared" si="27"/>
        <v>4</v>
      </c>
      <c r="S28" s="40">
        <v>75</v>
      </c>
      <c r="T28" s="40">
        <v>2</v>
      </c>
      <c r="U28" s="40">
        <v>2</v>
      </c>
      <c r="V28" s="48">
        <v>11.827608554763449</v>
      </c>
    </row>
    <row r="29" spans="1:22" ht="15" customHeight="1" x14ac:dyDescent="0.15">
      <c r="A29" s="3" t="s">
        <v>9</v>
      </c>
      <c r="B29" s="42">
        <f t="shared" si="23"/>
        <v>19</v>
      </c>
      <c r="C29" s="42">
        <v>19</v>
      </c>
      <c r="D29" s="42">
        <f t="shared" si="24"/>
        <v>-31</v>
      </c>
      <c r="E29" s="42">
        <f t="shared" si="25"/>
        <v>-3</v>
      </c>
      <c r="F29" s="42">
        <v>7</v>
      </c>
      <c r="G29" s="42">
        <v>54</v>
      </c>
      <c r="H29" s="42">
        <v>10</v>
      </c>
      <c r="I29" s="42">
        <v>100</v>
      </c>
      <c r="J29" s="62">
        <f t="shared" si="3"/>
        <v>-4.3681187170895157</v>
      </c>
      <c r="K29" s="62">
        <v>10.192277006542206</v>
      </c>
      <c r="L29" s="62">
        <v>14.560395723631721</v>
      </c>
      <c r="M29" s="42">
        <f t="shared" si="26"/>
        <v>22</v>
      </c>
      <c r="N29" s="42">
        <f t="shared" si="28"/>
        <v>32</v>
      </c>
      <c r="O29" s="42">
        <v>242</v>
      </c>
      <c r="P29" s="42">
        <v>7</v>
      </c>
      <c r="Q29" s="42">
        <v>25</v>
      </c>
      <c r="R29" s="42">
        <f t="shared" si="27"/>
        <v>10</v>
      </c>
      <c r="S29" s="42">
        <v>227</v>
      </c>
      <c r="T29" s="42">
        <v>5</v>
      </c>
      <c r="U29" s="42">
        <v>5</v>
      </c>
      <c r="V29" s="49">
        <v>32.032870591989791</v>
      </c>
    </row>
    <row r="30" spans="1:22" ht="15" customHeight="1" x14ac:dyDescent="0.15">
      <c r="A30" s="3" t="s">
        <v>8</v>
      </c>
      <c r="B30" s="42">
        <f t="shared" si="23"/>
        <v>-27</v>
      </c>
      <c r="C30" s="42">
        <v>-10</v>
      </c>
      <c r="D30" s="42">
        <f t="shared" si="24"/>
        <v>-204</v>
      </c>
      <c r="E30" s="42">
        <f t="shared" si="25"/>
        <v>-15</v>
      </c>
      <c r="F30" s="42">
        <v>3</v>
      </c>
      <c r="G30" s="42">
        <v>46</v>
      </c>
      <c r="H30" s="42">
        <v>18</v>
      </c>
      <c r="I30" s="42">
        <v>151</v>
      </c>
      <c r="J30" s="62">
        <f t="shared" si="3"/>
        <v>-21.610420367081115</v>
      </c>
      <c r="K30" s="62">
        <v>4.3220840734162218</v>
      </c>
      <c r="L30" s="62">
        <v>25.932504440497336</v>
      </c>
      <c r="M30" s="42">
        <f t="shared" si="26"/>
        <v>-12</v>
      </c>
      <c r="N30" s="42">
        <f t="shared" si="28"/>
        <v>13</v>
      </c>
      <c r="O30" s="42">
        <v>174</v>
      </c>
      <c r="P30" s="42">
        <v>6</v>
      </c>
      <c r="Q30" s="42">
        <v>7</v>
      </c>
      <c r="R30" s="42">
        <f t="shared" si="27"/>
        <v>25</v>
      </c>
      <c r="S30" s="42">
        <v>273</v>
      </c>
      <c r="T30" s="42">
        <v>10</v>
      </c>
      <c r="U30" s="42">
        <v>15</v>
      </c>
      <c r="V30" s="49">
        <v>-17.288336293664884</v>
      </c>
    </row>
    <row r="31" spans="1:22" ht="15" customHeight="1" x14ac:dyDescent="0.15">
      <c r="A31" s="1" t="s">
        <v>7</v>
      </c>
      <c r="B31" s="43">
        <f t="shared" si="23"/>
        <v>-9</v>
      </c>
      <c r="C31" s="43">
        <v>1</v>
      </c>
      <c r="D31" s="43">
        <f t="shared" si="24"/>
        <v>-11</v>
      </c>
      <c r="E31" s="43">
        <f t="shared" si="25"/>
        <v>-9</v>
      </c>
      <c r="F31" s="43">
        <v>7</v>
      </c>
      <c r="G31" s="43">
        <v>52</v>
      </c>
      <c r="H31" s="43">
        <v>16</v>
      </c>
      <c r="I31" s="43">
        <v>105</v>
      </c>
      <c r="J31" s="63">
        <f t="shared" si="3"/>
        <v>-14.831369362047944</v>
      </c>
      <c r="K31" s="63">
        <v>11.535509503815071</v>
      </c>
      <c r="L31" s="63">
        <v>26.366878865863015</v>
      </c>
      <c r="M31" s="43">
        <f t="shared" si="26"/>
        <v>0</v>
      </c>
      <c r="N31" s="43">
        <f t="shared" si="28"/>
        <v>20</v>
      </c>
      <c r="O31" s="43">
        <v>212</v>
      </c>
      <c r="P31" s="43">
        <v>6</v>
      </c>
      <c r="Q31" s="43">
        <v>14</v>
      </c>
      <c r="R31" s="43">
        <f t="shared" si="27"/>
        <v>20</v>
      </c>
      <c r="S31" s="43">
        <v>170</v>
      </c>
      <c r="T31" s="43">
        <v>7</v>
      </c>
      <c r="U31" s="43">
        <v>13</v>
      </c>
      <c r="V31" s="53">
        <v>0</v>
      </c>
    </row>
    <row r="32" spans="1:22" ht="15" customHeight="1" x14ac:dyDescent="0.15">
      <c r="A32" s="5" t="s">
        <v>6</v>
      </c>
      <c r="B32" s="40">
        <f t="shared" si="23"/>
        <v>7</v>
      </c>
      <c r="C32" s="40">
        <v>11</v>
      </c>
      <c r="D32" s="40">
        <f t="shared" si="24"/>
        <v>17</v>
      </c>
      <c r="E32" s="40">
        <f t="shared" si="25"/>
        <v>-1</v>
      </c>
      <c r="F32" s="40">
        <v>1</v>
      </c>
      <c r="G32" s="40">
        <v>13</v>
      </c>
      <c r="H32" s="40">
        <v>2</v>
      </c>
      <c r="I32" s="40">
        <v>16</v>
      </c>
      <c r="J32" s="61">
        <f t="shared" si="3"/>
        <v>-6.4442090395480225</v>
      </c>
      <c r="K32" s="61">
        <v>6.4442090395480225</v>
      </c>
      <c r="L32" s="61">
        <v>12.888418079096045</v>
      </c>
      <c r="M32" s="40">
        <f t="shared" si="26"/>
        <v>8</v>
      </c>
      <c r="N32" s="40">
        <f t="shared" si="28"/>
        <v>10</v>
      </c>
      <c r="O32" s="41">
        <v>96</v>
      </c>
      <c r="P32" s="41">
        <v>2</v>
      </c>
      <c r="Q32" s="41">
        <v>8</v>
      </c>
      <c r="R32" s="41">
        <f t="shared" si="27"/>
        <v>2</v>
      </c>
      <c r="S32" s="41">
        <v>76</v>
      </c>
      <c r="T32" s="41">
        <v>1</v>
      </c>
      <c r="U32" s="41">
        <v>1</v>
      </c>
      <c r="V32" s="52">
        <v>51.55367231638418</v>
      </c>
    </row>
    <row r="33" spans="1:22" ht="15" customHeight="1" x14ac:dyDescent="0.15">
      <c r="A33" s="3" t="s">
        <v>5</v>
      </c>
      <c r="B33" s="42">
        <f t="shared" si="23"/>
        <v>-24</v>
      </c>
      <c r="C33" s="42">
        <v>-18</v>
      </c>
      <c r="D33" s="42">
        <f t="shared" si="24"/>
        <v>-132</v>
      </c>
      <c r="E33" s="42">
        <f>F33-H33</f>
        <v>-5</v>
      </c>
      <c r="F33" s="42">
        <v>5</v>
      </c>
      <c r="G33" s="42">
        <v>31</v>
      </c>
      <c r="H33" s="42">
        <v>10</v>
      </c>
      <c r="I33" s="42">
        <v>151</v>
      </c>
      <c r="J33" s="62">
        <f t="shared" si="3"/>
        <v>-7.7603435812391028</v>
      </c>
      <c r="K33" s="62">
        <v>7.7603435812391028</v>
      </c>
      <c r="L33" s="62">
        <v>15.520687162478206</v>
      </c>
      <c r="M33" s="42">
        <f>N33-R33</f>
        <v>-19</v>
      </c>
      <c r="N33" s="42">
        <f t="shared" si="28"/>
        <v>4</v>
      </c>
      <c r="O33" s="42">
        <v>181</v>
      </c>
      <c r="P33" s="42">
        <v>1</v>
      </c>
      <c r="Q33" s="42">
        <v>3</v>
      </c>
      <c r="R33" s="42">
        <f t="shared" si="27"/>
        <v>23</v>
      </c>
      <c r="S33" s="42">
        <v>193</v>
      </c>
      <c r="T33" s="42">
        <v>11</v>
      </c>
      <c r="U33" s="42">
        <v>12</v>
      </c>
      <c r="V33" s="49">
        <v>-29.489305608708605</v>
      </c>
    </row>
    <row r="34" spans="1:22" ht="15" customHeight="1" x14ac:dyDescent="0.15">
      <c r="A34" s="3" t="s">
        <v>4</v>
      </c>
      <c r="B34" s="42">
        <f t="shared" si="23"/>
        <v>-3</v>
      </c>
      <c r="C34" s="42">
        <v>1</v>
      </c>
      <c r="D34" s="42">
        <f t="shared" si="24"/>
        <v>-78</v>
      </c>
      <c r="E34" s="42">
        <f t="shared" si="25"/>
        <v>-6</v>
      </c>
      <c r="F34" s="42">
        <v>2</v>
      </c>
      <c r="G34" s="42">
        <v>15</v>
      </c>
      <c r="H34" s="42">
        <v>8</v>
      </c>
      <c r="I34" s="42">
        <v>88</v>
      </c>
      <c r="J34" s="62">
        <f t="shared" si="3"/>
        <v>-13.747645951035782</v>
      </c>
      <c r="K34" s="62">
        <v>4.5825486503452604</v>
      </c>
      <c r="L34" s="62">
        <v>18.330194601381042</v>
      </c>
      <c r="M34" s="42">
        <f t="shared" si="26"/>
        <v>3</v>
      </c>
      <c r="N34" s="42">
        <f t="shared" si="28"/>
        <v>16</v>
      </c>
      <c r="O34" s="42">
        <v>143</v>
      </c>
      <c r="P34" s="42">
        <v>5</v>
      </c>
      <c r="Q34" s="42">
        <v>11</v>
      </c>
      <c r="R34" s="42">
        <f t="shared" si="27"/>
        <v>13</v>
      </c>
      <c r="S34" s="42">
        <v>148</v>
      </c>
      <c r="T34" s="42">
        <v>6</v>
      </c>
      <c r="U34" s="42">
        <v>7</v>
      </c>
      <c r="V34" s="49">
        <v>6.8738229755178857</v>
      </c>
    </row>
    <row r="35" spans="1:22" ht="15" customHeight="1" x14ac:dyDescent="0.15">
      <c r="A35" s="1" t="s">
        <v>3</v>
      </c>
      <c r="B35" s="43">
        <f t="shared" si="23"/>
        <v>-19</v>
      </c>
      <c r="C35" s="43">
        <v>-9</v>
      </c>
      <c r="D35" s="43">
        <f t="shared" si="24"/>
        <v>-99</v>
      </c>
      <c r="E35" s="43">
        <f t="shared" si="25"/>
        <v>-14</v>
      </c>
      <c r="F35" s="43">
        <v>0</v>
      </c>
      <c r="G35" s="43">
        <v>22</v>
      </c>
      <c r="H35" s="43">
        <v>14</v>
      </c>
      <c r="I35" s="43">
        <v>93</v>
      </c>
      <c r="J35" s="63">
        <f t="shared" si="3"/>
        <v>-30.718364893297267</v>
      </c>
      <c r="K35" s="63">
        <v>0</v>
      </c>
      <c r="L35" s="63">
        <v>30.718364893297267</v>
      </c>
      <c r="M35" s="43">
        <f t="shared" si="26"/>
        <v>-5</v>
      </c>
      <c r="N35" s="43">
        <f t="shared" si="28"/>
        <v>11</v>
      </c>
      <c r="O35" s="47">
        <v>124</v>
      </c>
      <c r="P35" s="47">
        <v>1</v>
      </c>
      <c r="Q35" s="47">
        <v>10</v>
      </c>
      <c r="R35" s="47">
        <f t="shared" si="27"/>
        <v>16</v>
      </c>
      <c r="S35" s="47">
        <v>152</v>
      </c>
      <c r="T35" s="47">
        <v>2</v>
      </c>
      <c r="U35" s="47">
        <v>14</v>
      </c>
      <c r="V35" s="54">
        <v>-10.970844604749022</v>
      </c>
    </row>
    <row r="36" spans="1:22" ht="15" customHeight="1" x14ac:dyDescent="0.15">
      <c r="A36" s="5" t="s">
        <v>2</v>
      </c>
      <c r="B36" s="40">
        <f t="shared" si="23"/>
        <v>-12</v>
      </c>
      <c r="C36" s="40">
        <v>4</v>
      </c>
      <c r="D36" s="40">
        <f t="shared" si="24"/>
        <v>-82</v>
      </c>
      <c r="E36" s="40">
        <f t="shared" si="25"/>
        <v>-8</v>
      </c>
      <c r="F36" s="40">
        <v>0</v>
      </c>
      <c r="G36" s="40">
        <v>6</v>
      </c>
      <c r="H36" s="40">
        <v>8</v>
      </c>
      <c r="I36" s="40">
        <v>68</v>
      </c>
      <c r="J36" s="61">
        <f t="shared" si="3"/>
        <v>-45.955303745672012</v>
      </c>
      <c r="K36" s="61">
        <v>0</v>
      </c>
      <c r="L36" s="61">
        <v>45.955303745672012</v>
      </c>
      <c r="M36" s="40">
        <f t="shared" si="26"/>
        <v>-4</v>
      </c>
      <c r="N36" s="40">
        <f t="shared" si="28"/>
        <v>3</v>
      </c>
      <c r="O36" s="40">
        <v>39</v>
      </c>
      <c r="P36" s="40">
        <v>2</v>
      </c>
      <c r="Q36" s="40">
        <v>1</v>
      </c>
      <c r="R36" s="40">
        <f t="shared" si="27"/>
        <v>7</v>
      </c>
      <c r="S36" s="40">
        <v>59</v>
      </c>
      <c r="T36" s="40">
        <v>0</v>
      </c>
      <c r="U36" s="40">
        <v>7</v>
      </c>
      <c r="V36" s="48">
        <v>-22.977651872836006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-2</v>
      </c>
      <c r="D37" s="42">
        <f t="shared" si="24"/>
        <v>-48</v>
      </c>
      <c r="E37" s="42">
        <f t="shared" si="25"/>
        <v>-3</v>
      </c>
      <c r="F37" s="42">
        <v>0</v>
      </c>
      <c r="G37" s="42">
        <v>4</v>
      </c>
      <c r="H37" s="42">
        <v>3</v>
      </c>
      <c r="I37" s="42">
        <v>40</v>
      </c>
      <c r="J37" s="62">
        <f t="shared" si="3"/>
        <v>-23.840627041149578</v>
      </c>
      <c r="K37" s="62">
        <v>0</v>
      </c>
      <c r="L37" s="62">
        <v>23.840627041149578</v>
      </c>
      <c r="M37" s="42">
        <f t="shared" si="26"/>
        <v>0</v>
      </c>
      <c r="N37" s="42">
        <f t="shared" si="28"/>
        <v>4</v>
      </c>
      <c r="O37" s="42">
        <v>34</v>
      </c>
      <c r="P37" s="42">
        <v>0</v>
      </c>
      <c r="Q37" s="42">
        <v>4</v>
      </c>
      <c r="R37" s="42">
        <f t="shared" si="27"/>
        <v>4</v>
      </c>
      <c r="S37" s="42">
        <v>46</v>
      </c>
      <c r="T37" s="42">
        <v>1</v>
      </c>
      <c r="U37" s="42">
        <v>3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-2</v>
      </c>
      <c r="D38" s="43">
        <f t="shared" si="24"/>
        <v>-41</v>
      </c>
      <c r="E38" s="43">
        <f t="shared" si="25"/>
        <v>-4</v>
      </c>
      <c r="F38" s="43">
        <v>0</v>
      </c>
      <c r="G38" s="43">
        <v>8</v>
      </c>
      <c r="H38" s="43">
        <v>4</v>
      </c>
      <c r="I38" s="43">
        <v>39</v>
      </c>
      <c r="J38" s="63">
        <f t="shared" si="3"/>
        <v>-35.11303511303511</v>
      </c>
      <c r="K38" s="63">
        <v>0</v>
      </c>
      <c r="L38" s="63">
        <v>35.11303511303511</v>
      </c>
      <c r="M38" s="43">
        <f t="shared" si="26"/>
        <v>-2</v>
      </c>
      <c r="N38" s="43">
        <f t="shared" si="28"/>
        <v>2</v>
      </c>
      <c r="O38" s="43">
        <v>27</v>
      </c>
      <c r="P38" s="43">
        <v>0</v>
      </c>
      <c r="Q38" s="43">
        <v>2</v>
      </c>
      <c r="R38" s="43">
        <f t="shared" si="27"/>
        <v>4</v>
      </c>
      <c r="S38" s="43">
        <v>37</v>
      </c>
      <c r="T38" s="43">
        <v>0</v>
      </c>
      <c r="U38" s="43">
        <v>4</v>
      </c>
      <c r="V38" s="53">
        <v>-17.556517556517555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2021-12-17T10:13:24Z</dcterms:modified>
</cp:coreProperties>
</file>