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6.111\share\disk2\課共有\【内部作業用】\01企画調整・分析担当\【産業連関表】\04 報告書\27年報告書\経済波及効果推計ツール\ver.1.01\"/>
    </mc:Choice>
  </mc:AlternateContent>
  <bookViews>
    <workbookView xWindow="240" yWindow="75" windowWidth="20025" windowHeight="7650" tabRatio="714"/>
  </bookViews>
  <sheets>
    <sheet name="入力・結果" sheetId="3" r:id="rId1"/>
    <sheet name="県外・宿泊" sheetId="1" r:id="rId2"/>
    <sheet name="県外・日帰" sheetId="4" r:id="rId3"/>
    <sheet name="県内・宿泊" sheetId="5" r:id="rId4"/>
    <sheet name="県内・日帰" sheetId="6" r:id="rId5"/>
  </sheets>
  <definedNames>
    <definedName name="_xlnm.Print_Area" localSheetId="0">入力・結果!$A$1:$P$46</definedName>
  </definedNames>
  <calcPr calcId="162913" iterate="1" iterateCount="50"/>
</workbook>
</file>

<file path=xl/calcChain.xml><?xml version="1.0" encoding="utf-8"?>
<calcChain xmlns="http://schemas.openxmlformats.org/spreadsheetml/2006/main">
  <c r="O72" i="6" l="1"/>
  <c r="P72" i="6"/>
  <c r="Q72" i="6"/>
  <c r="O73" i="6"/>
  <c r="P73" i="6"/>
  <c r="Q73" i="6"/>
  <c r="O74" i="6"/>
  <c r="P74" i="6"/>
  <c r="Q74" i="6"/>
  <c r="O75" i="6"/>
  <c r="P75" i="6"/>
  <c r="Q75" i="6"/>
  <c r="O76" i="6"/>
  <c r="P76" i="6"/>
  <c r="P54" i="6" s="1"/>
  <c r="P7" i="6" s="1"/>
  <c r="Q76" i="6"/>
  <c r="O77" i="6"/>
  <c r="P77" i="6"/>
  <c r="Q77" i="6"/>
  <c r="O78" i="6"/>
  <c r="P78" i="6"/>
  <c r="Q78" i="6"/>
  <c r="O79" i="6"/>
  <c r="P79" i="6"/>
  <c r="Q79" i="6"/>
  <c r="O80" i="6"/>
  <c r="P80" i="6"/>
  <c r="Q80" i="6"/>
  <c r="O81" i="6"/>
  <c r="P81" i="6"/>
  <c r="Q81" i="6"/>
  <c r="O82" i="6"/>
  <c r="P82" i="6"/>
  <c r="Q82" i="6"/>
  <c r="O83" i="6"/>
  <c r="P83" i="6"/>
  <c r="Q83" i="6"/>
  <c r="O84" i="6"/>
  <c r="P84" i="6"/>
  <c r="P62" i="6" s="1"/>
  <c r="P11" i="6" s="1"/>
  <c r="Q84" i="6"/>
  <c r="O85" i="6"/>
  <c r="P85" i="6"/>
  <c r="Q85" i="6"/>
  <c r="O86" i="6"/>
  <c r="P86" i="6"/>
  <c r="Q86" i="6"/>
  <c r="O87" i="6"/>
  <c r="O65" i="6" s="1"/>
  <c r="O23" i="6" s="1"/>
  <c r="P87" i="6"/>
  <c r="Q87" i="6"/>
  <c r="O88" i="6"/>
  <c r="P88" i="6"/>
  <c r="Q88" i="6"/>
  <c r="O89" i="6"/>
  <c r="P89" i="6"/>
  <c r="Q89" i="6"/>
  <c r="O91" i="6"/>
  <c r="P91" i="6"/>
  <c r="Q91" i="6"/>
  <c r="O47" i="6"/>
  <c r="P47" i="6"/>
  <c r="O52" i="6"/>
  <c r="P52" i="6"/>
  <c r="O53" i="6"/>
  <c r="P53" i="6"/>
  <c r="O54" i="6"/>
  <c r="O7" i="6" s="1"/>
  <c r="O55" i="6"/>
  <c r="P55" i="6"/>
  <c r="O56" i="6"/>
  <c r="P56" i="6"/>
  <c r="O57" i="6"/>
  <c r="P57" i="6"/>
  <c r="O58" i="6"/>
  <c r="P58" i="6"/>
  <c r="P10" i="6" s="1"/>
  <c r="O59" i="6"/>
  <c r="P59" i="6"/>
  <c r="O60" i="6"/>
  <c r="P60" i="6"/>
  <c r="O61" i="6"/>
  <c r="O26" i="6" s="1"/>
  <c r="P61" i="6"/>
  <c r="O62" i="6"/>
  <c r="O63" i="6"/>
  <c r="O12" i="6" s="1"/>
  <c r="P63" i="6"/>
  <c r="P12" i="6" s="1"/>
  <c r="O64" i="6"/>
  <c r="P64" i="6"/>
  <c r="P65" i="6"/>
  <c r="O66" i="6"/>
  <c r="P66" i="6"/>
  <c r="O67" i="6"/>
  <c r="P67" i="6"/>
  <c r="O68" i="6"/>
  <c r="P68" i="6"/>
  <c r="O4" i="6"/>
  <c r="P4" i="6"/>
  <c r="O5" i="6"/>
  <c r="P5" i="6"/>
  <c r="O6" i="6"/>
  <c r="P6" i="6"/>
  <c r="O8" i="6"/>
  <c r="P8" i="6"/>
  <c r="O10" i="6"/>
  <c r="O11" i="6"/>
  <c r="O13" i="6"/>
  <c r="P13" i="6"/>
  <c r="O14" i="6"/>
  <c r="P14" i="6"/>
  <c r="O15" i="6"/>
  <c r="P15" i="6"/>
  <c r="O16" i="6"/>
  <c r="P16" i="6"/>
  <c r="O17" i="6"/>
  <c r="P17" i="6"/>
  <c r="O18" i="6"/>
  <c r="P18" i="6"/>
  <c r="O19" i="6"/>
  <c r="P19" i="6"/>
  <c r="O20" i="6"/>
  <c r="P20" i="6"/>
  <c r="O21" i="6"/>
  <c r="P21" i="6"/>
  <c r="O22" i="6"/>
  <c r="P22" i="6"/>
  <c r="P23" i="6"/>
  <c r="O24" i="6"/>
  <c r="P24" i="6"/>
  <c r="O25" i="6"/>
  <c r="P25" i="6"/>
  <c r="P26" i="6"/>
  <c r="O27" i="6"/>
  <c r="P27" i="6"/>
  <c r="O28" i="6"/>
  <c r="P28" i="6"/>
  <c r="O29" i="6"/>
  <c r="P29" i="6"/>
  <c r="O30" i="6"/>
  <c r="P30" i="6"/>
  <c r="O31" i="6"/>
  <c r="P31" i="6"/>
  <c r="O32" i="6"/>
  <c r="P32" i="6"/>
  <c r="O33" i="6"/>
  <c r="P33" i="6"/>
  <c r="O34" i="6"/>
  <c r="P34" i="6"/>
  <c r="O35" i="6"/>
  <c r="P35" i="6"/>
  <c r="O36" i="6"/>
  <c r="P36" i="6"/>
  <c r="O37" i="6"/>
  <c r="P37" i="6"/>
  <c r="O38" i="6"/>
  <c r="P38" i="6"/>
  <c r="O39" i="6"/>
  <c r="P39" i="6"/>
  <c r="O40" i="6"/>
  <c r="P40" i="6"/>
  <c r="O41" i="6"/>
  <c r="P41" i="6"/>
  <c r="O42" i="6"/>
  <c r="P42" i="6"/>
  <c r="O43" i="6"/>
  <c r="P43" i="6"/>
  <c r="O72" i="5"/>
  <c r="P72" i="5"/>
  <c r="O73" i="5"/>
  <c r="P73" i="5"/>
  <c r="O74" i="5"/>
  <c r="P74" i="5"/>
  <c r="O75" i="5"/>
  <c r="O53" i="5" s="1"/>
  <c r="O9" i="5" s="1"/>
  <c r="P75" i="5"/>
  <c r="P53" i="5" s="1"/>
  <c r="P9" i="5" s="1"/>
  <c r="O76" i="5"/>
  <c r="P76" i="5"/>
  <c r="O77" i="5"/>
  <c r="P77" i="5"/>
  <c r="O78" i="5"/>
  <c r="P78" i="5"/>
  <c r="O79" i="5"/>
  <c r="P79" i="5"/>
  <c r="P57" i="5" s="1"/>
  <c r="O80" i="5"/>
  <c r="P80" i="5"/>
  <c r="O81" i="5"/>
  <c r="P81" i="5"/>
  <c r="O82" i="5"/>
  <c r="P82" i="5"/>
  <c r="O83" i="5"/>
  <c r="P83" i="5"/>
  <c r="P61" i="5" s="1"/>
  <c r="O84" i="5"/>
  <c r="P84" i="5"/>
  <c r="O85" i="5"/>
  <c r="P85" i="5"/>
  <c r="O86" i="5"/>
  <c r="P86" i="5"/>
  <c r="O87" i="5"/>
  <c r="P87" i="5"/>
  <c r="P65" i="5" s="1"/>
  <c r="P23" i="5" s="1"/>
  <c r="O88" i="5"/>
  <c r="P88" i="5"/>
  <c r="O89" i="5"/>
  <c r="P89" i="5"/>
  <c r="O91" i="5"/>
  <c r="P91" i="5"/>
  <c r="O47" i="5"/>
  <c r="P47" i="5"/>
  <c r="Q47" i="5"/>
  <c r="O52" i="5"/>
  <c r="P52" i="5"/>
  <c r="Q52" i="5"/>
  <c r="Q5" i="5" s="1"/>
  <c r="Q53" i="5"/>
  <c r="Q9" i="5" s="1"/>
  <c r="O54" i="5"/>
  <c r="O7" i="5" s="1"/>
  <c r="P54" i="5"/>
  <c r="Q54" i="5"/>
  <c r="O55" i="5"/>
  <c r="P55" i="5"/>
  <c r="Q55" i="5"/>
  <c r="O56" i="5"/>
  <c r="P56" i="5"/>
  <c r="Q56" i="5"/>
  <c r="O57" i="5"/>
  <c r="Q57" i="5"/>
  <c r="O58" i="5"/>
  <c r="O10" i="5" s="1"/>
  <c r="P58" i="5"/>
  <c r="P10" i="5" s="1"/>
  <c r="Q58" i="5"/>
  <c r="Q10" i="5" s="1"/>
  <c r="O59" i="5"/>
  <c r="P59" i="5"/>
  <c r="P26" i="5" s="1"/>
  <c r="Q59" i="5"/>
  <c r="O60" i="5"/>
  <c r="P60" i="5"/>
  <c r="Q60" i="5"/>
  <c r="Q15" i="5" s="1"/>
  <c r="O61" i="5"/>
  <c r="Q61" i="5"/>
  <c r="O62" i="5"/>
  <c r="O11" i="5" s="1"/>
  <c r="P62" i="5"/>
  <c r="Q62" i="5"/>
  <c r="Q11" i="5" s="1"/>
  <c r="O63" i="5"/>
  <c r="P63" i="5"/>
  <c r="P12" i="5" s="1"/>
  <c r="Q63" i="5"/>
  <c r="Q12" i="5" s="1"/>
  <c r="O64" i="5"/>
  <c r="P64" i="5"/>
  <c r="Q64" i="5"/>
  <c r="O65" i="5"/>
  <c r="O23" i="5" s="1"/>
  <c r="Q65" i="5"/>
  <c r="O66" i="5"/>
  <c r="P66" i="5"/>
  <c r="Q66" i="5"/>
  <c r="Q26" i="5" s="1"/>
  <c r="O67" i="5"/>
  <c r="P67" i="5"/>
  <c r="Q67" i="5"/>
  <c r="O68" i="5"/>
  <c r="P68" i="5"/>
  <c r="Q68" i="5"/>
  <c r="O4" i="5"/>
  <c r="P4" i="5"/>
  <c r="Q4" i="5"/>
  <c r="O5" i="5"/>
  <c r="P5" i="5"/>
  <c r="O6" i="5"/>
  <c r="P6" i="5"/>
  <c r="Q6" i="5"/>
  <c r="P7" i="5"/>
  <c r="Q7" i="5"/>
  <c r="O8" i="5"/>
  <c r="P8" i="5"/>
  <c r="Q8" i="5"/>
  <c r="P11" i="5"/>
  <c r="O12" i="5"/>
  <c r="O13" i="5"/>
  <c r="P13" i="5"/>
  <c r="Q13" i="5"/>
  <c r="O14" i="5"/>
  <c r="P14" i="5"/>
  <c r="Q14" i="5"/>
  <c r="O15" i="5"/>
  <c r="P15" i="5"/>
  <c r="O16" i="5"/>
  <c r="P16" i="5"/>
  <c r="Q16" i="5"/>
  <c r="O17" i="5"/>
  <c r="P17" i="5"/>
  <c r="Q17" i="5"/>
  <c r="O18" i="5"/>
  <c r="P18" i="5"/>
  <c r="Q18" i="5"/>
  <c r="O19" i="5"/>
  <c r="P19" i="5"/>
  <c r="Q19" i="5"/>
  <c r="O20" i="5"/>
  <c r="P20" i="5"/>
  <c r="Q20" i="5"/>
  <c r="O21" i="5"/>
  <c r="P21" i="5"/>
  <c r="Q21" i="5"/>
  <c r="O22" i="5"/>
  <c r="P22" i="5"/>
  <c r="Q22" i="5"/>
  <c r="Q23" i="5"/>
  <c r="O24" i="5"/>
  <c r="P24" i="5"/>
  <c r="Q24" i="5"/>
  <c r="O25" i="5"/>
  <c r="P25" i="5"/>
  <c r="Q25" i="5"/>
  <c r="O26" i="5"/>
  <c r="O27" i="5"/>
  <c r="P27" i="5"/>
  <c r="Q27" i="5"/>
  <c r="O28" i="5"/>
  <c r="P28" i="5"/>
  <c r="Q28" i="5"/>
  <c r="O29" i="5"/>
  <c r="P29" i="5"/>
  <c r="Q29" i="5"/>
  <c r="O30" i="5"/>
  <c r="P30" i="5"/>
  <c r="Q30" i="5"/>
  <c r="O31" i="5"/>
  <c r="P31" i="5"/>
  <c r="Q31" i="5"/>
  <c r="O32" i="5"/>
  <c r="P32" i="5"/>
  <c r="Q32" i="5"/>
  <c r="O33" i="5"/>
  <c r="P33" i="5"/>
  <c r="Q33" i="5"/>
  <c r="O34" i="5"/>
  <c r="P34" i="5"/>
  <c r="Q34" i="5"/>
  <c r="O35" i="5"/>
  <c r="P35" i="5"/>
  <c r="Q35" i="5"/>
  <c r="O36" i="5"/>
  <c r="P36" i="5"/>
  <c r="Q36" i="5"/>
  <c r="O37" i="5"/>
  <c r="P37" i="5"/>
  <c r="Q37" i="5"/>
  <c r="O38" i="5"/>
  <c r="P38" i="5"/>
  <c r="Q38" i="5"/>
  <c r="O39" i="5"/>
  <c r="P39" i="5"/>
  <c r="Q39" i="5"/>
  <c r="O40" i="5"/>
  <c r="P40" i="5"/>
  <c r="Q40" i="5"/>
  <c r="O41" i="5"/>
  <c r="P41" i="5"/>
  <c r="Q41" i="5"/>
  <c r="O42" i="5"/>
  <c r="P42" i="5"/>
  <c r="Q42" i="5"/>
  <c r="O43" i="5"/>
  <c r="P43" i="5"/>
  <c r="Q43" i="5"/>
  <c r="O9" i="6" l="1"/>
  <c r="P9" i="6"/>
  <c r="O72" i="4"/>
  <c r="P72" i="4"/>
  <c r="Q72" i="4"/>
  <c r="O75" i="4"/>
  <c r="O53" i="4" s="1"/>
  <c r="P75" i="4"/>
  <c r="P53" i="4" s="1"/>
  <c r="Q75" i="4"/>
  <c r="Q53" i="4" s="1"/>
  <c r="O77" i="4"/>
  <c r="O55" i="4" s="1"/>
  <c r="P77" i="4"/>
  <c r="P55" i="4" s="1"/>
  <c r="Q77" i="4"/>
  <c r="Q55" i="4" s="1"/>
  <c r="O83" i="4"/>
  <c r="P83" i="4"/>
  <c r="P61" i="4" s="1"/>
  <c r="Q83" i="4"/>
  <c r="O84" i="4"/>
  <c r="P84" i="4"/>
  <c r="Q84" i="4"/>
  <c r="O87" i="4"/>
  <c r="O65" i="4" s="1"/>
  <c r="O23" i="4" s="1"/>
  <c r="P87" i="4"/>
  <c r="Q87" i="4"/>
  <c r="Q65" i="4" s="1"/>
  <c r="Q23" i="4" s="1"/>
  <c r="O88" i="4"/>
  <c r="P88" i="4"/>
  <c r="P66" i="4" s="1"/>
  <c r="Q88" i="4"/>
  <c r="O89" i="4"/>
  <c r="O67" i="4" s="1"/>
  <c r="P89" i="4"/>
  <c r="Q89" i="4"/>
  <c r="Q67" i="4" s="1"/>
  <c r="O47" i="4"/>
  <c r="P47" i="4"/>
  <c r="Q47" i="4"/>
  <c r="O52" i="4"/>
  <c r="O5" i="4" s="1"/>
  <c r="P52" i="4"/>
  <c r="P5" i="4" s="1"/>
  <c r="Q52" i="4"/>
  <c r="Q5" i="4" s="1"/>
  <c r="O54" i="4"/>
  <c r="O7" i="4" s="1"/>
  <c r="P54" i="4"/>
  <c r="P7" i="4" s="1"/>
  <c r="Q54" i="4"/>
  <c r="Q7" i="4" s="1"/>
  <c r="O56" i="4"/>
  <c r="P56" i="4"/>
  <c r="Q56" i="4"/>
  <c r="O57" i="4"/>
  <c r="P57" i="4"/>
  <c r="Q57" i="4"/>
  <c r="O58" i="4"/>
  <c r="O10" i="4" s="1"/>
  <c r="P58" i="4"/>
  <c r="Q58" i="4"/>
  <c r="Q10" i="4" s="1"/>
  <c r="O59" i="4"/>
  <c r="P59" i="4"/>
  <c r="Q59" i="4"/>
  <c r="O60" i="4"/>
  <c r="O15" i="4" s="1"/>
  <c r="P60" i="4"/>
  <c r="P15" i="4" s="1"/>
  <c r="Q60" i="4"/>
  <c r="Q15" i="4" s="1"/>
  <c r="O61" i="4"/>
  <c r="Q61" i="4"/>
  <c r="O62" i="4"/>
  <c r="P62" i="4"/>
  <c r="P11" i="4" s="1"/>
  <c r="Q62" i="4"/>
  <c r="Q11" i="4" s="1"/>
  <c r="O63" i="4"/>
  <c r="O12" i="4" s="1"/>
  <c r="P63" i="4"/>
  <c r="P12" i="4" s="1"/>
  <c r="Q63" i="4"/>
  <c r="Q12" i="4" s="1"/>
  <c r="O64" i="4"/>
  <c r="P64" i="4"/>
  <c r="Q64" i="4"/>
  <c r="P65" i="4"/>
  <c r="P23" i="4" s="1"/>
  <c r="O66" i="4"/>
  <c r="Q66" i="4"/>
  <c r="P67" i="4"/>
  <c r="O68" i="4"/>
  <c r="P68" i="4"/>
  <c r="P41" i="4" s="1"/>
  <c r="Q68" i="4"/>
  <c r="Q41" i="4" s="1"/>
  <c r="O4" i="4"/>
  <c r="P4" i="4"/>
  <c r="Q4" i="4"/>
  <c r="O6" i="4"/>
  <c r="P6" i="4"/>
  <c r="Q6" i="4"/>
  <c r="O8" i="4"/>
  <c r="P8" i="4"/>
  <c r="Q8" i="4"/>
  <c r="P10" i="4"/>
  <c r="O11" i="4"/>
  <c r="O13" i="4"/>
  <c r="P13" i="4"/>
  <c r="Q13" i="4"/>
  <c r="O14" i="4"/>
  <c r="P14" i="4"/>
  <c r="Q14" i="4"/>
  <c r="O16" i="4"/>
  <c r="P16" i="4"/>
  <c r="Q16" i="4"/>
  <c r="O17" i="4"/>
  <c r="P17" i="4"/>
  <c r="Q17" i="4"/>
  <c r="O18" i="4"/>
  <c r="P18" i="4"/>
  <c r="Q18" i="4"/>
  <c r="O19" i="4"/>
  <c r="P19" i="4"/>
  <c r="Q19" i="4"/>
  <c r="O20" i="4"/>
  <c r="P20" i="4"/>
  <c r="Q20" i="4"/>
  <c r="O21" i="4"/>
  <c r="P21" i="4"/>
  <c r="Q21" i="4"/>
  <c r="O22" i="4"/>
  <c r="P22" i="4"/>
  <c r="Q22" i="4"/>
  <c r="O24" i="4"/>
  <c r="P24" i="4"/>
  <c r="Q24" i="4"/>
  <c r="O25" i="4"/>
  <c r="P25" i="4"/>
  <c r="Q25" i="4"/>
  <c r="O27" i="4"/>
  <c r="P27" i="4"/>
  <c r="Q27" i="4"/>
  <c r="O28" i="4"/>
  <c r="P28" i="4"/>
  <c r="Q28" i="4"/>
  <c r="O29" i="4"/>
  <c r="P29" i="4"/>
  <c r="Q29" i="4"/>
  <c r="O30" i="4"/>
  <c r="P30" i="4"/>
  <c r="Q30" i="4"/>
  <c r="O31" i="4"/>
  <c r="P31" i="4"/>
  <c r="Q31" i="4"/>
  <c r="O32" i="4"/>
  <c r="P32" i="4"/>
  <c r="Q32" i="4"/>
  <c r="O33" i="4"/>
  <c r="P33" i="4"/>
  <c r="Q33" i="4"/>
  <c r="O34" i="4"/>
  <c r="P34" i="4"/>
  <c r="Q34" i="4"/>
  <c r="O35" i="4"/>
  <c r="P35" i="4"/>
  <c r="Q35" i="4"/>
  <c r="O36" i="4"/>
  <c r="P36" i="4"/>
  <c r="Q36" i="4"/>
  <c r="O37" i="4"/>
  <c r="P37" i="4"/>
  <c r="Q37" i="4"/>
  <c r="O38" i="4"/>
  <c r="P38" i="4"/>
  <c r="Q38" i="4"/>
  <c r="O39" i="4"/>
  <c r="P39" i="4"/>
  <c r="Q39" i="4"/>
  <c r="O40" i="4"/>
  <c r="P40" i="4"/>
  <c r="Q40" i="4"/>
  <c r="O41" i="4"/>
  <c r="O42" i="4"/>
  <c r="P42" i="4"/>
  <c r="Q42" i="4"/>
  <c r="O43" i="4"/>
  <c r="P43" i="4"/>
  <c r="Q43" i="4"/>
  <c r="O26" i="4" l="1"/>
  <c r="P26" i="4"/>
  <c r="O9" i="4"/>
  <c r="Q9" i="4"/>
  <c r="P9" i="4"/>
  <c r="Q26" i="4"/>
  <c r="P87" i="1"/>
  <c r="P65" i="1" s="1"/>
  <c r="P23" i="1" s="1"/>
  <c r="P88" i="1"/>
  <c r="P89" i="1"/>
  <c r="P67" i="1" s="1"/>
  <c r="P83" i="1"/>
  <c r="P84" i="1"/>
  <c r="P62" i="1" s="1"/>
  <c r="P11" i="1" s="1"/>
  <c r="P77" i="1"/>
  <c r="P55" i="1" s="1"/>
  <c r="P75" i="1"/>
  <c r="P53" i="1" s="1"/>
  <c r="O75" i="1"/>
  <c r="O53" i="1" s="1"/>
  <c r="Q75" i="1"/>
  <c r="Q53" i="1" s="1"/>
  <c r="Q77" i="1"/>
  <c r="Q55" i="1" s="1"/>
  <c r="N72" i="1"/>
  <c r="O72" i="1"/>
  <c r="P72" i="1"/>
  <c r="Q72" i="1"/>
  <c r="O87" i="1"/>
  <c r="Q87" i="1"/>
  <c r="Q65" i="1" s="1"/>
  <c r="Q23" i="1" s="1"/>
  <c r="O88" i="1"/>
  <c r="Q88" i="1"/>
  <c r="O89" i="1"/>
  <c r="O67" i="1" s="1"/>
  <c r="Q89" i="1"/>
  <c r="O83" i="1"/>
  <c r="Q83" i="1"/>
  <c r="O84" i="1"/>
  <c r="Q84" i="1"/>
  <c r="Q62" i="1" s="1"/>
  <c r="Q11" i="1" s="1"/>
  <c r="O77" i="1"/>
  <c r="O55" i="1" s="1"/>
  <c r="O47" i="1"/>
  <c r="P47" i="1"/>
  <c r="Q47" i="1"/>
  <c r="O52" i="1"/>
  <c r="P52" i="1"/>
  <c r="Q52" i="1"/>
  <c r="O54" i="1"/>
  <c r="O7" i="1" s="1"/>
  <c r="P54" i="1"/>
  <c r="P7" i="1" s="1"/>
  <c r="Q54" i="1"/>
  <c r="Q7" i="1" s="1"/>
  <c r="O56" i="1"/>
  <c r="P56" i="1"/>
  <c r="Q56" i="1"/>
  <c r="O57" i="1"/>
  <c r="P57" i="1"/>
  <c r="Q57" i="1"/>
  <c r="O58" i="1"/>
  <c r="P58" i="1"/>
  <c r="Q58" i="1"/>
  <c r="Q10" i="1" s="1"/>
  <c r="O59" i="1"/>
  <c r="P59" i="1"/>
  <c r="Q59" i="1"/>
  <c r="O60" i="1"/>
  <c r="O15" i="1" s="1"/>
  <c r="P60" i="1"/>
  <c r="P15" i="1" s="1"/>
  <c r="Q60" i="1"/>
  <c r="Q15" i="1" s="1"/>
  <c r="O61" i="1"/>
  <c r="P61" i="1"/>
  <c r="Q61" i="1"/>
  <c r="O62" i="1"/>
  <c r="O11" i="1" s="1"/>
  <c r="O63" i="1"/>
  <c r="P63" i="1"/>
  <c r="P12" i="1" s="1"/>
  <c r="Q63" i="1"/>
  <c r="Q12" i="1" s="1"/>
  <c r="O64" i="1"/>
  <c r="P64" i="1"/>
  <c r="Q64" i="1"/>
  <c r="O65" i="1"/>
  <c r="O23" i="1" s="1"/>
  <c r="O66" i="1"/>
  <c r="P66" i="1"/>
  <c r="Q66" i="1"/>
  <c r="Q67" i="1"/>
  <c r="O68" i="1"/>
  <c r="P68" i="1"/>
  <c r="P41" i="1" s="1"/>
  <c r="Q68" i="1"/>
  <c r="Q41" i="1" s="1"/>
  <c r="Q43" i="1"/>
  <c r="P43" i="1"/>
  <c r="Q42" i="1"/>
  <c r="P42" i="1"/>
  <c r="Q40" i="1"/>
  <c r="P40" i="1"/>
  <c r="Q39" i="1"/>
  <c r="P39" i="1"/>
  <c r="Q38" i="1"/>
  <c r="P38" i="1"/>
  <c r="Q37" i="1"/>
  <c r="P37" i="1"/>
  <c r="Q36" i="1"/>
  <c r="P36" i="1"/>
  <c r="Q35" i="1"/>
  <c r="P35" i="1"/>
  <c r="Q34" i="1"/>
  <c r="P34" i="1"/>
  <c r="Q33" i="1"/>
  <c r="P33" i="1"/>
  <c r="Q32" i="1"/>
  <c r="P32" i="1"/>
  <c r="Q31" i="1"/>
  <c r="P31" i="1"/>
  <c r="Q30" i="1"/>
  <c r="P30" i="1"/>
  <c r="Q29" i="1"/>
  <c r="P29" i="1"/>
  <c r="Q28" i="1"/>
  <c r="P28" i="1"/>
  <c r="Q27" i="1"/>
  <c r="P27" i="1"/>
  <c r="Q25" i="1"/>
  <c r="P25" i="1"/>
  <c r="Q24" i="1"/>
  <c r="P24" i="1"/>
  <c r="Q22" i="1"/>
  <c r="P22" i="1"/>
  <c r="Q21" i="1"/>
  <c r="P21" i="1"/>
  <c r="Q20" i="1"/>
  <c r="P20" i="1"/>
  <c r="Q19" i="1"/>
  <c r="P19" i="1"/>
  <c r="Q18" i="1"/>
  <c r="P18" i="1"/>
  <c r="Q17" i="1"/>
  <c r="P17" i="1"/>
  <c r="Q16" i="1"/>
  <c r="P16" i="1"/>
  <c r="Q14" i="1"/>
  <c r="P14" i="1"/>
  <c r="Q13" i="1"/>
  <c r="P13" i="1"/>
  <c r="P10" i="1"/>
  <c r="Q8" i="1"/>
  <c r="P8" i="1"/>
  <c r="Q6" i="1"/>
  <c r="P6" i="1"/>
  <c r="Q5" i="1"/>
  <c r="P5" i="1"/>
  <c r="O5" i="1"/>
  <c r="O6" i="1"/>
  <c r="O8" i="1"/>
  <c r="O10" i="1"/>
  <c r="O12" i="1"/>
  <c r="O13" i="1"/>
  <c r="O14" i="1"/>
  <c r="O16" i="1"/>
  <c r="O17" i="1"/>
  <c r="O18" i="1"/>
  <c r="O19" i="1"/>
  <c r="O20" i="1"/>
  <c r="O21" i="1"/>
  <c r="O22" i="1"/>
  <c r="O24" i="1"/>
  <c r="O25" i="1"/>
  <c r="O26" i="1"/>
  <c r="O27" i="1"/>
  <c r="O28" i="1"/>
  <c r="O29" i="1"/>
  <c r="O30" i="1"/>
  <c r="O31" i="1"/>
  <c r="O32" i="1"/>
  <c r="O33" i="1"/>
  <c r="O34" i="1"/>
  <c r="O35" i="1"/>
  <c r="O36" i="1"/>
  <c r="O37" i="1"/>
  <c r="O38" i="1"/>
  <c r="O39" i="1"/>
  <c r="O40" i="1"/>
  <c r="O41" i="1"/>
  <c r="O42" i="1"/>
  <c r="O43" i="1"/>
  <c r="P9" i="1" l="1"/>
  <c r="P26" i="1"/>
  <c r="O9" i="1"/>
  <c r="Q9" i="1"/>
  <c r="Q26" i="1"/>
  <c r="N91" i="6"/>
  <c r="N86" i="6"/>
  <c r="N85" i="6"/>
  <c r="N82" i="6"/>
  <c r="N81" i="6"/>
  <c r="N59" i="6" s="1"/>
  <c r="N80" i="6"/>
  <c r="N79" i="6"/>
  <c r="N78" i="6"/>
  <c r="N76" i="6"/>
  <c r="N54" i="6" s="1"/>
  <c r="N74" i="6"/>
  <c r="N73" i="6"/>
  <c r="N72" i="6"/>
  <c r="Q47" i="6"/>
  <c r="N47" i="6"/>
  <c r="Q4" i="6"/>
  <c r="N4" i="6"/>
  <c r="Q91" i="5"/>
  <c r="N91" i="5"/>
  <c r="Q86" i="5"/>
  <c r="N86" i="5"/>
  <c r="Q85" i="5"/>
  <c r="N85" i="5"/>
  <c r="Q82" i="5"/>
  <c r="N82" i="5"/>
  <c r="Q81" i="5"/>
  <c r="N81" i="5"/>
  <c r="Q80" i="5"/>
  <c r="N80" i="5"/>
  <c r="Q79" i="5"/>
  <c r="N79" i="5"/>
  <c r="Q78" i="5"/>
  <c r="N78" i="5"/>
  <c r="Q76" i="5"/>
  <c r="N76" i="5"/>
  <c r="Q74" i="5"/>
  <c r="N74" i="5"/>
  <c r="Q73" i="5"/>
  <c r="N73" i="5"/>
  <c r="Q72" i="5"/>
  <c r="N72" i="5"/>
  <c r="N47" i="5"/>
  <c r="N4" i="5"/>
  <c r="N89" i="4"/>
  <c r="N67" i="4" s="1"/>
  <c r="N88" i="4"/>
  <c r="N87" i="4"/>
  <c r="N87" i="6" s="1"/>
  <c r="N65" i="6" s="1"/>
  <c r="N84" i="4"/>
  <c r="N62" i="4" s="1"/>
  <c r="N83" i="4"/>
  <c r="N77" i="4"/>
  <c r="N55" i="4" s="1"/>
  <c r="N75" i="4"/>
  <c r="N72" i="4"/>
  <c r="N68" i="4"/>
  <c r="N64" i="4"/>
  <c r="N63" i="4"/>
  <c r="N60" i="4"/>
  <c r="N59" i="4"/>
  <c r="N58" i="4"/>
  <c r="N57" i="4"/>
  <c r="N56" i="4"/>
  <c r="N54" i="4"/>
  <c r="N52" i="4"/>
  <c r="N47" i="4"/>
  <c r="N4" i="4"/>
  <c r="Q89" i="5"/>
  <c r="Q84" i="5"/>
  <c r="Q83" i="5"/>
  <c r="N89" i="1"/>
  <c r="N67" i="1" s="1"/>
  <c r="N88" i="1"/>
  <c r="N87" i="1"/>
  <c r="N84" i="1"/>
  <c r="N62" i="1" s="1"/>
  <c r="N83" i="1"/>
  <c r="N61" i="1" s="1"/>
  <c r="N77" i="1"/>
  <c r="N55" i="1" s="1"/>
  <c r="N75" i="1"/>
  <c r="N75" i="5" s="1"/>
  <c r="N68" i="1"/>
  <c r="N64" i="1"/>
  <c r="N63" i="1"/>
  <c r="N60" i="1"/>
  <c r="N59" i="1"/>
  <c r="N58" i="1"/>
  <c r="N57" i="1"/>
  <c r="N56" i="1"/>
  <c r="N54" i="1"/>
  <c r="N52" i="1"/>
  <c r="N47" i="1"/>
  <c r="B5" i="6"/>
  <c r="C5" i="6"/>
  <c r="B6" i="6"/>
  <c r="C6" i="6"/>
  <c r="B7" i="6"/>
  <c r="C7" i="6"/>
  <c r="B8" i="6"/>
  <c r="C8"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B35" i="6"/>
  <c r="C35" i="6"/>
  <c r="B36" i="6"/>
  <c r="C36" i="6"/>
  <c r="B37" i="6"/>
  <c r="C37" i="6"/>
  <c r="B38" i="6"/>
  <c r="C38" i="6"/>
  <c r="B39" i="6"/>
  <c r="C39" i="6"/>
  <c r="B40" i="6"/>
  <c r="C40" i="6"/>
  <c r="B41" i="6"/>
  <c r="C41" i="6"/>
  <c r="B42" i="6"/>
  <c r="C42" i="6"/>
  <c r="B43" i="6"/>
  <c r="C43" i="6"/>
  <c r="B5" i="5"/>
  <c r="C5" i="5"/>
  <c r="B6" i="5"/>
  <c r="C6" i="5"/>
  <c r="B7" i="5"/>
  <c r="C7" i="5"/>
  <c r="B8" i="5"/>
  <c r="C8" i="5"/>
  <c r="B9" i="5"/>
  <c r="C9" i="5"/>
  <c r="B10" i="5"/>
  <c r="C10" i="5"/>
  <c r="B11" i="5"/>
  <c r="C11" i="5"/>
  <c r="B12" i="5"/>
  <c r="C12" i="5"/>
  <c r="B13" i="5"/>
  <c r="C13" i="5"/>
  <c r="B14" i="5"/>
  <c r="C14" i="5"/>
  <c r="B15" i="5"/>
  <c r="C15" i="5"/>
  <c r="B16" i="5"/>
  <c r="C16" i="5"/>
  <c r="B17" i="5"/>
  <c r="C17" i="5"/>
  <c r="B18" i="5"/>
  <c r="C18" i="5"/>
  <c r="B19" i="5"/>
  <c r="C19" i="5"/>
  <c r="B20" i="5"/>
  <c r="C20" i="5"/>
  <c r="B21" i="5"/>
  <c r="C21" i="5"/>
  <c r="B22" i="5"/>
  <c r="C22" i="5"/>
  <c r="B23" i="5"/>
  <c r="C23" i="5"/>
  <c r="B24" i="5"/>
  <c r="C24" i="5"/>
  <c r="B25" i="5"/>
  <c r="C25" i="5"/>
  <c r="B26" i="5"/>
  <c r="C26" i="5"/>
  <c r="B27" i="5"/>
  <c r="C27" i="5"/>
  <c r="B28" i="5"/>
  <c r="C28" i="5"/>
  <c r="B29" i="5"/>
  <c r="C29" i="5"/>
  <c r="B30" i="5"/>
  <c r="C30" i="5"/>
  <c r="B31" i="5"/>
  <c r="C31" i="5"/>
  <c r="B32" i="5"/>
  <c r="C32" i="5"/>
  <c r="B33" i="5"/>
  <c r="C33" i="5"/>
  <c r="B34" i="5"/>
  <c r="C34" i="5"/>
  <c r="B35" i="5"/>
  <c r="C35" i="5"/>
  <c r="B36" i="5"/>
  <c r="C36" i="5"/>
  <c r="B37" i="5"/>
  <c r="C37" i="5"/>
  <c r="B38" i="5"/>
  <c r="C38" i="5"/>
  <c r="B39" i="5"/>
  <c r="C39" i="5"/>
  <c r="B40" i="5"/>
  <c r="C40" i="5"/>
  <c r="B41" i="5"/>
  <c r="C41" i="5"/>
  <c r="B42" i="5"/>
  <c r="C42" i="5"/>
  <c r="B43" i="5"/>
  <c r="C43" i="5"/>
  <c r="B5" i="4"/>
  <c r="C5" i="4"/>
  <c r="B6" i="4"/>
  <c r="C6" i="4"/>
  <c r="B7" i="4"/>
  <c r="C7" i="4"/>
  <c r="B8" i="4"/>
  <c r="C8" i="4"/>
  <c r="B9" i="4"/>
  <c r="C9" i="4"/>
  <c r="B10" i="4"/>
  <c r="C10" i="4"/>
  <c r="B11" i="4"/>
  <c r="C11" i="4"/>
  <c r="B12" i="4"/>
  <c r="C12" i="4"/>
  <c r="B13" i="4"/>
  <c r="C13" i="4"/>
  <c r="B14" i="4"/>
  <c r="C14" i="4"/>
  <c r="B15" i="4"/>
  <c r="C15" i="4"/>
  <c r="B16" i="4"/>
  <c r="C16" i="4"/>
  <c r="B17" i="4"/>
  <c r="C17" i="4"/>
  <c r="B18" i="4"/>
  <c r="C18" i="4"/>
  <c r="B19" i="4"/>
  <c r="C19" i="4"/>
  <c r="B20" i="4"/>
  <c r="C20" i="4"/>
  <c r="B21" i="4"/>
  <c r="C21" i="4"/>
  <c r="B22" i="4"/>
  <c r="C22" i="4"/>
  <c r="B23" i="4"/>
  <c r="C23" i="4"/>
  <c r="B24" i="4"/>
  <c r="C24" i="4"/>
  <c r="B25" i="4"/>
  <c r="C25" i="4"/>
  <c r="B26" i="4"/>
  <c r="C26" i="4"/>
  <c r="B27" i="4"/>
  <c r="C27" i="4"/>
  <c r="B28" i="4"/>
  <c r="C28" i="4"/>
  <c r="B29" i="4"/>
  <c r="C29" i="4"/>
  <c r="B30" i="4"/>
  <c r="C30" i="4"/>
  <c r="B31" i="4"/>
  <c r="C31" i="4"/>
  <c r="B32" i="4"/>
  <c r="C32" i="4"/>
  <c r="B33" i="4"/>
  <c r="C33" i="4"/>
  <c r="B34" i="4"/>
  <c r="C34" i="4"/>
  <c r="B35" i="4"/>
  <c r="C35" i="4"/>
  <c r="B36" i="4"/>
  <c r="C36" i="4"/>
  <c r="B37" i="4"/>
  <c r="C37" i="4"/>
  <c r="B38" i="4"/>
  <c r="C38" i="4"/>
  <c r="B39" i="4"/>
  <c r="C39" i="4"/>
  <c r="B40" i="4"/>
  <c r="C40" i="4"/>
  <c r="B41" i="4"/>
  <c r="C41" i="4"/>
  <c r="B42" i="4"/>
  <c r="C42" i="4"/>
  <c r="B43" i="4"/>
  <c r="C43" i="4"/>
  <c r="B5" i="1"/>
  <c r="C5" i="1"/>
  <c r="B6" i="1"/>
  <c r="C6" i="1"/>
  <c r="B7" i="1"/>
  <c r="C7" i="1"/>
  <c r="B8" i="1"/>
  <c r="C8" i="1"/>
  <c r="B9" i="1"/>
  <c r="C9" i="1"/>
  <c r="B10" i="1"/>
  <c r="C10" i="1"/>
  <c r="B11" i="1"/>
  <c r="C11" i="1"/>
  <c r="B12" i="1"/>
  <c r="C12" i="1"/>
  <c r="B13" i="1"/>
  <c r="C13" i="1"/>
  <c r="B14" i="1"/>
  <c r="C14" i="1"/>
  <c r="B15" i="1"/>
  <c r="C15" i="1"/>
  <c r="B16" i="1"/>
  <c r="C16" i="1"/>
  <c r="B17" i="1"/>
  <c r="C17" i="1"/>
  <c r="B18" i="1"/>
  <c r="C18" i="1"/>
  <c r="B19" i="1"/>
  <c r="C19" i="1"/>
  <c r="B20" i="1"/>
  <c r="C20" i="1"/>
  <c r="B21" i="1"/>
  <c r="C21" i="1"/>
  <c r="B22" i="1"/>
  <c r="C22" i="1"/>
  <c r="B23" i="1"/>
  <c r="C23" i="1"/>
  <c r="B24" i="1"/>
  <c r="C24" i="1"/>
  <c r="B25" i="1"/>
  <c r="C25" i="1"/>
  <c r="B26" i="1"/>
  <c r="C26" i="1"/>
  <c r="B27" i="1"/>
  <c r="C27" i="1"/>
  <c r="B28" i="1"/>
  <c r="C28" i="1"/>
  <c r="B29" i="1"/>
  <c r="C29" i="1"/>
  <c r="B30" i="1"/>
  <c r="C30" i="1"/>
  <c r="B31" i="1"/>
  <c r="C31" i="1"/>
  <c r="B32" i="1"/>
  <c r="C32" i="1"/>
  <c r="B33" i="1"/>
  <c r="C33" i="1"/>
  <c r="B34" i="1"/>
  <c r="C34" i="1"/>
  <c r="B35" i="1"/>
  <c r="C35" i="1"/>
  <c r="B36" i="1"/>
  <c r="C36" i="1"/>
  <c r="B37" i="1"/>
  <c r="C37" i="1"/>
  <c r="B38" i="1"/>
  <c r="C38" i="1"/>
  <c r="B39" i="1"/>
  <c r="C39" i="1"/>
  <c r="B40" i="1"/>
  <c r="C40" i="1"/>
  <c r="B41" i="1"/>
  <c r="C41" i="1"/>
  <c r="B42" i="1"/>
  <c r="C42" i="1"/>
  <c r="B43" i="1"/>
  <c r="C43" i="1"/>
  <c r="N68" i="6"/>
  <c r="Q77" i="5"/>
  <c r="Q87" i="5"/>
  <c r="N77" i="6"/>
  <c r="N55" i="6" s="1"/>
  <c r="N63" i="6"/>
  <c r="N89" i="5"/>
  <c r="E72" i="6"/>
  <c r="F72" i="6"/>
  <c r="G72" i="6"/>
  <c r="H72" i="6"/>
  <c r="I72" i="6"/>
  <c r="J72" i="6"/>
  <c r="K72" i="6"/>
  <c r="L72" i="6"/>
  <c r="M72" i="6"/>
  <c r="E47" i="6"/>
  <c r="F47" i="6"/>
  <c r="G47" i="6"/>
  <c r="H47" i="6"/>
  <c r="I47" i="6"/>
  <c r="J47" i="6"/>
  <c r="K47" i="6"/>
  <c r="L47" i="6"/>
  <c r="M47" i="6"/>
  <c r="E4" i="6"/>
  <c r="F4" i="6"/>
  <c r="G4" i="6"/>
  <c r="H4" i="6"/>
  <c r="I4" i="6"/>
  <c r="J4" i="6"/>
  <c r="K4" i="6"/>
  <c r="L4" i="6"/>
  <c r="M4" i="6"/>
  <c r="E72" i="5"/>
  <c r="F72" i="5"/>
  <c r="G72" i="5"/>
  <c r="H72" i="5"/>
  <c r="I72" i="5"/>
  <c r="J72" i="5"/>
  <c r="K72" i="5"/>
  <c r="L72" i="5"/>
  <c r="M72" i="5"/>
  <c r="E47" i="5"/>
  <c r="F47" i="5"/>
  <c r="G47" i="5"/>
  <c r="H47" i="5"/>
  <c r="I47" i="5"/>
  <c r="J47" i="5"/>
  <c r="K47" i="5"/>
  <c r="L47" i="5"/>
  <c r="M47" i="5"/>
  <c r="E4" i="5"/>
  <c r="F4" i="5"/>
  <c r="G4" i="5"/>
  <c r="H4" i="5"/>
  <c r="I4" i="5"/>
  <c r="J4" i="5"/>
  <c r="K4" i="5"/>
  <c r="L4" i="5"/>
  <c r="M4" i="5"/>
  <c r="E47" i="4"/>
  <c r="F47" i="4"/>
  <c r="G47" i="4"/>
  <c r="H47" i="4"/>
  <c r="I47" i="4"/>
  <c r="J47" i="4"/>
  <c r="K47" i="4"/>
  <c r="L47" i="4"/>
  <c r="M47" i="4"/>
  <c r="E72" i="4"/>
  <c r="F72" i="4"/>
  <c r="G72" i="4"/>
  <c r="H72" i="4"/>
  <c r="I72" i="4"/>
  <c r="J72" i="4"/>
  <c r="K72" i="4"/>
  <c r="L72" i="4"/>
  <c r="M72" i="4"/>
  <c r="E4" i="4"/>
  <c r="F4" i="4"/>
  <c r="G4" i="4"/>
  <c r="H4" i="4"/>
  <c r="I4" i="4"/>
  <c r="J4" i="4"/>
  <c r="K4" i="4"/>
  <c r="L4" i="4"/>
  <c r="M4" i="4"/>
  <c r="E47" i="1"/>
  <c r="F47" i="1"/>
  <c r="G47" i="1"/>
  <c r="H47" i="1"/>
  <c r="I47" i="1"/>
  <c r="J47" i="1"/>
  <c r="K47" i="1"/>
  <c r="L47" i="1"/>
  <c r="M47" i="1"/>
  <c r="M91" i="6"/>
  <c r="M86" i="6"/>
  <c r="M85" i="6"/>
  <c r="M82" i="6"/>
  <c r="M81" i="6"/>
  <c r="M80" i="6"/>
  <c r="M79" i="6"/>
  <c r="M78" i="6"/>
  <c r="M76" i="6"/>
  <c r="M74" i="6"/>
  <c r="M73" i="6"/>
  <c r="M91" i="5"/>
  <c r="L91" i="5"/>
  <c r="K91" i="5"/>
  <c r="J91" i="5"/>
  <c r="I91" i="5"/>
  <c r="H91" i="5"/>
  <c r="G91" i="5"/>
  <c r="F91" i="5"/>
  <c r="E91" i="5"/>
  <c r="M86" i="5"/>
  <c r="M85" i="5"/>
  <c r="M82" i="5"/>
  <c r="M81" i="5"/>
  <c r="M80" i="5"/>
  <c r="M79" i="5"/>
  <c r="M78" i="5"/>
  <c r="M76" i="5"/>
  <c r="M74" i="5"/>
  <c r="M73" i="5"/>
  <c r="M89" i="4"/>
  <c r="M88" i="4"/>
  <c r="M88" i="6" s="1"/>
  <c r="M87" i="4"/>
  <c r="M84" i="4"/>
  <c r="M84" i="6" s="1"/>
  <c r="M83" i="4"/>
  <c r="M77" i="4"/>
  <c r="M77" i="6" s="1"/>
  <c r="M75" i="4"/>
  <c r="M75" i="6" s="1"/>
  <c r="M68" i="4"/>
  <c r="M64" i="4"/>
  <c r="M63" i="4"/>
  <c r="M60" i="4"/>
  <c r="M59" i="4"/>
  <c r="M58" i="4"/>
  <c r="M57" i="4"/>
  <c r="M56" i="4"/>
  <c r="M54" i="4"/>
  <c r="M52" i="4"/>
  <c r="M89" i="1"/>
  <c r="M89" i="5" s="1"/>
  <c r="M88" i="1"/>
  <c r="M88" i="5" s="1"/>
  <c r="M87" i="1"/>
  <c r="M65" i="1" s="1"/>
  <c r="M84" i="1"/>
  <c r="M84" i="5" s="1"/>
  <c r="M83" i="1"/>
  <c r="M61" i="1" s="1"/>
  <c r="M77" i="1"/>
  <c r="M77" i="5" s="1"/>
  <c r="M75" i="1"/>
  <c r="M53" i="1" s="1"/>
  <c r="M72" i="1"/>
  <c r="M68" i="1"/>
  <c r="M67" i="1"/>
  <c r="M64" i="1"/>
  <c r="M63" i="1"/>
  <c r="M60" i="1"/>
  <c r="M59" i="1"/>
  <c r="M58" i="1"/>
  <c r="M57" i="1"/>
  <c r="M56" i="1"/>
  <c r="M55" i="1"/>
  <c r="M54" i="1"/>
  <c r="M52" i="1"/>
  <c r="K91" i="6"/>
  <c r="K89" i="6"/>
  <c r="K88" i="6"/>
  <c r="K87" i="6"/>
  <c r="K86" i="6"/>
  <c r="K85" i="6"/>
  <c r="K84" i="6"/>
  <c r="K83" i="6"/>
  <c r="K82" i="6"/>
  <c r="K81" i="6"/>
  <c r="K59" i="6" s="1"/>
  <c r="K80" i="6"/>
  <c r="K79" i="6"/>
  <c r="K78" i="6"/>
  <c r="K77" i="6"/>
  <c r="K76" i="6"/>
  <c r="K75" i="6"/>
  <c r="K74" i="6"/>
  <c r="K73" i="6"/>
  <c r="K60" i="6" s="1"/>
  <c r="K89" i="5"/>
  <c r="K88" i="5"/>
  <c r="K87" i="5"/>
  <c r="K86" i="5"/>
  <c r="K85" i="5"/>
  <c r="K84" i="5"/>
  <c r="K83" i="5"/>
  <c r="K61" i="5" s="1"/>
  <c r="K82" i="5"/>
  <c r="K81" i="5"/>
  <c r="K80" i="5"/>
  <c r="K79" i="5"/>
  <c r="K78" i="5"/>
  <c r="K77" i="5"/>
  <c r="K55" i="5" s="1"/>
  <c r="K76" i="5"/>
  <c r="K75" i="5"/>
  <c r="K74" i="5"/>
  <c r="K73" i="5"/>
  <c r="K68" i="4"/>
  <c r="K67" i="4"/>
  <c r="K66" i="4"/>
  <c r="K65" i="4"/>
  <c r="K64" i="4"/>
  <c r="K63" i="4"/>
  <c r="K62" i="4"/>
  <c r="K61" i="4"/>
  <c r="K60" i="4"/>
  <c r="K59" i="4"/>
  <c r="K58" i="4"/>
  <c r="K57" i="4"/>
  <c r="K56" i="4"/>
  <c r="K55" i="4"/>
  <c r="K54" i="4"/>
  <c r="K53" i="4"/>
  <c r="K52" i="4"/>
  <c r="K72" i="1"/>
  <c r="K68" i="1"/>
  <c r="K67" i="1"/>
  <c r="K66" i="1"/>
  <c r="K65" i="1"/>
  <c r="K64" i="1"/>
  <c r="K63" i="1"/>
  <c r="K62" i="1"/>
  <c r="K61" i="1"/>
  <c r="K60" i="1"/>
  <c r="K59" i="1"/>
  <c r="K58" i="1"/>
  <c r="K57" i="1"/>
  <c r="K56" i="1"/>
  <c r="K55" i="1"/>
  <c r="K54" i="1"/>
  <c r="K53" i="1"/>
  <c r="K52" i="1"/>
  <c r="L91" i="6"/>
  <c r="L89" i="6"/>
  <c r="L88" i="6"/>
  <c r="L87" i="6"/>
  <c r="L86" i="6"/>
  <c r="L85" i="6"/>
  <c r="L84" i="6"/>
  <c r="L83" i="6"/>
  <c r="L61" i="6" s="1"/>
  <c r="L82" i="6"/>
  <c r="L81" i="6"/>
  <c r="L80" i="6"/>
  <c r="L79" i="6"/>
  <c r="L78" i="6"/>
  <c r="L77" i="6"/>
  <c r="L76" i="6"/>
  <c r="L75" i="6"/>
  <c r="L74" i="6"/>
  <c r="L52" i="6" s="1"/>
  <c r="L73" i="6"/>
  <c r="L89" i="5"/>
  <c r="L88" i="5"/>
  <c r="L87" i="5"/>
  <c r="L86" i="5"/>
  <c r="L85" i="5"/>
  <c r="L84" i="5"/>
  <c r="L83" i="5"/>
  <c r="L82" i="5"/>
  <c r="L81" i="5"/>
  <c r="L80" i="5"/>
  <c r="L79" i="5"/>
  <c r="L78" i="5"/>
  <c r="L77" i="5"/>
  <c r="L76" i="5"/>
  <c r="L75" i="5"/>
  <c r="L74" i="5"/>
  <c r="L73" i="5"/>
  <c r="L57" i="5" s="1"/>
  <c r="L68" i="4"/>
  <c r="L67" i="4"/>
  <c r="L66" i="4"/>
  <c r="L65" i="4"/>
  <c r="L64" i="4"/>
  <c r="L63" i="4"/>
  <c r="L62" i="4"/>
  <c r="L61" i="4"/>
  <c r="L60" i="4"/>
  <c r="L59" i="4"/>
  <c r="L58" i="4"/>
  <c r="L57" i="4"/>
  <c r="L56" i="4"/>
  <c r="L55" i="4"/>
  <c r="L54" i="4"/>
  <c r="L53" i="4"/>
  <c r="L52" i="4"/>
  <c r="L72" i="1"/>
  <c r="L68" i="1"/>
  <c r="L67" i="1"/>
  <c r="L66" i="1"/>
  <c r="L65" i="1"/>
  <c r="L64" i="1"/>
  <c r="L63" i="1"/>
  <c r="L62" i="1"/>
  <c r="L61" i="1"/>
  <c r="L60" i="1"/>
  <c r="L59" i="1"/>
  <c r="L58" i="1"/>
  <c r="L57" i="1"/>
  <c r="L56" i="1"/>
  <c r="L55" i="1"/>
  <c r="L54" i="1"/>
  <c r="L53" i="1"/>
  <c r="L52" i="1"/>
  <c r="B1" i="6"/>
  <c r="B1" i="5"/>
  <c r="B1" i="4"/>
  <c r="B1" i="1"/>
  <c r="J91" i="6"/>
  <c r="I91" i="6"/>
  <c r="I68" i="6" s="1"/>
  <c r="H91" i="6"/>
  <c r="G91" i="6"/>
  <c r="F91" i="6"/>
  <c r="E91" i="6"/>
  <c r="J89" i="6"/>
  <c r="I89" i="6"/>
  <c r="H89" i="6"/>
  <c r="G89" i="6"/>
  <c r="F89" i="6"/>
  <c r="E89" i="6"/>
  <c r="J88" i="6"/>
  <c r="I88" i="6"/>
  <c r="H88" i="6"/>
  <c r="G88" i="6"/>
  <c r="F88" i="6"/>
  <c r="E88" i="6"/>
  <c r="J87" i="6"/>
  <c r="I87" i="6"/>
  <c r="H87" i="6"/>
  <c r="G87" i="6"/>
  <c r="F87" i="6"/>
  <c r="E87" i="6"/>
  <c r="J86" i="6"/>
  <c r="I86" i="6"/>
  <c r="H86" i="6"/>
  <c r="G86" i="6"/>
  <c r="F86" i="6"/>
  <c r="E86" i="6"/>
  <c r="J85" i="6"/>
  <c r="I85" i="6"/>
  <c r="H85" i="6"/>
  <c r="G85" i="6"/>
  <c r="F85" i="6"/>
  <c r="E85" i="6"/>
  <c r="J84" i="6"/>
  <c r="I84" i="6"/>
  <c r="H84" i="6"/>
  <c r="G84" i="6"/>
  <c r="F84" i="6"/>
  <c r="E84" i="6"/>
  <c r="J83" i="6"/>
  <c r="I83" i="6"/>
  <c r="H83" i="6"/>
  <c r="G83" i="6"/>
  <c r="F83" i="6"/>
  <c r="E83" i="6"/>
  <c r="J82" i="6"/>
  <c r="I82" i="6"/>
  <c r="H82" i="6"/>
  <c r="G82" i="6"/>
  <c r="F82" i="6"/>
  <c r="E82" i="6"/>
  <c r="J81" i="6"/>
  <c r="I81" i="6"/>
  <c r="H81" i="6"/>
  <c r="G81" i="6"/>
  <c r="F81" i="6"/>
  <c r="E81" i="6"/>
  <c r="J80" i="6"/>
  <c r="I80" i="6"/>
  <c r="H80" i="6"/>
  <c r="G80" i="6"/>
  <c r="F80" i="6"/>
  <c r="E80" i="6"/>
  <c r="J79" i="6"/>
  <c r="I79" i="6"/>
  <c r="H79" i="6"/>
  <c r="G79" i="6"/>
  <c r="F79" i="6"/>
  <c r="E79" i="6"/>
  <c r="J78" i="6"/>
  <c r="I78" i="6"/>
  <c r="H78" i="6"/>
  <c r="G78" i="6"/>
  <c r="F78" i="6"/>
  <c r="E78" i="6"/>
  <c r="J77" i="6"/>
  <c r="I77" i="6"/>
  <c r="H77" i="6"/>
  <c r="G77" i="6"/>
  <c r="F77" i="6"/>
  <c r="E77" i="6"/>
  <c r="J76" i="6"/>
  <c r="I76" i="6"/>
  <c r="H76" i="6"/>
  <c r="G76" i="6"/>
  <c r="F76" i="6"/>
  <c r="E76" i="6"/>
  <c r="J75" i="6"/>
  <c r="I75" i="6"/>
  <c r="H75" i="6"/>
  <c r="G75" i="6"/>
  <c r="F75" i="6"/>
  <c r="E75" i="6"/>
  <c r="J74" i="6"/>
  <c r="I74" i="6"/>
  <c r="H74" i="6"/>
  <c r="G74" i="6"/>
  <c r="F74" i="6"/>
  <c r="E74" i="6"/>
  <c r="J73" i="6"/>
  <c r="I73" i="6"/>
  <c r="H73" i="6"/>
  <c r="H52" i="6" s="1"/>
  <c r="G73" i="6"/>
  <c r="G52" i="6" s="1"/>
  <c r="F73" i="6"/>
  <c r="E73" i="6"/>
  <c r="J89" i="5"/>
  <c r="I89" i="5"/>
  <c r="H89" i="5"/>
  <c r="G89" i="5"/>
  <c r="F89" i="5"/>
  <c r="E89" i="5"/>
  <c r="J88" i="5"/>
  <c r="I88" i="5"/>
  <c r="H88" i="5"/>
  <c r="G88" i="5"/>
  <c r="F88" i="5"/>
  <c r="E88" i="5"/>
  <c r="J87" i="5"/>
  <c r="I87" i="5"/>
  <c r="H87" i="5"/>
  <c r="G87" i="5"/>
  <c r="F87" i="5"/>
  <c r="E87" i="5"/>
  <c r="J86" i="5"/>
  <c r="I86" i="5"/>
  <c r="H86" i="5"/>
  <c r="G86" i="5"/>
  <c r="F86" i="5"/>
  <c r="E86" i="5"/>
  <c r="J85" i="5"/>
  <c r="I85" i="5"/>
  <c r="H85" i="5"/>
  <c r="G85" i="5"/>
  <c r="F85" i="5"/>
  <c r="E85" i="5"/>
  <c r="J84" i="5"/>
  <c r="I84" i="5"/>
  <c r="H84" i="5"/>
  <c r="G84" i="5"/>
  <c r="F84" i="5"/>
  <c r="E84" i="5"/>
  <c r="J83" i="5"/>
  <c r="I83" i="5"/>
  <c r="H83" i="5"/>
  <c r="G83" i="5"/>
  <c r="F83" i="5"/>
  <c r="E83" i="5"/>
  <c r="J82" i="5"/>
  <c r="I82" i="5"/>
  <c r="H82" i="5"/>
  <c r="G82" i="5"/>
  <c r="F82" i="5"/>
  <c r="E82" i="5"/>
  <c r="J81" i="5"/>
  <c r="I81" i="5"/>
  <c r="H81" i="5"/>
  <c r="G81" i="5"/>
  <c r="F81" i="5"/>
  <c r="E81" i="5"/>
  <c r="J80" i="5"/>
  <c r="I80" i="5"/>
  <c r="H80" i="5"/>
  <c r="G80" i="5"/>
  <c r="F80" i="5"/>
  <c r="E80" i="5"/>
  <c r="J79" i="5"/>
  <c r="I79" i="5"/>
  <c r="H79" i="5"/>
  <c r="G79" i="5"/>
  <c r="F79" i="5"/>
  <c r="E79" i="5"/>
  <c r="J78" i="5"/>
  <c r="I78" i="5"/>
  <c r="I56" i="5" s="1"/>
  <c r="H78" i="5"/>
  <c r="G78" i="5"/>
  <c r="F78" i="5"/>
  <c r="E78" i="5"/>
  <c r="J77" i="5"/>
  <c r="I77" i="5"/>
  <c r="H77" i="5"/>
  <c r="G77" i="5"/>
  <c r="F77" i="5"/>
  <c r="E77" i="5"/>
  <c r="J76" i="5"/>
  <c r="I76" i="5"/>
  <c r="H76" i="5"/>
  <c r="G76" i="5"/>
  <c r="F76" i="5"/>
  <c r="E76" i="5"/>
  <c r="J75" i="5"/>
  <c r="I75" i="5"/>
  <c r="H75" i="5"/>
  <c r="G75" i="5"/>
  <c r="F75" i="5"/>
  <c r="E75" i="5"/>
  <c r="J74" i="5"/>
  <c r="I74" i="5"/>
  <c r="H74" i="5"/>
  <c r="G74" i="5"/>
  <c r="F74" i="5"/>
  <c r="E74" i="5"/>
  <c r="J73" i="5"/>
  <c r="I73" i="5"/>
  <c r="I63" i="5" s="1"/>
  <c r="H73" i="5"/>
  <c r="G73" i="5"/>
  <c r="F73" i="5"/>
  <c r="E73" i="5"/>
  <c r="C68" i="6"/>
  <c r="C67" i="6"/>
  <c r="C66" i="6"/>
  <c r="C65" i="6"/>
  <c r="C64" i="6"/>
  <c r="C63" i="6"/>
  <c r="C62" i="6"/>
  <c r="C61" i="6"/>
  <c r="C60" i="6"/>
  <c r="C59" i="6"/>
  <c r="C58" i="6"/>
  <c r="C57" i="6"/>
  <c r="C56" i="6"/>
  <c r="C55" i="6"/>
  <c r="C54" i="6"/>
  <c r="C53" i="6"/>
  <c r="B53" i="6" s="1"/>
  <c r="C52" i="6"/>
  <c r="C51" i="6"/>
  <c r="B51" i="6" s="1"/>
  <c r="C50" i="6"/>
  <c r="C49" i="6"/>
  <c r="C48" i="6"/>
  <c r="C68" i="5"/>
  <c r="C67" i="5"/>
  <c r="C66" i="5"/>
  <c r="C65" i="5"/>
  <c r="C64" i="5"/>
  <c r="C63" i="5"/>
  <c r="C62" i="5"/>
  <c r="C61" i="5"/>
  <c r="C60" i="5"/>
  <c r="C59" i="5"/>
  <c r="C58" i="5"/>
  <c r="C57" i="5"/>
  <c r="C56" i="5"/>
  <c r="C55" i="5"/>
  <c r="C54" i="5"/>
  <c r="C53" i="5"/>
  <c r="B53" i="5" s="1"/>
  <c r="C52" i="5"/>
  <c r="B52" i="5" s="1"/>
  <c r="C51" i="5"/>
  <c r="B51" i="5" s="1"/>
  <c r="C50" i="5"/>
  <c r="C49" i="5"/>
  <c r="C48" i="5"/>
  <c r="C68" i="4"/>
  <c r="C67" i="4"/>
  <c r="C66" i="4"/>
  <c r="B66" i="4" s="1"/>
  <c r="C65" i="4"/>
  <c r="C64" i="4"/>
  <c r="C63" i="4"/>
  <c r="C62" i="4"/>
  <c r="C61" i="4"/>
  <c r="C60" i="4"/>
  <c r="B60" i="4" s="1"/>
  <c r="C59" i="4"/>
  <c r="C58" i="4"/>
  <c r="B58" i="4" s="1"/>
  <c r="C57" i="4"/>
  <c r="C56" i="4"/>
  <c r="C55" i="4"/>
  <c r="C54" i="4"/>
  <c r="B54" i="4" s="1"/>
  <c r="C53" i="4"/>
  <c r="C52" i="4"/>
  <c r="B52" i="4" s="1"/>
  <c r="C51" i="4"/>
  <c r="B51" i="4" s="1"/>
  <c r="C50" i="4"/>
  <c r="B50" i="4" s="1"/>
  <c r="C48" i="4"/>
  <c r="C49" i="4"/>
  <c r="J68" i="4"/>
  <c r="I68" i="4"/>
  <c r="H68" i="4"/>
  <c r="G68" i="4"/>
  <c r="F68" i="4"/>
  <c r="E68" i="4"/>
  <c r="J67" i="4"/>
  <c r="I67" i="4"/>
  <c r="H67" i="4"/>
  <c r="G67" i="4"/>
  <c r="F67" i="4"/>
  <c r="E67" i="4"/>
  <c r="J66" i="4"/>
  <c r="I66" i="4"/>
  <c r="H66" i="4"/>
  <c r="G66" i="4"/>
  <c r="F66" i="4"/>
  <c r="E66" i="4"/>
  <c r="J65" i="4"/>
  <c r="I65" i="4"/>
  <c r="H65" i="4"/>
  <c r="G65" i="4"/>
  <c r="F65" i="4"/>
  <c r="E65" i="4"/>
  <c r="J64" i="4"/>
  <c r="I64" i="4"/>
  <c r="H64" i="4"/>
  <c r="G64" i="4"/>
  <c r="F64" i="4"/>
  <c r="E64" i="4"/>
  <c r="J63" i="4"/>
  <c r="I63" i="4"/>
  <c r="H63" i="4"/>
  <c r="G63" i="4"/>
  <c r="F63" i="4"/>
  <c r="E63" i="4"/>
  <c r="J62" i="4"/>
  <c r="I62" i="4"/>
  <c r="H62" i="4"/>
  <c r="G62" i="4"/>
  <c r="F62" i="4"/>
  <c r="E62" i="4"/>
  <c r="J61" i="4"/>
  <c r="I61" i="4"/>
  <c r="H61" i="4"/>
  <c r="G61" i="4"/>
  <c r="F61" i="4"/>
  <c r="E61" i="4"/>
  <c r="J60" i="4"/>
  <c r="I60" i="4"/>
  <c r="H60" i="4"/>
  <c r="G60" i="4"/>
  <c r="F60" i="4"/>
  <c r="E60" i="4"/>
  <c r="J59" i="4"/>
  <c r="I59" i="4"/>
  <c r="H59" i="4"/>
  <c r="G59" i="4"/>
  <c r="F59" i="4"/>
  <c r="E59" i="4"/>
  <c r="J58" i="4"/>
  <c r="I58" i="4"/>
  <c r="H58" i="4"/>
  <c r="G58" i="4"/>
  <c r="F58" i="4"/>
  <c r="E58" i="4"/>
  <c r="J57" i="4"/>
  <c r="I57" i="4"/>
  <c r="H57" i="4"/>
  <c r="G57" i="4"/>
  <c r="F57" i="4"/>
  <c r="E57" i="4"/>
  <c r="J56" i="4"/>
  <c r="I56" i="4"/>
  <c r="H56" i="4"/>
  <c r="G56" i="4"/>
  <c r="F56" i="4"/>
  <c r="E56" i="4"/>
  <c r="J55" i="4"/>
  <c r="I55" i="4"/>
  <c r="H55" i="4"/>
  <c r="G55" i="4"/>
  <c r="F55" i="4"/>
  <c r="E55" i="4"/>
  <c r="J54" i="4"/>
  <c r="I54" i="4"/>
  <c r="H54" i="4"/>
  <c r="G54" i="4"/>
  <c r="F54" i="4"/>
  <c r="E54" i="4"/>
  <c r="J53" i="4"/>
  <c r="I53" i="4"/>
  <c r="H53" i="4"/>
  <c r="G53" i="4"/>
  <c r="F53" i="4"/>
  <c r="E53" i="4"/>
  <c r="J52" i="4"/>
  <c r="I52" i="4"/>
  <c r="H52" i="4"/>
  <c r="G52" i="4"/>
  <c r="F52" i="4"/>
  <c r="E52" i="4"/>
  <c r="C10" i="3"/>
  <c r="J72" i="1"/>
  <c r="I72" i="1"/>
  <c r="H72" i="1"/>
  <c r="G72" i="1"/>
  <c r="F72" i="1"/>
  <c r="E72" i="1"/>
  <c r="B51" i="1"/>
  <c r="F52" i="1"/>
  <c r="G52" i="1"/>
  <c r="H52" i="1"/>
  <c r="I52" i="1"/>
  <c r="J52" i="1"/>
  <c r="F53" i="1"/>
  <c r="G53" i="1"/>
  <c r="H53" i="1"/>
  <c r="I53" i="1"/>
  <c r="J53" i="1"/>
  <c r="F54" i="1"/>
  <c r="G54" i="1"/>
  <c r="H54" i="1"/>
  <c r="I54" i="1"/>
  <c r="J54" i="1"/>
  <c r="F55" i="1"/>
  <c r="G55" i="1"/>
  <c r="H55" i="1"/>
  <c r="I55" i="1"/>
  <c r="J55" i="1"/>
  <c r="F56" i="1"/>
  <c r="G56" i="1"/>
  <c r="H56" i="1"/>
  <c r="I56" i="1"/>
  <c r="J56" i="1"/>
  <c r="F57" i="1"/>
  <c r="G57" i="1"/>
  <c r="H57" i="1"/>
  <c r="I57" i="1"/>
  <c r="J57" i="1"/>
  <c r="F58" i="1"/>
  <c r="G58" i="1"/>
  <c r="H58" i="1"/>
  <c r="I58" i="1"/>
  <c r="J58" i="1"/>
  <c r="F59" i="1"/>
  <c r="G59" i="1"/>
  <c r="H59" i="1"/>
  <c r="I59" i="1"/>
  <c r="J59" i="1"/>
  <c r="F60" i="1"/>
  <c r="G60" i="1"/>
  <c r="H60" i="1"/>
  <c r="I60" i="1"/>
  <c r="J60" i="1"/>
  <c r="F61" i="1"/>
  <c r="G61" i="1"/>
  <c r="H61" i="1"/>
  <c r="I61" i="1"/>
  <c r="J61" i="1"/>
  <c r="F62" i="1"/>
  <c r="G62" i="1"/>
  <c r="H62" i="1"/>
  <c r="I62" i="1"/>
  <c r="J62" i="1"/>
  <c r="F63" i="1"/>
  <c r="G63" i="1"/>
  <c r="H63" i="1"/>
  <c r="I63" i="1"/>
  <c r="J63" i="1"/>
  <c r="F64" i="1"/>
  <c r="G64" i="1"/>
  <c r="H64" i="1"/>
  <c r="I64" i="1"/>
  <c r="J64" i="1"/>
  <c r="F65" i="1"/>
  <c r="G65" i="1"/>
  <c r="H65" i="1"/>
  <c r="I65" i="1"/>
  <c r="J65" i="1"/>
  <c r="F66" i="1"/>
  <c r="G66" i="1"/>
  <c r="H66" i="1"/>
  <c r="I66" i="1"/>
  <c r="J66" i="1"/>
  <c r="F67" i="1"/>
  <c r="G67" i="1"/>
  <c r="H67" i="1"/>
  <c r="I67" i="1"/>
  <c r="J67" i="1"/>
  <c r="F68" i="1"/>
  <c r="G68" i="1"/>
  <c r="H68" i="1"/>
  <c r="I68" i="1"/>
  <c r="J68" i="1"/>
  <c r="E53" i="1"/>
  <c r="E54" i="1"/>
  <c r="E55" i="1"/>
  <c r="E56" i="1"/>
  <c r="E57" i="1"/>
  <c r="E58" i="1"/>
  <c r="E59" i="1"/>
  <c r="E60" i="1"/>
  <c r="E61" i="1"/>
  <c r="E62" i="1"/>
  <c r="E63" i="1"/>
  <c r="E64" i="1"/>
  <c r="E65" i="1"/>
  <c r="E66" i="1"/>
  <c r="E67" i="1"/>
  <c r="E68" i="1"/>
  <c r="E52" i="1"/>
  <c r="F60" i="6"/>
  <c r="L60" i="6"/>
  <c r="L59" i="6"/>
  <c r="H64" i="6" l="1"/>
  <c r="K66" i="6"/>
  <c r="B58" i="6"/>
  <c r="N60" i="6"/>
  <c r="I66" i="6"/>
  <c r="I58" i="6"/>
  <c r="K68" i="6"/>
  <c r="B66" i="6"/>
  <c r="H65" i="6"/>
  <c r="K52" i="6"/>
  <c r="I52" i="6"/>
  <c r="I55" i="6"/>
  <c r="I59" i="6"/>
  <c r="L65" i="6"/>
  <c r="M66" i="6"/>
  <c r="N56" i="6"/>
  <c r="B48" i="6"/>
  <c r="B56" i="6"/>
  <c r="B64" i="6"/>
  <c r="J62" i="6"/>
  <c r="J63" i="6"/>
  <c r="K54" i="6"/>
  <c r="K55" i="6"/>
  <c r="K64" i="6"/>
  <c r="K56" i="6"/>
  <c r="G60" i="6"/>
  <c r="K57" i="6"/>
  <c r="B52" i="6"/>
  <c r="B68" i="6"/>
  <c r="F66" i="6"/>
  <c r="B64" i="5"/>
  <c r="B62" i="5"/>
  <c r="B48" i="5"/>
  <c r="B56" i="5"/>
  <c r="K63" i="5"/>
  <c r="N68" i="5"/>
  <c r="B66" i="5"/>
  <c r="B50" i="5"/>
  <c r="B58" i="5"/>
  <c r="F56" i="5"/>
  <c r="N84" i="6"/>
  <c r="N62" i="6" s="1"/>
  <c r="Q54" i="6"/>
  <c r="Q59" i="6"/>
  <c r="Q60" i="6"/>
  <c r="M62" i="4"/>
  <c r="Q56" i="6"/>
  <c r="Q57" i="6"/>
  <c r="Q68" i="6"/>
  <c r="I57" i="6"/>
  <c r="I54" i="6"/>
  <c r="I62" i="6"/>
  <c r="L53" i="6"/>
  <c r="Q52" i="6"/>
  <c r="Q58" i="6"/>
  <c r="Q64" i="6"/>
  <c r="L64" i="6"/>
  <c r="I53" i="6"/>
  <c r="L63" i="6"/>
  <c r="J60" i="6"/>
  <c r="B63" i="4"/>
  <c r="J68" i="6"/>
  <c r="Q62" i="6"/>
  <c r="L62" i="6"/>
  <c r="I61" i="6"/>
  <c r="J56" i="6"/>
  <c r="B49" i="4"/>
  <c r="I64" i="6"/>
  <c r="G66" i="6"/>
  <c r="J58" i="6"/>
  <c r="I56" i="6"/>
  <c r="J54" i="6"/>
  <c r="J57" i="6"/>
  <c r="L58" i="6"/>
  <c r="G53" i="6"/>
  <c r="Q67" i="6"/>
  <c r="G58" i="6"/>
  <c r="G62" i="6"/>
  <c r="M62" i="6"/>
  <c r="Q53" i="6"/>
  <c r="G64" i="6"/>
  <c r="G55" i="6"/>
  <c r="G63" i="6"/>
  <c r="K62" i="6"/>
  <c r="M53" i="6"/>
  <c r="Q55" i="6"/>
  <c r="N64" i="6"/>
  <c r="I67" i="6"/>
  <c r="M55" i="6"/>
  <c r="Q63" i="6"/>
  <c r="G68" i="6"/>
  <c r="Q61" i="6"/>
  <c r="N52" i="6"/>
  <c r="N58" i="6"/>
  <c r="N59" i="5"/>
  <c r="L54" i="5"/>
  <c r="K56" i="5"/>
  <c r="K62" i="5"/>
  <c r="F52" i="5"/>
  <c r="F61" i="5"/>
  <c r="G63" i="5"/>
  <c r="N54" i="5"/>
  <c r="L58" i="5"/>
  <c r="L66" i="5"/>
  <c r="K60" i="5"/>
  <c r="G61" i="5"/>
  <c r="G59" i="5"/>
  <c r="N84" i="5"/>
  <c r="N62" i="5" s="1"/>
  <c r="M56" i="5"/>
  <c r="B49" i="1"/>
  <c r="G53" i="5"/>
  <c r="E55" i="5"/>
  <c r="I57" i="5"/>
  <c r="G60" i="5"/>
  <c r="I61" i="5"/>
  <c r="G64" i="5"/>
  <c r="I65" i="5"/>
  <c r="F57" i="5"/>
  <c r="M54" i="5"/>
  <c r="N83" i="5"/>
  <c r="N61" i="5" s="1"/>
  <c r="F55" i="5"/>
  <c r="H60" i="5"/>
  <c r="F63" i="5"/>
  <c r="M60" i="5"/>
  <c r="M83" i="5"/>
  <c r="M61" i="5" s="1"/>
  <c r="B66" i="1"/>
  <c r="N63" i="5"/>
  <c r="G54" i="5"/>
  <c r="N58" i="5"/>
  <c r="E63" i="5"/>
  <c r="M52" i="5"/>
  <c r="N77" i="5"/>
  <c r="N55" i="5" s="1"/>
  <c r="L67" i="5"/>
  <c r="B58" i="1"/>
  <c r="L52" i="5"/>
  <c r="M58" i="5"/>
  <c r="N67" i="5"/>
  <c r="N56" i="5"/>
  <c r="N60" i="5"/>
  <c r="L59" i="5"/>
  <c r="M57" i="5"/>
  <c r="N57" i="5"/>
  <c r="L61" i="5"/>
  <c r="M62" i="5"/>
  <c r="M59" i="5"/>
  <c r="L62" i="5"/>
  <c r="I62" i="5"/>
  <c r="H58" i="5"/>
  <c r="M66" i="5"/>
  <c r="N53" i="5"/>
  <c r="I59" i="5"/>
  <c r="E56" i="5"/>
  <c r="G57" i="5"/>
  <c r="I66" i="5"/>
  <c r="L56" i="5"/>
  <c r="M67" i="5"/>
  <c r="M63" i="5"/>
  <c r="N52" i="5"/>
  <c r="E65" i="5"/>
  <c r="I54" i="5"/>
  <c r="F64" i="5"/>
  <c r="K67" i="5"/>
  <c r="M55" i="5"/>
  <c r="M64" i="5"/>
  <c r="L68" i="5"/>
  <c r="E52" i="6"/>
  <c r="E56" i="6"/>
  <c r="E60" i="6"/>
  <c r="E64" i="6"/>
  <c r="J61" i="5"/>
  <c r="J53" i="5"/>
  <c r="J57" i="5"/>
  <c r="J60" i="5"/>
  <c r="J63" i="5"/>
  <c r="J58" i="5"/>
  <c r="J59" i="5"/>
  <c r="J55" i="5"/>
  <c r="J68" i="5"/>
  <c r="B63" i="1"/>
  <c r="B55" i="1"/>
  <c r="B62" i="1"/>
  <c r="B54" i="1"/>
  <c r="B61" i="1"/>
  <c r="B53" i="1"/>
  <c r="B68" i="1"/>
  <c r="B60" i="1"/>
  <c r="B52" i="1"/>
  <c r="B67" i="1"/>
  <c r="B59" i="1"/>
  <c r="B50" i="1"/>
  <c r="B65" i="1"/>
  <c r="B57" i="1"/>
  <c r="B48" i="1"/>
  <c r="B64" i="1"/>
  <c r="B56" i="1"/>
  <c r="B67" i="4"/>
  <c r="B56" i="4"/>
  <c r="B64" i="4"/>
  <c r="B62" i="4"/>
  <c r="B60" i="5"/>
  <c r="B54" i="5"/>
  <c r="B68" i="5"/>
  <c r="B62" i="6"/>
  <c r="B60" i="6"/>
  <c r="B55" i="6"/>
  <c r="B49" i="6"/>
  <c r="E55" i="6"/>
  <c r="E59" i="6"/>
  <c r="E67" i="6"/>
  <c r="E65" i="6"/>
  <c r="E68" i="6"/>
  <c r="E66" i="6"/>
  <c r="J62" i="5"/>
  <c r="J66" i="5"/>
  <c r="M89" i="6"/>
  <c r="M67" i="6" s="1"/>
  <c r="M67" i="4"/>
  <c r="M60" i="6"/>
  <c r="E62" i="6"/>
  <c r="M59" i="6"/>
  <c r="M52" i="6"/>
  <c r="M58" i="6"/>
  <c r="M64" i="6"/>
  <c r="M68" i="6"/>
  <c r="N87" i="5"/>
  <c r="N65" i="5" s="1"/>
  <c r="N65" i="1"/>
  <c r="N66" i="4"/>
  <c r="N88" i="6"/>
  <c r="N66" i="6" s="1"/>
  <c r="Q88" i="5"/>
  <c r="J52" i="5"/>
  <c r="J56" i="5"/>
  <c r="J64" i="5"/>
  <c r="N61" i="4"/>
  <c r="N83" i="6"/>
  <c r="N61" i="6" s="1"/>
  <c r="B57" i="5"/>
  <c r="B57" i="6"/>
  <c r="I60" i="5"/>
  <c r="F65" i="5"/>
  <c r="J67" i="5"/>
  <c r="E53" i="6"/>
  <c r="E57" i="6"/>
  <c r="E61" i="6"/>
  <c r="I63" i="6"/>
  <c r="J64" i="6"/>
  <c r="G67" i="6"/>
  <c r="L65" i="5"/>
  <c r="L56" i="6"/>
  <c r="K53" i="5"/>
  <c r="K66" i="5"/>
  <c r="M62" i="1"/>
  <c r="M55" i="4"/>
  <c r="M66" i="4"/>
  <c r="M75" i="5"/>
  <c r="M53" i="5" s="1"/>
  <c r="N53" i="1"/>
  <c r="N64" i="5"/>
  <c r="N57" i="6"/>
  <c r="B57" i="4"/>
  <c r="B68" i="4"/>
  <c r="B63" i="5"/>
  <c r="B63" i="6"/>
  <c r="F54" i="5"/>
  <c r="G55" i="5"/>
  <c r="F59" i="5"/>
  <c r="G65" i="5"/>
  <c r="J53" i="6"/>
  <c r="J55" i="6"/>
  <c r="F57" i="6"/>
  <c r="J59" i="6"/>
  <c r="F61" i="6"/>
  <c r="H62" i="6"/>
  <c r="K63" i="6"/>
  <c r="I68" i="5"/>
  <c r="B53" i="4"/>
  <c r="B59" i="5"/>
  <c r="B54" i="6"/>
  <c r="B59" i="6"/>
  <c r="E52" i="5"/>
  <c r="F53" i="5"/>
  <c r="F58" i="5"/>
  <c r="E67" i="5"/>
  <c r="H53" i="6"/>
  <c r="J67" i="6"/>
  <c r="L53" i="5"/>
  <c r="L60" i="5"/>
  <c r="K65" i="6"/>
  <c r="K58" i="6"/>
  <c r="M66" i="1"/>
  <c r="B59" i="4"/>
  <c r="B49" i="5"/>
  <c r="B65" i="5"/>
  <c r="B65" i="6"/>
  <c r="J65" i="5"/>
  <c r="F67" i="5"/>
  <c r="E63" i="6"/>
  <c r="J66" i="6"/>
  <c r="L55" i="5"/>
  <c r="M54" i="6"/>
  <c r="M63" i="6"/>
  <c r="B48" i="4"/>
  <c r="B65" i="4"/>
  <c r="B55" i="5"/>
  <c r="B50" i="6"/>
  <c r="J54" i="5"/>
  <c r="F62" i="5"/>
  <c r="I64" i="5"/>
  <c r="E66" i="5"/>
  <c r="G67" i="5"/>
  <c r="H60" i="6"/>
  <c r="J61" i="6"/>
  <c r="F63" i="6"/>
  <c r="I65" i="6"/>
  <c r="K67" i="6"/>
  <c r="E68" i="5"/>
  <c r="M68" i="5"/>
  <c r="N89" i="6"/>
  <c r="N67" i="6" s="1"/>
  <c r="B55" i="4"/>
  <c r="B61" i="5"/>
  <c r="B61" i="6"/>
  <c r="G58" i="5"/>
  <c r="I53" i="5"/>
  <c r="I58" i="5"/>
  <c r="G62" i="5"/>
  <c r="F66" i="5"/>
  <c r="E54" i="6"/>
  <c r="E58" i="6"/>
  <c r="I60" i="6"/>
  <c r="L63" i="5"/>
  <c r="K53" i="6"/>
  <c r="K61" i="6"/>
  <c r="F68" i="5"/>
  <c r="N65" i="4"/>
  <c r="B61" i="4"/>
  <c r="B67" i="5"/>
  <c r="B67" i="6"/>
  <c r="I52" i="5"/>
  <c r="G56" i="5"/>
  <c r="F60" i="5"/>
  <c r="G66" i="5"/>
  <c r="I67" i="5"/>
  <c r="J65" i="6"/>
  <c r="J52" i="6"/>
  <c r="L64" i="5"/>
  <c r="G52" i="5"/>
  <c r="G68" i="5"/>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N6" i="3"/>
  <c r="M37" i="3"/>
  <c r="M40" i="3"/>
  <c r="M44" i="3"/>
  <c r="N8" i="3"/>
  <c r="N12" i="3"/>
  <c r="N16" i="3"/>
  <c r="N19" i="3"/>
  <c r="N23" i="3"/>
  <c r="N27" i="3"/>
  <c r="N30" i="3"/>
  <c r="N33" i="3"/>
  <c r="N36" i="3"/>
  <c r="N39" i="3"/>
  <c r="N43"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M6" i="3"/>
  <c r="M35" i="3"/>
  <c r="M38" i="3"/>
  <c r="M41" i="3"/>
  <c r="M43" i="3"/>
  <c r="N7" i="3"/>
  <c r="N10" i="3"/>
  <c r="N13" i="3"/>
  <c r="N15" i="3"/>
  <c r="N18" i="3"/>
  <c r="N21" i="3"/>
  <c r="N24" i="3"/>
  <c r="N26" i="3"/>
  <c r="N29" i="3"/>
  <c r="N31" i="3"/>
  <c r="N34" i="3"/>
  <c r="N38" i="3"/>
  <c r="N41" i="3"/>
  <c r="N42" i="3"/>
  <c r="K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6" i="3"/>
  <c r="M39" i="3"/>
  <c r="M42" i="3"/>
  <c r="L6" i="3"/>
  <c r="N9" i="3"/>
  <c r="N11" i="3"/>
  <c r="N14" i="3"/>
  <c r="N17" i="3"/>
  <c r="N20" i="3"/>
  <c r="N22" i="3"/>
  <c r="N25" i="3"/>
  <c r="N28" i="3"/>
  <c r="N32" i="3"/>
  <c r="N35" i="3"/>
  <c r="N37" i="3"/>
  <c r="N40" i="3"/>
  <c r="N44" i="3"/>
  <c r="H55" i="5"/>
  <c r="N88" i="5"/>
  <c r="N66" i="5" s="1"/>
  <c r="N66" i="1"/>
  <c r="O22" i="3"/>
  <c r="H61" i="5"/>
  <c r="H54" i="5"/>
  <c r="H53" i="5"/>
  <c r="H62" i="5"/>
  <c r="H59" i="5"/>
  <c r="H63" i="5"/>
  <c r="H67" i="5"/>
  <c r="H56" i="5"/>
  <c r="F68" i="6"/>
  <c r="F62" i="6"/>
  <c r="F67" i="6"/>
  <c r="F53" i="6"/>
  <c r="F56" i="6"/>
  <c r="F55" i="6"/>
  <c r="F59" i="6"/>
  <c r="F52" i="6"/>
  <c r="F54" i="6"/>
  <c r="H58" i="6"/>
  <c r="H55" i="6"/>
  <c r="H61" i="6"/>
  <c r="H68" i="6"/>
  <c r="H66" i="6"/>
  <c r="H63" i="6"/>
  <c r="H56" i="6"/>
  <c r="H54" i="6"/>
  <c r="H67" i="6"/>
  <c r="H57" i="6"/>
  <c r="H59" i="6"/>
  <c r="M87" i="6"/>
  <c r="M65" i="6" s="1"/>
  <c r="M65" i="4"/>
  <c r="O17" i="3"/>
  <c r="H66" i="5"/>
  <c r="H68" i="5"/>
  <c r="E60" i="5"/>
  <c r="E54" i="5"/>
  <c r="E62" i="5"/>
  <c r="E57" i="5"/>
  <c r="H57" i="5"/>
  <c r="E58" i="5"/>
  <c r="H64" i="5"/>
  <c r="G61" i="6"/>
  <c r="G54" i="6"/>
  <c r="G57" i="6"/>
  <c r="G59" i="6"/>
  <c r="L66" i="6"/>
  <c r="L68" i="6"/>
  <c r="L54" i="6"/>
  <c r="L55" i="6"/>
  <c r="L67" i="6"/>
  <c r="K54" i="5"/>
  <c r="K57" i="5"/>
  <c r="M83" i="6"/>
  <c r="M61" i="6" s="1"/>
  <c r="M61" i="4"/>
  <c r="K64" i="5"/>
  <c r="E61" i="5"/>
  <c r="E64" i="5"/>
  <c r="G56" i="6"/>
  <c r="F58" i="6"/>
  <c r="F65" i="6"/>
  <c r="L57" i="6"/>
  <c r="K52" i="5"/>
  <c r="K58" i="5"/>
  <c r="M53" i="4"/>
  <c r="M87" i="5"/>
  <c r="M65" i="5" s="1"/>
  <c r="M57" i="6"/>
  <c r="M56" i="6"/>
  <c r="H52" i="5"/>
  <c r="E53" i="5"/>
  <c r="E59" i="5"/>
  <c r="H65" i="5"/>
  <c r="F64" i="6"/>
  <c r="G65" i="6"/>
  <c r="K59" i="5"/>
  <c r="K65" i="5"/>
  <c r="K68" i="5"/>
  <c r="I55" i="5"/>
  <c r="Q65" i="6"/>
  <c r="Q66" i="6"/>
  <c r="Q75" i="5"/>
  <c r="N75" i="6"/>
  <c r="N53" i="6" s="1"/>
  <c r="N53" i="4"/>
  <c r="N41" i="1"/>
  <c r="N6" i="6" l="1"/>
  <c r="N30" i="5"/>
  <c r="N37" i="4"/>
  <c r="I21" i="4"/>
  <c r="Q24" i="6"/>
  <c r="N10" i="1"/>
  <c r="N29" i="6"/>
  <c r="N19" i="6"/>
  <c r="N37" i="6"/>
  <c r="Q42" i="6"/>
  <c r="K41" i="5"/>
  <c r="H5" i="5"/>
  <c r="H22" i="5"/>
  <c r="Q29" i="6"/>
  <c r="N18" i="4"/>
  <c r="J9" i="6"/>
  <c r="N36" i="4"/>
  <c r="N6" i="5"/>
  <c r="K37" i="6"/>
  <c r="N5" i="1"/>
  <c r="L31" i="6"/>
  <c r="L31" i="5"/>
  <c r="I27" i="5"/>
  <c r="Q5" i="6"/>
  <c r="N6" i="4"/>
  <c r="N27" i="6"/>
  <c r="N43" i="1"/>
  <c r="N5" i="6"/>
  <c r="Q31" i="6"/>
  <c r="Q8" i="6"/>
  <c r="N28" i="6"/>
  <c r="N21" i="4"/>
  <c r="G7" i="6"/>
  <c r="N9" i="5"/>
  <c r="Q40" i="6"/>
  <c r="N25" i="5"/>
  <c r="N42" i="6"/>
  <c r="N24" i="6"/>
  <c r="N17" i="1"/>
  <c r="N13" i="6"/>
  <c r="Q33" i="6"/>
  <c r="Q26" i="6"/>
  <c r="N10" i="6"/>
  <c r="N30" i="6"/>
  <c r="N39" i="4"/>
  <c r="N23" i="1"/>
  <c r="H19" i="6"/>
  <c r="K8" i="5"/>
  <c r="N40" i="4"/>
  <c r="N38" i="4"/>
  <c r="N39" i="6"/>
  <c r="N21" i="6"/>
  <c r="Q17" i="6"/>
  <c r="Q35" i="6"/>
  <c r="N11" i="4"/>
  <c r="Q14" i="6"/>
  <c r="N32" i="6"/>
  <c r="G23" i="6"/>
  <c r="N33" i="4"/>
  <c r="N27" i="5"/>
  <c r="L5" i="6"/>
  <c r="Q37" i="6"/>
  <c r="N15" i="4"/>
  <c r="Q23" i="6"/>
  <c r="N16" i="6"/>
  <c r="N34" i="6"/>
  <c r="M9" i="6"/>
  <c r="F10" i="6"/>
  <c r="G13" i="6"/>
  <c r="F15" i="6"/>
  <c r="M20" i="4"/>
  <c r="F9" i="5"/>
  <c r="N26" i="4"/>
  <c r="Q19" i="6"/>
  <c r="N30" i="4"/>
  <c r="N35" i="6"/>
  <c r="N17" i="6"/>
  <c r="Q21" i="6"/>
  <c r="Q39" i="6"/>
  <c r="N24" i="1"/>
  <c r="N18" i="6"/>
  <c r="N36" i="6"/>
  <c r="G9" i="6"/>
  <c r="F39" i="6"/>
  <c r="F27" i="6"/>
  <c r="G37" i="6"/>
  <c r="M10" i="6"/>
  <c r="N22" i="4"/>
  <c r="N33" i="6"/>
  <c r="N14" i="6"/>
  <c r="N9" i="6"/>
  <c r="N25" i="6"/>
  <c r="N43" i="6"/>
  <c r="N20" i="6"/>
  <c r="N38" i="6"/>
  <c r="M26" i="4"/>
  <c r="F28" i="5"/>
  <c r="F40" i="4"/>
  <c r="K9" i="6"/>
  <c r="N8" i="4"/>
  <c r="N20" i="4"/>
  <c r="N31" i="6"/>
  <c r="N8" i="6"/>
  <c r="Q27" i="6"/>
  <c r="N14" i="5"/>
  <c r="N29" i="5"/>
  <c r="N22" i="6"/>
  <c r="N40" i="6"/>
  <c r="M9" i="4"/>
  <c r="M26" i="6"/>
  <c r="H35" i="6"/>
  <c r="N28" i="5"/>
  <c r="N15" i="1"/>
  <c r="N8" i="1"/>
  <c r="N28" i="1"/>
  <c r="N37" i="5"/>
  <c r="N12" i="4"/>
  <c r="N11" i="1"/>
  <c r="K23" i="5"/>
  <c r="K10" i="5"/>
  <c r="N19" i="4"/>
  <c r="N31" i="4"/>
  <c r="N42" i="4"/>
  <c r="E11" i="5"/>
  <c r="N34" i="1"/>
  <c r="N10" i="5"/>
  <c r="E37" i="5"/>
  <c r="L21" i="5"/>
  <c r="L11" i="5"/>
  <c r="E42" i="5"/>
  <c r="E30" i="5"/>
  <c r="I13" i="6"/>
  <c r="K9" i="5"/>
  <c r="E6" i="5"/>
  <c r="N34" i="4"/>
  <c r="N9" i="4"/>
  <c r="N10" i="4"/>
  <c r="N7" i="4"/>
  <c r="K7" i="5"/>
  <c r="E15" i="5"/>
  <c r="N6" i="1"/>
  <c r="K31" i="5"/>
  <c r="K35" i="5"/>
  <c r="N33" i="5"/>
  <c r="I6" i="5"/>
  <c r="L24" i="1"/>
  <c r="H42" i="4"/>
  <c r="L40" i="6"/>
  <c r="E29" i="6"/>
  <c r="K26" i="5"/>
  <c r="H41" i="1"/>
  <c r="H41" i="5"/>
  <c r="J25" i="5"/>
  <c r="J5" i="5"/>
  <c r="N40" i="5"/>
  <c r="N22" i="5"/>
  <c r="N16" i="4"/>
  <c r="N39" i="1"/>
  <c r="N12" i="1"/>
  <c r="N7" i="5"/>
  <c r="N35" i="5"/>
  <c r="N36" i="1"/>
  <c r="N29" i="1"/>
  <c r="N38" i="5"/>
  <c r="N20" i="5"/>
  <c r="N32" i="4"/>
  <c r="N13" i="4"/>
  <c r="N35" i="1"/>
  <c r="N14" i="1"/>
  <c r="N17" i="5"/>
  <c r="N40" i="1"/>
  <c r="N21" i="5"/>
  <c r="N41" i="5"/>
  <c r="N33" i="1"/>
  <c r="N16" i="1"/>
  <c r="F23" i="6"/>
  <c r="E29" i="4"/>
  <c r="N30" i="1"/>
  <c r="N20" i="1"/>
  <c r="I12" i="5"/>
  <c r="F18" i="5"/>
  <c r="N23" i="5"/>
  <c r="I20" i="5"/>
  <c r="I21" i="6"/>
  <c r="I13" i="5"/>
  <c r="H11" i="5"/>
  <c r="L36" i="1"/>
  <c r="E14" i="6"/>
  <c r="Q32" i="6"/>
  <c r="E36" i="5"/>
  <c r="L35" i="1"/>
  <c r="Q41" i="6"/>
  <c r="N15" i="5"/>
  <c r="H12" i="5"/>
  <c r="M11" i="1"/>
  <c r="N18" i="1"/>
  <c r="N12" i="5"/>
  <c r="N31" i="5"/>
  <c r="N43" i="5"/>
  <c r="N37" i="1"/>
  <c r="N27" i="4"/>
  <c r="N23" i="4"/>
  <c r="N38" i="1"/>
  <c r="J22" i="5"/>
  <c r="K29" i="5"/>
  <c r="N28" i="4"/>
  <c r="N7" i="1"/>
  <c r="N42" i="5"/>
  <c r="N27" i="1"/>
  <c r="N8" i="5"/>
  <c r="N5" i="4"/>
  <c r="I9" i="5"/>
  <c r="N39" i="5"/>
  <c r="N9" i="1"/>
  <c r="E26" i="5"/>
  <c r="N29" i="4"/>
  <c r="N14" i="4"/>
  <c r="L7" i="6"/>
  <c r="E10" i="5"/>
  <c r="H22" i="1"/>
  <c r="N25" i="1"/>
  <c r="I24" i="5"/>
  <c r="N5" i="5"/>
  <c r="G34" i="5"/>
  <c r="J14" i="6"/>
  <c r="L9" i="5"/>
  <c r="H10" i="6"/>
  <c r="F11" i="6"/>
  <c r="H7" i="5"/>
  <c r="E37" i="6"/>
  <c r="G6" i="5"/>
  <c r="N24" i="5"/>
  <c r="N32" i="1"/>
  <c r="N19" i="1"/>
  <c r="K5" i="5"/>
  <c r="E7" i="5"/>
  <c r="L8" i="5"/>
  <c r="N36" i="5"/>
  <c r="N18" i="5"/>
  <c r="N31" i="1"/>
  <c r="H23" i="5"/>
  <c r="E32" i="1"/>
  <c r="I11" i="5"/>
  <c r="N11" i="5"/>
  <c r="N34" i="5"/>
  <c r="N16" i="5"/>
  <c r="N32" i="5"/>
  <c r="N43" i="4"/>
  <c r="N25" i="4"/>
  <c r="N13" i="1"/>
  <c r="N13" i="5"/>
  <c r="N21" i="1"/>
  <c r="N41" i="4"/>
  <c r="N22" i="1"/>
  <c r="N19" i="5"/>
  <c r="E9" i="5"/>
  <c r="M23" i="5"/>
  <c r="N24" i="4"/>
  <c r="L41" i="6"/>
  <c r="N26" i="1"/>
  <c r="N42" i="1"/>
  <c r="L12" i="5"/>
  <c r="F7" i="5"/>
  <c r="L33" i="5"/>
  <c r="F26" i="5"/>
  <c r="K39" i="1"/>
  <c r="N26" i="5"/>
  <c r="K36" i="6"/>
  <c r="J38" i="6"/>
  <c r="E33" i="5"/>
  <c r="G25" i="5"/>
  <c r="J26" i="6"/>
  <c r="L8" i="6"/>
  <c r="K6" i="6"/>
  <c r="H25" i="6"/>
  <c r="L10" i="6"/>
  <c r="K12" i="6"/>
  <c r="J22" i="6"/>
  <c r="J17" i="6"/>
  <c r="K29" i="6"/>
  <c r="H5" i="6"/>
  <c r="I19" i="6"/>
  <c r="G31" i="6"/>
  <c r="H28" i="6"/>
  <c r="I30" i="6"/>
  <c r="L19" i="6"/>
  <c r="K36" i="4"/>
  <c r="I37" i="6"/>
  <c r="H7" i="6"/>
  <c r="F7" i="6"/>
  <c r="F41" i="6"/>
  <c r="K12" i="4"/>
  <c r="J34" i="6"/>
  <c r="H11" i="6"/>
  <c r="K7" i="6"/>
  <c r="F17" i="6"/>
  <c r="E35" i="6"/>
  <c r="J11" i="6"/>
  <c r="K40" i="6"/>
  <c r="L24" i="6"/>
  <c r="J30" i="6"/>
  <c r="K30" i="6"/>
  <c r="Q10" i="6"/>
  <c r="Q18" i="6"/>
  <c r="N23" i="6"/>
  <c r="F13" i="6"/>
  <c r="K28" i="4"/>
  <c r="E17" i="5"/>
  <c r="G28" i="6"/>
  <c r="N35" i="4"/>
  <c r="E7" i="4"/>
  <c r="J8" i="4"/>
  <c r="I29" i="4"/>
  <c r="H39" i="4"/>
  <c r="E19" i="4"/>
  <c r="E24" i="4"/>
  <c r="E23" i="4"/>
  <c r="K20" i="4"/>
  <c r="G24" i="4"/>
  <c r="I16" i="4"/>
  <c r="J20" i="4"/>
  <c r="H8" i="4"/>
  <c r="L7" i="4"/>
  <c r="I6" i="4"/>
  <c r="H17" i="4"/>
  <c r="I19" i="4"/>
  <c r="E16" i="4"/>
  <c r="H27" i="4"/>
  <c r="L14" i="4"/>
  <c r="E17" i="4"/>
  <c r="K18" i="4"/>
  <c r="L20" i="4"/>
  <c r="F14" i="4"/>
  <c r="H10" i="4"/>
  <c r="K25" i="4"/>
  <c r="G23" i="4"/>
  <c r="E40" i="4"/>
  <c r="K37" i="4"/>
  <c r="K33" i="4"/>
  <c r="L42" i="4"/>
  <c r="H5" i="4"/>
  <c r="K10" i="4"/>
  <c r="F10" i="4"/>
  <c r="L15" i="4"/>
  <c r="I39" i="4"/>
  <c r="K27" i="4"/>
  <c r="H18" i="4"/>
  <c r="L35" i="4"/>
  <c r="E37" i="4"/>
  <c r="I18" i="4"/>
  <c r="K40" i="4"/>
  <c r="E21" i="4"/>
  <c r="K5" i="4"/>
  <c r="F41" i="4"/>
  <c r="J29" i="4"/>
  <c r="J31" i="4"/>
  <c r="F8" i="4"/>
  <c r="I26" i="4"/>
  <c r="E41" i="4"/>
  <c r="K34" i="4"/>
  <c r="I34" i="4"/>
  <c r="F9" i="4"/>
  <c r="K39" i="4"/>
  <c r="L12" i="4"/>
  <c r="K24" i="4"/>
  <c r="K38" i="4"/>
  <c r="H25" i="4"/>
  <c r="K23" i="4"/>
  <c r="F20" i="4"/>
  <c r="L6" i="4"/>
  <c r="E31" i="4"/>
  <c r="F24" i="4"/>
  <c r="H20" i="4"/>
  <c r="F34" i="4"/>
  <c r="L36" i="4"/>
  <c r="K41" i="4"/>
  <c r="E5" i="4"/>
  <c r="M5" i="4"/>
  <c r="H16" i="4"/>
  <c r="L30" i="4"/>
  <c r="J40" i="4"/>
  <c r="E15" i="4"/>
  <c r="G29" i="4"/>
  <c r="J34" i="4"/>
  <c r="M8" i="4"/>
  <c r="G42" i="4"/>
  <c r="F26" i="4"/>
  <c r="G21" i="4"/>
  <c r="J16" i="4"/>
  <c r="I23" i="4"/>
  <c r="I33" i="4"/>
  <c r="M30" i="4"/>
  <c r="I42" i="4"/>
  <c r="H21" i="4"/>
  <c r="K30" i="4"/>
  <c r="K22" i="4"/>
  <c r="K17" i="4"/>
  <c r="G10" i="4"/>
  <c r="E30" i="4"/>
  <c r="M29" i="4"/>
  <c r="E11" i="4"/>
  <c r="H36" i="4"/>
  <c r="L17" i="4"/>
  <c r="H35" i="4"/>
  <c r="E6" i="4"/>
  <c r="M39" i="4"/>
  <c r="L39" i="4"/>
  <c r="L21" i="4"/>
  <c r="K21" i="4"/>
  <c r="E8" i="4"/>
  <c r="J14" i="4"/>
  <c r="E12" i="4"/>
  <c r="E34" i="4"/>
  <c r="I8" i="4"/>
  <c r="L31" i="4"/>
  <c r="L29" i="4"/>
  <c r="H22" i="4"/>
  <c r="I31" i="4"/>
  <c r="J39" i="4"/>
  <c r="F29" i="4"/>
  <c r="L9" i="4"/>
  <c r="K35" i="4"/>
  <c r="I11" i="4"/>
  <c r="K9" i="4"/>
  <c r="K19" i="4"/>
  <c r="F12" i="4"/>
  <c r="L11" i="4"/>
  <c r="G19" i="4"/>
  <c r="F21" i="4"/>
  <c r="I36" i="4"/>
  <c r="F37" i="4"/>
  <c r="G30" i="4"/>
  <c r="G27" i="4"/>
  <c r="F15" i="4"/>
  <c r="J23" i="4"/>
  <c r="F36" i="4"/>
  <c r="J19" i="4"/>
  <c r="H40" i="4"/>
  <c r="L24" i="4"/>
  <c r="M38" i="4"/>
  <c r="M12" i="4"/>
  <c r="F6" i="4"/>
  <c r="H13" i="4"/>
  <c r="I32" i="4"/>
  <c r="G11" i="4"/>
  <c r="E43" i="4"/>
  <c r="I15" i="4"/>
  <c r="G17" i="4"/>
  <c r="L32" i="4"/>
  <c r="L26" i="4"/>
  <c r="H28" i="4"/>
  <c r="K14" i="4"/>
  <c r="J13" i="4"/>
  <c r="K26" i="4"/>
  <c r="L19" i="4"/>
  <c r="I7" i="4"/>
  <c r="L40" i="4"/>
  <c r="K16" i="4"/>
  <c r="H14" i="4"/>
  <c r="G36" i="4"/>
  <c r="F5" i="4"/>
  <c r="I25" i="4"/>
  <c r="H43" i="4"/>
  <c r="E39" i="4"/>
  <c r="H31" i="4"/>
  <c r="I43" i="4"/>
  <c r="G34" i="4"/>
  <c r="G8" i="4"/>
  <c r="J38" i="4"/>
  <c r="H37" i="4"/>
  <c r="E20" i="4"/>
  <c r="L27" i="4"/>
  <c r="F35" i="4"/>
  <c r="F22" i="4"/>
  <c r="H32" i="4"/>
  <c r="K32" i="4"/>
  <c r="F23" i="4"/>
  <c r="G6" i="4"/>
  <c r="M31" i="4"/>
  <c r="F11" i="4"/>
  <c r="H34" i="4"/>
  <c r="F38" i="4"/>
  <c r="J36" i="4"/>
  <c r="L41" i="4"/>
  <c r="I40" i="4"/>
  <c r="M36" i="4"/>
  <c r="L16" i="4"/>
  <c r="I38" i="4"/>
  <c r="J18" i="4"/>
  <c r="J25" i="4"/>
  <c r="E13" i="4"/>
  <c r="M14" i="4"/>
  <c r="I28" i="4"/>
  <c r="L33" i="4"/>
  <c r="K43" i="4"/>
  <c r="J27" i="4"/>
  <c r="E26" i="4"/>
  <c r="H23" i="4"/>
  <c r="K15" i="4"/>
  <c r="F32" i="4"/>
  <c r="M19" i="4"/>
  <c r="G26" i="4"/>
  <c r="J12" i="4"/>
  <c r="G39" i="4"/>
  <c r="I20" i="4"/>
  <c r="F31" i="4"/>
  <c r="L13" i="4"/>
  <c r="M13" i="4"/>
  <c r="H26" i="4"/>
  <c r="K8" i="4"/>
  <c r="E35" i="4"/>
  <c r="L10" i="4"/>
  <c r="K7" i="4"/>
  <c r="H6" i="4"/>
  <c r="M17" i="4"/>
  <c r="H38" i="4"/>
  <c r="I41" i="4"/>
  <c r="J43" i="4"/>
  <c r="G14" i="4"/>
  <c r="L38" i="4"/>
  <c r="J9" i="4"/>
  <c r="E14" i="4"/>
  <c r="G16" i="4"/>
  <c r="K42" i="4"/>
  <c r="J11" i="4"/>
  <c r="M22" i="4"/>
  <c r="F28" i="4"/>
  <c r="G5" i="4"/>
  <c r="E38" i="4"/>
  <c r="F25" i="4"/>
  <c r="F33" i="4"/>
  <c r="J30" i="4"/>
  <c r="J42" i="4"/>
  <c r="E18" i="4"/>
  <c r="J17" i="4"/>
  <c r="G43" i="4"/>
  <c r="L18" i="4"/>
  <c r="J37" i="4"/>
  <c r="I35" i="4"/>
  <c r="J32" i="4"/>
  <c r="F17" i="4"/>
  <c r="H41" i="4"/>
  <c r="F7" i="4"/>
  <c r="G9" i="4"/>
  <c r="G7" i="4"/>
  <c r="G35" i="4"/>
  <c r="J10" i="4"/>
  <c r="I27" i="4"/>
  <c r="H9" i="4"/>
  <c r="J7" i="4"/>
  <c r="G13" i="4"/>
  <c r="G18" i="4"/>
  <c r="L34" i="4"/>
  <c r="J21" i="4"/>
  <c r="J33" i="4"/>
  <c r="I5" i="4"/>
  <c r="M15" i="4"/>
  <c r="F16" i="4"/>
  <c r="G41" i="4"/>
  <c r="F30" i="4"/>
  <c r="H12" i="4"/>
  <c r="L25" i="4"/>
  <c r="G25" i="4"/>
  <c r="E28" i="4"/>
  <c r="K11" i="4"/>
  <c r="M16" i="4"/>
  <c r="J6" i="4"/>
  <c r="G20" i="4"/>
  <c r="M32" i="4"/>
  <c r="G40" i="4"/>
  <c r="K13" i="4"/>
  <c r="E10" i="4"/>
  <c r="I10" i="4"/>
  <c r="M11" i="4"/>
  <c r="M10" i="4"/>
  <c r="M24" i="4"/>
  <c r="F43" i="4"/>
  <c r="J26" i="4"/>
  <c r="M35" i="4"/>
  <c r="F42" i="4"/>
  <c r="L37" i="4"/>
  <c r="J5" i="4"/>
  <c r="E36" i="4"/>
  <c r="G22" i="4"/>
  <c r="I30" i="4"/>
  <c r="G38" i="4"/>
  <c r="M6" i="4"/>
  <c r="M33" i="4"/>
  <c r="E25" i="4"/>
  <c r="M18" i="4"/>
  <c r="M21" i="4"/>
  <c r="I12" i="4"/>
  <c r="F27" i="4"/>
  <c r="H11" i="4"/>
  <c r="K6" i="4"/>
  <c r="J24" i="4"/>
  <c r="M27" i="4"/>
  <c r="M40" i="4"/>
  <c r="G32" i="4"/>
  <c r="H33" i="4"/>
  <c r="M34" i="4"/>
  <c r="G37" i="4"/>
  <c r="I24" i="4"/>
  <c r="I17" i="4"/>
  <c r="M28" i="4"/>
  <c r="H29" i="4"/>
  <c r="F13" i="4"/>
  <c r="E22" i="4"/>
  <c r="F19" i="4"/>
  <c r="H7" i="4"/>
  <c r="E33" i="4"/>
  <c r="M37" i="4"/>
  <c r="J35" i="4"/>
  <c r="L23" i="4"/>
  <c r="M43" i="4"/>
  <c r="M42" i="4"/>
  <c r="H24" i="4"/>
  <c r="M41" i="4"/>
  <c r="J28" i="4"/>
  <c r="M7" i="4"/>
  <c r="E42" i="4"/>
  <c r="L8" i="4"/>
  <c r="G31" i="4"/>
  <c r="I22" i="4"/>
  <c r="F18" i="4"/>
  <c r="E32" i="4"/>
  <c r="G28" i="4"/>
  <c r="E9" i="4"/>
  <c r="M25" i="4"/>
  <c r="L22" i="4"/>
  <c r="I14" i="4"/>
  <c r="G12" i="4"/>
  <c r="L28" i="4"/>
  <c r="H19" i="4"/>
  <c r="H30" i="4"/>
  <c r="I9" i="4"/>
  <c r="J22" i="4"/>
  <c r="I13" i="4"/>
  <c r="I37" i="4"/>
  <c r="L43" i="4"/>
  <c r="H15" i="4"/>
  <c r="H39" i="6"/>
  <c r="L43" i="6"/>
  <c r="E33" i="6"/>
  <c r="E19" i="6"/>
  <c r="I41" i="6"/>
  <c r="J5" i="6"/>
  <c r="J19" i="6"/>
  <c r="I24" i="6"/>
  <c r="E15" i="6"/>
  <c r="K21" i="6"/>
  <c r="J20" i="6"/>
  <c r="J8" i="6"/>
  <c r="K15" i="6"/>
  <c r="E28" i="6"/>
  <c r="F38" i="6"/>
  <c r="K18" i="5"/>
  <c r="L20" i="5"/>
  <c r="F9" i="1"/>
  <c r="G32" i="1"/>
  <c r="L43" i="1"/>
  <c r="J5" i="1"/>
  <c r="F29" i="1"/>
  <c r="H25" i="1"/>
  <c r="M29" i="1"/>
  <c r="E42" i="1"/>
  <c r="F40" i="1"/>
  <c r="E33" i="1"/>
  <c r="F41" i="1"/>
  <c r="M10" i="1"/>
  <c r="L17" i="1"/>
  <c r="E21" i="1"/>
  <c r="I10" i="1"/>
  <c r="G30" i="1"/>
  <c r="L11" i="1"/>
  <c r="H6" i="1"/>
  <c r="G12" i="1"/>
  <c r="E29" i="1"/>
  <c r="I18" i="1"/>
  <c r="G35" i="1"/>
  <c r="E10" i="1"/>
  <c r="G24" i="1"/>
  <c r="L14" i="1"/>
  <c r="L5" i="1"/>
  <c r="L30" i="1"/>
  <c r="J40" i="1"/>
  <c r="E24" i="1"/>
  <c r="M34" i="1"/>
  <c r="L40" i="1"/>
  <c r="L38" i="1"/>
  <c r="E11" i="1"/>
  <c r="I8" i="1"/>
  <c r="H43" i="1"/>
  <c r="M26" i="1"/>
  <c r="K15" i="1"/>
  <c r="G13" i="1"/>
  <c r="H40" i="1"/>
  <c r="E41" i="1"/>
  <c r="H34" i="1"/>
  <c r="G18" i="1"/>
  <c r="E22" i="1"/>
  <c r="M42" i="1"/>
  <c r="L31" i="1"/>
  <c r="L42" i="1"/>
  <c r="J16" i="1"/>
  <c r="J17" i="1"/>
  <c r="H20" i="1"/>
  <c r="M16" i="1"/>
  <c r="J23" i="1"/>
  <c r="L22" i="1"/>
  <c r="F22" i="1"/>
  <c r="L26" i="1"/>
  <c r="E26" i="1"/>
  <c r="L18" i="1"/>
  <c r="I25" i="1"/>
  <c r="K13" i="1"/>
  <c r="K34" i="1"/>
  <c r="J10" i="1"/>
  <c r="H21" i="1"/>
  <c r="G38" i="1"/>
  <c r="L16" i="1"/>
  <c r="I15" i="1"/>
  <c r="M19" i="1"/>
  <c r="L33" i="1"/>
  <c r="H37" i="1"/>
  <c r="H28" i="1"/>
  <c r="E20" i="1"/>
  <c r="E27" i="1"/>
  <c r="G36" i="1"/>
  <c r="I31" i="1"/>
  <c r="H31" i="1"/>
  <c r="L10" i="1"/>
  <c r="J11" i="1"/>
  <c r="J35" i="1"/>
  <c r="H38" i="1"/>
  <c r="M36" i="1"/>
  <c r="L15" i="1"/>
  <c r="L20" i="1"/>
  <c r="E19" i="1"/>
  <c r="I12" i="1"/>
  <c r="I19" i="1"/>
  <c r="J25" i="1"/>
  <c r="I32" i="1"/>
  <c r="I20" i="1"/>
  <c r="J31" i="1"/>
  <c r="L23" i="1"/>
  <c r="L13" i="1"/>
  <c r="L8" i="1"/>
  <c r="G27" i="1"/>
  <c r="E30" i="1"/>
  <c r="M38" i="1"/>
  <c r="E25" i="1"/>
  <c r="K11" i="1"/>
  <c r="I26" i="1"/>
  <c r="L34" i="1"/>
  <c r="G5" i="1"/>
  <c r="M14" i="1"/>
  <c r="L32" i="1"/>
  <c r="L41" i="1"/>
  <c r="I11" i="1"/>
  <c r="H35" i="1"/>
  <c r="F38" i="1"/>
  <c r="E7" i="1"/>
  <c r="H17" i="1"/>
  <c r="H9" i="1"/>
  <c r="L7" i="1"/>
  <c r="J28" i="1"/>
  <c r="F23" i="1"/>
  <c r="H26" i="1"/>
  <c r="M20" i="1"/>
  <c r="I39" i="1"/>
  <c r="L27" i="1"/>
  <c r="G37" i="1"/>
  <c r="H29" i="1"/>
  <c r="F32" i="1"/>
  <c r="M18" i="1"/>
  <c r="M25" i="1"/>
  <c r="F35" i="1"/>
  <c r="L6" i="1"/>
  <c r="L25" i="1"/>
  <c r="I23" i="1"/>
  <c r="I35" i="1"/>
  <c r="F13" i="1"/>
  <c r="K31" i="1"/>
  <c r="M15" i="1"/>
  <c r="H33" i="1"/>
  <c r="E15" i="1"/>
  <c r="F30" i="1"/>
  <c r="K32" i="1"/>
  <c r="M13" i="1"/>
  <c r="F42" i="1"/>
  <c r="I9" i="1"/>
  <c r="L12" i="1"/>
  <c r="J34" i="1"/>
  <c r="F26" i="1"/>
  <c r="M33" i="1"/>
  <c r="F6" i="1"/>
  <c r="K16" i="1"/>
  <c r="M22" i="1"/>
  <c r="I22" i="1"/>
  <c r="M8" i="1"/>
  <c r="J27" i="1"/>
  <c r="K9" i="1"/>
  <c r="M32" i="1"/>
  <c r="K12" i="1"/>
  <c r="G11" i="1"/>
  <c r="L39" i="1"/>
  <c r="F17" i="1"/>
  <c r="I42" i="1"/>
  <c r="M23" i="1"/>
  <c r="F5" i="1"/>
  <c r="K21" i="1"/>
  <c r="M40" i="1"/>
  <c r="G16" i="1"/>
  <c r="M31" i="1"/>
  <c r="H13" i="1"/>
  <c r="K29" i="1"/>
  <c r="H5" i="1"/>
  <c r="L21" i="1"/>
  <c r="E23" i="1"/>
  <c r="F15" i="1"/>
  <c r="M5" i="1"/>
  <c r="G31" i="1"/>
  <c r="K41" i="1"/>
  <c r="I33" i="1"/>
  <c r="G20" i="1"/>
  <c r="M41" i="1"/>
  <c r="F37" i="1"/>
  <c r="K10" i="1"/>
  <c r="L9" i="1"/>
  <c r="K14" i="1"/>
  <c r="E34" i="1"/>
  <c r="M7" i="1"/>
  <c r="G21" i="1"/>
  <c r="E9" i="1"/>
  <c r="J22" i="1"/>
  <c r="I14" i="1"/>
  <c r="M21" i="1"/>
  <c r="J24" i="1"/>
  <c r="K18" i="1"/>
  <c r="H18" i="1"/>
  <c r="K20" i="1"/>
  <c r="M28" i="1"/>
  <c r="G17" i="1"/>
  <c r="K30" i="1"/>
  <c r="E5" i="1"/>
  <c r="L19" i="1"/>
  <c r="F8" i="1"/>
  <c r="M37" i="1"/>
  <c r="J19" i="1"/>
  <c r="H14" i="1"/>
  <c r="E39" i="1"/>
  <c r="F12" i="1"/>
  <c r="M9" i="1"/>
  <c r="J9" i="1"/>
  <c r="G28" i="1"/>
  <c r="F24" i="1"/>
  <c r="K5" i="1"/>
  <c r="M24" i="1"/>
  <c r="G7" i="1"/>
  <c r="I41" i="1"/>
  <c r="I17" i="1"/>
  <c r="F36" i="1"/>
  <c r="G10" i="1"/>
  <c r="H11" i="1"/>
  <c r="L28" i="1"/>
  <c r="E31" i="1"/>
  <c r="M39" i="1"/>
  <c r="L37" i="1"/>
  <c r="J33" i="1"/>
  <c r="H12" i="1"/>
  <c r="M30" i="1"/>
  <c r="I16" i="1"/>
  <c r="E17" i="1"/>
  <c r="M12" i="1"/>
  <c r="J21" i="1"/>
  <c r="K25" i="1"/>
  <c r="G14" i="1"/>
  <c r="G23" i="1"/>
  <c r="M17" i="1"/>
  <c r="G25" i="1"/>
  <c r="G9" i="1"/>
  <c r="E8" i="1"/>
  <c r="M35" i="1"/>
  <c r="K38" i="1"/>
  <c r="E36" i="1"/>
  <c r="F34" i="1"/>
  <c r="G22" i="1"/>
  <c r="I7" i="1"/>
  <c r="I37" i="1"/>
  <c r="E40" i="1"/>
  <c r="J32" i="1"/>
  <c r="I29" i="1"/>
  <c r="F31" i="1"/>
  <c r="J13" i="1"/>
  <c r="F27" i="1"/>
  <c r="G29" i="1"/>
  <c r="G8" i="1"/>
  <c r="J15" i="1"/>
  <c r="H8" i="1"/>
  <c r="J8" i="1"/>
  <c r="F39" i="1"/>
  <c r="F20" i="1"/>
  <c r="J26" i="1"/>
  <c r="K36" i="1"/>
  <c r="K22" i="1"/>
  <c r="I43" i="1"/>
  <c r="H39" i="1"/>
  <c r="G42" i="1"/>
  <c r="G19" i="1"/>
  <c r="F33" i="1"/>
  <c r="E6" i="1"/>
  <c r="J6" i="1"/>
  <c r="J20" i="1"/>
  <c r="E38" i="1"/>
  <c r="G39" i="1"/>
  <c r="I21" i="1"/>
  <c r="J41" i="1"/>
  <c r="K7" i="1"/>
  <c r="M6" i="1"/>
  <c r="M27" i="1"/>
  <c r="K33" i="1"/>
  <c r="I40" i="1"/>
  <c r="E43" i="1"/>
  <c r="E12" i="1"/>
  <c r="H36" i="1"/>
  <c r="E18" i="1"/>
  <c r="E37" i="1"/>
  <c r="E14" i="1"/>
  <c r="H27" i="1"/>
  <c r="E16" i="1"/>
  <c r="K35" i="1"/>
  <c r="J18" i="1"/>
  <c r="J14" i="1"/>
  <c r="G41" i="1"/>
  <c r="K42" i="1"/>
  <c r="J43" i="1"/>
  <c r="K6" i="1"/>
  <c r="G26" i="1"/>
  <c r="H16" i="1"/>
  <c r="H19" i="1"/>
  <c r="G6" i="1"/>
  <c r="F11" i="1"/>
  <c r="H7" i="1"/>
  <c r="E35" i="1"/>
  <c r="I5" i="1"/>
  <c r="J42" i="1"/>
  <c r="F43" i="1"/>
  <c r="F10" i="1"/>
  <c r="K17" i="1"/>
  <c r="K27" i="1"/>
  <c r="F18" i="1"/>
  <c r="K40" i="1"/>
  <c r="K23" i="1"/>
  <c r="J12" i="1"/>
  <c r="M43" i="1"/>
  <c r="H30" i="1"/>
  <c r="I24" i="1"/>
  <c r="H23" i="1"/>
  <c r="G40" i="1"/>
  <c r="H15" i="1"/>
  <c r="I13" i="1"/>
  <c r="H42" i="1"/>
  <c r="K19" i="1"/>
  <c r="J29" i="1"/>
  <c r="K8" i="1"/>
  <c r="H24" i="1"/>
  <c r="J7" i="1"/>
  <c r="F21" i="1"/>
  <c r="J36" i="1"/>
  <c r="I27" i="1"/>
  <c r="E13" i="1"/>
  <c r="K37" i="1"/>
  <c r="K26" i="1"/>
  <c r="K28" i="1"/>
  <c r="I34" i="1"/>
  <c r="G33" i="1"/>
  <c r="K24" i="1"/>
  <c r="J39" i="1"/>
  <c r="E28" i="1"/>
  <c r="F19" i="1"/>
  <c r="H32" i="1"/>
  <c r="I28" i="1"/>
  <c r="G43" i="1"/>
  <c r="I38" i="1"/>
  <c r="L29" i="1"/>
  <c r="J30" i="1"/>
  <c r="F28" i="1"/>
  <c r="G15" i="1"/>
  <c r="I30" i="1"/>
  <c r="I6" i="1"/>
  <c r="K43" i="1"/>
  <c r="F7" i="1"/>
  <c r="I36" i="1"/>
  <c r="H10" i="1"/>
  <c r="F14" i="1"/>
  <c r="F16" i="1"/>
  <c r="F25" i="1"/>
  <c r="J38" i="1"/>
  <c r="J37" i="1"/>
  <c r="G34" i="1"/>
  <c r="G10" i="6"/>
  <c r="F39" i="4"/>
  <c r="L16" i="6"/>
  <c r="F5" i="6"/>
  <c r="K31" i="4"/>
  <c r="J40" i="6"/>
  <c r="H33" i="6"/>
  <c r="F20" i="6"/>
  <c r="F29" i="6"/>
  <c r="K17" i="6"/>
  <c r="K20" i="6"/>
  <c r="L12" i="6"/>
  <c r="F24" i="6"/>
  <c r="F16" i="6"/>
  <c r="L28" i="6"/>
  <c r="K34" i="6"/>
  <c r="Q25" i="6"/>
  <c r="Q28" i="6"/>
  <c r="Q7" i="6"/>
  <c r="M34" i="6"/>
  <c r="G33" i="4"/>
  <c r="K34" i="5"/>
  <c r="G32" i="6"/>
  <c r="G42" i="6"/>
  <c r="J33" i="6"/>
  <c r="J15" i="6"/>
  <c r="K27" i="6"/>
  <c r="E8" i="6"/>
  <c r="I35" i="6"/>
  <c r="J6" i="6"/>
  <c r="K25" i="6"/>
  <c r="K24" i="6"/>
  <c r="F8" i="6"/>
  <c r="I40" i="6"/>
  <c r="F25" i="6"/>
  <c r="M27" i="6"/>
  <c r="J7" i="6"/>
  <c r="J24" i="5"/>
  <c r="F6" i="6"/>
  <c r="G15" i="4"/>
  <c r="K5" i="6"/>
  <c r="E30" i="6"/>
  <c r="H12" i="6"/>
  <c r="J41" i="4"/>
  <c r="E24" i="6"/>
  <c r="G8" i="6"/>
  <c r="N12" i="6"/>
  <c r="K35" i="6"/>
  <c r="E23" i="6"/>
  <c r="K8" i="6"/>
  <c r="E38" i="6"/>
  <c r="I39" i="6"/>
  <c r="Q9" i="6"/>
  <c r="J24" i="6"/>
  <c r="I38" i="6"/>
  <c r="Q43" i="6"/>
  <c r="Q36" i="6"/>
  <c r="N41" i="6"/>
  <c r="J37" i="6"/>
  <c r="F21" i="5"/>
  <c r="L41" i="5"/>
  <c r="F30" i="6"/>
  <c r="G26" i="5"/>
  <c r="I34" i="5"/>
  <c r="H38" i="5"/>
  <c r="J6" i="5"/>
  <c r="G38" i="5"/>
  <c r="K39" i="5"/>
  <c r="K15" i="5"/>
  <c r="G23" i="5"/>
  <c r="J38" i="5"/>
  <c r="K42" i="5"/>
  <c r="I40" i="5"/>
  <c r="H39" i="5"/>
  <c r="I29" i="5"/>
  <c r="G37" i="5"/>
  <c r="G36" i="5"/>
  <c r="G29" i="5"/>
  <c r="J33" i="5"/>
  <c r="E43" i="5"/>
  <c r="H21" i="5"/>
  <c r="E20" i="5"/>
  <c r="I31" i="5"/>
  <c r="M25" i="5"/>
  <c r="E39" i="5"/>
  <c r="M32" i="5"/>
  <c r="L7" i="5"/>
  <c r="F37" i="5"/>
  <c r="I17" i="5"/>
  <c r="H32" i="5"/>
  <c r="F32" i="5"/>
  <c r="L32" i="5"/>
  <c r="M8" i="5"/>
  <c r="F10" i="5"/>
  <c r="J12" i="5"/>
  <c r="K14" i="5"/>
  <c r="E27" i="5"/>
  <c r="F6" i="5"/>
  <c r="G39" i="5"/>
  <c r="L5" i="5"/>
  <c r="I32" i="5"/>
  <c r="L22" i="5"/>
  <c r="L19" i="5"/>
  <c r="M41" i="5"/>
  <c r="K20" i="5"/>
  <c r="F24" i="5"/>
  <c r="G18" i="5"/>
  <c r="E32" i="5"/>
  <c r="K19" i="5"/>
  <c r="J36" i="5"/>
  <c r="J21" i="5"/>
  <c r="H13" i="5"/>
  <c r="I39" i="5"/>
  <c r="M37" i="5"/>
  <c r="M6" i="5"/>
  <c r="G24" i="5"/>
  <c r="M14" i="5"/>
  <c r="G41" i="5"/>
  <c r="L10" i="5"/>
  <c r="K16" i="5"/>
  <c r="E19" i="5"/>
  <c r="E29" i="5"/>
  <c r="J43" i="5"/>
  <c r="M31" i="5"/>
  <c r="J10" i="5"/>
  <c r="H10" i="5"/>
  <c r="M27" i="5"/>
  <c r="E23" i="5"/>
  <c r="G31" i="5"/>
  <c r="F16" i="5"/>
  <c r="J34" i="5"/>
  <c r="I36" i="5"/>
  <c r="H30" i="5"/>
  <c r="F14" i="5"/>
  <c r="M43" i="5"/>
  <c r="K40" i="5"/>
  <c r="G19" i="5"/>
  <c r="G35" i="5"/>
  <c r="K17" i="5"/>
  <c r="F5" i="5"/>
  <c r="L26" i="5"/>
  <c r="J37" i="5"/>
  <c r="F39" i="5"/>
  <c r="J32" i="5"/>
  <c r="G21" i="5"/>
  <c r="L40" i="5"/>
  <c r="J17" i="5"/>
  <c r="M19" i="5"/>
  <c r="M26" i="5"/>
  <c r="G8" i="5"/>
  <c r="M35" i="5"/>
  <c r="F23" i="5"/>
  <c r="I37" i="5"/>
  <c r="K25" i="5"/>
  <c r="K33" i="5"/>
  <c r="E18" i="5"/>
  <c r="F38" i="5"/>
  <c r="M13" i="5"/>
  <c r="J39" i="5"/>
  <c r="F36" i="5"/>
  <c r="E21" i="5"/>
  <c r="G11" i="5"/>
  <c r="H36" i="5"/>
  <c r="J41" i="5"/>
  <c r="F22" i="5"/>
  <c r="J28" i="5"/>
  <c r="H31" i="5"/>
  <c r="G42" i="5"/>
  <c r="G16" i="5"/>
  <c r="G20" i="5"/>
  <c r="G14" i="5"/>
  <c r="F8" i="5"/>
  <c r="F11" i="5"/>
  <c r="F15" i="5"/>
  <c r="H6" i="5"/>
  <c r="K36" i="5"/>
  <c r="H20" i="5"/>
  <c r="I35" i="5"/>
  <c r="E8" i="5"/>
  <c r="G15" i="5"/>
  <c r="M36" i="5"/>
  <c r="G12" i="5"/>
  <c r="F42" i="5"/>
  <c r="M17" i="5"/>
  <c r="F25" i="5"/>
  <c r="I25" i="5"/>
  <c r="I43" i="5"/>
  <c r="K38" i="5"/>
  <c r="J30" i="5"/>
  <c r="I14" i="5"/>
  <c r="M11" i="5"/>
  <c r="H27" i="5"/>
  <c r="I21" i="5"/>
  <c r="L25" i="5"/>
  <c r="K43" i="5"/>
  <c r="J16" i="5"/>
  <c r="G7" i="5"/>
  <c r="H40" i="5"/>
  <c r="F40" i="5"/>
  <c r="J13" i="5"/>
  <c r="L18" i="5"/>
  <c r="F43" i="5"/>
  <c r="L42" i="5"/>
  <c r="F34" i="5"/>
  <c r="J8" i="5"/>
  <c r="E34" i="5"/>
  <c r="L29" i="5"/>
  <c r="I33" i="5"/>
  <c r="F29" i="5"/>
  <c r="L16" i="5"/>
  <c r="H8" i="5"/>
  <c r="M39" i="5"/>
  <c r="I5" i="5"/>
  <c r="J7" i="5"/>
  <c r="M20" i="5"/>
  <c r="E35" i="5"/>
  <c r="H15" i="5"/>
  <c r="F12" i="5"/>
  <c r="L38" i="5"/>
  <c r="G40" i="5"/>
  <c r="M29" i="5"/>
  <c r="I7" i="5"/>
  <c r="K13" i="5"/>
  <c r="K21" i="5"/>
  <c r="L6" i="5"/>
  <c r="L30" i="5"/>
  <c r="H16" i="5"/>
  <c r="H33" i="5"/>
  <c r="K30" i="5"/>
  <c r="H14" i="5"/>
  <c r="L28" i="5"/>
  <c r="J15" i="5"/>
  <c r="E14" i="5"/>
  <c r="J23" i="5"/>
  <c r="H24" i="5"/>
  <c r="H17" i="5"/>
  <c r="K22" i="5"/>
  <c r="L17" i="5"/>
  <c r="L36" i="5"/>
  <c r="L27" i="5"/>
  <c r="I30" i="5"/>
  <c r="J9" i="5"/>
  <c r="M21" i="5"/>
  <c r="E12" i="5"/>
  <c r="M33" i="5"/>
  <c r="M9" i="5"/>
  <c r="J40" i="5"/>
  <c r="I8" i="5"/>
  <c r="L34" i="5"/>
  <c r="E28" i="5"/>
  <c r="F20" i="5"/>
  <c r="M10" i="5"/>
  <c r="H25" i="5"/>
  <c r="J20" i="5"/>
  <c r="J11" i="5"/>
  <c r="E25" i="5"/>
  <c r="J26" i="5"/>
  <c r="G28" i="5"/>
  <c r="M15" i="5"/>
  <c r="F13" i="5"/>
  <c r="M16" i="5"/>
  <c r="E5" i="5"/>
  <c r="L37" i="5"/>
  <c r="H29" i="5"/>
  <c r="F33" i="5"/>
  <c r="G33" i="5"/>
  <c r="K6" i="5"/>
  <c r="M38" i="5"/>
  <c r="F35" i="5"/>
  <c r="L15" i="5"/>
  <c r="J29" i="5"/>
  <c r="K11" i="5"/>
  <c r="I38" i="5"/>
  <c r="J42" i="5"/>
  <c r="G9" i="5"/>
  <c r="H35" i="5"/>
  <c r="M18" i="5"/>
  <c r="J14" i="5"/>
  <c r="J31" i="5"/>
  <c r="L24" i="5"/>
  <c r="M40" i="5"/>
  <c r="G43" i="5"/>
  <c r="M34" i="5"/>
  <c r="K24" i="5"/>
  <c r="I10" i="5"/>
  <c r="J19" i="5"/>
  <c r="I19" i="5"/>
  <c r="M5" i="5"/>
  <c r="G5" i="5"/>
  <c r="L23" i="5"/>
  <c r="M7" i="5"/>
  <c r="I18" i="5"/>
  <c r="I16" i="5"/>
  <c r="M22" i="5"/>
  <c r="H18" i="5"/>
  <c r="H19" i="5"/>
  <c r="L43" i="5"/>
  <c r="G13" i="5"/>
  <c r="E41" i="5"/>
  <c r="H34" i="5"/>
  <c r="M42" i="5"/>
  <c r="I22" i="5"/>
  <c r="I15" i="5"/>
  <c r="E22" i="5"/>
  <c r="G10" i="5"/>
  <c r="E16" i="5"/>
  <c r="H42" i="5"/>
  <c r="E38" i="5"/>
  <c r="L14" i="5"/>
  <c r="M30" i="5"/>
  <c r="E24" i="5"/>
  <c r="I41" i="5"/>
  <c r="K32" i="5"/>
  <c r="M24" i="5"/>
  <c r="E31" i="5"/>
  <c r="L39" i="5"/>
  <c r="J35" i="5"/>
  <c r="K12" i="5"/>
  <c r="I23" i="5"/>
  <c r="G17" i="5"/>
  <c r="H43" i="5"/>
  <c r="F17" i="5"/>
  <c r="E13" i="5"/>
  <c r="F30" i="5"/>
  <c r="F27" i="5"/>
  <c r="K37" i="5"/>
  <c r="K28" i="5"/>
  <c r="I28" i="5"/>
  <c r="M28" i="5"/>
  <c r="M12" i="5"/>
  <c r="H28" i="5"/>
  <c r="F41" i="5"/>
  <c r="J15" i="4"/>
  <c r="E34" i="6"/>
  <c r="E13" i="6"/>
  <c r="H6" i="6"/>
  <c r="J39" i="6"/>
  <c r="G22" i="6"/>
  <c r="E41" i="6"/>
  <c r="I22" i="6"/>
  <c r="M41" i="6"/>
  <c r="J42" i="6"/>
  <c r="I11" i="6"/>
  <c r="H27" i="6"/>
  <c r="L22" i="6"/>
  <c r="L13" i="6"/>
  <c r="L29" i="6"/>
  <c r="H22" i="6"/>
  <c r="G27" i="5"/>
  <c r="L35" i="5"/>
  <c r="L37" i="6"/>
  <c r="G27" i="6"/>
  <c r="M23" i="4"/>
  <c r="K29" i="4"/>
  <c r="L27" i="6"/>
  <c r="H8" i="6"/>
  <c r="Q16" i="6"/>
  <c r="K31" i="6"/>
  <c r="L17" i="6"/>
  <c r="F31" i="6"/>
  <c r="K18" i="6"/>
  <c r="H43" i="6"/>
  <c r="M5" i="6"/>
  <c r="K28" i="6"/>
  <c r="E36" i="6"/>
  <c r="N11" i="6"/>
  <c r="Q6" i="6"/>
  <c r="N15" i="6"/>
  <c r="F37" i="6"/>
  <c r="G19" i="6"/>
  <c r="F34" i="6"/>
  <c r="F14" i="6"/>
  <c r="H38" i="6"/>
  <c r="E27" i="6"/>
  <c r="I31" i="6"/>
  <c r="E31" i="6"/>
  <c r="G30" i="6"/>
  <c r="I16" i="6"/>
  <c r="F40" i="6"/>
  <c r="F32" i="6"/>
  <c r="H17" i="6"/>
  <c r="F43" i="6"/>
  <c r="I32" i="6"/>
  <c r="I42" i="6"/>
  <c r="F22" i="6"/>
  <c r="G18" i="6"/>
  <c r="J27" i="5"/>
  <c r="I42" i="5"/>
  <c r="H34" i="6"/>
  <c r="K38" i="6"/>
  <c r="I17" i="6"/>
  <c r="H24" i="6"/>
  <c r="M17" i="6"/>
  <c r="G33" i="6"/>
  <c r="F28" i="6"/>
  <c r="E26" i="6"/>
  <c r="F18" i="6"/>
  <c r="H30" i="6"/>
  <c r="H23" i="6"/>
  <c r="H16" i="6"/>
  <c r="J31" i="6"/>
  <c r="M12" i="6"/>
  <c r="M36" i="6"/>
  <c r="G12" i="6"/>
  <c r="L21" i="6"/>
  <c r="J35" i="6"/>
  <c r="M19" i="6"/>
  <c r="M43" i="6"/>
  <c r="G15" i="6"/>
  <c r="L6" i="6"/>
  <c r="M20" i="6"/>
  <c r="K11" i="6"/>
  <c r="I12" i="6"/>
  <c r="E7" i="6"/>
  <c r="M33" i="6"/>
  <c r="M18" i="6"/>
  <c r="H29" i="6"/>
  <c r="G6" i="6"/>
  <c r="K39" i="6"/>
  <c r="M25" i="6"/>
  <c r="M28" i="6"/>
  <c r="G25" i="6"/>
  <c r="L20" i="6"/>
  <c r="K22" i="6"/>
  <c r="M35" i="6"/>
  <c r="G29" i="6"/>
  <c r="M40" i="6"/>
  <c r="M29" i="6"/>
  <c r="E32" i="6"/>
  <c r="M39" i="6"/>
  <c r="H14" i="6"/>
  <c r="G5" i="6"/>
  <c r="L38" i="6"/>
  <c r="L39" i="6"/>
  <c r="M31" i="6"/>
  <c r="E17" i="6"/>
  <c r="M24" i="6"/>
  <c r="M13" i="6"/>
  <c r="J27" i="6"/>
  <c r="M7" i="6"/>
  <c r="G43" i="6"/>
  <c r="M30" i="6"/>
  <c r="K10" i="6"/>
  <c r="G40" i="6"/>
  <c r="M14" i="6"/>
  <c r="L42" i="6"/>
  <c r="I14" i="6"/>
  <c r="M8" i="6"/>
  <c r="F12" i="6"/>
  <c r="G41" i="6"/>
  <c r="M42" i="6"/>
  <c r="M15" i="6"/>
  <c r="G16" i="6"/>
  <c r="E11" i="6"/>
  <c r="M37" i="6"/>
  <c r="H42" i="6"/>
  <c r="M22" i="6"/>
  <c r="M32" i="6"/>
  <c r="L36" i="6"/>
  <c r="M38" i="6"/>
  <c r="K32" i="6"/>
  <c r="K26" i="6"/>
  <c r="M21" i="6"/>
  <c r="E9" i="6"/>
  <c r="H13" i="6"/>
  <c r="H37" i="6"/>
  <c r="L11" i="6"/>
  <c r="L15" i="6"/>
  <c r="M6" i="6"/>
  <c r="I25" i="6"/>
  <c r="M16" i="6"/>
  <c r="L18" i="6"/>
  <c r="I7" i="6"/>
  <c r="L14" i="6"/>
  <c r="M23" i="6"/>
  <c r="H41" i="6"/>
  <c r="L5" i="4"/>
  <c r="I9" i="6"/>
  <c r="F33" i="6"/>
  <c r="E18" i="6"/>
  <c r="I27" i="6"/>
  <c r="K16" i="6"/>
  <c r="J36" i="6"/>
  <c r="F36" i="6"/>
  <c r="K13" i="6"/>
  <c r="N26" i="6"/>
  <c r="E5" i="6"/>
  <c r="J28" i="6"/>
  <c r="Q12" i="6"/>
  <c r="Q20" i="6"/>
  <c r="Q15" i="6"/>
  <c r="I26" i="6"/>
  <c r="F19" i="5"/>
  <c r="J29" i="6"/>
  <c r="I36" i="6"/>
  <c r="I20" i="6"/>
  <c r="L25" i="6"/>
  <c r="E16" i="6"/>
  <c r="H15" i="6"/>
  <c r="L35" i="6"/>
  <c r="E20" i="6"/>
  <c r="E12" i="6"/>
  <c r="J32" i="6"/>
  <c r="K19" i="6"/>
  <c r="F21" i="6"/>
  <c r="E40" i="6"/>
  <c r="H20" i="6"/>
  <c r="K23" i="6"/>
  <c r="J43" i="6"/>
  <c r="I26" i="5"/>
  <c r="G22" i="5"/>
  <c r="E21" i="6"/>
  <c r="H26" i="6"/>
  <c r="E27" i="4"/>
  <c r="J16" i="6"/>
  <c r="F19" i="6"/>
  <c r="K14" i="6"/>
  <c r="I33" i="6"/>
  <c r="F35" i="6"/>
  <c r="Q34" i="6"/>
  <c r="K41" i="6"/>
  <c r="I10" i="6"/>
  <c r="N7" i="6"/>
  <c r="G38" i="6"/>
  <c r="M11" i="6"/>
  <c r="Q11" i="6"/>
  <c r="Q30" i="6"/>
  <c r="G17" i="6"/>
  <c r="L13" i="5"/>
  <c r="F42" i="6"/>
  <c r="N17" i="4"/>
  <c r="J25" i="6"/>
  <c r="H31" i="6"/>
  <c r="G20" i="6"/>
  <c r="G14" i="6"/>
  <c r="H18" i="6"/>
  <c r="I34" i="6"/>
  <c r="G39" i="6"/>
  <c r="E42" i="6"/>
  <c r="J41" i="6"/>
  <c r="J12" i="6"/>
  <c r="E39" i="6"/>
  <c r="L32" i="6"/>
  <c r="J21" i="6"/>
  <c r="L34" i="6"/>
  <c r="G21" i="6"/>
  <c r="H32" i="6"/>
  <c r="I5" i="6"/>
  <c r="F31" i="5"/>
  <c r="H37" i="5"/>
  <c r="G34" i="6"/>
  <c r="G36" i="6"/>
  <c r="I8" i="6"/>
  <c r="H21" i="6"/>
  <c r="H9" i="6"/>
  <c r="J13" i="6"/>
  <c r="E10" i="6"/>
  <c r="J18" i="6"/>
  <c r="K43" i="6"/>
  <c r="I43" i="6"/>
  <c r="L23" i="6"/>
  <c r="I29" i="6"/>
  <c r="G11" i="6"/>
  <c r="Q22" i="6"/>
  <c r="J10" i="6"/>
  <c r="Q13" i="6"/>
  <c r="Q38" i="6"/>
  <c r="E43" i="6"/>
  <c r="G24" i="6"/>
  <c r="J18" i="5"/>
  <c r="G30" i="5"/>
  <c r="L30" i="6"/>
  <c r="J23" i="6"/>
  <c r="K33" i="6"/>
  <c r="I23" i="6"/>
  <c r="I6" i="6"/>
  <c r="E6" i="6"/>
  <c r="I15" i="6"/>
  <c r="I18" i="6"/>
  <c r="H36" i="6"/>
  <c r="K42" i="6"/>
  <c r="L33" i="6"/>
  <c r="G35" i="6"/>
  <c r="E22" i="6"/>
  <c r="E25" i="6"/>
  <c r="H40" i="6"/>
  <c r="I28" i="6"/>
  <c r="E40" i="5"/>
  <c r="K27" i="5"/>
  <c r="G32" i="5"/>
  <c r="O24" i="3"/>
  <c r="O30" i="3"/>
  <c r="O31" i="3"/>
  <c r="O28" i="3"/>
  <c r="O37" i="3"/>
  <c r="O38" i="3"/>
  <c r="O36" i="3"/>
  <c r="O33" i="3"/>
  <c r="O35" i="3"/>
  <c r="O21" i="3"/>
  <c r="O8" i="3"/>
  <c r="O12" i="3"/>
  <c r="O42" i="3"/>
  <c r="O18" i="3"/>
  <c r="O34" i="3"/>
  <c r="O9" i="3"/>
  <c r="O44" i="3"/>
  <c r="K45" i="3"/>
  <c r="L45" i="3"/>
  <c r="O26" i="3"/>
  <c r="O10" i="3"/>
  <c r="O40" i="3"/>
  <c r="O39" i="3"/>
  <c r="O7" i="3"/>
  <c r="O41" i="3"/>
  <c r="O29" i="3"/>
  <c r="O13" i="3"/>
  <c r="O6" i="3"/>
  <c r="O11" i="3"/>
  <c r="O20" i="3"/>
  <c r="N45" i="3"/>
  <c r="O43" i="3"/>
  <c r="O32" i="3"/>
  <c r="O15" i="3"/>
  <c r="O23" i="3"/>
  <c r="M45" i="3"/>
  <c r="O27" i="3"/>
  <c r="O16" i="3"/>
  <c r="O19" i="3"/>
  <c r="O14" i="3"/>
  <c r="O25" i="3"/>
  <c r="L26" i="6"/>
  <c r="L9" i="6"/>
  <c r="G26" i="6"/>
  <c r="H26" i="5"/>
  <c r="F9" i="6"/>
  <c r="F26" i="6"/>
  <c r="H9" i="5"/>
  <c r="O45" i="3" l="1"/>
</calcChain>
</file>

<file path=xl/comments1.xml><?xml version="1.0" encoding="utf-8"?>
<comments xmlns="http://schemas.openxmlformats.org/spreadsheetml/2006/main">
  <authors>
    <author>鳥取県庁</author>
  </authors>
  <commentList>
    <comment ref="D5" authorId="0" shapeId="0">
      <text>
        <r>
          <rPr>
            <sz val="10"/>
            <color indexed="81"/>
            <rFont val="ＭＳ Ｐゴシック"/>
            <family val="3"/>
            <charset val="128"/>
          </rPr>
          <t>試算する観光客数を、県外客／県内客および宿泊旅行／日帰り旅行に分けて入力してください。</t>
        </r>
      </text>
    </comment>
    <comment ref="G5" authorId="0" shapeId="0">
      <text>
        <r>
          <rPr>
            <sz val="10"/>
            <color indexed="81"/>
            <rFont val="ＭＳ Ｐゴシック"/>
            <family val="3"/>
            <charset val="128"/>
          </rPr>
          <t>試算する観光消費額の対象年を、ドロップダウンリストのなかから選択してください。2010～2022年に対応しています。</t>
        </r>
      </text>
    </comment>
  </commentList>
</comments>
</file>

<file path=xl/comments2.xml><?xml version="1.0" encoding="utf-8"?>
<comments xmlns="http://schemas.openxmlformats.org/spreadsheetml/2006/main">
  <authors>
    <author>鳥取県庁</author>
  </authors>
  <commentList>
    <comment ref="B2" authorId="0" shapeId="0">
      <text>
        <r>
          <rPr>
            <sz val="10"/>
            <color indexed="81"/>
            <rFont val="ＭＳ Ｐゴシック"/>
            <family val="3"/>
            <charset val="128"/>
          </rPr>
          <t>【注】
下表による鳥取県への観光客の1人あたり平均消費額を、「平成27年（2015年）鳥取県産業連関表」の部門（産業）分類に合わせて組替えたもの。</t>
        </r>
      </text>
    </comment>
    <comment ref="B45" authorId="0" shapeId="0">
      <text>
        <r>
          <rPr>
            <sz val="10"/>
            <color indexed="81"/>
            <rFont val="ＭＳ Ｐゴシック"/>
            <family val="3"/>
            <charset val="128"/>
          </rPr>
          <t>【出典】
鳥取県観光戦略課「鳥取県観光客入込動態調査」
https://www.pref.tottori.lg.jp/70595.htm
【注】
県外客、宿泊ありのもの。
「土産代等」の内訳は非公表のため、観光庁「旅行・観光消費動向調査」による旅行消費額（全国値）で按分。詳細は下表を参照。</t>
        </r>
      </text>
    </comment>
    <comment ref="C47" authorId="0" shapeId="0">
      <text>
        <r>
          <rPr>
            <sz val="10"/>
            <color indexed="81"/>
            <rFont val="ＭＳ Ｐゴシック"/>
            <family val="3"/>
            <charset val="128"/>
          </rPr>
          <t>右列の消費項目に対応する「平成23年（2011年）鳥取県産業連関表」の部門名を、ドロップダウンリストのなかから選択してください。</t>
        </r>
      </text>
    </comment>
    <comment ref="B70" authorId="0" shapeId="0">
      <text>
        <r>
          <rPr>
            <sz val="10"/>
            <color indexed="81"/>
            <rFont val="ＭＳ Ｐゴシック"/>
            <family val="3"/>
            <charset val="128"/>
          </rPr>
          <t>鳥取県観光戦略課「鳥取県観光客入込動態調査」では内訳が非公表の「土産代等」を、より詳細な消費項目に按分するための指標（全国値）。
【出典】
観光庁「旅行・観光消費動向調査」
https://www.mlit.go.jp/kankocho/siryou/toukei/shouhidoukou.html
【注】
旅行の種類が、国内旅行、宿泊あり、「観光・レクリエーション」目的のもの。旅行中の消費で、参加費・交通費・宿泊費・飲食費を除く消費品目を抜粋。
なお、2018年調査より一部の消費項目が統合されたため、同年以降については、当該項目を2017年値の比率を用いて以前の項目へ按分した。</t>
        </r>
      </text>
    </comment>
    <comment ref="M73" authorId="0" shapeId="0">
      <text>
        <r>
          <rPr>
            <sz val="10"/>
            <color indexed="81"/>
            <rFont val="ＭＳ Ｐゴシック"/>
            <family val="3"/>
            <charset val="128"/>
          </rPr>
          <t>「買物代」</t>
        </r>
      </text>
    </comment>
    <comment ref="N73" authorId="0" shapeId="0">
      <text>
        <r>
          <rPr>
            <sz val="10"/>
            <color indexed="81"/>
            <rFont val="ＭＳ Ｐゴシック"/>
            <family val="3"/>
            <charset val="128"/>
          </rPr>
          <t>「買物代」</t>
        </r>
      </text>
    </comment>
    <comment ref="O73" authorId="0" shapeId="0">
      <text>
        <r>
          <rPr>
            <sz val="10"/>
            <color indexed="81"/>
            <rFont val="ＭＳ Ｐゴシック"/>
            <family val="3"/>
            <charset val="128"/>
          </rPr>
          <t>「買物代」</t>
        </r>
      </text>
    </comment>
    <comment ref="P73" authorId="0" shapeId="0">
      <text>
        <r>
          <rPr>
            <sz val="10"/>
            <color indexed="81"/>
            <rFont val="ＭＳ Ｐゴシック"/>
            <family val="3"/>
            <charset val="128"/>
          </rPr>
          <t>「買物代」</t>
        </r>
      </text>
    </comment>
    <comment ref="Q73" authorId="0" shapeId="0">
      <text>
        <r>
          <rPr>
            <sz val="10"/>
            <color indexed="81"/>
            <rFont val="ＭＳ Ｐゴシック"/>
            <family val="3"/>
            <charset val="128"/>
          </rPr>
          <t>「買物代」</t>
        </r>
      </text>
    </comment>
    <comment ref="M79" authorId="0" shapeId="0">
      <text>
        <r>
          <rPr>
            <sz val="10"/>
            <color indexed="81"/>
            <rFont val="ＭＳ Ｐゴシック"/>
            <family val="3"/>
            <charset val="128"/>
          </rPr>
          <t>「その他食料品・飲料・酒・たばこ」</t>
        </r>
      </text>
    </comment>
    <comment ref="N79" authorId="0" shapeId="0">
      <text>
        <r>
          <rPr>
            <sz val="10"/>
            <color indexed="81"/>
            <rFont val="ＭＳ Ｐゴシック"/>
            <family val="3"/>
            <charset val="128"/>
          </rPr>
          <t>「その他食料品・飲料・酒・たばこ」</t>
        </r>
      </text>
    </comment>
    <comment ref="O79" authorId="0" shapeId="0">
      <text>
        <r>
          <rPr>
            <sz val="10"/>
            <color indexed="81"/>
            <rFont val="ＭＳ Ｐゴシック"/>
            <family val="3"/>
            <charset val="128"/>
          </rPr>
          <t>「その他食料品・飲料・酒・たばこ」</t>
        </r>
      </text>
    </comment>
    <comment ref="P79" authorId="0" shapeId="0">
      <text>
        <r>
          <rPr>
            <sz val="10"/>
            <color indexed="81"/>
            <rFont val="ＭＳ Ｐゴシック"/>
            <family val="3"/>
            <charset val="128"/>
          </rPr>
          <t>「その他食料品・飲料・酒・たばこ」</t>
        </r>
      </text>
    </comment>
    <comment ref="Q79" authorId="0" shapeId="0">
      <text>
        <r>
          <rPr>
            <sz val="10"/>
            <color indexed="81"/>
            <rFont val="ＭＳ Ｐゴシック"/>
            <family val="3"/>
            <charset val="128"/>
          </rPr>
          <t>「その他食料品・飲料・酒・たばこ」</t>
        </r>
      </text>
    </comment>
    <comment ref="M80" authorId="0" shapeId="0">
      <text>
        <r>
          <rPr>
            <sz val="10"/>
            <color indexed="81"/>
            <rFont val="ＭＳ Ｐゴシック"/>
            <family val="3"/>
            <charset val="128"/>
          </rPr>
          <t>「衣類・帽子・ハンカチなど繊維製品」</t>
        </r>
      </text>
    </comment>
    <comment ref="N80" authorId="0" shapeId="0">
      <text>
        <r>
          <rPr>
            <sz val="10"/>
            <color indexed="81"/>
            <rFont val="ＭＳ Ｐゴシック"/>
            <family val="3"/>
            <charset val="128"/>
          </rPr>
          <t>「衣類・帽子・ハンカチなど繊維製品」</t>
        </r>
      </text>
    </comment>
    <comment ref="O80" authorId="0" shapeId="0">
      <text>
        <r>
          <rPr>
            <sz val="10"/>
            <color indexed="81"/>
            <rFont val="ＭＳ Ｐゴシック"/>
            <family val="3"/>
            <charset val="128"/>
          </rPr>
          <t>「衣類・帽子・ハンカチなど繊維製品」</t>
        </r>
      </text>
    </comment>
    <comment ref="P80" authorId="0" shapeId="0">
      <text>
        <r>
          <rPr>
            <sz val="10"/>
            <color indexed="81"/>
            <rFont val="ＭＳ Ｐゴシック"/>
            <family val="3"/>
            <charset val="128"/>
          </rPr>
          <t>「衣類・帽子・ハンカチなど繊維製品」</t>
        </r>
      </text>
    </comment>
    <comment ref="Q80" authorId="0" shapeId="0">
      <text>
        <r>
          <rPr>
            <sz val="10"/>
            <color indexed="81"/>
            <rFont val="ＭＳ Ｐゴシック"/>
            <family val="3"/>
            <charset val="128"/>
          </rPr>
          <t>「衣類・帽子・ハンカチなど繊維製品」</t>
        </r>
      </text>
    </comment>
    <comment ref="M81" authorId="0" shapeId="0">
      <text>
        <r>
          <rPr>
            <sz val="10"/>
            <color indexed="81"/>
            <rFont val="ＭＳ Ｐゴシック"/>
            <family val="3"/>
            <charset val="128"/>
          </rPr>
          <t>「靴・かばんなど皮革製品」</t>
        </r>
      </text>
    </comment>
    <comment ref="N81" authorId="0" shapeId="0">
      <text>
        <r>
          <rPr>
            <sz val="10"/>
            <color indexed="81"/>
            <rFont val="ＭＳ Ｐゴシック"/>
            <family val="3"/>
            <charset val="128"/>
          </rPr>
          <t>「靴・かばんなど皮革製品」</t>
        </r>
      </text>
    </comment>
    <comment ref="O81" authorId="0" shapeId="0">
      <text>
        <r>
          <rPr>
            <sz val="10"/>
            <color indexed="81"/>
            <rFont val="ＭＳ Ｐゴシック"/>
            <family val="3"/>
            <charset val="128"/>
          </rPr>
          <t>「靴・かばんなど皮革製品」</t>
        </r>
      </text>
    </comment>
    <comment ref="P81" authorId="0" shapeId="0">
      <text>
        <r>
          <rPr>
            <sz val="10"/>
            <color indexed="81"/>
            <rFont val="ＭＳ Ｐゴシック"/>
            <family val="3"/>
            <charset val="128"/>
          </rPr>
          <t>「靴・かばんなど皮革製品」</t>
        </r>
      </text>
    </comment>
    <comment ref="Q81" authorId="0" shapeId="0">
      <text>
        <r>
          <rPr>
            <sz val="10"/>
            <color indexed="81"/>
            <rFont val="ＭＳ Ｐゴシック"/>
            <family val="3"/>
            <charset val="128"/>
          </rPr>
          <t>「靴・かばんなど皮革製品」</t>
        </r>
      </text>
    </comment>
    <comment ref="M85" authorId="0" shapeId="0">
      <text>
        <r>
          <rPr>
            <sz val="10"/>
            <color indexed="81"/>
            <rFont val="ＭＳ Ｐゴシック"/>
            <family val="3"/>
            <charset val="128"/>
          </rPr>
          <t>「化粧品・医薬品・写真フィルムなど」</t>
        </r>
      </text>
    </comment>
    <comment ref="N85" authorId="0" shapeId="0">
      <text>
        <r>
          <rPr>
            <sz val="10"/>
            <color indexed="81"/>
            <rFont val="ＭＳ Ｐゴシック"/>
            <family val="3"/>
            <charset val="128"/>
          </rPr>
          <t>「化粧品・医薬品・写真フィルムなど」</t>
        </r>
      </text>
    </comment>
    <comment ref="O85" authorId="0" shapeId="0">
      <text>
        <r>
          <rPr>
            <sz val="10"/>
            <color indexed="81"/>
            <rFont val="ＭＳ Ｐゴシック"/>
            <family val="3"/>
            <charset val="128"/>
          </rPr>
          <t>「化粧品・医薬品・写真フィルムなど」</t>
        </r>
      </text>
    </comment>
    <comment ref="P85" authorId="0" shapeId="0">
      <text>
        <r>
          <rPr>
            <sz val="10"/>
            <color indexed="81"/>
            <rFont val="ＭＳ Ｐゴシック"/>
            <family val="3"/>
            <charset val="128"/>
          </rPr>
          <t>「化粧品・医薬品・写真フィルムなど」</t>
        </r>
      </text>
    </comment>
    <comment ref="Q85" authorId="0" shapeId="0">
      <text>
        <r>
          <rPr>
            <sz val="10"/>
            <color indexed="81"/>
            <rFont val="ＭＳ Ｐゴシック"/>
            <family val="3"/>
            <charset val="128"/>
          </rPr>
          <t>「化粧品・医薬品・写真フィルムなど」</t>
        </r>
      </text>
    </comment>
    <comment ref="M91" authorId="0" shapeId="0">
      <text>
        <r>
          <rPr>
            <sz val="10"/>
            <color indexed="81"/>
            <rFont val="ＭＳ Ｐゴシック"/>
            <family val="3"/>
            <charset val="128"/>
          </rPr>
          <t>「娯楽等サービス費・その他」</t>
        </r>
      </text>
    </comment>
    <comment ref="N91" authorId="0" shapeId="0">
      <text>
        <r>
          <rPr>
            <sz val="10"/>
            <color indexed="81"/>
            <rFont val="ＭＳ Ｐゴシック"/>
            <family val="3"/>
            <charset val="128"/>
          </rPr>
          <t>「娯楽等サービス費・その他」</t>
        </r>
      </text>
    </comment>
    <comment ref="O91" authorId="0" shapeId="0">
      <text>
        <r>
          <rPr>
            <sz val="10"/>
            <color indexed="81"/>
            <rFont val="ＭＳ Ｐゴシック"/>
            <family val="3"/>
            <charset val="128"/>
          </rPr>
          <t>「娯楽等サービス費・その他」</t>
        </r>
      </text>
    </comment>
    <comment ref="P91" authorId="0" shapeId="0">
      <text>
        <r>
          <rPr>
            <sz val="10"/>
            <color indexed="81"/>
            <rFont val="ＭＳ Ｐゴシック"/>
            <family val="3"/>
            <charset val="128"/>
          </rPr>
          <t>「娯楽等サービス費・その他」</t>
        </r>
      </text>
    </comment>
    <comment ref="Q91" authorId="0" shapeId="0">
      <text>
        <r>
          <rPr>
            <sz val="10"/>
            <color indexed="81"/>
            <rFont val="ＭＳ Ｐゴシック"/>
            <family val="3"/>
            <charset val="128"/>
          </rPr>
          <t>「娯楽等サービス費・その他」</t>
        </r>
      </text>
    </comment>
  </commentList>
</comments>
</file>

<file path=xl/comments3.xml><?xml version="1.0" encoding="utf-8"?>
<comments xmlns="http://schemas.openxmlformats.org/spreadsheetml/2006/main">
  <authors>
    <author>鳥取県庁</author>
  </authors>
  <commentList>
    <comment ref="B2" authorId="0" shapeId="0">
      <text>
        <r>
          <rPr>
            <sz val="10"/>
            <color indexed="81"/>
            <rFont val="ＭＳ Ｐゴシック"/>
            <family val="3"/>
            <charset val="128"/>
          </rPr>
          <t>【注】
下表による鳥取県への観光客の1人あたり平均消費額を、「平成27年（2015年）鳥取県産業連関表」の部門（産業）分類に合わせて組替えたもの。</t>
        </r>
      </text>
    </comment>
    <comment ref="B45" authorId="0" shapeId="0">
      <text>
        <r>
          <rPr>
            <sz val="10"/>
            <color indexed="81"/>
            <rFont val="ＭＳ Ｐゴシック"/>
            <family val="3"/>
            <charset val="128"/>
          </rPr>
          <t>【出典】
鳥取県観光戦略課「鳥取県観光客入込動態調査」
https://www.pref.tottori.lg.jp/70595.htm
【注】
県外客、日帰りのもの。
「土産代等」の内訳は非公表のため、観光庁「旅行・観光消費動向調査」による旅行消費額（全国値）で按分。詳細は下表を参照。</t>
        </r>
      </text>
    </comment>
    <comment ref="B70" authorId="0" shapeId="0">
      <text>
        <r>
          <rPr>
            <sz val="10"/>
            <color indexed="81"/>
            <rFont val="ＭＳ Ｐゴシック"/>
            <family val="3"/>
            <charset val="128"/>
          </rPr>
          <t>鳥取県観光戦略課「鳥取県観光客入込動態調査」では内訳が非公表の「土産代等」を、より詳細な消費項目に按分するための指標（全国値）。
【出典】
観光庁「旅行・観光消費動向調査」
https://www.mlit.go.jp/kankocho/siryou/toukei/shouhidoukou.html
【注】
旅行の種類が、国内旅行、日帰り、「観光・レクリエーション」目的のもの。旅行中の消費で、参加費・交通費・宿泊費・飲食費を除く消費品目を抜粋。
なお、2018年調査より一部の消費項目が統合されたため、同年以降については、当該項目を2017年値の比率を用いて以前の項目へ按分した。</t>
        </r>
      </text>
    </comment>
    <comment ref="M73" authorId="0" shapeId="0">
      <text>
        <r>
          <rPr>
            <sz val="10"/>
            <color indexed="81"/>
            <rFont val="ＭＳ Ｐゴシック"/>
            <family val="3"/>
            <charset val="128"/>
          </rPr>
          <t>「買物代」</t>
        </r>
      </text>
    </comment>
    <comment ref="N73" authorId="0" shapeId="0">
      <text>
        <r>
          <rPr>
            <sz val="10"/>
            <color indexed="81"/>
            <rFont val="ＭＳ Ｐゴシック"/>
            <family val="3"/>
            <charset val="128"/>
          </rPr>
          <t>「買物代」</t>
        </r>
      </text>
    </comment>
    <comment ref="Q73" authorId="0" shapeId="0">
      <text>
        <r>
          <rPr>
            <sz val="10"/>
            <color indexed="81"/>
            <rFont val="ＭＳ Ｐゴシック"/>
            <family val="3"/>
            <charset val="128"/>
          </rPr>
          <t>「買物代」</t>
        </r>
      </text>
    </comment>
    <comment ref="M79" authorId="0" shapeId="0">
      <text>
        <r>
          <rPr>
            <sz val="10"/>
            <color indexed="81"/>
            <rFont val="ＭＳ Ｐゴシック"/>
            <family val="3"/>
            <charset val="128"/>
          </rPr>
          <t>「その他食料品・飲料・酒・たばこ」</t>
        </r>
      </text>
    </comment>
    <comment ref="N79" authorId="0" shapeId="0">
      <text>
        <r>
          <rPr>
            <sz val="10"/>
            <color indexed="81"/>
            <rFont val="ＭＳ Ｐゴシック"/>
            <family val="3"/>
            <charset val="128"/>
          </rPr>
          <t>「その他食料品・飲料・酒・たばこ」</t>
        </r>
      </text>
    </comment>
    <comment ref="Q79" authorId="0" shapeId="0">
      <text>
        <r>
          <rPr>
            <sz val="10"/>
            <color indexed="81"/>
            <rFont val="ＭＳ Ｐゴシック"/>
            <family val="3"/>
            <charset val="128"/>
          </rPr>
          <t>「その他食料品・飲料・酒・たばこ」</t>
        </r>
      </text>
    </comment>
    <comment ref="M80" authorId="0" shapeId="0">
      <text>
        <r>
          <rPr>
            <sz val="10"/>
            <color indexed="81"/>
            <rFont val="ＭＳ Ｐゴシック"/>
            <family val="3"/>
            <charset val="128"/>
          </rPr>
          <t>「衣類・帽子・ハンカチなど繊維製品」</t>
        </r>
      </text>
    </comment>
    <comment ref="N80" authorId="0" shapeId="0">
      <text>
        <r>
          <rPr>
            <sz val="10"/>
            <color indexed="81"/>
            <rFont val="ＭＳ Ｐゴシック"/>
            <family val="3"/>
            <charset val="128"/>
          </rPr>
          <t>「衣類・帽子・ハンカチなど繊維製品」</t>
        </r>
      </text>
    </comment>
    <comment ref="Q80" authorId="0" shapeId="0">
      <text>
        <r>
          <rPr>
            <sz val="10"/>
            <color indexed="81"/>
            <rFont val="ＭＳ Ｐゴシック"/>
            <family val="3"/>
            <charset val="128"/>
          </rPr>
          <t>「衣類・帽子・ハンカチなど繊維製品」</t>
        </r>
      </text>
    </comment>
    <comment ref="M81" authorId="0" shapeId="0">
      <text>
        <r>
          <rPr>
            <sz val="10"/>
            <color indexed="81"/>
            <rFont val="ＭＳ Ｐゴシック"/>
            <family val="3"/>
            <charset val="128"/>
          </rPr>
          <t>「靴・かばんなど皮革製品」</t>
        </r>
      </text>
    </comment>
    <comment ref="N81" authorId="0" shapeId="0">
      <text>
        <r>
          <rPr>
            <sz val="10"/>
            <color indexed="81"/>
            <rFont val="ＭＳ Ｐゴシック"/>
            <family val="3"/>
            <charset val="128"/>
          </rPr>
          <t>「靴・かばんなど皮革製品」</t>
        </r>
      </text>
    </comment>
    <comment ref="Q81" authorId="0" shapeId="0">
      <text>
        <r>
          <rPr>
            <sz val="10"/>
            <color indexed="81"/>
            <rFont val="ＭＳ Ｐゴシック"/>
            <family val="3"/>
            <charset val="128"/>
          </rPr>
          <t>「靴・かばんなど皮革製品」</t>
        </r>
      </text>
    </comment>
    <comment ref="M85" authorId="0" shapeId="0">
      <text>
        <r>
          <rPr>
            <sz val="10"/>
            <color indexed="81"/>
            <rFont val="ＭＳ Ｐゴシック"/>
            <family val="3"/>
            <charset val="128"/>
          </rPr>
          <t>「化粧品・医薬品・写真フィルムなど」</t>
        </r>
      </text>
    </comment>
    <comment ref="N85" authorId="0" shapeId="0">
      <text>
        <r>
          <rPr>
            <sz val="10"/>
            <color indexed="81"/>
            <rFont val="ＭＳ Ｐゴシック"/>
            <family val="3"/>
            <charset val="128"/>
          </rPr>
          <t>「化粧品・医薬品・写真フィルムなど」</t>
        </r>
      </text>
    </comment>
    <comment ref="Q85" authorId="0" shapeId="0">
      <text>
        <r>
          <rPr>
            <sz val="10"/>
            <color indexed="81"/>
            <rFont val="ＭＳ Ｐゴシック"/>
            <family val="3"/>
            <charset val="128"/>
          </rPr>
          <t>「化粧品・医薬品・写真フィルムなど」</t>
        </r>
      </text>
    </comment>
    <comment ref="M91" authorId="0" shapeId="0">
      <text>
        <r>
          <rPr>
            <sz val="10"/>
            <color indexed="81"/>
            <rFont val="ＭＳ Ｐゴシック"/>
            <family val="3"/>
            <charset val="128"/>
          </rPr>
          <t>「娯楽等サービス費・その他」</t>
        </r>
      </text>
    </comment>
    <comment ref="N91" authorId="0" shapeId="0">
      <text>
        <r>
          <rPr>
            <sz val="10"/>
            <color indexed="81"/>
            <rFont val="ＭＳ Ｐゴシック"/>
            <family val="3"/>
            <charset val="128"/>
          </rPr>
          <t>「娯楽等サービス費・その他」</t>
        </r>
      </text>
    </comment>
    <comment ref="Q91" authorId="0" shapeId="0">
      <text>
        <r>
          <rPr>
            <sz val="10"/>
            <color indexed="81"/>
            <rFont val="ＭＳ Ｐゴシック"/>
            <family val="3"/>
            <charset val="128"/>
          </rPr>
          <t>「娯楽等サービス費・その他」</t>
        </r>
      </text>
    </comment>
  </commentList>
</comments>
</file>

<file path=xl/comments4.xml><?xml version="1.0" encoding="utf-8"?>
<comments xmlns="http://schemas.openxmlformats.org/spreadsheetml/2006/main">
  <authors>
    <author>鳥取県庁</author>
  </authors>
  <commentList>
    <comment ref="B2" authorId="0" shapeId="0">
      <text>
        <r>
          <rPr>
            <sz val="10"/>
            <color indexed="81"/>
            <rFont val="ＭＳ Ｐゴシック"/>
            <family val="3"/>
            <charset val="128"/>
          </rPr>
          <t>【注】
下表による鳥取県への観光客の1人あたり平均消費額を、「平成27年（2015年）鳥取県産業連関表」の部門（産業）分類に合わせて組替えたもの。</t>
        </r>
      </text>
    </comment>
    <comment ref="B45" authorId="0" shapeId="0">
      <text>
        <r>
          <rPr>
            <sz val="10"/>
            <color indexed="81"/>
            <rFont val="ＭＳ Ｐゴシック"/>
            <family val="3"/>
            <charset val="128"/>
          </rPr>
          <t>【出典】
鳥取県観光戦略課「鳥取県観光客入込動態調査」
https://www.pref.tottori.lg.jp/70595.htm
【注】
県内客、宿泊ありのもの。
「土産代等」の内訳は非公表のため、観光庁「旅行・観光消費動向調査」による旅行消費額（全国値）で按分。詳細は下表を参照。</t>
        </r>
      </text>
    </comment>
    <comment ref="B70" authorId="0" shapeId="0">
      <text>
        <r>
          <rPr>
            <sz val="10"/>
            <color indexed="81"/>
            <rFont val="ＭＳ Ｐゴシック"/>
            <family val="3"/>
            <charset val="128"/>
          </rPr>
          <t>鳥取県観光戦略課「鳥取県観光客入込動態調査」では内訳が非公表の「土産代等」を、より詳細な消費項目に按分するための指標（全国値）。
【出典】
観光庁「旅行・観光消費動向調査」
https://www.mlit.go.jp/kankocho/siryou/toukei/shouhidoukou.html
【注】
シート［県外・宿泊］と同様。</t>
        </r>
      </text>
    </comment>
  </commentList>
</comments>
</file>

<file path=xl/comments5.xml><?xml version="1.0" encoding="utf-8"?>
<comments xmlns="http://schemas.openxmlformats.org/spreadsheetml/2006/main">
  <authors>
    <author>鳥取県庁</author>
  </authors>
  <commentList>
    <comment ref="B2" authorId="0" shapeId="0">
      <text>
        <r>
          <rPr>
            <sz val="10"/>
            <color indexed="81"/>
            <rFont val="ＭＳ Ｐゴシック"/>
            <family val="3"/>
            <charset val="128"/>
          </rPr>
          <t>【注】
下表による鳥取県への観光客の1人あたり平均消費額を、「平成27年（2015年）鳥取県産業連関表」の部門（産業）分類に合わせて組替えたもの。</t>
        </r>
      </text>
    </comment>
    <comment ref="B45" authorId="0" shapeId="0">
      <text>
        <r>
          <rPr>
            <sz val="10"/>
            <color indexed="81"/>
            <rFont val="ＭＳ Ｐゴシック"/>
            <family val="3"/>
            <charset val="128"/>
          </rPr>
          <t>【出典】
鳥取県観光戦略課「鳥取県観光客入込動態調査」
https://www.pref.tottori.lg.jp/70595.htm
【注】
県内客、日帰りのもの。
「土産代等」の内訳は非公表のため、観光庁「旅行・観光消費動向調査」による旅行消費額（全国値）で按分。詳細は下表を参照。</t>
        </r>
      </text>
    </comment>
    <comment ref="B70" authorId="0" shapeId="0">
      <text>
        <r>
          <rPr>
            <sz val="10"/>
            <color indexed="81"/>
            <rFont val="ＭＳ Ｐゴシック"/>
            <family val="3"/>
            <charset val="128"/>
          </rPr>
          <t>鳥取県観光戦略課「鳥取県観光客入込動態調査」では内訳が非公表の「土産代等」を、より詳細な消費項目に按分するための指標（全国値）。
【出典】
観光庁「旅行・観光消費動向調査」
https://www.mlit.go.jp/kankocho/siryou/toukei/shouhidoukou.html
【注】
シート［県外・日帰］と同様。</t>
        </r>
      </text>
    </comment>
  </commentList>
</comments>
</file>

<file path=xl/sharedStrings.xml><?xml version="1.0" encoding="utf-8"?>
<sst xmlns="http://schemas.openxmlformats.org/spreadsheetml/2006/main" count="330" uniqueCount="154">
  <si>
    <t>単位：円／人</t>
    <rPh sb="0" eb="2">
      <t>タンイ</t>
    </rPh>
    <rPh sb="3" eb="4">
      <t>エン</t>
    </rPh>
    <rPh sb="5" eb="6">
      <t>ニン</t>
    </rPh>
    <phoneticPr fontId="5"/>
  </si>
  <si>
    <t>消費項目</t>
    <rPh sb="0" eb="2">
      <t>ショウヒ</t>
    </rPh>
    <rPh sb="2" eb="4">
      <t>コウモク</t>
    </rPh>
    <phoneticPr fontId="5"/>
  </si>
  <si>
    <t>対個人サービス</t>
  </si>
  <si>
    <t>宿泊費</t>
    <rPh sb="0" eb="3">
      <t>シュクハクヒ</t>
    </rPh>
    <phoneticPr fontId="5"/>
  </si>
  <si>
    <t>交通費</t>
  </si>
  <si>
    <t>飲食費</t>
  </si>
  <si>
    <t>農業</t>
  </si>
  <si>
    <t>農産物</t>
    <phoneticPr fontId="5"/>
  </si>
  <si>
    <t>農産加工品</t>
    <phoneticPr fontId="5"/>
  </si>
  <si>
    <t>漁業</t>
  </si>
  <si>
    <t>水産物</t>
    <phoneticPr fontId="5"/>
  </si>
  <si>
    <t>水産加工品</t>
    <phoneticPr fontId="5"/>
  </si>
  <si>
    <t>菓子類</t>
    <phoneticPr fontId="5"/>
  </si>
  <si>
    <t>その他の食料品</t>
    <rPh sb="2" eb="3">
      <t>タ</t>
    </rPh>
    <rPh sb="4" eb="7">
      <t>ショクリョウヒン</t>
    </rPh>
    <phoneticPr fontId="5"/>
  </si>
  <si>
    <t>繊維製品</t>
  </si>
  <si>
    <t>繊維製品</t>
    <phoneticPr fontId="5"/>
  </si>
  <si>
    <t>その他の製造工業製品</t>
  </si>
  <si>
    <t>靴・カバン類</t>
    <rPh sb="0" eb="1">
      <t>クツ</t>
    </rPh>
    <rPh sb="5" eb="6">
      <t>ルイ</t>
    </rPh>
    <phoneticPr fontId="5"/>
  </si>
  <si>
    <t>窯業・土石製品</t>
  </si>
  <si>
    <t>陶磁器・ガラス製品</t>
    <phoneticPr fontId="5"/>
  </si>
  <si>
    <t>出版物</t>
    <rPh sb="0" eb="3">
      <t>シュッパンブツ</t>
    </rPh>
    <phoneticPr fontId="5"/>
  </si>
  <si>
    <t>パルプ・紙・木製品</t>
  </si>
  <si>
    <t>木製品・紙製品</t>
    <phoneticPr fontId="5"/>
  </si>
  <si>
    <t>化学製品</t>
  </si>
  <si>
    <t>医薬品・化粧品</t>
    <phoneticPr fontId="5"/>
  </si>
  <si>
    <t>フィルム</t>
    <phoneticPr fontId="5"/>
  </si>
  <si>
    <t>電気機械</t>
  </si>
  <si>
    <t>電気機器・関連商品</t>
    <phoneticPr fontId="5"/>
  </si>
  <si>
    <t>カメラ・眼鏡・時計</t>
    <rPh sb="4" eb="6">
      <t>メガネ</t>
    </rPh>
    <rPh sb="7" eb="9">
      <t>トケイ</t>
    </rPh>
    <phoneticPr fontId="5"/>
  </si>
  <si>
    <t>その他の製造品</t>
    <phoneticPr fontId="5"/>
  </si>
  <si>
    <t>入場料・娯楽費・その他</t>
    <phoneticPr fontId="5"/>
  </si>
  <si>
    <t>産業連関表
部門コード</t>
    <rPh sb="0" eb="2">
      <t>サンギョウ</t>
    </rPh>
    <rPh sb="2" eb="5">
      <t>レンカンヒョウ</t>
    </rPh>
    <rPh sb="6" eb="8">
      <t>ブモン</t>
    </rPh>
    <phoneticPr fontId="6"/>
  </si>
  <si>
    <t>産業連関表
部門名</t>
    <rPh sb="0" eb="2">
      <t>サンギョウ</t>
    </rPh>
    <rPh sb="2" eb="5">
      <t>レンカンヒョウ</t>
    </rPh>
    <rPh sb="6" eb="9">
      <t>ブモンメイ</t>
    </rPh>
    <phoneticPr fontId="6"/>
  </si>
  <si>
    <t>土産・買物代</t>
  </si>
  <si>
    <t>鉱業</t>
  </si>
  <si>
    <t>石油・石炭製品</t>
  </si>
  <si>
    <t>鉄鋼</t>
  </si>
  <si>
    <t>非鉄金属</t>
  </si>
  <si>
    <t>金属製品</t>
  </si>
  <si>
    <t>はん用機械</t>
  </si>
  <si>
    <t>生産用機械</t>
  </si>
  <si>
    <t>業務用機械</t>
  </si>
  <si>
    <t>電子部品</t>
  </si>
  <si>
    <t>建設</t>
  </si>
  <si>
    <t>廃棄物処理</t>
  </si>
  <si>
    <t>商業</t>
  </si>
  <si>
    <t>金融・保険</t>
  </si>
  <si>
    <t>不動産</t>
  </si>
  <si>
    <t>情報通信</t>
  </si>
  <si>
    <t>公務</t>
  </si>
  <si>
    <t>教育・研究</t>
  </si>
  <si>
    <t>医療・福祉</t>
  </si>
  <si>
    <t>対事業所サービス</t>
  </si>
  <si>
    <t>事務用品</t>
  </si>
  <si>
    <t>分類不明</t>
  </si>
  <si>
    <t>合計</t>
    <rPh sb="0" eb="2">
      <t>ゴウケイ</t>
    </rPh>
    <phoneticPr fontId="5"/>
  </si>
  <si>
    <t>合計</t>
    <rPh sb="0" eb="2">
      <t>ゴウケイ</t>
    </rPh>
    <phoneticPr fontId="4"/>
  </si>
  <si>
    <r>
      <t>鳥取県への観光客の1人あたり平均消費額：産業連関表の部門へ組替え</t>
    </r>
    <r>
      <rPr>
        <b/>
        <sz val="12"/>
        <color indexed="56"/>
        <rFont val="ＭＳ Ｐゴシック"/>
        <family val="3"/>
        <charset val="128"/>
      </rPr>
      <t>（県外客・宿泊）</t>
    </r>
    <rPh sb="0" eb="3">
      <t>トットリケン</t>
    </rPh>
    <rPh sb="5" eb="8">
      <t>カンコウキャク</t>
    </rPh>
    <rPh sb="20" eb="22">
      <t>サンギョウ</t>
    </rPh>
    <rPh sb="22" eb="25">
      <t>レンカンヒョウ</t>
    </rPh>
    <rPh sb="26" eb="28">
      <t>ブモン</t>
    </rPh>
    <rPh sb="29" eb="31">
      <t>クミカ</t>
    </rPh>
    <rPh sb="33" eb="36">
      <t>ケンガイキャク</t>
    </rPh>
    <rPh sb="37" eb="39">
      <t>シュクハク</t>
    </rPh>
    <phoneticPr fontId="4"/>
  </si>
  <si>
    <r>
      <t>鳥取県への観光客の1人あたり平均消費額</t>
    </r>
    <r>
      <rPr>
        <b/>
        <sz val="12"/>
        <color indexed="56"/>
        <rFont val="ＭＳ Ｐゴシック"/>
        <family val="3"/>
        <charset val="128"/>
      </rPr>
      <t>（県外客・宿泊）</t>
    </r>
    <rPh sb="0" eb="3">
      <t>トットリケン</t>
    </rPh>
    <rPh sb="5" eb="8">
      <t>カンコウキャク</t>
    </rPh>
    <rPh sb="20" eb="23">
      <t>ケンガイキャク</t>
    </rPh>
    <rPh sb="24" eb="26">
      <t>シュクハク</t>
    </rPh>
    <phoneticPr fontId="4"/>
  </si>
  <si>
    <t>農産物</t>
    <phoneticPr fontId="5"/>
  </si>
  <si>
    <t>農産加工品</t>
    <phoneticPr fontId="5"/>
  </si>
  <si>
    <t>水産物</t>
    <phoneticPr fontId="5"/>
  </si>
  <si>
    <t>水産加工品</t>
    <phoneticPr fontId="5"/>
  </si>
  <si>
    <t>菓子類</t>
    <phoneticPr fontId="5"/>
  </si>
  <si>
    <t>繊維製品</t>
    <phoneticPr fontId="5"/>
  </si>
  <si>
    <t>陶磁器・ガラス製品</t>
    <phoneticPr fontId="5"/>
  </si>
  <si>
    <t>木製品・紙製品</t>
    <phoneticPr fontId="5"/>
  </si>
  <si>
    <t>医薬品・化粧品</t>
    <phoneticPr fontId="5"/>
  </si>
  <si>
    <t>フィルム</t>
    <phoneticPr fontId="5"/>
  </si>
  <si>
    <t>電気機器・関連商品</t>
    <phoneticPr fontId="5"/>
  </si>
  <si>
    <t>その他の製造品</t>
    <phoneticPr fontId="5"/>
  </si>
  <si>
    <t>入場料・娯楽費・その他</t>
    <phoneticPr fontId="5"/>
  </si>
  <si>
    <t>単位：百万円</t>
    <rPh sb="0" eb="2">
      <t>タンイ</t>
    </rPh>
    <rPh sb="3" eb="4">
      <t>ヒャク</t>
    </rPh>
    <rPh sb="4" eb="6">
      <t>マンエン</t>
    </rPh>
    <phoneticPr fontId="15"/>
  </si>
  <si>
    <t>部門コード</t>
    <rPh sb="0" eb="2">
      <t>ブモン</t>
    </rPh>
    <phoneticPr fontId="15"/>
  </si>
  <si>
    <t>部門名</t>
    <rPh sb="0" eb="3">
      <t>ブモンメイ</t>
    </rPh>
    <phoneticPr fontId="15"/>
  </si>
  <si>
    <t>対象年</t>
    <rPh sb="0" eb="2">
      <t>タイショウ</t>
    </rPh>
    <rPh sb="2" eb="3">
      <t>ネン</t>
    </rPh>
    <phoneticPr fontId="4"/>
  </si>
  <si>
    <t>年</t>
    <rPh sb="0" eb="1">
      <t>ネン</t>
    </rPh>
    <phoneticPr fontId="4"/>
  </si>
  <si>
    <t>人</t>
    <rPh sb="0" eb="1">
      <t>ニン</t>
    </rPh>
    <phoneticPr fontId="9"/>
  </si>
  <si>
    <t>合計</t>
    <rPh sb="0" eb="2">
      <t>ゴウケイ</t>
    </rPh>
    <phoneticPr fontId="9"/>
  </si>
  <si>
    <t>観光客数</t>
    <rPh sb="0" eb="3">
      <t>カンコウキャク</t>
    </rPh>
    <rPh sb="3" eb="4">
      <t>スウ</t>
    </rPh>
    <phoneticPr fontId="9"/>
  </si>
  <si>
    <r>
      <t>旅行中の旅行消費額</t>
    </r>
    <r>
      <rPr>
        <b/>
        <sz val="12"/>
        <color indexed="56"/>
        <rFont val="ＭＳ Ｐゴシック"/>
        <family val="3"/>
        <charset val="128"/>
      </rPr>
      <t>（国内旅行・宿泊）</t>
    </r>
    <rPh sb="0" eb="3">
      <t>リョコウチュウ</t>
    </rPh>
    <rPh sb="4" eb="6">
      <t>リョコウ</t>
    </rPh>
    <rPh sb="6" eb="9">
      <t>ショウヒガク</t>
    </rPh>
    <rPh sb="10" eb="12">
      <t>コクナイ</t>
    </rPh>
    <rPh sb="12" eb="14">
      <t>リョコウ</t>
    </rPh>
    <phoneticPr fontId="15"/>
  </si>
  <si>
    <t>試算対象</t>
    <rPh sb="0" eb="2">
      <t>シサン</t>
    </rPh>
    <rPh sb="2" eb="4">
      <t>タイショウ</t>
    </rPh>
    <phoneticPr fontId="5"/>
  </si>
  <si>
    <t>土産代等</t>
    <phoneticPr fontId="4"/>
  </si>
  <si>
    <r>
      <t>鳥取県への観光客の1人あたり平均消費額：産業連関表の部門へ組替え</t>
    </r>
    <r>
      <rPr>
        <b/>
        <sz val="12"/>
        <color indexed="56"/>
        <rFont val="ＭＳ Ｐゴシック"/>
        <family val="3"/>
        <charset val="128"/>
      </rPr>
      <t>（県外客・日帰り）</t>
    </r>
    <rPh sb="0" eb="3">
      <t>トットリケン</t>
    </rPh>
    <rPh sb="5" eb="8">
      <t>カンコウキャク</t>
    </rPh>
    <rPh sb="20" eb="22">
      <t>サンギョウ</t>
    </rPh>
    <rPh sb="22" eb="25">
      <t>レンカンヒョウ</t>
    </rPh>
    <rPh sb="26" eb="28">
      <t>ブモン</t>
    </rPh>
    <rPh sb="29" eb="31">
      <t>クミカ</t>
    </rPh>
    <rPh sb="33" eb="36">
      <t>ケンガイキャク</t>
    </rPh>
    <rPh sb="37" eb="39">
      <t>ヒガエ</t>
    </rPh>
    <phoneticPr fontId="4"/>
  </si>
  <si>
    <r>
      <t>鳥取県への観光客の1人あたり平均消費額</t>
    </r>
    <r>
      <rPr>
        <b/>
        <sz val="12"/>
        <color indexed="56"/>
        <rFont val="ＭＳ Ｐゴシック"/>
        <family val="3"/>
        <charset val="128"/>
      </rPr>
      <t>（県外客・日帰り）</t>
    </r>
    <rPh sb="0" eb="3">
      <t>トットリケン</t>
    </rPh>
    <rPh sb="5" eb="8">
      <t>カンコウキャク</t>
    </rPh>
    <rPh sb="20" eb="23">
      <t>ケンガイキャク</t>
    </rPh>
    <rPh sb="24" eb="26">
      <t>ヒガエ</t>
    </rPh>
    <phoneticPr fontId="4"/>
  </si>
  <si>
    <r>
      <t>旅行中の旅行消費額</t>
    </r>
    <r>
      <rPr>
        <b/>
        <sz val="12"/>
        <color indexed="56"/>
        <rFont val="ＭＳ Ｐゴシック"/>
        <family val="3"/>
        <charset val="128"/>
      </rPr>
      <t>（国内旅行・日帰り）</t>
    </r>
    <rPh sb="0" eb="3">
      <t>リョコウチュウ</t>
    </rPh>
    <rPh sb="4" eb="6">
      <t>リョコウ</t>
    </rPh>
    <rPh sb="6" eb="9">
      <t>ショウヒガク</t>
    </rPh>
    <rPh sb="10" eb="12">
      <t>コクナイ</t>
    </rPh>
    <rPh sb="12" eb="14">
      <t>リョコウ</t>
    </rPh>
    <rPh sb="15" eb="17">
      <t>ヒガエ</t>
    </rPh>
    <phoneticPr fontId="15"/>
  </si>
  <si>
    <t>鳥取県への観光客の1人あたり平均消費額：産業連関表の部門へ組替え（県内客・宿泊）</t>
    <rPh sb="0" eb="3">
      <t>トットリケン</t>
    </rPh>
    <rPh sb="5" eb="8">
      <t>カンコウキャク</t>
    </rPh>
    <rPh sb="20" eb="22">
      <t>サンギョウ</t>
    </rPh>
    <rPh sb="22" eb="25">
      <t>レンカンヒョウ</t>
    </rPh>
    <rPh sb="26" eb="28">
      <t>ブモン</t>
    </rPh>
    <rPh sb="29" eb="31">
      <t>クミカ</t>
    </rPh>
    <phoneticPr fontId="4"/>
  </si>
  <si>
    <t>鳥取県への観光客の1人あたり平均消費額（県内客・宿泊）</t>
    <rPh sb="0" eb="3">
      <t>トットリケン</t>
    </rPh>
    <rPh sb="5" eb="8">
      <t>カンコウキャク</t>
    </rPh>
    <phoneticPr fontId="4"/>
  </si>
  <si>
    <t>鳥取県への観光客の1人あたり平均消費額：産業連関表の部門へ組替え（県内客・日帰り）</t>
    <rPh sb="0" eb="3">
      <t>トットリケン</t>
    </rPh>
    <rPh sb="5" eb="8">
      <t>カンコウキャク</t>
    </rPh>
    <rPh sb="20" eb="22">
      <t>サンギョウ</t>
    </rPh>
    <rPh sb="22" eb="25">
      <t>レンカンヒョウ</t>
    </rPh>
    <rPh sb="26" eb="28">
      <t>ブモン</t>
    </rPh>
    <rPh sb="29" eb="31">
      <t>クミカ</t>
    </rPh>
    <phoneticPr fontId="4"/>
  </si>
  <si>
    <t>鳥取県への観光客の1人あたり平均消費額（県内客・日帰り）</t>
    <rPh sb="0" eb="3">
      <t>トットリケン</t>
    </rPh>
    <rPh sb="5" eb="8">
      <t>カンコウキャク</t>
    </rPh>
    <phoneticPr fontId="4"/>
  </si>
  <si>
    <t>県外客
（宿泊）</t>
    <phoneticPr fontId="5"/>
  </si>
  <si>
    <t>県外客
（日帰り）</t>
    <phoneticPr fontId="5"/>
  </si>
  <si>
    <t>県内客
（宿泊）</t>
    <phoneticPr fontId="5"/>
  </si>
  <si>
    <t>県内客
（日帰り）</t>
    <phoneticPr fontId="5"/>
  </si>
  <si>
    <t>以下の白色セルに試算対象の観光客数と対象年を入力してください。試算結果が右表に表示されます。</t>
    <rPh sb="0" eb="2">
      <t>イカ</t>
    </rPh>
    <rPh sb="3" eb="5">
      <t>シロイロ</t>
    </rPh>
    <rPh sb="8" eb="10">
      <t>シサン</t>
    </rPh>
    <rPh sb="10" eb="12">
      <t>タイショウ</t>
    </rPh>
    <rPh sb="13" eb="16">
      <t>カンコウキャク</t>
    </rPh>
    <rPh sb="16" eb="17">
      <t>スウ</t>
    </rPh>
    <rPh sb="18" eb="20">
      <t>タイショウ</t>
    </rPh>
    <rPh sb="20" eb="21">
      <t>トシ</t>
    </rPh>
    <rPh sb="22" eb="24">
      <t>ニュウリョク</t>
    </rPh>
    <phoneticPr fontId="5"/>
  </si>
  <si>
    <r>
      <t>観光消費額試算結果</t>
    </r>
    <r>
      <rPr>
        <b/>
        <sz val="10"/>
        <color indexed="56"/>
        <rFont val="ＭＳ Ｐゴシック"/>
        <family val="3"/>
        <charset val="128"/>
      </rPr>
      <t>（億円）</t>
    </r>
    <rPh sb="0" eb="2">
      <t>カンコウ</t>
    </rPh>
    <rPh sb="2" eb="4">
      <t>ショウヒ</t>
    </rPh>
    <rPh sb="4" eb="5">
      <t>ガク</t>
    </rPh>
    <rPh sb="5" eb="7">
      <t>シサン</t>
    </rPh>
    <rPh sb="7" eb="9">
      <t>ケッカ</t>
    </rPh>
    <rPh sb="10" eb="12">
      <t>オクエン</t>
    </rPh>
    <phoneticPr fontId="5"/>
  </si>
  <si>
    <t>県外客（宿泊）</t>
    <rPh sb="4" eb="6">
      <t>シュクハク</t>
    </rPh>
    <phoneticPr fontId="4"/>
  </si>
  <si>
    <t>県外客（日帰り）</t>
    <rPh sb="4" eb="6">
      <t>ヒガエ</t>
    </rPh>
    <phoneticPr fontId="5"/>
  </si>
  <si>
    <t>県内客（宿泊）</t>
    <phoneticPr fontId="5"/>
  </si>
  <si>
    <t>県内客（日帰り）</t>
    <phoneticPr fontId="5"/>
  </si>
  <si>
    <t>その他土産代・買物代</t>
    <rPh sb="2" eb="3">
      <t>ホカ</t>
    </rPh>
    <rPh sb="3" eb="6">
      <t>ミヤゲダイ</t>
    </rPh>
    <rPh sb="7" eb="8">
      <t>カ</t>
    </rPh>
    <rPh sb="8" eb="9">
      <t>モノ</t>
    </rPh>
    <rPh sb="9" eb="10">
      <t>ダイ</t>
    </rPh>
    <phoneticPr fontId="17"/>
  </si>
  <si>
    <t>西暦</t>
    <rPh sb="0" eb="2">
      <t>セイレキ</t>
    </rPh>
    <phoneticPr fontId="5"/>
  </si>
  <si>
    <t>01</t>
  </si>
  <si>
    <t>02</t>
  </si>
  <si>
    <t>林業</t>
  </si>
  <si>
    <t>03</t>
  </si>
  <si>
    <t>04</t>
  </si>
  <si>
    <t>05</t>
  </si>
  <si>
    <t>飲食料品</t>
  </si>
  <si>
    <t>06</t>
  </si>
  <si>
    <t>07</t>
  </si>
  <si>
    <t>08</t>
  </si>
  <si>
    <t>09</t>
  </si>
  <si>
    <t>10</t>
  </si>
  <si>
    <t>プラスチック・ゴム製品</t>
  </si>
  <si>
    <t>11</t>
  </si>
  <si>
    <t>12</t>
  </si>
  <si>
    <t>13</t>
  </si>
  <si>
    <t>14</t>
  </si>
  <si>
    <t>15</t>
  </si>
  <si>
    <t>16</t>
  </si>
  <si>
    <t>17</t>
  </si>
  <si>
    <t>18</t>
  </si>
  <si>
    <t>19</t>
  </si>
  <si>
    <t>20</t>
  </si>
  <si>
    <t>情報通信機器</t>
  </si>
  <si>
    <t>21</t>
  </si>
  <si>
    <t>輸送機械</t>
  </si>
  <si>
    <t>22</t>
  </si>
  <si>
    <t>23</t>
  </si>
  <si>
    <t>24</t>
  </si>
  <si>
    <t>電力・ガス・熱供給</t>
  </si>
  <si>
    <t>25</t>
  </si>
  <si>
    <t>水道</t>
  </si>
  <si>
    <t>26</t>
  </si>
  <si>
    <t>27</t>
  </si>
  <si>
    <t>28</t>
  </si>
  <si>
    <t>29</t>
  </si>
  <si>
    <t>30</t>
  </si>
  <si>
    <t>運輸・郵便</t>
  </si>
  <si>
    <t>31</t>
  </si>
  <si>
    <t>32</t>
  </si>
  <si>
    <t>33</t>
  </si>
  <si>
    <t>34</t>
  </si>
  <si>
    <t>35</t>
  </si>
  <si>
    <t>他に分類されない会員制団体</t>
  </si>
  <si>
    <t>36</t>
  </si>
  <si>
    <t>37</t>
  </si>
  <si>
    <t>38</t>
  </si>
  <si>
    <t>39</t>
  </si>
  <si>
    <t>運輸・郵便</t>
    <rPh sb="3" eb="5">
      <t>ユウビン</t>
    </rPh>
    <phoneticPr fontId="6"/>
  </si>
  <si>
    <t>飲食料品</t>
    <phoneticPr fontId="4"/>
  </si>
  <si>
    <t>飲食料品</t>
    <phoneticPr fontId="4"/>
  </si>
  <si>
    <t>鳥取県観光消費額試算ファイル ver.1.01</t>
    <rPh sb="0" eb="3">
      <t>トットリケン</t>
    </rPh>
    <rPh sb="3" eb="5">
      <t>カンコウ</t>
    </rPh>
    <rPh sb="5" eb="7">
      <t>ショウヒ</t>
    </rPh>
    <rPh sb="7" eb="8">
      <t>ガク</t>
    </rPh>
    <rPh sb="8" eb="10">
      <t>シサン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</si>
</sst>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quot;@&quot;）&quot;"/>
    <numFmt numFmtId="177" formatCode="#,##0;&quot;▲ &quot;#,##0"/>
    <numFmt numFmtId="178" formatCode="##00;\-##00"/>
    <numFmt numFmtId="179" formatCode="#,##0.00_ "/>
    <numFmt numFmtId="180" formatCode="#,##0_ "/>
    <numFmt numFmtId="181" formatCode="##00&quot;年&quot;"/>
  </numFmts>
  <fonts count="23" x14ac:knownFonts="1">
    <font>
      <sz val="11"/>
      <color theme="1"/>
      <name val="ＭＳ Ｐゴシック"/>
      <family val="3"/>
      <charset val="128"/>
      <scheme val="minor"/>
    </font>
    <font>
      <sz val="9"/>
      <name val="ＭＳ 明朝"/>
      <family val="1"/>
      <charset val="128"/>
    </font>
    <font>
      <sz val="10"/>
      <name val="ＭＳ Ｐゴシック"/>
      <family val="3"/>
      <charset val="128"/>
    </font>
    <font>
      <b/>
      <sz val="12"/>
      <name val="ＭＳ Ｐゴシック"/>
      <family val="3"/>
      <charset val="128"/>
    </font>
    <font>
      <sz val="6"/>
      <name val="ＭＳ 明朝"/>
      <family val="1"/>
      <charset val="128"/>
    </font>
    <font>
      <sz val="6"/>
      <name val="ＭＳ Ｐゴシック"/>
      <family val="3"/>
      <charset val="128"/>
    </font>
    <font>
      <sz val="11"/>
      <color indexed="20"/>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0"/>
      <name val="ＭＳ ゴシック"/>
      <family val="3"/>
      <charset val="128"/>
    </font>
    <font>
      <b/>
      <sz val="12"/>
      <color indexed="56"/>
      <name val="ＭＳ Ｐゴシック"/>
      <family val="3"/>
      <charset val="128"/>
    </font>
    <font>
      <b/>
      <sz val="10"/>
      <color indexed="10"/>
      <name val="ＭＳ Ｐゴシック"/>
      <family val="3"/>
      <charset val="128"/>
    </font>
    <font>
      <sz val="9"/>
      <name val="ＭＳ Ｐゴシック"/>
      <family val="3"/>
      <charset val="128"/>
    </font>
    <font>
      <sz val="10"/>
      <color indexed="81"/>
      <name val="ＭＳ Ｐゴシック"/>
      <family val="3"/>
      <charset val="128"/>
    </font>
    <font>
      <sz val="10.5"/>
      <color indexed="8"/>
      <name val="ＭＳ Ｐゴシック"/>
      <family val="3"/>
      <charset val="128"/>
    </font>
    <font>
      <b/>
      <sz val="10"/>
      <color indexed="56"/>
      <name val="ＭＳ Ｐゴシック"/>
      <family val="3"/>
      <charset val="128"/>
    </font>
    <font>
      <sz val="10"/>
      <color indexed="62"/>
      <name val="ＭＳ ゴシック"/>
      <family val="3"/>
      <charset val="128"/>
    </font>
    <font>
      <sz val="11"/>
      <color theme="1"/>
      <name val="ＭＳ Ｐゴシック"/>
      <family val="3"/>
      <charset val="128"/>
      <scheme val="minor"/>
    </font>
    <font>
      <sz val="10"/>
      <color theme="1"/>
      <name val="ＭＳ ゴシック"/>
      <family val="3"/>
      <charset val="128"/>
    </font>
    <font>
      <sz val="10"/>
      <color theme="1"/>
      <name val="ＭＳ Ｐゴシック"/>
      <family val="3"/>
      <charset val="128"/>
    </font>
    <font>
      <b/>
      <sz val="12"/>
      <color theme="3"/>
      <name val="ＭＳ Ｐゴシック"/>
      <family val="3"/>
      <charset val="128"/>
    </font>
    <font>
      <sz val="9"/>
      <color theme="3"/>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style="thin">
        <color theme="1"/>
      </left>
      <right style="thin">
        <color theme="1"/>
      </right>
      <top style="thin">
        <color theme="1"/>
      </top>
      <bottom/>
      <diagonal/>
    </border>
    <border>
      <left/>
      <right style="thin">
        <color theme="1"/>
      </right>
      <top style="thin">
        <color theme="1"/>
      </top>
      <bottom/>
      <diagonal/>
    </border>
    <border>
      <left/>
      <right/>
      <top style="thin">
        <color theme="1"/>
      </top>
      <bottom/>
      <diagonal/>
    </border>
    <border>
      <left style="thin">
        <color theme="1"/>
      </left>
      <right/>
      <top/>
      <bottom/>
      <diagonal/>
    </border>
    <border>
      <left style="thin">
        <color theme="1"/>
      </left>
      <right style="thin">
        <color theme="1"/>
      </right>
      <top/>
      <bottom/>
      <diagonal/>
    </border>
    <border>
      <left/>
      <right style="thin">
        <color theme="1"/>
      </right>
      <top/>
      <bottom/>
      <diagonal/>
    </border>
    <border>
      <left style="thin">
        <color theme="1"/>
      </left>
      <right/>
      <top style="hair">
        <color theme="1"/>
      </top>
      <bottom/>
      <diagonal/>
    </border>
    <border>
      <left style="thin">
        <color theme="1"/>
      </left>
      <right style="thin">
        <color theme="1"/>
      </right>
      <top style="hair">
        <color theme="1"/>
      </top>
      <bottom/>
      <diagonal/>
    </border>
    <border>
      <left/>
      <right style="thin">
        <color theme="1"/>
      </right>
      <top style="hair">
        <color theme="1"/>
      </top>
      <bottom/>
      <diagonal/>
    </border>
    <border>
      <left/>
      <right/>
      <top style="hair">
        <color theme="1"/>
      </top>
      <bottom/>
      <diagonal/>
    </border>
    <border>
      <left style="thin">
        <color theme="1"/>
      </left>
      <right/>
      <top/>
      <bottom style="hair">
        <color theme="1"/>
      </bottom>
      <diagonal/>
    </border>
    <border>
      <left style="thin">
        <color theme="1"/>
      </left>
      <right style="thin">
        <color theme="1"/>
      </right>
      <top/>
      <bottom style="hair">
        <color theme="1"/>
      </bottom>
      <diagonal/>
    </border>
    <border>
      <left/>
      <right style="thin">
        <color theme="1"/>
      </right>
      <top/>
      <bottom style="hair">
        <color theme="1"/>
      </bottom>
      <diagonal/>
    </border>
    <border>
      <left/>
      <right/>
      <top/>
      <bottom style="hair">
        <color theme="1"/>
      </bottom>
      <diagonal/>
    </border>
    <border>
      <left style="thin">
        <color theme="1"/>
      </left>
      <right/>
      <top/>
      <bottom style="thin">
        <color theme="1"/>
      </bottom>
      <diagonal/>
    </border>
    <border>
      <left style="thin">
        <color theme="1"/>
      </left>
      <right style="thin">
        <color theme="1"/>
      </right>
      <top/>
      <bottom style="thin">
        <color theme="1"/>
      </bottom>
      <diagonal/>
    </border>
    <border>
      <left/>
      <right style="thin">
        <color theme="1"/>
      </right>
      <top/>
      <bottom style="thin">
        <color theme="1"/>
      </bottom>
      <diagonal/>
    </border>
    <border>
      <left/>
      <right/>
      <top/>
      <bottom style="thin">
        <color theme="1"/>
      </bottom>
      <diagonal/>
    </border>
    <border>
      <left/>
      <right/>
      <top style="thin">
        <color theme="1"/>
      </top>
      <bottom style="thin">
        <color theme="1"/>
      </bottom>
      <diagonal/>
    </border>
    <border>
      <left style="hair">
        <color theme="1"/>
      </left>
      <right style="thin">
        <color theme="1"/>
      </right>
      <top style="thin">
        <color indexed="64"/>
      </top>
      <bottom/>
      <diagonal/>
    </border>
    <border>
      <left style="hair">
        <color theme="1"/>
      </left>
      <right style="thin">
        <color theme="1"/>
      </right>
      <top style="thin">
        <color theme="1"/>
      </top>
      <bottom/>
      <diagonal/>
    </border>
    <border>
      <left style="hair">
        <color theme="1"/>
      </left>
      <right style="thin">
        <color theme="1"/>
      </right>
      <top/>
      <bottom/>
      <diagonal/>
    </border>
    <border>
      <left style="thin">
        <color theme="1"/>
      </left>
      <right/>
      <top/>
      <bottom style="double">
        <color theme="1"/>
      </bottom>
      <diagonal/>
    </border>
    <border>
      <left/>
      <right/>
      <top/>
      <bottom style="double">
        <color theme="1"/>
      </bottom>
      <diagonal/>
    </border>
    <border>
      <left/>
      <right style="thin">
        <color theme="1"/>
      </right>
      <top/>
      <bottom style="double">
        <color theme="1"/>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thin">
        <color theme="1"/>
      </right>
      <top style="double">
        <color theme="1"/>
      </top>
      <bottom style="thin">
        <color theme="1"/>
      </bottom>
      <diagonal/>
    </border>
    <border>
      <left style="hair">
        <color theme="1"/>
      </left>
      <right style="thin">
        <color theme="1"/>
      </right>
      <top style="hair">
        <color theme="1"/>
      </top>
      <bottom/>
      <diagonal/>
    </border>
    <border>
      <left style="hair">
        <color theme="1"/>
      </left>
      <right style="thin">
        <color theme="1"/>
      </right>
      <top/>
      <bottom style="hair">
        <color theme="1"/>
      </bottom>
      <diagonal/>
    </border>
    <border>
      <left style="thin">
        <color theme="1"/>
      </left>
      <right style="thin">
        <color theme="1"/>
      </right>
      <top/>
      <bottom style="double">
        <color theme="1"/>
      </bottom>
      <diagonal/>
    </border>
    <border>
      <left style="hair">
        <color theme="1"/>
      </left>
      <right style="thin">
        <color theme="1"/>
      </right>
      <top/>
      <bottom style="double">
        <color theme="1"/>
      </bottom>
      <diagonal/>
    </border>
    <border>
      <left style="hair">
        <color theme="1"/>
      </left>
      <right style="thin">
        <color theme="1"/>
      </right>
      <top/>
      <bottom style="thin">
        <color indexed="64"/>
      </bottom>
      <diagonal/>
    </border>
    <border>
      <left/>
      <right style="thin">
        <color indexed="64"/>
      </right>
      <top style="thin">
        <color theme="1"/>
      </top>
      <bottom style="thin">
        <color theme="1"/>
      </bottom>
      <diagonal/>
    </border>
  </borders>
  <cellStyleXfs count="8">
    <xf numFmtId="0" fontId="0" fillId="0" borderId="0">
      <alignment vertical="center"/>
    </xf>
    <xf numFmtId="38" fontId="7" fillId="0" borderId="0" applyFont="0" applyFill="0" applyBorder="0" applyAlignment="0" applyProtection="0"/>
    <xf numFmtId="38" fontId="1" fillId="0" borderId="0" applyFont="0" applyFill="0" applyBorder="0" applyAlignment="0" applyProtection="0"/>
    <xf numFmtId="0" fontId="7" fillId="0" borderId="0"/>
    <xf numFmtId="0" fontId="18" fillId="0" borderId="0">
      <alignment vertical="center"/>
    </xf>
    <xf numFmtId="0" fontId="1" fillId="0" borderId="0"/>
    <xf numFmtId="0" fontId="7" fillId="0" borderId="0">
      <alignment vertical="center"/>
    </xf>
    <xf numFmtId="0" fontId="8" fillId="0" borderId="0"/>
  </cellStyleXfs>
  <cellXfs count="117">
    <xf numFmtId="0" fontId="0" fillId="0" borderId="0" xfId="0">
      <alignment vertical="center"/>
    </xf>
    <xf numFmtId="0" fontId="19" fillId="2" borderId="0" xfId="0" applyFont="1" applyFill="1" applyProtection="1">
      <alignment vertical="center"/>
      <protection hidden="1"/>
    </xf>
    <xf numFmtId="38" fontId="3" fillId="2" borderId="0" xfId="2" applyFont="1" applyFill="1" applyBorder="1" applyAlignment="1" applyProtection="1">
      <alignment vertical="center"/>
      <protection hidden="1"/>
    </xf>
    <xf numFmtId="176" fontId="2" fillId="2" borderId="0" xfId="0" applyNumberFormat="1" applyFont="1" applyFill="1" applyAlignment="1" applyProtection="1">
      <alignment horizontal="left" vertical="center"/>
      <protection hidden="1"/>
    </xf>
    <xf numFmtId="0" fontId="2" fillId="3" borderId="5" xfId="0" applyNumberFormat="1" applyFont="1" applyFill="1" applyBorder="1" applyAlignment="1" applyProtection="1">
      <alignment horizontal="centerContinuous" vertical="center" wrapText="1"/>
      <protection hidden="1"/>
    </xf>
    <xf numFmtId="0" fontId="19" fillId="3" borderId="6" xfId="0" applyNumberFormat="1" applyFont="1" applyFill="1" applyBorder="1" applyAlignment="1" applyProtection="1">
      <alignment horizontal="centerContinuous" vertical="center" wrapText="1"/>
      <protection hidden="1"/>
    </xf>
    <xf numFmtId="0" fontId="19" fillId="3" borderId="7" xfId="0" applyFont="1" applyFill="1" applyBorder="1" applyAlignment="1" applyProtection="1">
      <alignment horizontal="center" vertical="center"/>
      <protection hidden="1"/>
    </xf>
    <xf numFmtId="178" fontId="10" fillId="3" borderId="8" xfId="2" applyNumberFormat="1" applyFont="1" applyFill="1" applyBorder="1" applyAlignment="1" applyProtection="1">
      <alignment horizontal="center" vertical="center"/>
      <protection hidden="1"/>
    </xf>
    <xf numFmtId="0" fontId="2" fillId="3" borderId="9" xfId="6" applyFont="1" applyFill="1" applyBorder="1" applyAlignment="1" applyProtection="1">
      <alignment horizontal="left" vertical="center"/>
      <protection hidden="1"/>
    </xf>
    <xf numFmtId="180" fontId="10" fillId="3" borderId="10" xfId="6" applyNumberFormat="1" applyFont="1" applyFill="1" applyBorder="1" applyAlignment="1" applyProtection="1">
      <alignment vertical="center"/>
      <protection hidden="1"/>
    </xf>
    <xf numFmtId="180" fontId="10" fillId="3" borderId="11" xfId="6" applyNumberFormat="1" applyFont="1" applyFill="1" applyBorder="1" applyAlignment="1" applyProtection="1">
      <alignment vertical="center"/>
      <protection hidden="1"/>
    </xf>
    <xf numFmtId="178" fontId="10" fillId="3" borderId="12" xfId="2" applyNumberFormat="1" applyFont="1" applyFill="1" applyBorder="1" applyAlignment="1" applyProtection="1">
      <alignment horizontal="center" vertical="center"/>
      <protection hidden="1"/>
    </xf>
    <xf numFmtId="0" fontId="2" fillId="3" borderId="13" xfId="6" applyFont="1" applyFill="1" applyBorder="1" applyAlignment="1" applyProtection="1">
      <alignment horizontal="left" vertical="center"/>
      <protection hidden="1"/>
    </xf>
    <xf numFmtId="180" fontId="10" fillId="3" borderId="14" xfId="6" applyNumberFormat="1" applyFont="1" applyFill="1" applyBorder="1" applyAlignment="1" applyProtection="1">
      <alignment vertical="center"/>
      <protection hidden="1"/>
    </xf>
    <xf numFmtId="180" fontId="10" fillId="3" borderId="0" xfId="6" applyNumberFormat="1" applyFont="1" applyFill="1" applyBorder="1" applyAlignment="1" applyProtection="1">
      <alignment vertical="center"/>
      <protection hidden="1"/>
    </xf>
    <xf numFmtId="178" fontId="10" fillId="3" borderId="15" xfId="2" applyNumberFormat="1" applyFont="1" applyFill="1" applyBorder="1" applyAlignment="1" applyProtection="1">
      <alignment horizontal="center" vertical="center"/>
      <protection hidden="1"/>
    </xf>
    <xf numFmtId="0" fontId="2" fillId="3" borderId="16" xfId="6" applyFont="1" applyFill="1" applyBorder="1" applyAlignment="1" applyProtection="1">
      <alignment horizontal="left" vertical="center"/>
      <protection hidden="1"/>
    </xf>
    <xf numFmtId="180" fontId="10" fillId="3" borderId="17" xfId="6" applyNumberFormat="1" applyFont="1" applyFill="1" applyBorder="1" applyAlignment="1" applyProtection="1">
      <alignment vertical="center"/>
      <protection hidden="1"/>
    </xf>
    <xf numFmtId="180" fontId="10" fillId="3" borderId="18" xfId="6" applyNumberFormat="1" applyFont="1" applyFill="1" applyBorder="1" applyAlignment="1" applyProtection="1">
      <alignment vertical="center"/>
      <protection hidden="1"/>
    </xf>
    <xf numFmtId="178" fontId="10" fillId="3" borderId="19" xfId="2" applyNumberFormat="1" applyFont="1" applyFill="1" applyBorder="1" applyAlignment="1" applyProtection="1">
      <alignment horizontal="center" vertical="center"/>
      <protection hidden="1"/>
    </xf>
    <xf numFmtId="0" fontId="2" fillId="3" borderId="20" xfId="6" applyFont="1" applyFill="1" applyBorder="1" applyAlignment="1" applyProtection="1">
      <alignment horizontal="left" vertical="center"/>
      <protection hidden="1"/>
    </xf>
    <xf numFmtId="180" fontId="10" fillId="3" borderId="21" xfId="6" applyNumberFormat="1" applyFont="1" applyFill="1" applyBorder="1" applyAlignment="1" applyProtection="1">
      <alignment vertical="center"/>
      <protection hidden="1"/>
    </xf>
    <xf numFmtId="180" fontId="10" fillId="3" borderId="22" xfId="6" applyNumberFormat="1" applyFont="1" applyFill="1" applyBorder="1" applyAlignment="1" applyProtection="1">
      <alignment vertical="center"/>
      <protection hidden="1"/>
    </xf>
    <xf numFmtId="178" fontId="10" fillId="3" borderId="23" xfId="2" applyNumberFormat="1" applyFont="1" applyFill="1" applyBorder="1" applyAlignment="1" applyProtection="1">
      <alignment horizontal="center" vertical="center"/>
      <protection hidden="1"/>
    </xf>
    <xf numFmtId="0" fontId="2" fillId="3" borderId="24" xfId="6" applyFont="1" applyFill="1" applyBorder="1" applyAlignment="1" applyProtection="1">
      <alignment horizontal="left" vertical="center"/>
      <protection hidden="1"/>
    </xf>
    <xf numFmtId="180" fontId="10" fillId="3" borderId="25" xfId="6" applyNumberFormat="1" applyFont="1" applyFill="1" applyBorder="1" applyAlignment="1" applyProtection="1">
      <alignment vertical="center"/>
      <protection hidden="1"/>
    </xf>
    <xf numFmtId="180" fontId="10" fillId="3" borderId="26" xfId="6" applyNumberFormat="1" applyFont="1" applyFill="1" applyBorder="1" applyAlignment="1" applyProtection="1">
      <alignment vertical="center"/>
      <protection hidden="1"/>
    </xf>
    <xf numFmtId="178" fontId="10" fillId="2" borderId="0" xfId="2" applyNumberFormat="1" applyFont="1" applyFill="1" applyBorder="1" applyAlignment="1" applyProtection="1">
      <alignment horizontal="center" vertical="center"/>
      <protection hidden="1"/>
    </xf>
    <xf numFmtId="0" fontId="2" fillId="2" borderId="0" xfId="6" applyFont="1" applyFill="1" applyBorder="1" applyAlignment="1" applyProtection="1">
      <alignment horizontal="left" vertical="center"/>
      <protection hidden="1"/>
    </xf>
    <xf numFmtId="180" fontId="10" fillId="2" borderId="0" xfId="6" applyNumberFormat="1" applyFont="1" applyFill="1" applyBorder="1" applyAlignment="1" applyProtection="1">
      <alignment vertical="center"/>
      <protection hidden="1"/>
    </xf>
    <xf numFmtId="0" fontId="2" fillId="3" borderId="6" xfId="0" applyNumberFormat="1" applyFont="1" applyFill="1" applyBorder="1" applyAlignment="1" applyProtection="1">
      <alignment horizontal="centerContinuous" vertical="center" wrapText="1"/>
      <protection hidden="1"/>
    </xf>
    <xf numFmtId="0" fontId="19" fillId="3" borderId="6" xfId="0" applyFont="1" applyFill="1" applyBorder="1" applyAlignment="1" applyProtection="1">
      <alignment horizontal="center" vertical="center"/>
      <protection hidden="1"/>
    </xf>
    <xf numFmtId="178" fontId="10" fillId="3" borderId="9" xfId="2" applyNumberFormat="1" applyFont="1" applyFill="1" applyBorder="1" applyAlignment="1" applyProtection="1">
      <alignment horizontal="center" vertical="center"/>
      <protection hidden="1"/>
    </xf>
    <xf numFmtId="0" fontId="20" fillId="3" borderId="9" xfId="0" applyFont="1" applyFill="1" applyBorder="1" applyAlignment="1" applyProtection="1">
      <alignment horizontal="left" vertical="center"/>
      <protection hidden="1"/>
    </xf>
    <xf numFmtId="177" fontId="19" fillId="2" borderId="11" xfId="0" applyNumberFormat="1" applyFont="1" applyFill="1" applyBorder="1" applyProtection="1">
      <alignment vertical="center"/>
      <protection hidden="1"/>
    </xf>
    <xf numFmtId="177" fontId="19" fillId="2" borderId="10" xfId="0" applyNumberFormat="1" applyFont="1" applyFill="1" applyBorder="1" applyProtection="1">
      <alignment vertical="center"/>
      <protection hidden="1"/>
    </xf>
    <xf numFmtId="178" fontId="10" fillId="3" borderId="13" xfId="2" applyNumberFormat="1" applyFont="1" applyFill="1" applyBorder="1" applyAlignment="1" applyProtection="1">
      <alignment horizontal="center" vertical="center"/>
      <protection hidden="1"/>
    </xf>
    <xf numFmtId="0" fontId="20" fillId="3" borderId="13" xfId="0" applyFont="1" applyFill="1" applyBorder="1" applyAlignment="1" applyProtection="1">
      <alignment horizontal="left" vertical="center"/>
      <protection hidden="1"/>
    </xf>
    <xf numFmtId="177" fontId="19" fillId="2" borderId="0" xfId="0" applyNumberFormat="1" applyFont="1" applyFill="1" applyBorder="1" applyProtection="1">
      <alignment vertical="center"/>
      <protection hidden="1"/>
    </xf>
    <xf numFmtId="177" fontId="19" fillId="2" borderId="14" xfId="0" applyNumberFormat="1" applyFont="1" applyFill="1" applyBorder="1" applyProtection="1">
      <alignment vertical="center"/>
      <protection hidden="1"/>
    </xf>
    <xf numFmtId="0" fontId="20" fillId="3" borderId="13" xfId="0" applyFont="1" applyFill="1" applyBorder="1" applyAlignment="1" applyProtection="1">
      <alignment horizontal="left" vertical="center" indent="1"/>
      <protection hidden="1"/>
    </xf>
    <xf numFmtId="177" fontId="19" fillId="3" borderId="0" xfId="0" applyNumberFormat="1" applyFont="1" applyFill="1" applyBorder="1" applyProtection="1">
      <alignment vertical="center"/>
      <protection hidden="1"/>
    </xf>
    <xf numFmtId="177" fontId="19" fillId="3" borderId="14" xfId="0" applyNumberFormat="1" applyFont="1" applyFill="1" applyBorder="1" applyProtection="1">
      <alignment vertical="center"/>
      <protection hidden="1"/>
    </xf>
    <xf numFmtId="178" fontId="10" fillId="3" borderId="24" xfId="2" applyNumberFormat="1" applyFont="1" applyFill="1" applyBorder="1" applyAlignment="1" applyProtection="1">
      <alignment horizontal="center" vertical="center"/>
      <protection hidden="1"/>
    </xf>
    <xf numFmtId="0" fontId="20" fillId="3" borderId="24" xfId="0" applyFont="1" applyFill="1" applyBorder="1" applyAlignment="1" applyProtection="1">
      <alignment horizontal="left" vertical="center"/>
      <protection hidden="1"/>
    </xf>
    <xf numFmtId="0" fontId="20" fillId="3" borderId="24" xfId="0" applyFont="1" applyFill="1" applyBorder="1" applyAlignment="1" applyProtection="1">
      <alignment horizontal="left" vertical="center" indent="1"/>
      <protection hidden="1"/>
    </xf>
    <xf numFmtId="177" fontId="19" fillId="3" borderId="26" xfId="0" applyNumberFormat="1" applyFont="1" applyFill="1" applyBorder="1" applyProtection="1">
      <alignment vertical="center"/>
      <protection hidden="1"/>
    </xf>
    <xf numFmtId="177" fontId="19" fillId="3" borderId="25" xfId="0" applyNumberFormat="1" applyFont="1" applyFill="1" applyBorder="1" applyProtection="1">
      <alignment vertical="center"/>
      <protection hidden="1"/>
    </xf>
    <xf numFmtId="177" fontId="19" fillId="2" borderId="26" xfId="0" applyNumberFormat="1" applyFont="1" applyFill="1" applyBorder="1" applyProtection="1">
      <alignment vertical="center"/>
      <protection hidden="1"/>
    </xf>
    <xf numFmtId="177" fontId="19" fillId="2" borderId="25" xfId="0" applyNumberFormat="1" applyFont="1" applyFill="1" applyBorder="1" applyProtection="1">
      <alignment vertical="center"/>
      <protection hidden="1"/>
    </xf>
    <xf numFmtId="0" fontId="20" fillId="2" borderId="9" xfId="0" applyFont="1" applyFill="1" applyBorder="1" applyAlignment="1" applyProtection="1">
      <alignment horizontal="left" vertical="center"/>
      <protection hidden="1"/>
    </xf>
    <xf numFmtId="0" fontId="20" fillId="2" borderId="13" xfId="0" applyFont="1" applyFill="1" applyBorder="1" applyAlignment="1" applyProtection="1">
      <alignment horizontal="left" vertical="center"/>
      <protection hidden="1"/>
    </xf>
    <xf numFmtId="0" fontId="20" fillId="2" borderId="24" xfId="0" applyFont="1" applyFill="1" applyBorder="1" applyAlignment="1" applyProtection="1">
      <alignment horizontal="left" vertical="center"/>
      <protection hidden="1"/>
    </xf>
    <xf numFmtId="0" fontId="2" fillId="2" borderId="0" xfId="6" applyFont="1" applyFill="1" applyBorder="1" applyAlignment="1" applyProtection="1">
      <alignment vertical="center"/>
      <protection hidden="1"/>
    </xf>
    <xf numFmtId="38" fontId="2" fillId="2" borderId="0" xfId="2" applyFont="1" applyFill="1" applyBorder="1" applyAlignment="1" applyProtection="1">
      <protection hidden="1"/>
    </xf>
    <xf numFmtId="38" fontId="2" fillId="2" borderId="0" xfId="2" applyFont="1" applyFill="1" applyBorder="1" applyAlignment="1" applyProtection="1">
      <alignment vertical="center"/>
      <protection hidden="1"/>
    </xf>
    <xf numFmtId="0" fontId="21" fillId="2" borderId="0" xfId="4" applyFont="1" applyFill="1" applyAlignment="1" applyProtection="1">
      <alignment vertical="center"/>
      <protection hidden="1"/>
    </xf>
    <xf numFmtId="0" fontId="12" fillId="2" borderId="0" xfId="5" applyFont="1" applyFill="1" applyBorder="1" applyAlignment="1" applyProtection="1">
      <alignment vertical="center"/>
      <protection hidden="1"/>
    </xf>
    <xf numFmtId="0" fontId="2" fillId="4" borderId="5" xfId="6" applyFont="1" applyFill="1" applyBorder="1" applyAlignment="1" applyProtection="1">
      <alignment horizontal="centerContinuous" vertical="center"/>
      <protection hidden="1"/>
    </xf>
    <xf numFmtId="0" fontId="2" fillId="4" borderId="27" xfId="6" applyFont="1" applyFill="1" applyBorder="1" applyAlignment="1" applyProtection="1">
      <alignment horizontal="centerContinuous" vertical="center"/>
      <protection hidden="1"/>
    </xf>
    <xf numFmtId="0" fontId="2" fillId="4" borderId="7" xfId="6" applyFont="1" applyFill="1" applyBorder="1" applyAlignment="1" applyProtection="1">
      <alignment horizontal="centerContinuous" vertical="center"/>
      <protection hidden="1"/>
    </xf>
    <xf numFmtId="0" fontId="2" fillId="4" borderId="8" xfId="6" applyFont="1" applyFill="1" applyBorder="1" applyAlignment="1" applyProtection="1">
      <alignment horizontal="centerContinuous" vertical="center"/>
      <protection hidden="1"/>
    </xf>
    <xf numFmtId="0" fontId="2" fillId="4" borderId="11" xfId="6" applyFont="1" applyFill="1" applyBorder="1" applyAlignment="1" applyProtection="1">
      <alignment horizontal="centerContinuous" vertical="center"/>
      <protection hidden="1"/>
    </xf>
    <xf numFmtId="0" fontId="2" fillId="4" borderId="10" xfId="6" applyFont="1" applyFill="1" applyBorder="1" applyAlignment="1" applyProtection="1">
      <alignment horizontal="centerContinuous" vertical="center"/>
      <protection hidden="1"/>
    </xf>
    <xf numFmtId="38" fontId="2" fillId="4" borderId="1" xfId="2" applyFont="1" applyFill="1" applyBorder="1" applyAlignment="1" applyProtection="1">
      <alignment horizontal="center" vertical="center" wrapText="1"/>
      <protection hidden="1"/>
    </xf>
    <xf numFmtId="0" fontId="2" fillId="4" borderId="9" xfId="6" applyFont="1" applyFill="1" applyBorder="1" applyAlignment="1" applyProtection="1">
      <alignment horizontal="center" vertical="center"/>
      <protection hidden="1"/>
    </xf>
    <xf numFmtId="0" fontId="2" fillId="4" borderId="2" xfId="6" applyFont="1" applyFill="1" applyBorder="1" applyAlignment="1" applyProtection="1">
      <alignment horizontal="center" vertical="center" wrapText="1"/>
      <protection hidden="1"/>
    </xf>
    <xf numFmtId="0" fontId="2" fillId="4" borderId="28" xfId="6" applyFont="1" applyFill="1" applyBorder="1" applyAlignment="1" applyProtection="1">
      <alignment horizontal="center" vertical="center" wrapText="1"/>
      <protection hidden="1"/>
    </xf>
    <xf numFmtId="0" fontId="2" fillId="2" borderId="8" xfId="6" applyFont="1" applyFill="1" applyBorder="1" applyAlignment="1" applyProtection="1">
      <alignment horizontal="left" vertical="center" indent="1"/>
      <protection hidden="1"/>
    </xf>
    <xf numFmtId="180" fontId="10" fillId="0" borderId="11" xfId="6" applyNumberFormat="1" applyFont="1" applyFill="1" applyBorder="1" applyAlignment="1" applyProtection="1">
      <alignment vertical="center"/>
      <protection hidden="1"/>
    </xf>
    <xf numFmtId="0" fontId="2" fillId="2" borderId="10" xfId="6" applyFont="1" applyFill="1" applyBorder="1" applyAlignment="1" applyProtection="1">
      <alignment horizontal="left" vertical="center"/>
      <protection hidden="1"/>
    </xf>
    <xf numFmtId="178" fontId="10" fillId="2" borderId="8" xfId="2" applyNumberFormat="1" applyFont="1" applyFill="1" applyBorder="1" applyAlignment="1" applyProtection="1">
      <alignment horizontal="center" vertical="center"/>
      <protection hidden="1"/>
    </xf>
    <xf numFmtId="0" fontId="2" fillId="2" borderId="9" xfId="6" applyFont="1" applyFill="1" applyBorder="1" applyAlignment="1" applyProtection="1">
      <alignment horizontal="left" vertical="center" indent="1"/>
      <protection hidden="1"/>
    </xf>
    <xf numFmtId="179" fontId="10" fillId="2" borderId="11" xfId="6" applyNumberFormat="1" applyFont="1" applyFill="1" applyBorder="1" applyAlignment="1" applyProtection="1">
      <alignment vertical="center"/>
      <protection hidden="1"/>
    </xf>
    <xf numFmtId="179" fontId="10" fillId="3" borderId="29" xfId="6" applyNumberFormat="1" applyFont="1" applyFill="1" applyBorder="1" applyAlignment="1" applyProtection="1">
      <alignment vertical="center"/>
      <protection hidden="1"/>
    </xf>
    <xf numFmtId="0" fontId="20" fillId="2" borderId="12" xfId="0" applyFont="1" applyFill="1" applyBorder="1" applyAlignment="1" applyProtection="1">
      <alignment horizontal="left" vertical="center" indent="1"/>
      <protection hidden="1"/>
    </xf>
    <xf numFmtId="180" fontId="10" fillId="0" borderId="0" xfId="6" applyNumberFormat="1" applyFont="1" applyFill="1" applyBorder="1" applyAlignment="1" applyProtection="1">
      <alignment vertical="center"/>
      <protection hidden="1"/>
    </xf>
    <xf numFmtId="0" fontId="2" fillId="2" borderId="14" xfId="6" applyFont="1" applyFill="1" applyBorder="1" applyAlignment="1" applyProtection="1">
      <alignment horizontal="left" vertical="center"/>
      <protection hidden="1"/>
    </xf>
    <xf numFmtId="178" fontId="10" fillId="2" borderId="12" xfId="2" applyNumberFormat="1" applyFont="1" applyFill="1" applyBorder="1" applyAlignment="1" applyProtection="1">
      <alignment horizontal="center" vertical="center"/>
      <protection hidden="1"/>
    </xf>
    <xf numFmtId="0" fontId="2" fillId="2" borderId="13" xfId="6" applyFont="1" applyFill="1" applyBorder="1" applyAlignment="1" applyProtection="1">
      <alignment horizontal="left" vertical="center" indent="1"/>
      <protection hidden="1"/>
    </xf>
    <xf numFmtId="179" fontId="10" fillId="2" borderId="0" xfId="6" applyNumberFormat="1" applyFont="1" applyFill="1" applyBorder="1" applyAlignment="1" applyProtection="1">
      <alignment vertical="center"/>
      <protection hidden="1"/>
    </xf>
    <xf numFmtId="179" fontId="10" fillId="3" borderId="30" xfId="6" applyNumberFormat="1" applyFont="1" applyFill="1" applyBorder="1" applyAlignment="1" applyProtection="1">
      <alignment vertical="center"/>
      <protection hidden="1"/>
    </xf>
    <xf numFmtId="0" fontId="20" fillId="2" borderId="15" xfId="0" applyFont="1" applyFill="1" applyBorder="1" applyAlignment="1" applyProtection="1">
      <alignment horizontal="left" vertical="center" indent="1"/>
      <protection hidden="1"/>
    </xf>
    <xf numFmtId="180" fontId="10" fillId="0" borderId="18" xfId="6" applyNumberFormat="1" applyFont="1" applyFill="1" applyBorder="1" applyAlignment="1" applyProtection="1">
      <alignment vertical="center"/>
      <protection hidden="1"/>
    </xf>
    <xf numFmtId="0" fontId="2" fillId="2" borderId="17" xfId="6" applyFont="1" applyFill="1" applyBorder="1" applyAlignment="1" applyProtection="1">
      <alignment horizontal="left" vertical="center"/>
      <protection hidden="1"/>
    </xf>
    <xf numFmtId="0" fontId="20" fillId="2" borderId="31" xfId="0" applyFont="1" applyFill="1" applyBorder="1" applyAlignment="1" applyProtection="1">
      <alignment horizontal="left" vertical="center" indent="1"/>
      <protection hidden="1"/>
    </xf>
    <xf numFmtId="180" fontId="10" fillId="0" borderId="32" xfId="6" applyNumberFormat="1" applyFont="1" applyFill="1" applyBorder="1" applyAlignment="1" applyProtection="1">
      <alignment vertical="center"/>
      <protection hidden="1"/>
    </xf>
    <xf numFmtId="0" fontId="2" fillId="2" borderId="33" xfId="6" applyFont="1" applyFill="1" applyBorder="1" applyAlignment="1" applyProtection="1">
      <alignment horizontal="left" vertical="center"/>
      <protection hidden="1"/>
    </xf>
    <xf numFmtId="0" fontId="2" fillId="2" borderId="34" xfId="6" applyFont="1" applyFill="1" applyBorder="1" applyAlignment="1" applyProtection="1">
      <alignment horizontal="left" vertical="center" indent="1"/>
      <protection hidden="1"/>
    </xf>
    <xf numFmtId="180" fontId="10" fillId="2" borderId="35" xfId="6" applyNumberFormat="1" applyFont="1" applyFill="1" applyBorder="1" applyAlignment="1" applyProtection="1">
      <alignment vertical="center"/>
      <protection hidden="1"/>
    </xf>
    <xf numFmtId="0" fontId="2" fillId="2" borderId="36" xfId="6" applyFont="1" applyFill="1" applyBorder="1" applyAlignment="1" applyProtection="1">
      <alignment horizontal="left" vertical="center"/>
      <protection hidden="1"/>
    </xf>
    <xf numFmtId="178" fontId="10" fillId="2" borderId="15" xfId="2" applyNumberFormat="1" applyFont="1" applyFill="1" applyBorder="1" applyAlignment="1" applyProtection="1">
      <alignment horizontal="center" vertical="center"/>
      <protection hidden="1"/>
    </xf>
    <xf numFmtId="0" fontId="2" fillId="2" borderId="16" xfId="6" applyFont="1" applyFill="1" applyBorder="1" applyAlignment="1" applyProtection="1">
      <alignment horizontal="left" vertical="center" indent="1"/>
      <protection hidden="1"/>
    </xf>
    <xf numFmtId="179" fontId="10" fillId="2" borderId="18" xfId="6" applyNumberFormat="1" applyFont="1" applyFill="1" applyBorder="1" applyAlignment="1" applyProtection="1">
      <alignment vertical="center"/>
      <protection hidden="1"/>
    </xf>
    <xf numFmtId="179" fontId="10" fillId="3" borderId="37" xfId="6" applyNumberFormat="1" applyFont="1" applyFill="1" applyBorder="1" applyAlignment="1" applyProtection="1">
      <alignment vertical="center"/>
      <protection hidden="1"/>
    </xf>
    <xf numFmtId="178" fontId="10" fillId="2" borderId="19" xfId="2" applyNumberFormat="1" applyFont="1" applyFill="1" applyBorder="1" applyAlignment="1" applyProtection="1">
      <alignment horizontal="center" vertical="center"/>
      <protection hidden="1"/>
    </xf>
    <xf numFmtId="0" fontId="2" fillId="2" borderId="20" xfId="6" applyFont="1" applyFill="1" applyBorder="1" applyAlignment="1" applyProtection="1">
      <alignment horizontal="left" vertical="center" indent="1"/>
      <protection hidden="1"/>
    </xf>
    <xf numFmtId="179" fontId="10" fillId="2" borderId="22" xfId="6" applyNumberFormat="1" applyFont="1" applyFill="1" applyBorder="1" applyAlignment="1" applyProtection="1">
      <alignment vertical="center"/>
      <protection hidden="1"/>
    </xf>
    <xf numFmtId="179" fontId="10" fillId="3" borderId="38" xfId="6" applyNumberFormat="1" applyFont="1" applyFill="1" applyBorder="1" applyAlignment="1" applyProtection="1">
      <alignment vertical="center"/>
      <protection hidden="1"/>
    </xf>
    <xf numFmtId="178" fontId="10" fillId="2" borderId="31" xfId="2" applyNumberFormat="1" applyFont="1" applyFill="1" applyBorder="1" applyAlignment="1" applyProtection="1">
      <alignment horizontal="center" vertical="center"/>
      <protection hidden="1"/>
    </xf>
    <xf numFmtId="0" fontId="2" fillId="2" borderId="39" xfId="6" applyFont="1" applyFill="1" applyBorder="1" applyAlignment="1" applyProtection="1">
      <alignment horizontal="left" vertical="center" indent="1"/>
      <protection hidden="1"/>
    </xf>
    <xf numFmtId="179" fontId="10" fillId="2" borderId="32" xfId="6" applyNumberFormat="1" applyFont="1" applyFill="1" applyBorder="1" applyAlignment="1" applyProtection="1">
      <alignment vertical="center"/>
      <protection hidden="1"/>
    </xf>
    <xf numFmtId="179" fontId="10" fillId="3" borderId="40" xfId="6" applyNumberFormat="1" applyFont="1" applyFill="1" applyBorder="1" applyAlignment="1" applyProtection="1">
      <alignment vertical="center"/>
      <protection hidden="1"/>
    </xf>
    <xf numFmtId="178" fontId="2" fillId="2" borderId="3" xfId="2" applyNumberFormat="1" applyFont="1" applyFill="1" applyBorder="1" applyAlignment="1" applyProtection="1">
      <alignment horizontal="center" vertical="center"/>
      <protection hidden="1"/>
    </xf>
    <xf numFmtId="0" fontId="2" fillId="2" borderId="24" xfId="6" applyFont="1" applyFill="1" applyBorder="1" applyAlignment="1" applyProtection="1">
      <alignment horizontal="left" vertical="center" indent="1"/>
      <protection hidden="1"/>
    </xf>
    <xf numFmtId="179" fontId="10" fillId="2" borderId="4" xfId="6" applyNumberFormat="1" applyFont="1" applyFill="1" applyBorder="1" applyAlignment="1" applyProtection="1">
      <alignment vertical="center"/>
      <protection hidden="1"/>
    </xf>
    <xf numFmtId="179" fontId="10" fillId="3" borderId="41" xfId="6" applyNumberFormat="1" applyFont="1" applyFill="1" applyBorder="1" applyAlignment="1" applyProtection="1">
      <alignment vertical="center"/>
      <protection hidden="1"/>
    </xf>
    <xf numFmtId="0" fontId="13" fillId="2" borderId="0" xfId="5" applyFont="1" applyFill="1" applyBorder="1" applyAlignment="1" applyProtection="1">
      <alignment vertical="center"/>
      <protection hidden="1"/>
    </xf>
    <xf numFmtId="0" fontId="2" fillId="2" borderId="5" xfId="6" applyFont="1" applyFill="1" applyBorder="1" applyAlignment="1" applyProtection="1">
      <alignment horizontal="center" vertical="center"/>
      <protection hidden="1"/>
    </xf>
    <xf numFmtId="0" fontId="2" fillId="2" borderId="7" xfId="6" applyFont="1" applyFill="1" applyBorder="1" applyAlignment="1" applyProtection="1">
      <alignment horizontal="center" vertical="center"/>
      <protection hidden="1"/>
    </xf>
    <xf numFmtId="38" fontId="22" fillId="2" borderId="0" xfId="2" applyFont="1" applyFill="1" applyBorder="1" applyAlignment="1" applyProtection="1">
      <protection hidden="1"/>
    </xf>
    <xf numFmtId="0" fontId="19" fillId="2" borderId="0" xfId="0" applyFont="1" applyFill="1" applyBorder="1" applyProtection="1">
      <alignment vertical="center"/>
      <protection hidden="1"/>
    </xf>
    <xf numFmtId="176" fontId="20" fillId="3" borderId="13" xfId="0" applyNumberFormat="1" applyFont="1" applyFill="1" applyBorder="1" applyAlignment="1" applyProtection="1">
      <alignment horizontal="left" vertical="center" indent="1"/>
      <protection hidden="1"/>
    </xf>
    <xf numFmtId="181" fontId="19" fillId="3" borderId="27" xfId="0" applyNumberFormat="1" applyFont="1" applyFill="1" applyBorder="1" applyAlignment="1" applyProtection="1">
      <alignment horizontal="center" vertical="center"/>
      <protection hidden="1"/>
    </xf>
    <xf numFmtId="181" fontId="19" fillId="3" borderId="42" xfId="0" applyNumberFormat="1" applyFont="1" applyFill="1" applyBorder="1" applyAlignment="1" applyProtection="1">
      <alignment horizontal="center" vertical="center"/>
      <protection hidden="1"/>
    </xf>
    <xf numFmtId="181" fontId="19" fillId="3" borderId="7" xfId="0" applyNumberFormat="1" applyFont="1" applyFill="1" applyBorder="1" applyAlignment="1" applyProtection="1">
      <alignment horizontal="center" vertical="center"/>
      <protection hidden="1"/>
    </xf>
    <xf numFmtId="0" fontId="10" fillId="0" borderId="27" xfId="6" applyNumberFormat="1" applyFont="1" applyFill="1" applyBorder="1" applyAlignment="1" applyProtection="1">
      <alignment horizontal="center" vertical="center"/>
      <protection hidden="1"/>
    </xf>
  </cellXfs>
  <cellStyles count="8">
    <cellStyle name="桁区切り 2" xfId="1"/>
    <cellStyle name="桁区切り 3" xfId="2"/>
    <cellStyle name="標準" xfId="0" builtinId="0"/>
    <cellStyle name="標準 2" xfId="3"/>
    <cellStyle name="標準 2 2" xfId="4"/>
    <cellStyle name="標準 3" xfId="5"/>
    <cellStyle name="標準_Book3" xfId="6"/>
    <cellStyle name="未定義"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autoPageBreaks="0"/>
  </sheetPr>
  <dimension ref="B1:O648"/>
  <sheetViews>
    <sheetView tabSelected="1" showOutlineSymbols="0" zoomScaleNormal="100" workbookViewId="0">
      <selection activeCell="K3" sqref="K3"/>
    </sheetView>
  </sheetViews>
  <sheetFormatPr defaultColWidth="6.625" defaultRowHeight="12.95" customHeight="1" x14ac:dyDescent="0.15"/>
  <cols>
    <col min="1" max="1" width="1.375" style="53" customWidth="1"/>
    <col min="2" max="2" width="16.625" style="53" customWidth="1"/>
    <col min="3" max="3" width="11.625" style="53" customWidth="1"/>
    <col min="4" max="4" width="3.625" style="53" customWidth="1"/>
    <col min="5" max="5" width="5.625" style="107" customWidth="1"/>
    <col min="6" max="6" width="6.75" style="107" bestFit="1" customWidth="1"/>
    <col min="7" max="7" width="3.625" style="107" customWidth="1"/>
    <col min="8" max="8" width="2.625" style="107" customWidth="1"/>
    <col min="9" max="9" width="8.625" style="107" customWidth="1"/>
    <col min="10" max="10" width="24.625" style="107" customWidth="1"/>
    <col min="11" max="12" width="8.625" style="107" customWidth="1"/>
    <col min="13" max="15" width="8.625" style="53" customWidth="1"/>
    <col min="16" max="16" width="1.625" style="53" customWidth="1"/>
    <col min="17" max="16384" width="6.625" style="53"/>
  </cols>
  <sheetData>
    <row r="1" spans="2:15" ht="20.100000000000001" customHeight="1" x14ac:dyDescent="0.15">
      <c r="B1" s="110" t="s">
        <v>153</v>
      </c>
      <c r="E1" s="53"/>
      <c r="F1" s="53"/>
      <c r="G1" s="53"/>
      <c r="H1" s="53"/>
      <c r="I1" s="53"/>
      <c r="J1" s="53"/>
      <c r="K1" s="53"/>
      <c r="L1" s="53"/>
    </row>
    <row r="2" spans="2:15" ht="20.100000000000001" customHeight="1" x14ac:dyDescent="0.15">
      <c r="B2" s="54" t="s">
        <v>94</v>
      </c>
      <c r="E2" s="53"/>
      <c r="F2" s="53"/>
      <c r="G2" s="53"/>
      <c r="H2" s="53"/>
      <c r="I2" s="53"/>
      <c r="J2" s="53"/>
      <c r="K2" s="53"/>
      <c r="L2" s="53"/>
    </row>
    <row r="3" spans="2:15" ht="12.95" customHeight="1" x14ac:dyDescent="0.15">
      <c r="B3" s="55"/>
      <c r="E3" s="53"/>
      <c r="F3" s="53"/>
      <c r="G3" s="53"/>
      <c r="H3" s="53"/>
      <c r="I3" s="53"/>
      <c r="J3" s="53"/>
      <c r="K3" s="53"/>
      <c r="L3" s="53"/>
    </row>
    <row r="4" spans="2:15" ht="24.95" customHeight="1" x14ac:dyDescent="0.15">
      <c r="B4" s="56" t="s">
        <v>81</v>
      </c>
      <c r="C4" s="57"/>
      <c r="E4" s="53"/>
      <c r="F4" s="53"/>
      <c r="G4" s="53"/>
      <c r="H4" s="53"/>
      <c r="I4" s="56" t="s">
        <v>95</v>
      </c>
      <c r="J4" s="53"/>
      <c r="K4" s="53"/>
      <c r="L4" s="53"/>
    </row>
    <row r="5" spans="2:15" ht="27.95" customHeight="1" x14ac:dyDescent="0.15">
      <c r="B5" s="58" t="s">
        <v>79</v>
      </c>
      <c r="C5" s="59"/>
      <c r="D5" s="60"/>
      <c r="E5" s="61" t="s">
        <v>75</v>
      </c>
      <c r="F5" s="62"/>
      <c r="G5" s="63"/>
      <c r="H5" s="53"/>
      <c r="I5" s="64" t="s">
        <v>73</v>
      </c>
      <c r="J5" s="65" t="s">
        <v>74</v>
      </c>
      <c r="K5" s="66" t="s">
        <v>90</v>
      </c>
      <c r="L5" s="66" t="s">
        <v>91</v>
      </c>
      <c r="M5" s="66" t="s">
        <v>92</v>
      </c>
      <c r="N5" s="66" t="s">
        <v>93</v>
      </c>
      <c r="O5" s="67" t="s">
        <v>55</v>
      </c>
    </row>
    <row r="6" spans="2:15" ht="15" customHeight="1" x14ac:dyDescent="0.15">
      <c r="B6" s="68" t="s">
        <v>96</v>
      </c>
      <c r="C6" s="69"/>
      <c r="D6" s="70" t="s">
        <v>77</v>
      </c>
      <c r="E6" s="108" t="s">
        <v>101</v>
      </c>
      <c r="F6" s="116"/>
      <c r="G6" s="109" t="s">
        <v>76</v>
      </c>
      <c r="H6" s="53"/>
      <c r="I6" s="71" t="s">
        <v>102</v>
      </c>
      <c r="J6" s="72" t="s">
        <v>6</v>
      </c>
      <c r="K6" s="73" t="str">
        <f>IF($C$10*$F$6=0,"",INDEX(県外・宿泊!$E$5:$Q$43,$I6,MATCH($F$6,県外・宿泊!$4:$4,0)-4)*$C$6/100000000)</f>
        <v/>
      </c>
      <c r="L6" s="73" t="str">
        <f>IF($C$10*$F$6=0,"",INDEX(県外・日帰!$E$5:$Q$43,$I6,MATCH($F$6,県外・日帰!$4:$4,0)-4)*$C$7/100000000)</f>
        <v/>
      </c>
      <c r="M6" s="73" t="str">
        <f>IF($C$10*$F$6=0,"",INDEX(県内・宿泊!$E$5:$Q$43,$I6,MATCH($F$6,県内・宿泊!$4:$4,0)-4)*$C$8/100000000)</f>
        <v/>
      </c>
      <c r="N6" s="73" t="str">
        <f>IF($C$10*$F$6=0,"",INDEX(県内・日帰!$E$5:$Q$43,$I6,MATCH($F$6,県内・日帰!$4:$4,0)-4)*$C$9/100000000)</f>
        <v/>
      </c>
      <c r="O6" s="74" t="str">
        <f>IF($C$10*$F$6=0,"",SUM(K6:N6))</f>
        <v/>
      </c>
    </row>
    <row r="7" spans="2:15" ht="15" customHeight="1" x14ac:dyDescent="0.15">
      <c r="B7" s="75" t="s">
        <v>97</v>
      </c>
      <c r="C7" s="76"/>
      <c r="D7" s="77" t="s">
        <v>77</v>
      </c>
      <c r="E7" s="53"/>
      <c r="F7" s="53"/>
      <c r="G7" s="53"/>
      <c r="H7" s="53"/>
      <c r="I7" s="78" t="s">
        <v>103</v>
      </c>
      <c r="J7" s="79" t="s">
        <v>104</v>
      </c>
      <c r="K7" s="80" t="str">
        <f>IF($C$10*$F$6=0,"",INDEX(県外・宿泊!$E$5:$Q$43,$I7,MATCH($F$6,県外・宿泊!$4:$4,0)-4)*$C$6/100000000)</f>
        <v/>
      </c>
      <c r="L7" s="80" t="str">
        <f>IF($C$10*$F$6=0,"",INDEX(県外・日帰!$E$5:$Q$43,$I7,MATCH($F$6,県外・日帰!$4:$4,0)-4)*$C$7/100000000)</f>
        <v/>
      </c>
      <c r="M7" s="80" t="str">
        <f>IF($C$10*$F$6=0,"",INDEX(県内・宿泊!$E$5:$Q$43,$I7,MATCH($F$6,県内・宿泊!$4:$4,0)-4)*$C$8/100000000)</f>
        <v/>
      </c>
      <c r="N7" s="80" t="str">
        <f>IF($C$10*$F$6=0,"",INDEX(県内・日帰!$E$5:$Q$43,$I7,MATCH($F$6,県内・日帰!$4:$4,0)-4)*$C$9/100000000)</f>
        <v/>
      </c>
      <c r="O7" s="81" t="str">
        <f t="shared" ref="O7:O44" si="0">IF($C$10*$F$6=0,"",SUM(K7:N7))</f>
        <v/>
      </c>
    </row>
    <row r="8" spans="2:15" ht="15" customHeight="1" x14ac:dyDescent="0.15">
      <c r="B8" s="82" t="s">
        <v>98</v>
      </c>
      <c r="C8" s="83"/>
      <c r="D8" s="84" t="s">
        <v>77</v>
      </c>
      <c r="E8" s="53"/>
      <c r="F8" s="53"/>
      <c r="G8" s="53"/>
      <c r="H8" s="53"/>
      <c r="I8" s="78" t="s">
        <v>105</v>
      </c>
      <c r="J8" s="79" t="s">
        <v>9</v>
      </c>
      <c r="K8" s="80" t="str">
        <f>IF($C$10*$F$6=0,"",INDEX(県外・宿泊!$E$5:$Q$43,$I8,MATCH($F$6,県外・宿泊!$4:$4,0)-4)*$C$6/100000000)</f>
        <v/>
      </c>
      <c r="L8" s="80" t="str">
        <f>IF($C$10*$F$6=0,"",INDEX(県外・日帰!$E$5:$Q$43,$I8,MATCH($F$6,県外・日帰!$4:$4,0)-4)*$C$7/100000000)</f>
        <v/>
      </c>
      <c r="M8" s="80" t="str">
        <f>IF($C$10*$F$6=0,"",INDEX(県内・宿泊!$E$5:$Q$43,$I8,MATCH($F$6,県内・宿泊!$4:$4,0)-4)*$C$8/100000000)</f>
        <v/>
      </c>
      <c r="N8" s="80" t="str">
        <f>IF($C$10*$F$6=0,"",INDEX(県内・日帰!$E$5:$Q$43,$I8,MATCH($F$6,県内・日帰!$4:$4,0)-4)*$C$9/100000000)</f>
        <v/>
      </c>
      <c r="O8" s="81" t="str">
        <f t="shared" si="0"/>
        <v/>
      </c>
    </row>
    <row r="9" spans="2:15" ht="15" customHeight="1" thickBot="1" x14ac:dyDescent="0.2">
      <c r="B9" s="85" t="s">
        <v>99</v>
      </c>
      <c r="C9" s="86"/>
      <c r="D9" s="87" t="s">
        <v>77</v>
      </c>
      <c r="E9" s="53"/>
      <c r="F9" s="53"/>
      <c r="G9" s="53"/>
      <c r="H9" s="53"/>
      <c r="I9" s="78" t="s">
        <v>106</v>
      </c>
      <c r="J9" s="79" t="s">
        <v>34</v>
      </c>
      <c r="K9" s="80" t="str">
        <f>IF($C$10*$F$6=0,"",INDEX(県外・宿泊!$E$5:$Q$43,$I9,MATCH($F$6,県外・宿泊!$4:$4,0)-4)*$C$6/100000000)</f>
        <v/>
      </c>
      <c r="L9" s="80" t="str">
        <f>IF($C$10*$F$6=0,"",INDEX(県外・日帰!$E$5:$Q$43,$I9,MATCH($F$6,県外・日帰!$4:$4,0)-4)*$C$7/100000000)</f>
        <v/>
      </c>
      <c r="M9" s="80" t="str">
        <f>IF($C$10*$F$6=0,"",INDEX(県内・宿泊!$E$5:$Q$43,$I9,MATCH($F$6,県内・宿泊!$4:$4,0)-4)*$C$8/100000000)</f>
        <v/>
      </c>
      <c r="N9" s="80" t="str">
        <f>IF($C$10*$F$6=0,"",INDEX(県内・日帰!$E$5:$Q$43,$I9,MATCH($F$6,県内・日帰!$4:$4,0)-4)*$C$9/100000000)</f>
        <v/>
      </c>
      <c r="O9" s="81" t="str">
        <f t="shared" si="0"/>
        <v/>
      </c>
    </row>
    <row r="10" spans="2:15" ht="15" customHeight="1" thickTop="1" x14ac:dyDescent="0.15">
      <c r="B10" s="88" t="s">
        <v>78</v>
      </c>
      <c r="C10" s="89">
        <f>SUM(C6:C9)</f>
        <v>0</v>
      </c>
      <c r="D10" s="90" t="s">
        <v>77</v>
      </c>
      <c r="E10" s="53"/>
      <c r="F10" s="53"/>
      <c r="G10" s="53"/>
      <c r="H10" s="53"/>
      <c r="I10" s="78" t="s">
        <v>107</v>
      </c>
      <c r="J10" s="79" t="s">
        <v>108</v>
      </c>
      <c r="K10" s="80" t="str">
        <f>IF($C$10*$F$6=0,"",INDEX(県外・宿泊!$E$5:$Q$43,$I10,MATCH($F$6,県外・宿泊!$4:$4,0)-4)*$C$6/100000000)</f>
        <v/>
      </c>
      <c r="L10" s="80" t="str">
        <f>IF($C$10*$F$6=0,"",INDEX(県外・日帰!$E$5:$Q$43,$I10,MATCH($F$6,県外・日帰!$4:$4,0)-4)*$C$7/100000000)</f>
        <v/>
      </c>
      <c r="M10" s="80" t="str">
        <f>IF($C$10*$F$6=0,"",INDEX(県内・宿泊!$E$5:$Q$43,$I10,MATCH($F$6,県内・宿泊!$4:$4,0)-4)*$C$8/100000000)</f>
        <v/>
      </c>
      <c r="N10" s="80" t="str">
        <f>IF($C$10*$F$6=0,"",INDEX(県内・日帰!$E$5:$Q$43,$I10,MATCH($F$6,県内・日帰!$4:$4,0)-4)*$C$9/100000000)</f>
        <v/>
      </c>
      <c r="O10" s="81" t="str">
        <f t="shared" si="0"/>
        <v/>
      </c>
    </row>
    <row r="11" spans="2:15" ht="15" customHeight="1" x14ac:dyDescent="0.15">
      <c r="E11" s="53"/>
      <c r="F11" s="53"/>
      <c r="G11" s="53"/>
      <c r="H11" s="53"/>
      <c r="I11" s="91" t="s">
        <v>109</v>
      </c>
      <c r="J11" s="92" t="s">
        <v>14</v>
      </c>
      <c r="K11" s="93" t="str">
        <f>IF($C$10*$F$6=0,"",INDEX(県外・宿泊!$E$5:$Q$43,$I11,MATCH($F$6,県外・宿泊!$4:$4,0)-4)*$C$6/100000000)</f>
        <v/>
      </c>
      <c r="L11" s="93" t="str">
        <f>IF($C$10*$F$6=0,"",INDEX(県外・日帰!$E$5:$Q$43,$I11,MATCH($F$6,県外・日帰!$4:$4,0)-4)*$C$7/100000000)</f>
        <v/>
      </c>
      <c r="M11" s="93" t="str">
        <f>IF($C$10*$F$6=0,"",INDEX(県内・宿泊!$E$5:$Q$43,$I11,MATCH($F$6,県内・宿泊!$4:$4,0)-4)*$C$8/100000000)</f>
        <v/>
      </c>
      <c r="N11" s="93" t="str">
        <f>IF($C$10*$F$6=0,"",INDEX(県内・日帰!$E$5:$Q$43,$I11,MATCH($F$6,県内・日帰!$4:$4,0)-4)*$C$9/100000000)</f>
        <v/>
      </c>
      <c r="O11" s="94" t="str">
        <f t="shared" si="0"/>
        <v/>
      </c>
    </row>
    <row r="12" spans="2:15" ht="15" customHeight="1" x14ac:dyDescent="0.15">
      <c r="E12" s="53"/>
      <c r="F12" s="53"/>
      <c r="G12" s="53"/>
      <c r="H12" s="53"/>
      <c r="I12" s="78" t="s">
        <v>110</v>
      </c>
      <c r="J12" s="79" t="s">
        <v>21</v>
      </c>
      <c r="K12" s="80" t="str">
        <f>IF($C$10*$F$6=0,"",INDEX(県外・宿泊!$E$5:$Q$43,$I12,MATCH($F$6,県外・宿泊!$4:$4,0)-4)*$C$6/100000000)</f>
        <v/>
      </c>
      <c r="L12" s="80" t="str">
        <f>IF($C$10*$F$6=0,"",INDEX(県外・日帰!$E$5:$Q$43,$I12,MATCH($F$6,県外・日帰!$4:$4,0)-4)*$C$7/100000000)</f>
        <v/>
      </c>
      <c r="M12" s="80" t="str">
        <f>IF($C$10*$F$6=0,"",INDEX(県内・宿泊!$E$5:$Q$43,$I12,MATCH($F$6,県内・宿泊!$4:$4,0)-4)*$C$8/100000000)</f>
        <v/>
      </c>
      <c r="N12" s="80" t="str">
        <f>IF($C$10*$F$6=0,"",INDEX(県内・日帰!$E$5:$Q$43,$I12,MATCH($F$6,県内・日帰!$4:$4,0)-4)*$C$9/100000000)</f>
        <v/>
      </c>
      <c r="O12" s="81" t="str">
        <f t="shared" si="0"/>
        <v/>
      </c>
    </row>
    <row r="13" spans="2:15" ht="15" customHeight="1" x14ac:dyDescent="0.15">
      <c r="E13" s="53"/>
      <c r="F13" s="53"/>
      <c r="G13" s="53"/>
      <c r="H13" s="53"/>
      <c r="I13" s="78" t="s">
        <v>111</v>
      </c>
      <c r="J13" s="79" t="s">
        <v>23</v>
      </c>
      <c r="K13" s="80" t="str">
        <f>IF($C$10*$F$6=0,"",INDEX(県外・宿泊!$E$5:$Q$43,$I13,MATCH($F$6,県外・宿泊!$4:$4,0)-4)*$C$6/100000000)</f>
        <v/>
      </c>
      <c r="L13" s="80" t="str">
        <f>IF($C$10*$F$6=0,"",INDEX(県外・日帰!$E$5:$Q$43,$I13,MATCH($F$6,県外・日帰!$4:$4,0)-4)*$C$7/100000000)</f>
        <v/>
      </c>
      <c r="M13" s="80" t="str">
        <f>IF($C$10*$F$6=0,"",INDEX(県内・宿泊!$E$5:$Q$43,$I13,MATCH($F$6,県内・宿泊!$4:$4,0)-4)*$C$8/100000000)</f>
        <v/>
      </c>
      <c r="N13" s="80" t="str">
        <f>IF($C$10*$F$6=0,"",INDEX(県内・日帰!$E$5:$Q$43,$I13,MATCH($F$6,県内・日帰!$4:$4,0)-4)*$C$9/100000000)</f>
        <v/>
      </c>
      <c r="O13" s="81" t="str">
        <f t="shared" si="0"/>
        <v/>
      </c>
    </row>
    <row r="14" spans="2:15" ht="15" customHeight="1" x14ac:dyDescent="0.15">
      <c r="E14" s="53"/>
      <c r="F14" s="53"/>
      <c r="G14" s="53"/>
      <c r="H14" s="53"/>
      <c r="I14" s="78" t="s">
        <v>112</v>
      </c>
      <c r="J14" s="79" t="s">
        <v>35</v>
      </c>
      <c r="K14" s="80" t="str">
        <f>IF($C$10*$F$6=0,"",INDEX(県外・宿泊!$E$5:$Q$43,$I14,MATCH($F$6,県外・宿泊!$4:$4,0)-4)*$C$6/100000000)</f>
        <v/>
      </c>
      <c r="L14" s="80" t="str">
        <f>IF($C$10*$F$6=0,"",INDEX(県外・日帰!$E$5:$Q$43,$I14,MATCH($F$6,県外・日帰!$4:$4,0)-4)*$C$7/100000000)</f>
        <v/>
      </c>
      <c r="M14" s="80" t="str">
        <f>IF($C$10*$F$6=0,"",INDEX(県内・宿泊!$E$5:$Q$43,$I14,MATCH($F$6,県内・宿泊!$4:$4,0)-4)*$C$8/100000000)</f>
        <v/>
      </c>
      <c r="N14" s="80" t="str">
        <f>IF($C$10*$F$6=0,"",INDEX(県内・日帰!$E$5:$Q$43,$I14,MATCH($F$6,県内・日帰!$4:$4,0)-4)*$C$9/100000000)</f>
        <v/>
      </c>
      <c r="O14" s="81" t="str">
        <f t="shared" si="0"/>
        <v/>
      </c>
    </row>
    <row r="15" spans="2:15" ht="15" customHeight="1" x14ac:dyDescent="0.15">
      <c r="E15" s="53"/>
      <c r="F15" s="53"/>
      <c r="G15" s="53"/>
      <c r="H15" s="53"/>
      <c r="I15" s="95" t="s">
        <v>113</v>
      </c>
      <c r="J15" s="96" t="s">
        <v>114</v>
      </c>
      <c r="K15" s="97" t="str">
        <f>IF($C$10*$F$6=0,"",INDEX(県外・宿泊!$E$5:$Q$43,$I15,MATCH($F$6,県外・宿泊!$4:$4,0)-4)*$C$6/100000000)</f>
        <v/>
      </c>
      <c r="L15" s="97" t="str">
        <f>IF($C$10*$F$6=0,"",INDEX(県外・日帰!$E$5:$Q$43,$I15,MATCH($F$6,県外・日帰!$4:$4,0)-4)*$C$7/100000000)</f>
        <v/>
      </c>
      <c r="M15" s="97" t="str">
        <f>IF($C$10*$F$6=0,"",INDEX(県内・宿泊!$E$5:$Q$43,$I15,MATCH($F$6,県内・宿泊!$4:$4,0)-4)*$C$8/100000000)</f>
        <v/>
      </c>
      <c r="N15" s="97" t="str">
        <f>IF($C$10*$F$6=0,"",INDEX(県内・日帰!$E$5:$Q$43,$I15,MATCH($F$6,県内・日帰!$4:$4,0)-4)*$C$9/100000000)</f>
        <v/>
      </c>
      <c r="O15" s="98" t="str">
        <f t="shared" si="0"/>
        <v/>
      </c>
    </row>
    <row r="16" spans="2:15" ht="15" customHeight="1" x14ac:dyDescent="0.15">
      <c r="E16" s="53"/>
      <c r="F16" s="53"/>
      <c r="G16" s="53"/>
      <c r="H16" s="53"/>
      <c r="I16" s="78" t="s">
        <v>115</v>
      </c>
      <c r="J16" s="79" t="s">
        <v>18</v>
      </c>
      <c r="K16" s="80" t="str">
        <f>IF($C$10*$F$6=0,"",INDEX(県外・宿泊!$E$5:$Q$43,$I16,MATCH($F$6,県外・宿泊!$4:$4,0)-4)*$C$6/100000000)</f>
        <v/>
      </c>
      <c r="L16" s="80" t="str">
        <f>IF($C$10*$F$6=0,"",INDEX(県外・日帰!$E$5:$Q$43,$I16,MATCH($F$6,県外・日帰!$4:$4,0)-4)*$C$7/100000000)</f>
        <v/>
      </c>
      <c r="M16" s="80" t="str">
        <f>IF($C$10*$F$6=0,"",INDEX(県内・宿泊!$E$5:$Q$43,$I16,MATCH($F$6,県内・宿泊!$4:$4,0)-4)*$C$8/100000000)</f>
        <v/>
      </c>
      <c r="N16" s="80" t="str">
        <f>IF($C$10*$F$6=0,"",INDEX(県内・日帰!$E$5:$Q$43,$I16,MATCH($F$6,県内・日帰!$4:$4,0)-4)*$C$9/100000000)</f>
        <v/>
      </c>
      <c r="O16" s="81" t="str">
        <f t="shared" si="0"/>
        <v/>
      </c>
    </row>
    <row r="17" spans="5:15" ht="15" customHeight="1" x14ac:dyDescent="0.15">
      <c r="E17" s="53"/>
      <c r="F17" s="53"/>
      <c r="G17" s="53"/>
      <c r="H17" s="53"/>
      <c r="I17" s="78" t="s">
        <v>116</v>
      </c>
      <c r="J17" s="79" t="s">
        <v>36</v>
      </c>
      <c r="K17" s="80" t="str">
        <f>IF($C$10*$F$6=0,"",INDEX(県外・宿泊!$E$5:$Q$43,$I17,MATCH($F$6,県外・宿泊!$4:$4,0)-4)*$C$6/100000000)</f>
        <v/>
      </c>
      <c r="L17" s="80" t="str">
        <f>IF($C$10*$F$6=0,"",INDEX(県外・日帰!$E$5:$Q$43,$I17,MATCH($F$6,県外・日帰!$4:$4,0)-4)*$C$7/100000000)</f>
        <v/>
      </c>
      <c r="M17" s="80" t="str">
        <f>IF($C$10*$F$6=0,"",INDEX(県内・宿泊!$E$5:$Q$43,$I17,MATCH($F$6,県内・宿泊!$4:$4,0)-4)*$C$8/100000000)</f>
        <v/>
      </c>
      <c r="N17" s="80" t="str">
        <f>IF($C$10*$F$6=0,"",INDEX(県内・日帰!$E$5:$Q$43,$I17,MATCH($F$6,県内・日帰!$4:$4,0)-4)*$C$9/100000000)</f>
        <v/>
      </c>
      <c r="O17" s="81" t="str">
        <f t="shared" si="0"/>
        <v/>
      </c>
    </row>
    <row r="18" spans="5:15" ht="15" customHeight="1" x14ac:dyDescent="0.15">
      <c r="E18" s="53"/>
      <c r="F18" s="53"/>
      <c r="G18" s="53"/>
      <c r="H18" s="53"/>
      <c r="I18" s="78" t="s">
        <v>117</v>
      </c>
      <c r="J18" s="79" t="s">
        <v>37</v>
      </c>
      <c r="K18" s="80" t="str">
        <f>IF($C$10*$F$6=0,"",INDEX(県外・宿泊!$E$5:$Q$43,$I18,MATCH($F$6,県外・宿泊!$4:$4,0)-4)*$C$6/100000000)</f>
        <v/>
      </c>
      <c r="L18" s="80" t="str">
        <f>IF($C$10*$F$6=0,"",INDEX(県外・日帰!$E$5:$Q$43,$I18,MATCH($F$6,県外・日帰!$4:$4,0)-4)*$C$7/100000000)</f>
        <v/>
      </c>
      <c r="M18" s="80" t="str">
        <f>IF($C$10*$F$6=0,"",INDEX(県内・宿泊!$E$5:$Q$43,$I18,MATCH($F$6,県内・宿泊!$4:$4,0)-4)*$C$8/100000000)</f>
        <v/>
      </c>
      <c r="N18" s="80" t="str">
        <f>IF($C$10*$F$6=0,"",INDEX(県内・日帰!$E$5:$Q$43,$I18,MATCH($F$6,県内・日帰!$4:$4,0)-4)*$C$9/100000000)</f>
        <v/>
      </c>
      <c r="O18" s="81" t="str">
        <f t="shared" si="0"/>
        <v/>
      </c>
    </row>
    <row r="19" spans="5:15" ht="15" customHeight="1" x14ac:dyDescent="0.15">
      <c r="E19" s="53"/>
      <c r="F19" s="53"/>
      <c r="G19" s="53"/>
      <c r="H19" s="53"/>
      <c r="I19" s="78" t="s">
        <v>118</v>
      </c>
      <c r="J19" s="79" t="s">
        <v>38</v>
      </c>
      <c r="K19" s="80" t="str">
        <f>IF($C$10*$F$6=0,"",INDEX(県外・宿泊!$E$5:$Q$43,$I19,MATCH($F$6,県外・宿泊!$4:$4,0)-4)*$C$6/100000000)</f>
        <v/>
      </c>
      <c r="L19" s="80" t="str">
        <f>IF($C$10*$F$6=0,"",INDEX(県外・日帰!$E$5:$Q$43,$I19,MATCH($F$6,県外・日帰!$4:$4,0)-4)*$C$7/100000000)</f>
        <v/>
      </c>
      <c r="M19" s="80" t="str">
        <f>IF($C$10*$F$6=0,"",INDEX(県内・宿泊!$E$5:$Q$43,$I19,MATCH($F$6,県内・宿泊!$4:$4,0)-4)*$C$8/100000000)</f>
        <v/>
      </c>
      <c r="N19" s="80" t="str">
        <f>IF($C$10*$F$6=0,"",INDEX(県内・日帰!$E$5:$Q$43,$I19,MATCH($F$6,県内・日帰!$4:$4,0)-4)*$C$9/100000000)</f>
        <v/>
      </c>
      <c r="O19" s="81" t="str">
        <f t="shared" si="0"/>
        <v/>
      </c>
    </row>
    <row r="20" spans="5:15" ht="15" customHeight="1" x14ac:dyDescent="0.15">
      <c r="E20" s="53"/>
      <c r="F20" s="53"/>
      <c r="G20" s="53"/>
      <c r="H20" s="53"/>
      <c r="I20" s="78" t="s">
        <v>119</v>
      </c>
      <c r="J20" s="79" t="s">
        <v>39</v>
      </c>
      <c r="K20" s="80" t="str">
        <f>IF($C$10*$F$6=0,"",INDEX(県外・宿泊!$E$5:$Q$43,$I20,MATCH($F$6,県外・宿泊!$4:$4,0)-4)*$C$6/100000000)</f>
        <v/>
      </c>
      <c r="L20" s="80" t="str">
        <f>IF($C$10*$F$6=0,"",INDEX(県外・日帰!$E$5:$Q$43,$I20,MATCH($F$6,県外・日帰!$4:$4,0)-4)*$C$7/100000000)</f>
        <v/>
      </c>
      <c r="M20" s="80" t="str">
        <f>IF($C$10*$F$6=0,"",INDEX(県内・宿泊!$E$5:$Q$43,$I20,MATCH($F$6,県内・宿泊!$4:$4,0)-4)*$C$8/100000000)</f>
        <v/>
      </c>
      <c r="N20" s="80" t="str">
        <f>IF($C$10*$F$6=0,"",INDEX(県内・日帰!$E$5:$Q$43,$I20,MATCH($F$6,県内・日帰!$4:$4,0)-4)*$C$9/100000000)</f>
        <v/>
      </c>
      <c r="O20" s="81" t="str">
        <f t="shared" si="0"/>
        <v/>
      </c>
    </row>
    <row r="21" spans="5:15" ht="15" customHeight="1" x14ac:dyDescent="0.15">
      <c r="E21" s="53"/>
      <c r="F21" s="53"/>
      <c r="G21" s="53"/>
      <c r="H21" s="53"/>
      <c r="I21" s="91" t="s">
        <v>120</v>
      </c>
      <c r="J21" s="92" t="s">
        <v>40</v>
      </c>
      <c r="K21" s="93" t="str">
        <f>IF($C$10*$F$6=0,"",INDEX(県外・宿泊!$E$5:$Q$43,$I21,MATCH($F$6,県外・宿泊!$4:$4,0)-4)*$C$6/100000000)</f>
        <v/>
      </c>
      <c r="L21" s="93" t="str">
        <f>IF($C$10*$F$6=0,"",INDEX(県外・日帰!$E$5:$Q$43,$I21,MATCH($F$6,県外・日帰!$4:$4,0)-4)*$C$7/100000000)</f>
        <v/>
      </c>
      <c r="M21" s="93" t="str">
        <f>IF($C$10*$F$6=0,"",INDEX(県内・宿泊!$E$5:$Q$43,$I21,MATCH($F$6,県内・宿泊!$4:$4,0)-4)*$C$8/100000000)</f>
        <v/>
      </c>
      <c r="N21" s="93" t="str">
        <f>IF($C$10*$F$6=0,"",INDEX(県内・日帰!$E$5:$Q$43,$I21,MATCH($F$6,県内・日帰!$4:$4,0)-4)*$C$9/100000000)</f>
        <v/>
      </c>
      <c r="O21" s="94" t="str">
        <f t="shared" si="0"/>
        <v/>
      </c>
    </row>
    <row r="22" spans="5:15" ht="15" customHeight="1" x14ac:dyDescent="0.15">
      <c r="E22" s="53"/>
      <c r="F22" s="53"/>
      <c r="G22" s="53"/>
      <c r="H22" s="53"/>
      <c r="I22" s="78" t="s">
        <v>121</v>
      </c>
      <c r="J22" s="79" t="s">
        <v>41</v>
      </c>
      <c r="K22" s="80" t="str">
        <f>IF($C$10*$F$6=0,"",INDEX(県外・宿泊!$E$5:$Q$43,$I22,MATCH($F$6,県外・宿泊!$4:$4,0)-4)*$C$6/100000000)</f>
        <v/>
      </c>
      <c r="L22" s="80" t="str">
        <f>IF($C$10*$F$6=0,"",INDEX(県外・日帰!$E$5:$Q$43,$I22,MATCH($F$6,県外・日帰!$4:$4,0)-4)*$C$7/100000000)</f>
        <v/>
      </c>
      <c r="M22" s="80" t="str">
        <f>IF($C$10*$F$6=0,"",INDEX(県内・宿泊!$E$5:$Q$43,$I22,MATCH($F$6,県内・宿泊!$4:$4,0)-4)*$C$8/100000000)</f>
        <v/>
      </c>
      <c r="N22" s="80" t="str">
        <f>IF($C$10*$F$6=0,"",INDEX(県内・日帰!$E$5:$Q$43,$I22,MATCH($F$6,県内・日帰!$4:$4,0)-4)*$C$9/100000000)</f>
        <v/>
      </c>
      <c r="O22" s="81" t="str">
        <f t="shared" si="0"/>
        <v/>
      </c>
    </row>
    <row r="23" spans="5:15" ht="15" customHeight="1" x14ac:dyDescent="0.15">
      <c r="E23" s="53"/>
      <c r="F23" s="53"/>
      <c r="G23" s="53"/>
      <c r="H23" s="53"/>
      <c r="I23" s="78" t="s">
        <v>122</v>
      </c>
      <c r="J23" s="79" t="s">
        <v>42</v>
      </c>
      <c r="K23" s="80" t="str">
        <f>IF($C$10*$F$6=0,"",INDEX(県外・宿泊!$E$5:$Q$43,$I23,MATCH($F$6,県外・宿泊!$4:$4,0)-4)*$C$6/100000000)</f>
        <v/>
      </c>
      <c r="L23" s="80" t="str">
        <f>IF($C$10*$F$6=0,"",INDEX(県外・日帰!$E$5:$Q$43,$I23,MATCH($F$6,県外・日帰!$4:$4,0)-4)*$C$7/100000000)</f>
        <v/>
      </c>
      <c r="M23" s="80" t="str">
        <f>IF($C$10*$F$6=0,"",INDEX(県内・宿泊!$E$5:$Q$43,$I23,MATCH($F$6,県内・宿泊!$4:$4,0)-4)*$C$8/100000000)</f>
        <v/>
      </c>
      <c r="N23" s="80" t="str">
        <f>IF($C$10*$F$6=0,"",INDEX(県内・日帰!$E$5:$Q$43,$I23,MATCH($F$6,県内・日帰!$4:$4,0)-4)*$C$9/100000000)</f>
        <v/>
      </c>
      <c r="O23" s="81" t="str">
        <f t="shared" si="0"/>
        <v/>
      </c>
    </row>
    <row r="24" spans="5:15" ht="15" customHeight="1" x14ac:dyDescent="0.15">
      <c r="E24" s="53"/>
      <c r="F24" s="53"/>
      <c r="G24" s="53"/>
      <c r="H24" s="53"/>
      <c r="I24" s="78" t="s">
        <v>123</v>
      </c>
      <c r="J24" s="79" t="s">
        <v>26</v>
      </c>
      <c r="K24" s="80" t="str">
        <f>IF($C$10*$F$6=0,"",INDEX(県外・宿泊!$E$5:$Q$43,$I24,MATCH($F$6,県外・宿泊!$4:$4,0)-4)*$C$6/100000000)</f>
        <v/>
      </c>
      <c r="L24" s="80" t="str">
        <f>IF($C$10*$F$6=0,"",INDEX(県外・日帰!$E$5:$Q$43,$I24,MATCH($F$6,県外・日帰!$4:$4,0)-4)*$C$7/100000000)</f>
        <v/>
      </c>
      <c r="M24" s="80" t="str">
        <f>IF($C$10*$F$6=0,"",INDEX(県内・宿泊!$E$5:$Q$43,$I24,MATCH($F$6,県内・宿泊!$4:$4,0)-4)*$C$8/100000000)</f>
        <v/>
      </c>
      <c r="N24" s="80" t="str">
        <f>IF($C$10*$F$6=0,"",INDEX(県内・日帰!$E$5:$Q$43,$I24,MATCH($F$6,県内・日帰!$4:$4,0)-4)*$C$9/100000000)</f>
        <v/>
      </c>
      <c r="O24" s="81" t="str">
        <f t="shared" si="0"/>
        <v/>
      </c>
    </row>
    <row r="25" spans="5:15" ht="15" customHeight="1" x14ac:dyDescent="0.15">
      <c r="E25" s="53"/>
      <c r="F25" s="53"/>
      <c r="G25" s="53"/>
      <c r="H25" s="53"/>
      <c r="I25" s="95" t="s">
        <v>124</v>
      </c>
      <c r="J25" s="96" t="s">
        <v>125</v>
      </c>
      <c r="K25" s="97" t="str">
        <f>IF($C$10*$F$6=0,"",INDEX(県外・宿泊!$E$5:$Q$43,$I25,MATCH($F$6,県外・宿泊!$4:$4,0)-4)*$C$6/100000000)</f>
        <v/>
      </c>
      <c r="L25" s="97" t="str">
        <f>IF($C$10*$F$6=0,"",INDEX(県外・日帰!$E$5:$Q$43,$I25,MATCH($F$6,県外・日帰!$4:$4,0)-4)*$C$7/100000000)</f>
        <v/>
      </c>
      <c r="M25" s="97" t="str">
        <f>IF($C$10*$F$6=0,"",INDEX(県内・宿泊!$E$5:$Q$43,$I25,MATCH($F$6,県内・宿泊!$4:$4,0)-4)*$C$8/100000000)</f>
        <v/>
      </c>
      <c r="N25" s="97" t="str">
        <f>IF($C$10*$F$6=0,"",INDEX(県内・日帰!$E$5:$Q$43,$I25,MATCH($F$6,県内・日帰!$4:$4,0)-4)*$C$9/100000000)</f>
        <v/>
      </c>
      <c r="O25" s="98" t="str">
        <f t="shared" si="0"/>
        <v/>
      </c>
    </row>
    <row r="26" spans="5:15" ht="15" customHeight="1" x14ac:dyDescent="0.15">
      <c r="E26" s="53"/>
      <c r="F26" s="53"/>
      <c r="G26" s="53"/>
      <c r="H26" s="53"/>
      <c r="I26" s="78" t="s">
        <v>126</v>
      </c>
      <c r="J26" s="79" t="s">
        <v>127</v>
      </c>
      <c r="K26" s="80" t="str">
        <f>IF($C$10*$F$6=0,"",INDEX(県外・宿泊!$E$5:$Q$43,$I26,MATCH($F$6,県外・宿泊!$4:$4,0)-4)*$C$6/100000000)</f>
        <v/>
      </c>
      <c r="L26" s="80" t="str">
        <f>IF($C$10*$F$6=0,"",INDEX(県外・日帰!$E$5:$Q$43,$I26,MATCH($F$6,県外・日帰!$4:$4,0)-4)*$C$7/100000000)</f>
        <v/>
      </c>
      <c r="M26" s="80" t="str">
        <f>IF($C$10*$F$6=0,"",INDEX(県内・宿泊!$E$5:$Q$43,$I26,MATCH($F$6,県内・宿泊!$4:$4,0)-4)*$C$8/100000000)</f>
        <v/>
      </c>
      <c r="N26" s="80" t="str">
        <f>IF($C$10*$F$6=0,"",INDEX(県内・日帰!$E$5:$Q$43,$I26,MATCH($F$6,県内・日帰!$4:$4,0)-4)*$C$9/100000000)</f>
        <v/>
      </c>
      <c r="O26" s="81" t="str">
        <f t="shared" si="0"/>
        <v/>
      </c>
    </row>
    <row r="27" spans="5:15" ht="15" customHeight="1" x14ac:dyDescent="0.15">
      <c r="E27" s="53"/>
      <c r="F27" s="53"/>
      <c r="G27" s="53"/>
      <c r="H27" s="53"/>
      <c r="I27" s="78" t="s">
        <v>128</v>
      </c>
      <c r="J27" s="79" t="s">
        <v>16</v>
      </c>
      <c r="K27" s="80" t="str">
        <f>IF($C$10*$F$6=0,"",INDEX(県外・宿泊!$E$5:$Q$43,$I27,MATCH($F$6,県外・宿泊!$4:$4,0)-4)*$C$6/100000000)</f>
        <v/>
      </c>
      <c r="L27" s="80" t="str">
        <f>IF($C$10*$F$6=0,"",INDEX(県外・日帰!$E$5:$Q$43,$I27,MATCH($F$6,県外・日帰!$4:$4,0)-4)*$C$7/100000000)</f>
        <v/>
      </c>
      <c r="M27" s="80" t="str">
        <f>IF($C$10*$F$6=0,"",INDEX(県内・宿泊!$E$5:$Q$43,$I27,MATCH($F$6,県内・宿泊!$4:$4,0)-4)*$C$8/100000000)</f>
        <v/>
      </c>
      <c r="N27" s="80" t="str">
        <f>IF($C$10*$F$6=0,"",INDEX(県内・日帰!$E$5:$Q$43,$I27,MATCH($F$6,県内・日帰!$4:$4,0)-4)*$C$9/100000000)</f>
        <v/>
      </c>
      <c r="O27" s="81" t="str">
        <f t="shared" si="0"/>
        <v/>
      </c>
    </row>
    <row r="28" spans="5:15" ht="15" customHeight="1" x14ac:dyDescent="0.15">
      <c r="E28" s="53"/>
      <c r="F28" s="53"/>
      <c r="G28" s="53"/>
      <c r="H28" s="53"/>
      <c r="I28" s="78" t="s">
        <v>129</v>
      </c>
      <c r="J28" s="79" t="s">
        <v>43</v>
      </c>
      <c r="K28" s="80" t="str">
        <f>IF($C$10*$F$6=0,"",INDEX(県外・宿泊!$E$5:$Q$43,$I28,MATCH($F$6,県外・宿泊!$4:$4,0)-4)*$C$6/100000000)</f>
        <v/>
      </c>
      <c r="L28" s="80" t="str">
        <f>IF($C$10*$F$6=0,"",INDEX(県外・日帰!$E$5:$Q$43,$I28,MATCH($F$6,県外・日帰!$4:$4,0)-4)*$C$7/100000000)</f>
        <v/>
      </c>
      <c r="M28" s="80" t="str">
        <f>IF($C$10*$F$6=0,"",INDEX(県内・宿泊!$E$5:$Q$43,$I28,MATCH($F$6,県内・宿泊!$4:$4,0)-4)*$C$8/100000000)</f>
        <v/>
      </c>
      <c r="N28" s="80" t="str">
        <f>IF($C$10*$F$6=0,"",INDEX(県内・日帰!$E$5:$Q$43,$I28,MATCH($F$6,県内・日帰!$4:$4,0)-4)*$C$9/100000000)</f>
        <v/>
      </c>
      <c r="O28" s="81" t="str">
        <f t="shared" si="0"/>
        <v/>
      </c>
    </row>
    <row r="29" spans="5:15" ht="15" customHeight="1" x14ac:dyDescent="0.15">
      <c r="E29" s="53"/>
      <c r="F29" s="53"/>
      <c r="G29" s="53"/>
      <c r="H29" s="53"/>
      <c r="I29" s="78" t="s">
        <v>130</v>
      </c>
      <c r="J29" s="79" t="s">
        <v>131</v>
      </c>
      <c r="K29" s="80" t="str">
        <f>IF($C$10*$F$6=0,"",INDEX(県外・宿泊!$E$5:$Q$43,$I29,MATCH($F$6,県外・宿泊!$4:$4,0)-4)*$C$6/100000000)</f>
        <v/>
      </c>
      <c r="L29" s="80" t="str">
        <f>IF($C$10*$F$6=0,"",INDEX(県外・日帰!$E$5:$Q$43,$I29,MATCH($F$6,県外・日帰!$4:$4,0)-4)*$C$7/100000000)</f>
        <v/>
      </c>
      <c r="M29" s="80" t="str">
        <f>IF($C$10*$F$6=0,"",INDEX(県内・宿泊!$E$5:$Q$43,$I29,MATCH($F$6,県内・宿泊!$4:$4,0)-4)*$C$8/100000000)</f>
        <v/>
      </c>
      <c r="N29" s="80" t="str">
        <f>IF($C$10*$F$6=0,"",INDEX(県内・日帰!$E$5:$Q$43,$I29,MATCH($F$6,県内・日帰!$4:$4,0)-4)*$C$9/100000000)</f>
        <v/>
      </c>
      <c r="O29" s="81" t="str">
        <f t="shared" si="0"/>
        <v/>
      </c>
    </row>
    <row r="30" spans="5:15" ht="15" customHeight="1" x14ac:dyDescent="0.15">
      <c r="E30" s="53"/>
      <c r="F30" s="53"/>
      <c r="G30" s="53"/>
      <c r="H30" s="53"/>
      <c r="I30" s="78" t="s">
        <v>132</v>
      </c>
      <c r="J30" s="79" t="s">
        <v>133</v>
      </c>
      <c r="K30" s="80" t="str">
        <f>IF($C$10*$F$6=0,"",INDEX(県外・宿泊!$E$5:$Q$43,$I30,MATCH($F$6,県外・宿泊!$4:$4,0)-4)*$C$6/100000000)</f>
        <v/>
      </c>
      <c r="L30" s="80" t="str">
        <f>IF($C$10*$F$6=0,"",INDEX(県外・日帰!$E$5:$Q$43,$I30,MATCH($F$6,県外・日帰!$4:$4,0)-4)*$C$7/100000000)</f>
        <v/>
      </c>
      <c r="M30" s="80" t="str">
        <f>IF($C$10*$F$6=0,"",INDEX(県内・宿泊!$E$5:$Q$43,$I30,MATCH($F$6,県内・宿泊!$4:$4,0)-4)*$C$8/100000000)</f>
        <v/>
      </c>
      <c r="N30" s="80" t="str">
        <f>IF($C$10*$F$6=0,"",INDEX(県内・日帰!$E$5:$Q$43,$I30,MATCH($F$6,県内・日帰!$4:$4,0)-4)*$C$9/100000000)</f>
        <v/>
      </c>
      <c r="O30" s="81" t="str">
        <f t="shared" si="0"/>
        <v/>
      </c>
    </row>
    <row r="31" spans="5:15" ht="15" customHeight="1" x14ac:dyDescent="0.15">
      <c r="E31" s="53"/>
      <c r="F31" s="53"/>
      <c r="G31" s="53"/>
      <c r="H31" s="53"/>
      <c r="I31" s="91" t="s">
        <v>134</v>
      </c>
      <c r="J31" s="92" t="s">
        <v>44</v>
      </c>
      <c r="K31" s="93" t="str">
        <f>IF($C$10*$F$6=0,"",INDEX(県外・宿泊!$E$5:$Q$43,$I31,MATCH($F$6,県外・宿泊!$4:$4,0)-4)*$C$6/100000000)</f>
        <v/>
      </c>
      <c r="L31" s="93" t="str">
        <f>IF($C$10*$F$6=0,"",INDEX(県外・日帰!$E$5:$Q$43,$I31,MATCH($F$6,県外・日帰!$4:$4,0)-4)*$C$7/100000000)</f>
        <v/>
      </c>
      <c r="M31" s="93" t="str">
        <f>IF($C$10*$F$6=0,"",INDEX(県内・宿泊!$E$5:$Q$43,$I31,MATCH($F$6,県内・宿泊!$4:$4,0)-4)*$C$8/100000000)</f>
        <v/>
      </c>
      <c r="N31" s="93" t="str">
        <f>IF($C$10*$F$6=0,"",INDEX(県内・日帰!$E$5:$Q$43,$I31,MATCH($F$6,県内・日帰!$4:$4,0)-4)*$C$9/100000000)</f>
        <v/>
      </c>
      <c r="O31" s="94" t="str">
        <f t="shared" si="0"/>
        <v/>
      </c>
    </row>
    <row r="32" spans="5:15" ht="15" customHeight="1" x14ac:dyDescent="0.15">
      <c r="E32" s="53"/>
      <c r="F32" s="53"/>
      <c r="G32" s="53"/>
      <c r="H32" s="53"/>
      <c r="I32" s="78" t="s">
        <v>135</v>
      </c>
      <c r="J32" s="79" t="s">
        <v>45</v>
      </c>
      <c r="K32" s="80" t="str">
        <f>IF($C$10*$F$6=0,"",INDEX(県外・宿泊!$E$5:$Q$43,$I32,MATCH($F$6,県外・宿泊!$4:$4,0)-4)*$C$6/100000000)</f>
        <v/>
      </c>
      <c r="L32" s="80" t="str">
        <f>IF($C$10*$F$6=0,"",INDEX(県外・日帰!$E$5:$Q$43,$I32,MATCH($F$6,県外・日帰!$4:$4,0)-4)*$C$7/100000000)</f>
        <v/>
      </c>
      <c r="M32" s="80" t="str">
        <f>IF($C$10*$F$6=0,"",INDEX(県内・宿泊!$E$5:$Q$43,$I32,MATCH($F$6,県内・宿泊!$4:$4,0)-4)*$C$8/100000000)</f>
        <v/>
      </c>
      <c r="N32" s="80" t="str">
        <f>IF($C$10*$F$6=0,"",INDEX(県内・日帰!$E$5:$Q$43,$I32,MATCH($F$6,県内・日帰!$4:$4,0)-4)*$C$9/100000000)</f>
        <v/>
      </c>
      <c r="O32" s="81" t="str">
        <f t="shared" si="0"/>
        <v/>
      </c>
    </row>
    <row r="33" spans="5:15" ht="15" customHeight="1" x14ac:dyDescent="0.15">
      <c r="E33" s="53"/>
      <c r="F33" s="53"/>
      <c r="G33" s="53"/>
      <c r="H33" s="53"/>
      <c r="I33" s="78" t="s">
        <v>136</v>
      </c>
      <c r="J33" s="79" t="s">
        <v>46</v>
      </c>
      <c r="K33" s="80" t="str">
        <f>IF($C$10*$F$6=0,"",INDEX(県外・宿泊!$E$5:$Q$43,$I33,MATCH($F$6,県外・宿泊!$4:$4,0)-4)*$C$6/100000000)</f>
        <v/>
      </c>
      <c r="L33" s="80" t="str">
        <f>IF($C$10*$F$6=0,"",INDEX(県外・日帰!$E$5:$Q$43,$I33,MATCH($F$6,県外・日帰!$4:$4,0)-4)*$C$7/100000000)</f>
        <v/>
      </c>
      <c r="M33" s="80" t="str">
        <f>IF($C$10*$F$6=0,"",INDEX(県内・宿泊!$E$5:$Q$43,$I33,MATCH($F$6,県内・宿泊!$4:$4,0)-4)*$C$8/100000000)</f>
        <v/>
      </c>
      <c r="N33" s="80" t="str">
        <f>IF($C$10*$F$6=0,"",INDEX(県内・日帰!$E$5:$Q$43,$I33,MATCH($F$6,県内・日帰!$4:$4,0)-4)*$C$9/100000000)</f>
        <v/>
      </c>
      <c r="O33" s="81" t="str">
        <f t="shared" si="0"/>
        <v/>
      </c>
    </row>
    <row r="34" spans="5:15" ht="15" customHeight="1" x14ac:dyDescent="0.15">
      <c r="E34" s="53"/>
      <c r="F34" s="53"/>
      <c r="G34" s="53"/>
      <c r="H34" s="53"/>
      <c r="I34" s="78" t="s">
        <v>137</v>
      </c>
      <c r="J34" s="79" t="s">
        <v>47</v>
      </c>
      <c r="K34" s="80" t="str">
        <f>IF($C$10*$F$6=0,"",INDEX(県外・宿泊!$E$5:$Q$43,$I34,MATCH($F$6,県外・宿泊!$4:$4,0)-4)*$C$6/100000000)</f>
        <v/>
      </c>
      <c r="L34" s="80" t="str">
        <f>IF($C$10*$F$6=0,"",INDEX(県外・日帰!$E$5:$Q$43,$I34,MATCH($F$6,県外・日帰!$4:$4,0)-4)*$C$7/100000000)</f>
        <v/>
      </c>
      <c r="M34" s="80" t="str">
        <f>IF($C$10*$F$6=0,"",INDEX(県内・宿泊!$E$5:$Q$43,$I34,MATCH($F$6,県内・宿泊!$4:$4,0)-4)*$C$8/100000000)</f>
        <v/>
      </c>
      <c r="N34" s="80" t="str">
        <f>IF($C$10*$F$6=0,"",INDEX(県内・日帰!$E$5:$Q$43,$I34,MATCH($F$6,県内・日帰!$4:$4,0)-4)*$C$9/100000000)</f>
        <v/>
      </c>
      <c r="O34" s="81" t="str">
        <f t="shared" si="0"/>
        <v/>
      </c>
    </row>
    <row r="35" spans="5:15" ht="15" customHeight="1" x14ac:dyDescent="0.15">
      <c r="E35" s="53"/>
      <c r="F35" s="53"/>
      <c r="G35" s="53"/>
      <c r="H35" s="53"/>
      <c r="I35" s="95" t="s">
        <v>138</v>
      </c>
      <c r="J35" s="96" t="s">
        <v>139</v>
      </c>
      <c r="K35" s="97" t="str">
        <f>IF($C$10*$F$6=0,"",INDEX(県外・宿泊!$E$5:$Q$43,$I35,MATCH($F$6,県外・宿泊!$4:$4,0)-4)*$C$6/100000000)</f>
        <v/>
      </c>
      <c r="L35" s="97" t="str">
        <f>IF($C$10*$F$6=0,"",INDEX(県外・日帰!$E$5:$Q$43,$I35,MATCH($F$6,県外・日帰!$4:$4,0)-4)*$C$7/100000000)</f>
        <v/>
      </c>
      <c r="M35" s="97" t="str">
        <f>IF($C$10*$F$6=0,"",INDEX(県内・宿泊!$E$5:$Q$43,$I35,MATCH($F$6,県内・宿泊!$4:$4,0)-4)*$C$8/100000000)</f>
        <v/>
      </c>
      <c r="N35" s="97" t="str">
        <f>IF($C$10*$F$6=0,"",INDEX(県内・日帰!$E$5:$Q$43,$I35,MATCH($F$6,県内・日帰!$4:$4,0)-4)*$C$9/100000000)</f>
        <v/>
      </c>
      <c r="O35" s="98" t="str">
        <f t="shared" si="0"/>
        <v/>
      </c>
    </row>
    <row r="36" spans="5:15" ht="15" customHeight="1" x14ac:dyDescent="0.15">
      <c r="E36" s="53"/>
      <c r="F36" s="53"/>
      <c r="G36" s="53"/>
      <c r="H36" s="53"/>
      <c r="I36" s="91" t="s">
        <v>140</v>
      </c>
      <c r="J36" s="92" t="s">
        <v>48</v>
      </c>
      <c r="K36" s="93" t="str">
        <f>IF($C$10*$F$6=0,"",INDEX(県外・宿泊!$E$5:$Q$43,$I36,MATCH($F$6,県外・宿泊!$4:$4,0)-4)*$C$6/100000000)</f>
        <v/>
      </c>
      <c r="L36" s="93" t="str">
        <f>IF($C$10*$F$6=0,"",INDEX(県外・日帰!$E$5:$Q$43,$I36,MATCH($F$6,県外・日帰!$4:$4,0)-4)*$C$7/100000000)</f>
        <v/>
      </c>
      <c r="M36" s="93" t="str">
        <f>IF($C$10*$F$6=0,"",INDEX(県内・宿泊!$E$5:$Q$43,$I36,MATCH($F$6,県内・宿泊!$4:$4,0)-4)*$C$8/100000000)</f>
        <v/>
      </c>
      <c r="N36" s="93" t="str">
        <f>IF($C$10*$F$6=0,"",INDEX(県内・日帰!$E$5:$Q$43,$I36,MATCH($F$6,県内・日帰!$4:$4,0)-4)*$C$9/100000000)</f>
        <v/>
      </c>
      <c r="O36" s="94" t="str">
        <f t="shared" si="0"/>
        <v/>
      </c>
    </row>
    <row r="37" spans="5:15" ht="15" customHeight="1" x14ac:dyDescent="0.15">
      <c r="E37" s="53"/>
      <c r="F37" s="53"/>
      <c r="G37" s="53"/>
      <c r="H37" s="53"/>
      <c r="I37" s="78" t="s">
        <v>141</v>
      </c>
      <c r="J37" s="79" t="s">
        <v>49</v>
      </c>
      <c r="K37" s="80" t="str">
        <f>IF($C$10*$F$6=0,"",INDEX(県外・宿泊!$E$5:$Q$43,$I37,MATCH($F$6,県外・宿泊!$4:$4,0)-4)*$C$6/100000000)</f>
        <v/>
      </c>
      <c r="L37" s="80" t="str">
        <f>IF($C$10*$F$6=0,"",INDEX(県外・日帰!$E$5:$Q$43,$I37,MATCH($F$6,県外・日帰!$4:$4,0)-4)*$C$7/100000000)</f>
        <v/>
      </c>
      <c r="M37" s="80" t="str">
        <f>IF($C$10*$F$6=0,"",INDEX(県内・宿泊!$E$5:$Q$43,$I37,MATCH($F$6,県内・宿泊!$4:$4,0)-4)*$C$8/100000000)</f>
        <v/>
      </c>
      <c r="N37" s="80" t="str">
        <f>IF($C$10*$F$6=0,"",INDEX(県内・日帰!$E$5:$Q$43,$I37,MATCH($F$6,県内・日帰!$4:$4,0)-4)*$C$9/100000000)</f>
        <v/>
      </c>
      <c r="O37" s="81" t="str">
        <f t="shared" si="0"/>
        <v/>
      </c>
    </row>
    <row r="38" spans="5:15" ht="15" customHeight="1" x14ac:dyDescent="0.15">
      <c r="E38" s="53"/>
      <c r="F38" s="53"/>
      <c r="G38" s="53"/>
      <c r="H38" s="53"/>
      <c r="I38" s="78" t="s">
        <v>142</v>
      </c>
      <c r="J38" s="79" t="s">
        <v>50</v>
      </c>
      <c r="K38" s="80" t="str">
        <f>IF($C$10*$F$6=0,"",INDEX(県外・宿泊!$E$5:$Q$43,$I38,MATCH($F$6,県外・宿泊!$4:$4,0)-4)*$C$6/100000000)</f>
        <v/>
      </c>
      <c r="L38" s="80" t="str">
        <f>IF($C$10*$F$6=0,"",INDEX(県外・日帰!$E$5:$Q$43,$I38,MATCH($F$6,県外・日帰!$4:$4,0)-4)*$C$7/100000000)</f>
        <v/>
      </c>
      <c r="M38" s="80" t="str">
        <f>IF($C$10*$F$6=0,"",INDEX(県内・宿泊!$E$5:$Q$43,$I38,MATCH($F$6,県内・宿泊!$4:$4,0)-4)*$C$8/100000000)</f>
        <v/>
      </c>
      <c r="N38" s="80" t="str">
        <f>IF($C$10*$F$6=0,"",INDEX(県内・日帰!$E$5:$Q$43,$I38,MATCH($F$6,県内・日帰!$4:$4,0)-4)*$C$9/100000000)</f>
        <v/>
      </c>
      <c r="O38" s="81" t="str">
        <f t="shared" si="0"/>
        <v/>
      </c>
    </row>
    <row r="39" spans="5:15" ht="15" customHeight="1" x14ac:dyDescent="0.15">
      <c r="E39" s="53"/>
      <c r="F39" s="53"/>
      <c r="G39" s="53"/>
      <c r="H39" s="53"/>
      <c r="I39" s="78" t="s">
        <v>143</v>
      </c>
      <c r="J39" s="79" t="s">
        <v>51</v>
      </c>
      <c r="K39" s="80" t="str">
        <f>IF($C$10*$F$6=0,"",INDEX(県外・宿泊!$E$5:$Q$43,$I39,MATCH($F$6,県外・宿泊!$4:$4,0)-4)*$C$6/100000000)</f>
        <v/>
      </c>
      <c r="L39" s="80" t="str">
        <f>IF($C$10*$F$6=0,"",INDEX(県外・日帰!$E$5:$Q$43,$I39,MATCH($F$6,県外・日帰!$4:$4,0)-4)*$C$7/100000000)</f>
        <v/>
      </c>
      <c r="M39" s="80" t="str">
        <f>IF($C$10*$F$6=0,"",INDEX(県内・宿泊!$E$5:$Q$43,$I39,MATCH($F$6,県内・宿泊!$4:$4,0)-4)*$C$8/100000000)</f>
        <v/>
      </c>
      <c r="N39" s="80" t="str">
        <f>IF($C$10*$F$6=0,"",INDEX(県内・日帰!$E$5:$Q$43,$I39,MATCH($F$6,県内・日帰!$4:$4,0)-4)*$C$9/100000000)</f>
        <v/>
      </c>
      <c r="O39" s="81" t="str">
        <f t="shared" si="0"/>
        <v/>
      </c>
    </row>
    <row r="40" spans="5:15" ht="15" customHeight="1" x14ac:dyDescent="0.15">
      <c r="E40" s="53"/>
      <c r="F40" s="53"/>
      <c r="G40" s="53"/>
      <c r="H40" s="53"/>
      <c r="I40" s="95" t="s">
        <v>144</v>
      </c>
      <c r="J40" s="96" t="s">
        <v>145</v>
      </c>
      <c r="K40" s="97" t="str">
        <f>IF($C$10*$F$6=0,"",INDEX(県外・宿泊!$E$5:$Q$43,$I40,MATCH($F$6,県外・宿泊!$4:$4,0)-4)*$C$6/100000000)</f>
        <v/>
      </c>
      <c r="L40" s="97" t="str">
        <f>IF($C$10*$F$6=0,"",INDEX(県外・日帰!$E$5:$Q$43,$I40,MATCH($F$6,県外・日帰!$4:$4,0)-4)*$C$7/100000000)</f>
        <v/>
      </c>
      <c r="M40" s="97" t="str">
        <f>IF($C$10*$F$6=0,"",INDEX(県内・宿泊!$E$5:$Q$43,$I40,MATCH($F$6,県内・宿泊!$4:$4,0)-4)*$C$8/100000000)</f>
        <v/>
      </c>
      <c r="N40" s="97" t="str">
        <f>IF($C$10*$F$6=0,"",INDEX(県内・日帰!$E$5:$Q$43,$I40,MATCH($F$6,県内・日帰!$4:$4,0)-4)*$C$9/100000000)</f>
        <v/>
      </c>
      <c r="O40" s="98" t="str">
        <f t="shared" si="0"/>
        <v/>
      </c>
    </row>
    <row r="41" spans="5:15" ht="15" customHeight="1" x14ac:dyDescent="0.15">
      <c r="E41" s="53"/>
      <c r="F41" s="53"/>
      <c r="G41" s="53"/>
      <c r="H41" s="53"/>
      <c r="I41" s="78" t="s">
        <v>146</v>
      </c>
      <c r="J41" s="79" t="s">
        <v>52</v>
      </c>
      <c r="K41" s="80" t="str">
        <f>IF($C$10*$F$6=0,"",INDEX(県外・宿泊!$E$5:$Q$43,$I41,MATCH($F$6,県外・宿泊!$4:$4,0)-4)*$C$6/100000000)</f>
        <v/>
      </c>
      <c r="L41" s="80" t="str">
        <f>IF($C$10*$F$6=0,"",INDEX(県外・日帰!$E$5:$Q$43,$I41,MATCH($F$6,県外・日帰!$4:$4,0)-4)*$C$7/100000000)</f>
        <v/>
      </c>
      <c r="M41" s="80" t="str">
        <f>IF($C$10*$F$6=0,"",INDEX(県内・宿泊!$E$5:$Q$43,$I41,MATCH($F$6,県内・宿泊!$4:$4,0)-4)*$C$8/100000000)</f>
        <v/>
      </c>
      <c r="N41" s="80" t="str">
        <f>IF($C$10*$F$6=0,"",INDEX(県内・日帰!$E$5:$Q$43,$I41,MATCH($F$6,県内・日帰!$4:$4,0)-4)*$C$9/100000000)</f>
        <v/>
      </c>
      <c r="O41" s="81" t="str">
        <f t="shared" si="0"/>
        <v/>
      </c>
    </row>
    <row r="42" spans="5:15" ht="15" customHeight="1" x14ac:dyDescent="0.15">
      <c r="E42" s="53"/>
      <c r="F42" s="53"/>
      <c r="G42" s="53"/>
      <c r="H42" s="53"/>
      <c r="I42" s="78" t="s">
        <v>147</v>
      </c>
      <c r="J42" s="79" t="s">
        <v>2</v>
      </c>
      <c r="K42" s="80" t="str">
        <f>IF($C$10*$F$6=0,"",INDEX(県外・宿泊!$E$5:$Q$43,$I42,MATCH($F$6,県外・宿泊!$4:$4,0)-4)*$C$6/100000000)</f>
        <v/>
      </c>
      <c r="L42" s="80" t="str">
        <f>IF($C$10*$F$6=0,"",INDEX(県外・日帰!$E$5:$Q$43,$I42,MATCH($F$6,県外・日帰!$4:$4,0)-4)*$C$7/100000000)</f>
        <v/>
      </c>
      <c r="M42" s="80" t="str">
        <f>IF($C$10*$F$6=0,"",INDEX(県内・宿泊!$E$5:$Q$43,$I42,MATCH($F$6,県内・宿泊!$4:$4,0)-4)*$C$8/100000000)</f>
        <v/>
      </c>
      <c r="N42" s="80" t="str">
        <f>IF($C$10*$F$6=0,"",INDEX(県内・日帰!$E$5:$Q$43,$I42,MATCH($F$6,県内・日帰!$4:$4,0)-4)*$C$9/100000000)</f>
        <v/>
      </c>
      <c r="O42" s="81" t="str">
        <f t="shared" si="0"/>
        <v/>
      </c>
    </row>
    <row r="43" spans="5:15" ht="15" customHeight="1" x14ac:dyDescent="0.15">
      <c r="E43" s="53"/>
      <c r="F43" s="53"/>
      <c r="G43" s="53"/>
      <c r="H43" s="53"/>
      <c r="I43" s="78" t="s">
        <v>148</v>
      </c>
      <c r="J43" s="79" t="s">
        <v>53</v>
      </c>
      <c r="K43" s="80" t="str">
        <f>IF($C$10*$F$6=0,"",INDEX(県外・宿泊!$E$5:$Q$43,$I43,MATCH($F$6,県外・宿泊!$4:$4,0)-4)*$C$6/100000000)</f>
        <v/>
      </c>
      <c r="L43" s="80" t="str">
        <f>IF($C$10*$F$6=0,"",INDEX(県外・日帰!$E$5:$Q$43,$I43,MATCH($F$6,県外・日帰!$4:$4,0)-4)*$C$7/100000000)</f>
        <v/>
      </c>
      <c r="M43" s="80" t="str">
        <f>IF($C$10*$F$6=0,"",INDEX(県内・宿泊!$E$5:$Q$43,$I43,MATCH($F$6,県内・宿泊!$4:$4,0)-4)*$C$8/100000000)</f>
        <v/>
      </c>
      <c r="N43" s="80" t="str">
        <f>IF($C$10*$F$6=0,"",INDEX(県内・日帰!$E$5:$Q$43,$I43,MATCH($F$6,県内・日帰!$4:$4,0)-4)*$C$9/100000000)</f>
        <v/>
      </c>
      <c r="O43" s="81" t="str">
        <f t="shared" si="0"/>
        <v/>
      </c>
    </row>
    <row r="44" spans="5:15" ht="15" customHeight="1" thickBot="1" x14ac:dyDescent="0.2">
      <c r="E44" s="53"/>
      <c r="F44" s="53"/>
      <c r="G44" s="53"/>
      <c r="H44" s="53"/>
      <c r="I44" s="99" t="s">
        <v>149</v>
      </c>
      <c r="J44" s="100" t="s">
        <v>54</v>
      </c>
      <c r="K44" s="101" t="str">
        <f>IF($C$10*$F$6=0,"",INDEX(県外・宿泊!$E$5:$Q$43,$I44,MATCH($F$6,県外・宿泊!$4:$4,0)-4)*$C$6/100000000)</f>
        <v/>
      </c>
      <c r="L44" s="101" t="str">
        <f>IF($C$10*$F$6=0,"",INDEX(県外・日帰!$E$5:$Q$43,$I44,MATCH($F$6,県外・日帰!$4:$4,0)-4)*$C$7/100000000)</f>
        <v/>
      </c>
      <c r="M44" s="101" t="str">
        <f>IF($C$10*$F$6=0,"",INDEX(県内・宿泊!$E$5:$Q$43,$I44,MATCH($F$6,県内・宿泊!$4:$4,0)-4)*$C$8/100000000)</f>
        <v/>
      </c>
      <c r="N44" s="101" t="str">
        <f>IF($C$10*$F$6=0,"",INDEX(県内・日帰!$E$5:$Q$43,$I44,MATCH($F$6,県内・日帰!$4:$4,0)-4)*$C$9/100000000)</f>
        <v/>
      </c>
      <c r="O44" s="102" t="str">
        <f t="shared" si="0"/>
        <v/>
      </c>
    </row>
    <row r="45" spans="5:15" ht="15" customHeight="1" thickTop="1" x14ac:dyDescent="0.15">
      <c r="E45" s="53"/>
      <c r="F45" s="53"/>
      <c r="G45" s="53"/>
      <c r="H45" s="53"/>
      <c r="I45" s="103"/>
      <c r="J45" s="104" t="s">
        <v>56</v>
      </c>
      <c r="K45" s="105" t="str">
        <f>IF($C$10*$F$6=0,"",SUM(K6:K44))</f>
        <v/>
      </c>
      <c r="L45" s="105" t="str">
        <f>IF($C$10*$F$6=0,"",SUM(L6:L44))</f>
        <v/>
      </c>
      <c r="M45" s="105" t="str">
        <f>IF($C$10*$F$6=0,"",SUM(M6:M44))</f>
        <v/>
      </c>
      <c r="N45" s="105" t="str">
        <f>IF($C$10*$F$6=0,"",SUM(N6:N44))</f>
        <v/>
      </c>
      <c r="O45" s="106" t="str">
        <f>IF($C$10*$F$6=0,"",SUM(O6:O44))</f>
        <v/>
      </c>
    </row>
    <row r="46" spans="5:15" ht="12.95" customHeight="1" x14ac:dyDescent="0.15">
      <c r="E46" s="53"/>
      <c r="F46" s="53"/>
      <c r="G46" s="53"/>
      <c r="H46" s="53"/>
      <c r="I46" s="53"/>
      <c r="J46" s="53"/>
      <c r="K46" s="53"/>
      <c r="L46" s="53"/>
    </row>
    <row r="47" spans="5:15" ht="12.95" customHeight="1" x14ac:dyDescent="0.15">
      <c r="E47" s="53"/>
      <c r="F47" s="53"/>
      <c r="G47" s="53"/>
      <c r="H47" s="53"/>
      <c r="I47" s="53"/>
      <c r="J47" s="53"/>
      <c r="K47" s="53"/>
      <c r="L47" s="53"/>
    </row>
    <row r="48" spans="5:15" ht="12.95" customHeight="1" x14ac:dyDescent="0.15">
      <c r="E48" s="53"/>
      <c r="F48" s="53"/>
      <c r="G48" s="53"/>
      <c r="H48" s="53"/>
      <c r="I48" s="53"/>
      <c r="J48" s="53"/>
      <c r="K48" s="53"/>
      <c r="L48" s="53"/>
    </row>
    <row r="49" spans="5:12" ht="12.95" customHeight="1" x14ac:dyDescent="0.15">
      <c r="E49" s="53"/>
      <c r="F49" s="53"/>
      <c r="G49" s="53"/>
      <c r="H49" s="53"/>
      <c r="I49" s="53"/>
      <c r="J49" s="53"/>
      <c r="K49" s="53"/>
      <c r="L49" s="53"/>
    </row>
    <row r="50" spans="5:12" ht="12.95" customHeight="1" x14ac:dyDescent="0.15">
      <c r="E50" s="53"/>
      <c r="F50" s="53"/>
      <c r="G50" s="53"/>
      <c r="H50" s="53"/>
      <c r="I50" s="53"/>
      <c r="J50" s="53"/>
      <c r="K50" s="53"/>
      <c r="L50" s="53"/>
    </row>
    <row r="51" spans="5:12" ht="12.95" customHeight="1" x14ac:dyDescent="0.15">
      <c r="E51" s="53"/>
      <c r="F51" s="53"/>
      <c r="G51" s="53"/>
      <c r="H51" s="53"/>
      <c r="I51" s="53"/>
      <c r="J51" s="53"/>
      <c r="K51" s="53"/>
      <c r="L51" s="53"/>
    </row>
    <row r="52" spans="5:12" ht="12.95" customHeight="1" x14ac:dyDescent="0.15">
      <c r="E52" s="53"/>
      <c r="F52" s="53"/>
      <c r="G52" s="53"/>
      <c r="H52" s="53"/>
      <c r="I52" s="53"/>
      <c r="J52" s="53"/>
      <c r="K52" s="53"/>
      <c r="L52" s="53"/>
    </row>
    <row r="53" spans="5:12" ht="12.95" customHeight="1" x14ac:dyDescent="0.15">
      <c r="E53" s="53"/>
      <c r="F53" s="53"/>
      <c r="G53" s="53"/>
      <c r="H53" s="53"/>
      <c r="I53" s="53"/>
      <c r="J53" s="53"/>
      <c r="K53" s="53"/>
      <c r="L53" s="53"/>
    </row>
    <row r="54" spans="5:12" ht="12.95" customHeight="1" x14ac:dyDescent="0.15">
      <c r="E54" s="53"/>
      <c r="F54" s="53"/>
      <c r="G54" s="53"/>
      <c r="H54" s="53"/>
      <c r="I54" s="53"/>
      <c r="J54" s="53"/>
      <c r="K54" s="53"/>
      <c r="L54" s="53"/>
    </row>
    <row r="55" spans="5:12" ht="12.95" customHeight="1" x14ac:dyDescent="0.15">
      <c r="E55" s="53"/>
      <c r="F55" s="53"/>
      <c r="G55" s="53"/>
      <c r="H55" s="53"/>
      <c r="I55" s="53"/>
      <c r="J55" s="53"/>
      <c r="K55" s="53"/>
      <c r="L55" s="53"/>
    </row>
    <row r="56" spans="5:12" ht="12.95" customHeight="1" x14ac:dyDescent="0.15">
      <c r="E56" s="53"/>
      <c r="F56" s="53"/>
      <c r="G56" s="53"/>
      <c r="H56" s="53"/>
      <c r="I56" s="53"/>
      <c r="J56" s="53"/>
      <c r="K56" s="53"/>
      <c r="L56" s="53"/>
    </row>
    <row r="57" spans="5:12" ht="12.95" customHeight="1" x14ac:dyDescent="0.15">
      <c r="E57" s="53"/>
      <c r="F57" s="53"/>
      <c r="G57" s="53"/>
      <c r="H57" s="53"/>
      <c r="I57" s="53"/>
      <c r="J57" s="53"/>
      <c r="K57" s="53"/>
      <c r="L57" s="53"/>
    </row>
    <row r="58" spans="5:12" ht="12.95" customHeight="1" x14ac:dyDescent="0.15">
      <c r="E58" s="53"/>
      <c r="F58" s="53"/>
      <c r="G58" s="53"/>
      <c r="H58" s="53"/>
      <c r="I58" s="53"/>
      <c r="J58" s="53"/>
      <c r="K58" s="53"/>
      <c r="L58" s="53"/>
    </row>
    <row r="59" spans="5:12" ht="12.95" customHeight="1" x14ac:dyDescent="0.15">
      <c r="E59" s="53"/>
      <c r="F59" s="53"/>
      <c r="G59" s="53"/>
      <c r="H59" s="53"/>
      <c r="I59" s="53"/>
      <c r="J59" s="53"/>
      <c r="K59" s="53"/>
      <c r="L59" s="53"/>
    </row>
    <row r="60" spans="5:12" ht="12.95" customHeight="1" x14ac:dyDescent="0.15">
      <c r="E60" s="53"/>
      <c r="F60" s="53"/>
      <c r="G60" s="53"/>
      <c r="H60" s="53"/>
      <c r="I60" s="53"/>
      <c r="J60" s="53"/>
      <c r="K60" s="53"/>
      <c r="L60" s="53"/>
    </row>
    <row r="61" spans="5:12" ht="12.95" customHeight="1" x14ac:dyDescent="0.15">
      <c r="E61" s="53"/>
      <c r="F61" s="53"/>
      <c r="G61" s="53"/>
      <c r="H61" s="53"/>
      <c r="I61" s="53"/>
      <c r="J61" s="53"/>
      <c r="K61" s="53"/>
      <c r="L61" s="53"/>
    </row>
    <row r="62" spans="5:12" ht="12.95" customHeight="1" x14ac:dyDescent="0.15">
      <c r="E62" s="53"/>
      <c r="F62" s="53"/>
      <c r="G62" s="53"/>
      <c r="H62" s="53"/>
      <c r="I62" s="53"/>
      <c r="J62" s="53"/>
      <c r="K62" s="53"/>
      <c r="L62" s="53"/>
    </row>
    <row r="63" spans="5:12" ht="12.95" customHeight="1" x14ac:dyDescent="0.15">
      <c r="E63" s="53"/>
      <c r="F63" s="53"/>
      <c r="G63" s="53"/>
      <c r="H63" s="53"/>
      <c r="I63" s="53"/>
      <c r="J63" s="53"/>
      <c r="K63" s="53"/>
      <c r="L63" s="53"/>
    </row>
    <row r="64" spans="5:12" ht="12.95" customHeight="1" x14ac:dyDescent="0.15">
      <c r="E64" s="53"/>
      <c r="F64" s="53"/>
      <c r="G64" s="53"/>
      <c r="H64" s="53"/>
      <c r="I64" s="53"/>
      <c r="J64" s="53"/>
      <c r="K64" s="53"/>
      <c r="L64" s="53"/>
    </row>
    <row r="65" spans="5:12" ht="12.95" customHeight="1" x14ac:dyDescent="0.15">
      <c r="E65" s="53"/>
      <c r="F65" s="53"/>
      <c r="G65" s="53"/>
      <c r="H65" s="53"/>
      <c r="I65" s="53"/>
      <c r="J65" s="53"/>
      <c r="K65" s="53"/>
      <c r="L65" s="53"/>
    </row>
    <row r="66" spans="5:12" ht="12.95" customHeight="1" x14ac:dyDescent="0.15">
      <c r="E66" s="53"/>
      <c r="F66" s="53"/>
      <c r="G66" s="53"/>
      <c r="H66" s="53"/>
      <c r="I66" s="53"/>
      <c r="J66" s="53"/>
      <c r="K66" s="53"/>
      <c r="L66" s="53"/>
    </row>
    <row r="67" spans="5:12" ht="12.95" customHeight="1" x14ac:dyDescent="0.15">
      <c r="E67" s="53"/>
      <c r="F67" s="53"/>
      <c r="G67" s="53"/>
      <c r="H67" s="53"/>
      <c r="I67" s="53"/>
      <c r="J67" s="53"/>
      <c r="K67" s="53"/>
      <c r="L67" s="53"/>
    </row>
    <row r="68" spans="5:12" ht="12.95" customHeight="1" x14ac:dyDescent="0.15">
      <c r="E68" s="53"/>
      <c r="F68" s="53"/>
      <c r="G68" s="53"/>
      <c r="H68" s="53"/>
      <c r="I68" s="53"/>
      <c r="J68" s="53"/>
      <c r="K68" s="53"/>
      <c r="L68" s="53"/>
    </row>
    <row r="69" spans="5:12" ht="12.95" customHeight="1" x14ac:dyDescent="0.15">
      <c r="E69" s="53"/>
      <c r="F69" s="53"/>
      <c r="G69" s="53"/>
      <c r="H69" s="53"/>
      <c r="I69" s="53"/>
      <c r="J69" s="53"/>
      <c r="K69" s="53"/>
      <c r="L69" s="53"/>
    </row>
    <row r="70" spans="5:12" ht="12.95" customHeight="1" x14ac:dyDescent="0.15">
      <c r="E70" s="53"/>
      <c r="F70" s="53"/>
      <c r="G70" s="53"/>
      <c r="H70" s="53"/>
      <c r="I70" s="53"/>
      <c r="J70" s="53"/>
      <c r="K70" s="53"/>
      <c r="L70" s="53"/>
    </row>
    <row r="71" spans="5:12" ht="12.95" customHeight="1" x14ac:dyDescent="0.15">
      <c r="E71" s="53"/>
      <c r="F71" s="53"/>
      <c r="G71" s="53"/>
      <c r="H71" s="53"/>
      <c r="I71" s="53"/>
      <c r="J71" s="53"/>
      <c r="K71" s="53"/>
      <c r="L71" s="53"/>
    </row>
    <row r="72" spans="5:12" ht="12.95" customHeight="1" x14ac:dyDescent="0.15">
      <c r="E72" s="53"/>
      <c r="F72" s="53"/>
      <c r="G72" s="53"/>
      <c r="H72" s="53"/>
      <c r="I72" s="53"/>
      <c r="J72" s="53"/>
      <c r="K72" s="53"/>
      <c r="L72" s="53"/>
    </row>
    <row r="73" spans="5:12" ht="12.95" customHeight="1" x14ac:dyDescent="0.15">
      <c r="E73" s="53"/>
      <c r="F73" s="53"/>
      <c r="G73" s="53"/>
      <c r="H73" s="53"/>
      <c r="I73" s="53"/>
      <c r="J73" s="53"/>
      <c r="K73" s="53"/>
      <c r="L73" s="53"/>
    </row>
    <row r="74" spans="5:12" ht="12.95" customHeight="1" x14ac:dyDescent="0.15">
      <c r="E74" s="53"/>
      <c r="F74" s="53"/>
      <c r="G74" s="53"/>
      <c r="H74" s="53"/>
      <c r="I74" s="53"/>
      <c r="J74" s="53"/>
      <c r="K74" s="53"/>
      <c r="L74" s="53"/>
    </row>
    <row r="75" spans="5:12" ht="12.95" customHeight="1" x14ac:dyDescent="0.15">
      <c r="E75" s="53"/>
      <c r="F75" s="53"/>
      <c r="G75" s="53"/>
      <c r="H75" s="53"/>
      <c r="I75" s="53"/>
      <c r="J75" s="53"/>
      <c r="K75" s="53"/>
      <c r="L75" s="53"/>
    </row>
    <row r="76" spans="5:12" ht="12.95" customHeight="1" x14ac:dyDescent="0.15">
      <c r="E76" s="53"/>
      <c r="F76" s="53"/>
      <c r="G76" s="53"/>
      <c r="H76" s="53"/>
      <c r="I76" s="53"/>
      <c r="J76" s="53"/>
      <c r="K76" s="53"/>
      <c r="L76" s="53"/>
    </row>
    <row r="77" spans="5:12" ht="12.95" customHeight="1" x14ac:dyDescent="0.15">
      <c r="E77" s="53"/>
      <c r="F77" s="53"/>
      <c r="G77" s="53"/>
      <c r="H77" s="53"/>
      <c r="I77" s="53"/>
      <c r="J77" s="53"/>
      <c r="K77" s="53"/>
      <c r="L77" s="53"/>
    </row>
    <row r="78" spans="5:12" ht="12.95" customHeight="1" x14ac:dyDescent="0.15">
      <c r="E78" s="53"/>
      <c r="F78" s="53"/>
      <c r="G78" s="53"/>
      <c r="H78" s="53"/>
      <c r="I78" s="53"/>
      <c r="J78" s="53"/>
      <c r="K78" s="53"/>
      <c r="L78" s="53"/>
    </row>
    <row r="79" spans="5:12" ht="12.95" customHeight="1" x14ac:dyDescent="0.15">
      <c r="E79" s="53"/>
      <c r="F79" s="53"/>
      <c r="G79" s="53"/>
      <c r="H79" s="53"/>
      <c r="I79" s="53"/>
      <c r="J79" s="53"/>
      <c r="K79" s="53"/>
      <c r="L79" s="53"/>
    </row>
    <row r="80" spans="5:12" ht="12.95" customHeight="1" x14ac:dyDescent="0.15">
      <c r="E80" s="53"/>
      <c r="F80" s="53"/>
      <c r="G80" s="53"/>
      <c r="H80" s="53"/>
      <c r="I80" s="53"/>
      <c r="J80" s="53"/>
      <c r="K80" s="53"/>
      <c r="L80" s="53"/>
    </row>
    <row r="81" spans="5:12" ht="12.95" customHeight="1" x14ac:dyDescent="0.15">
      <c r="E81" s="53"/>
      <c r="F81" s="53"/>
      <c r="G81" s="53"/>
      <c r="H81" s="53"/>
      <c r="I81" s="53"/>
      <c r="J81" s="53"/>
      <c r="K81" s="53"/>
      <c r="L81" s="53"/>
    </row>
    <row r="82" spans="5:12" ht="12.95" customHeight="1" x14ac:dyDescent="0.15">
      <c r="E82" s="53"/>
      <c r="F82" s="53"/>
      <c r="G82" s="53"/>
      <c r="H82" s="53"/>
      <c r="I82" s="53"/>
      <c r="J82" s="53"/>
      <c r="K82" s="53"/>
      <c r="L82" s="53"/>
    </row>
    <row r="83" spans="5:12" ht="12.95" customHeight="1" x14ac:dyDescent="0.15">
      <c r="E83" s="53"/>
      <c r="F83" s="53"/>
      <c r="G83" s="53"/>
      <c r="H83" s="53"/>
      <c r="I83" s="53"/>
      <c r="J83" s="53"/>
      <c r="K83" s="53"/>
      <c r="L83" s="53"/>
    </row>
    <row r="84" spans="5:12" ht="12.95" customHeight="1" x14ac:dyDescent="0.15">
      <c r="E84" s="53"/>
      <c r="F84" s="53"/>
      <c r="G84" s="53"/>
      <c r="H84" s="53"/>
      <c r="I84" s="53"/>
      <c r="J84" s="53"/>
      <c r="K84" s="53"/>
      <c r="L84" s="53"/>
    </row>
    <row r="85" spans="5:12" ht="12.95" customHeight="1" x14ac:dyDescent="0.15">
      <c r="E85" s="53"/>
      <c r="F85" s="53"/>
      <c r="G85" s="53"/>
      <c r="H85" s="53"/>
      <c r="I85" s="53"/>
      <c r="J85" s="53"/>
      <c r="K85" s="53"/>
      <c r="L85" s="53"/>
    </row>
    <row r="86" spans="5:12" ht="12.95" customHeight="1" x14ac:dyDescent="0.15">
      <c r="E86" s="53"/>
      <c r="F86" s="53"/>
      <c r="G86" s="53"/>
      <c r="H86" s="53"/>
      <c r="I86" s="53"/>
      <c r="J86" s="53"/>
      <c r="K86" s="53"/>
      <c r="L86" s="53"/>
    </row>
    <row r="87" spans="5:12" ht="12.95" customHeight="1" x14ac:dyDescent="0.15">
      <c r="E87" s="53"/>
      <c r="F87" s="53"/>
      <c r="G87" s="53"/>
      <c r="H87" s="53"/>
      <c r="I87" s="53"/>
      <c r="J87" s="53"/>
      <c r="K87" s="53"/>
      <c r="L87" s="53"/>
    </row>
    <row r="88" spans="5:12" ht="12.95" customHeight="1" x14ac:dyDescent="0.15">
      <c r="E88" s="53"/>
      <c r="F88" s="53"/>
      <c r="G88" s="53"/>
      <c r="H88" s="53"/>
      <c r="I88" s="53"/>
      <c r="J88" s="53"/>
      <c r="K88" s="53"/>
      <c r="L88" s="53"/>
    </row>
    <row r="89" spans="5:12" ht="12.95" customHeight="1" x14ac:dyDescent="0.15">
      <c r="E89" s="53"/>
      <c r="F89" s="53"/>
      <c r="G89" s="53"/>
      <c r="H89" s="53"/>
      <c r="I89" s="53"/>
      <c r="J89" s="53"/>
      <c r="K89" s="53"/>
      <c r="L89" s="53"/>
    </row>
    <row r="90" spans="5:12" ht="12.95" customHeight="1" x14ac:dyDescent="0.15">
      <c r="E90" s="53"/>
      <c r="F90" s="53"/>
      <c r="G90" s="53"/>
      <c r="H90" s="53"/>
      <c r="I90" s="53"/>
      <c r="J90" s="53"/>
      <c r="K90" s="53"/>
      <c r="L90" s="53"/>
    </row>
    <row r="91" spans="5:12" ht="12.95" customHeight="1" x14ac:dyDescent="0.15">
      <c r="E91" s="53"/>
      <c r="F91" s="53"/>
      <c r="G91" s="53"/>
      <c r="H91" s="53"/>
      <c r="I91" s="53"/>
      <c r="J91" s="53"/>
      <c r="K91" s="53"/>
      <c r="L91" s="53"/>
    </row>
    <row r="92" spans="5:12" ht="12.95" customHeight="1" x14ac:dyDescent="0.15">
      <c r="E92" s="53"/>
      <c r="F92" s="53"/>
      <c r="G92" s="53"/>
      <c r="H92" s="53"/>
      <c r="I92" s="53"/>
      <c r="J92" s="53"/>
      <c r="K92" s="53"/>
      <c r="L92" s="53"/>
    </row>
    <row r="93" spans="5:12" ht="12.95" customHeight="1" x14ac:dyDescent="0.15">
      <c r="E93" s="53"/>
      <c r="F93" s="53"/>
      <c r="G93" s="53"/>
      <c r="H93" s="53"/>
      <c r="I93" s="53"/>
      <c r="J93" s="53"/>
      <c r="K93" s="53"/>
      <c r="L93" s="53"/>
    </row>
    <row r="94" spans="5:12" ht="12.95" customHeight="1" x14ac:dyDescent="0.15">
      <c r="E94" s="53"/>
      <c r="F94" s="53"/>
      <c r="G94" s="53"/>
      <c r="H94" s="53"/>
      <c r="I94" s="53"/>
      <c r="J94" s="53"/>
      <c r="K94" s="53"/>
      <c r="L94" s="53"/>
    </row>
    <row r="95" spans="5:12" ht="12.95" customHeight="1" x14ac:dyDescent="0.15">
      <c r="E95" s="53"/>
      <c r="F95" s="53"/>
      <c r="G95" s="53"/>
      <c r="H95" s="53"/>
      <c r="I95" s="53"/>
      <c r="J95" s="53"/>
      <c r="K95" s="53"/>
      <c r="L95" s="53"/>
    </row>
    <row r="96" spans="5:12" ht="12.95" customHeight="1" x14ac:dyDescent="0.15">
      <c r="E96" s="53"/>
      <c r="F96" s="53"/>
      <c r="G96" s="53"/>
      <c r="H96" s="53"/>
      <c r="I96" s="53"/>
      <c r="J96" s="53"/>
      <c r="K96" s="53"/>
      <c r="L96" s="53"/>
    </row>
    <row r="97" spans="5:12" ht="12.95" customHeight="1" x14ac:dyDescent="0.15">
      <c r="E97" s="53"/>
      <c r="F97" s="53"/>
      <c r="G97" s="53"/>
      <c r="H97" s="53"/>
      <c r="I97" s="53"/>
      <c r="J97" s="53"/>
      <c r="K97" s="53"/>
      <c r="L97" s="53"/>
    </row>
    <row r="98" spans="5:12" ht="12.95" customHeight="1" x14ac:dyDescent="0.15">
      <c r="E98" s="53"/>
      <c r="F98" s="53"/>
      <c r="G98" s="53"/>
      <c r="H98" s="53"/>
      <c r="I98" s="53"/>
      <c r="J98" s="53"/>
      <c r="K98" s="53"/>
      <c r="L98" s="53"/>
    </row>
    <row r="99" spans="5:12" ht="12.95" customHeight="1" x14ac:dyDescent="0.15">
      <c r="E99" s="53"/>
      <c r="F99" s="53"/>
      <c r="G99" s="53"/>
      <c r="H99" s="53"/>
      <c r="I99" s="53"/>
      <c r="J99" s="53"/>
      <c r="K99" s="53"/>
      <c r="L99" s="53"/>
    </row>
    <row r="100" spans="5:12" ht="12.95" customHeight="1" x14ac:dyDescent="0.15">
      <c r="E100" s="53"/>
      <c r="F100" s="53"/>
      <c r="G100" s="53"/>
      <c r="H100" s="53"/>
      <c r="I100" s="53"/>
      <c r="J100" s="53"/>
      <c r="K100" s="53"/>
      <c r="L100" s="53"/>
    </row>
    <row r="101" spans="5:12" ht="12.95" customHeight="1" x14ac:dyDescent="0.15">
      <c r="E101" s="53"/>
      <c r="F101" s="53"/>
      <c r="G101" s="53"/>
      <c r="H101" s="53"/>
      <c r="I101" s="53"/>
      <c r="J101" s="53"/>
      <c r="K101" s="53"/>
      <c r="L101" s="53"/>
    </row>
    <row r="102" spans="5:12" ht="12.95" customHeight="1" x14ac:dyDescent="0.15">
      <c r="E102" s="53"/>
      <c r="F102" s="53"/>
      <c r="G102" s="53"/>
      <c r="H102" s="53"/>
      <c r="I102" s="53"/>
      <c r="J102" s="53"/>
      <c r="K102" s="53"/>
      <c r="L102" s="53"/>
    </row>
    <row r="103" spans="5:12" ht="12.95" customHeight="1" x14ac:dyDescent="0.15">
      <c r="E103" s="53"/>
      <c r="F103" s="53"/>
      <c r="G103" s="53"/>
      <c r="H103" s="53"/>
      <c r="I103" s="53"/>
      <c r="J103" s="53"/>
      <c r="K103" s="53"/>
      <c r="L103" s="53"/>
    </row>
    <row r="104" spans="5:12" ht="12.95" customHeight="1" x14ac:dyDescent="0.15">
      <c r="E104" s="53"/>
      <c r="F104" s="53"/>
      <c r="G104" s="53"/>
      <c r="H104" s="53"/>
      <c r="I104" s="53"/>
      <c r="J104" s="53"/>
      <c r="K104" s="53"/>
      <c r="L104" s="53"/>
    </row>
    <row r="105" spans="5:12" ht="12.95" customHeight="1" x14ac:dyDescent="0.15">
      <c r="E105" s="53"/>
      <c r="F105" s="53"/>
      <c r="G105" s="53"/>
      <c r="H105" s="53"/>
      <c r="I105" s="53"/>
      <c r="J105" s="53"/>
      <c r="K105" s="53"/>
      <c r="L105" s="53"/>
    </row>
    <row r="106" spans="5:12" ht="12.95" customHeight="1" x14ac:dyDescent="0.15">
      <c r="E106" s="53"/>
      <c r="F106" s="53"/>
      <c r="G106" s="53"/>
      <c r="H106" s="53"/>
      <c r="I106" s="53"/>
      <c r="J106" s="53"/>
      <c r="K106" s="53"/>
      <c r="L106" s="53"/>
    </row>
    <row r="107" spans="5:12" ht="12.95" customHeight="1" x14ac:dyDescent="0.15">
      <c r="E107" s="53"/>
      <c r="F107" s="53"/>
      <c r="G107" s="53"/>
      <c r="H107" s="53"/>
      <c r="I107" s="53"/>
      <c r="J107" s="53"/>
      <c r="K107" s="53"/>
      <c r="L107" s="53"/>
    </row>
    <row r="108" spans="5:12" ht="12.95" customHeight="1" x14ac:dyDescent="0.15">
      <c r="E108" s="53"/>
      <c r="F108" s="53"/>
      <c r="G108" s="53"/>
      <c r="H108" s="53"/>
      <c r="I108" s="53"/>
      <c r="J108" s="53"/>
      <c r="K108" s="53"/>
      <c r="L108" s="53"/>
    </row>
    <row r="109" spans="5:12" ht="12.95" customHeight="1" x14ac:dyDescent="0.15">
      <c r="E109" s="53"/>
      <c r="F109" s="53"/>
      <c r="G109" s="53"/>
      <c r="H109" s="53"/>
      <c r="I109" s="53"/>
      <c r="J109" s="53"/>
      <c r="K109" s="53"/>
      <c r="L109" s="53"/>
    </row>
    <row r="110" spans="5:12" ht="12.95" customHeight="1" x14ac:dyDescent="0.15">
      <c r="E110" s="53"/>
      <c r="F110" s="53"/>
      <c r="G110" s="53"/>
      <c r="H110" s="53"/>
      <c r="I110" s="53"/>
      <c r="J110" s="53"/>
      <c r="K110" s="53"/>
      <c r="L110" s="53"/>
    </row>
    <row r="111" spans="5:12" ht="12.95" customHeight="1" x14ac:dyDescent="0.15">
      <c r="E111" s="53"/>
      <c r="F111" s="53"/>
      <c r="G111" s="53"/>
      <c r="H111" s="53"/>
      <c r="I111" s="53"/>
      <c r="J111" s="53"/>
      <c r="K111" s="53"/>
      <c r="L111" s="53"/>
    </row>
    <row r="112" spans="5:12" ht="12.95" customHeight="1" x14ac:dyDescent="0.15">
      <c r="E112" s="53"/>
      <c r="F112" s="53"/>
      <c r="G112" s="53"/>
      <c r="H112" s="53"/>
      <c r="I112" s="53"/>
      <c r="J112" s="53"/>
      <c r="K112" s="53"/>
      <c r="L112" s="53"/>
    </row>
    <row r="113" spans="5:12" ht="12.95" customHeight="1" x14ac:dyDescent="0.15">
      <c r="E113" s="53"/>
      <c r="F113" s="53"/>
      <c r="G113" s="53"/>
      <c r="H113" s="53"/>
      <c r="I113" s="53"/>
      <c r="J113" s="53"/>
      <c r="K113" s="53"/>
      <c r="L113" s="53"/>
    </row>
    <row r="114" spans="5:12" ht="12.95" customHeight="1" x14ac:dyDescent="0.15">
      <c r="E114" s="53"/>
      <c r="F114" s="53"/>
      <c r="G114" s="53"/>
      <c r="H114" s="53"/>
      <c r="I114" s="53"/>
      <c r="J114" s="53"/>
      <c r="K114" s="53"/>
      <c r="L114" s="53"/>
    </row>
    <row r="115" spans="5:12" ht="12.95" customHeight="1" x14ac:dyDescent="0.15">
      <c r="E115" s="53"/>
      <c r="F115" s="53"/>
      <c r="G115" s="53"/>
      <c r="H115" s="53"/>
      <c r="I115" s="53"/>
      <c r="J115" s="53"/>
      <c r="K115" s="53"/>
      <c r="L115" s="53"/>
    </row>
    <row r="116" spans="5:12" ht="12.95" customHeight="1" x14ac:dyDescent="0.15">
      <c r="E116" s="53"/>
      <c r="F116" s="53"/>
      <c r="G116" s="53"/>
      <c r="H116" s="53"/>
      <c r="I116" s="53"/>
      <c r="J116" s="53"/>
      <c r="K116" s="53"/>
      <c r="L116" s="53"/>
    </row>
    <row r="117" spans="5:12" ht="12.95" customHeight="1" x14ac:dyDescent="0.15">
      <c r="E117" s="53"/>
      <c r="F117" s="53"/>
      <c r="G117" s="53"/>
      <c r="H117" s="53"/>
      <c r="I117" s="53"/>
      <c r="J117" s="53"/>
      <c r="K117" s="53"/>
      <c r="L117" s="53"/>
    </row>
    <row r="118" spans="5:12" ht="12.95" customHeight="1" x14ac:dyDescent="0.15">
      <c r="E118" s="53"/>
      <c r="F118" s="53"/>
      <c r="G118" s="53"/>
      <c r="H118" s="53"/>
      <c r="I118" s="53"/>
      <c r="J118" s="53"/>
      <c r="K118" s="53"/>
      <c r="L118" s="53"/>
    </row>
    <row r="119" spans="5:12" ht="12.95" customHeight="1" x14ac:dyDescent="0.15">
      <c r="E119" s="53"/>
      <c r="F119" s="53"/>
      <c r="G119" s="53"/>
      <c r="H119" s="53"/>
      <c r="I119" s="53"/>
      <c r="J119" s="53"/>
      <c r="K119" s="53"/>
      <c r="L119" s="53"/>
    </row>
    <row r="120" spans="5:12" ht="12.95" customHeight="1" x14ac:dyDescent="0.15">
      <c r="E120" s="53"/>
      <c r="F120" s="53"/>
      <c r="G120" s="53"/>
      <c r="H120" s="53"/>
      <c r="I120" s="53"/>
      <c r="J120" s="53"/>
      <c r="K120" s="53"/>
      <c r="L120" s="53"/>
    </row>
    <row r="121" spans="5:12" ht="12.95" customHeight="1" x14ac:dyDescent="0.15">
      <c r="E121" s="53"/>
      <c r="F121" s="53"/>
      <c r="G121" s="53"/>
      <c r="H121" s="53"/>
      <c r="I121" s="53"/>
      <c r="J121" s="53"/>
      <c r="K121" s="53"/>
      <c r="L121" s="53"/>
    </row>
    <row r="122" spans="5:12" ht="12.95" customHeight="1" x14ac:dyDescent="0.15">
      <c r="E122" s="53"/>
      <c r="F122" s="53"/>
      <c r="G122" s="53"/>
      <c r="H122" s="53"/>
      <c r="I122" s="53"/>
      <c r="J122" s="53"/>
      <c r="K122" s="53"/>
      <c r="L122" s="53"/>
    </row>
    <row r="123" spans="5:12" ht="12.95" customHeight="1" x14ac:dyDescent="0.15">
      <c r="E123" s="53"/>
      <c r="F123" s="53"/>
      <c r="G123" s="53"/>
      <c r="H123" s="53"/>
      <c r="I123" s="53"/>
      <c r="J123" s="53"/>
      <c r="K123" s="53"/>
      <c r="L123" s="53"/>
    </row>
    <row r="124" spans="5:12" ht="12.95" customHeight="1" x14ac:dyDescent="0.15">
      <c r="E124" s="53"/>
      <c r="F124" s="53"/>
      <c r="G124" s="53"/>
      <c r="H124" s="53"/>
      <c r="I124" s="53"/>
      <c r="J124" s="53"/>
      <c r="K124" s="53"/>
      <c r="L124" s="53"/>
    </row>
    <row r="125" spans="5:12" ht="12.95" customHeight="1" x14ac:dyDescent="0.15">
      <c r="E125" s="53"/>
      <c r="F125" s="53"/>
      <c r="G125" s="53"/>
      <c r="H125" s="53"/>
      <c r="I125" s="53"/>
      <c r="J125" s="53"/>
      <c r="K125" s="53"/>
      <c r="L125" s="53"/>
    </row>
    <row r="126" spans="5:12" ht="12.95" customHeight="1" x14ac:dyDescent="0.15">
      <c r="E126" s="53"/>
      <c r="F126" s="53"/>
      <c r="G126" s="53"/>
      <c r="H126" s="53"/>
      <c r="I126" s="53"/>
      <c r="J126" s="53"/>
      <c r="K126" s="53"/>
      <c r="L126" s="53"/>
    </row>
    <row r="127" spans="5:12" ht="12.95" customHeight="1" x14ac:dyDescent="0.15">
      <c r="E127" s="53"/>
      <c r="F127" s="53"/>
      <c r="G127" s="53"/>
      <c r="H127" s="53"/>
      <c r="I127" s="53"/>
      <c r="J127" s="53"/>
      <c r="K127" s="53"/>
      <c r="L127" s="53"/>
    </row>
    <row r="128" spans="5:12" ht="12.95" customHeight="1" x14ac:dyDescent="0.15">
      <c r="E128" s="53"/>
      <c r="F128" s="53"/>
      <c r="G128" s="53"/>
      <c r="H128" s="53"/>
      <c r="I128" s="53"/>
      <c r="J128" s="53"/>
      <c r="K128" s="53"/>
      <c r="L128" s="53"/>
    </row>
    <row r="129" spans="5:12" ht="12.95" customHeight="1" x14ac:dyDescent="0.15">
      <c r="E129" s="53"/>
      <c r="F129" s="53"/>
      <c r="G129" s="53"/>
      <c r="H129" s="53"/>
      <c r="I129" s="53"/>
      <c r="J129" s="53"/>
      <c r="K129" s="53"/>
      <c r="L129" s="53"/>
    </row>
    <row r="130" spans="5:12" ht="12.95" customHeight="1" x14ac:dyDescent="0.15">
      <c r="E130" s="53"/>
      <c r="F130" s="53"/>
      <c r="G130" s="53"/>
      <c r="H130" s="53"/>
      <c r="I130" s="53"/>
      <c r="J130" s="53"/>
      <c r="K130" s="53"/>
      <c r="L130" s="53"/>
    </row>
    <row r="131" spans="5:12" ht="12.95" customHeight="1" x14ac:dyDescent="0.15">
      <c r="E131" s="53"/>
      <c r="F131" s="53"/>
      <c r="G131" s="53"/>
      <c r="H131" s="53"/>
      <c r="I131" s="53"/>
      <c r="J131" s="53"/>
      <c r="K131" s="53"/>
      <c r="L131" s="53"/>
    </row>
    <row r="132" spans="5:12" ht="12.95" customHeight="1" x14ac:dyDescent="0.15">
      <c r="E132" s="53"/>
      <c r="F132" s="53"/>
      <c r="G132" s="53"/>
      <c r="H132" s="53"/>
      <c r="I132" s="53"/>
      <c r="J132" s="53"/>
      <c r="K132" s="53"/>
      <c r="L132" s="53"/>
    </row>
    <row r="133" spans="5:12" ht="12.95" customHeight="1" x14ac:dyDescent="0.15">
      <c r="E133" s="53"/>
      <c r="F133" s="53"/>
      <c r="G133" s="53"/>
      <c r="H133" s="53"/>
      <c r="I133" s="53"/>
      <c r="J133" s="53"/>
      <c r="K133" s="53"/>
      <c r="L133" s="53"/>
    </row>
    <row r="134" spans="5:12" ht="12.95" customHeight="1" x14ac:dyDescent="0.15">
      <c r="E134" s="53"/>
      <c r="F134" s="53"/>
      <c r="G134" s="53"/>
      <c r="H134" s="53"/>
      <c r="I134" s="53"/>
      <c r="J134" s="53"/>
      <c r="K134" s="53"/>
      <c r="L134" s="53"/>
    </row>
    <row r="135" spans="5:12" ht="12.95" customHeight="1" x14ac:dyDescent="0.15">
      <c r="E135" s="53"/>
      <c r="F135" s="53"/>
      <c r="G135" s="53"/>
      <c r="H135" s="53"/>
      <c r="I135" s="53"/>
      <c r="J135" s="53"/>
      <c r="K135" s="53"/>
      <c r="L135" s="53"/>
    </row>
    <row r="136" spans="5:12" ht="12.95" customHeight="1" x14ac:dyDescent="0.15">
      <c r="E136" s="53"/>
      <c r="F136" s="53"/>
      <c r="G136" s="53"/>
      <c r="H136" s="53"/>
      <c r="I136" s="53"/>
      <c r="J136" s="53"/>
      <c r="K136" s="53"/>
      <c r="L136" s="53"/>
    </row>
    <row r="137" spans="5:12" ht="12.95" customHeight="1" x14ac:dyDescent="0.15">
      <c r="E137" s="53"/>
      <c r="F137" s="53"/>
      <c r="G137" s="53"/>
      <c r="H137" s="53"/>
      <c r="I137" s="53"/>
      <c r="J137" s="53"/>
      <c r="K137" s="53"/>
      <c r="L137" s="53"/>
    </row>
    <row r="138" spans="5:12" ht="12.95" customHeight="1" x14ac:dyDescent="0.15">
      <c r="E138" s="53"/>
      <c r="F138" s="53"/>
      <c r="G138" s="53"/>
      <c r="H138" s="53"/>
      <c r="I138" s="53"/>
      <c r="J138" s="53"/>
      <c r="K138" s="53"/>
      <c r="L138" s="53"/>
    </row>
    <row r="139" spans="5:12" ht="12.95" customHeight="1" x14ac:dyDescent="0.15">
      <c r="E139" s="53"/>
      <c r="F139" s="53"/>
      <c r="G139" s="53"/>
      <c r="H139" s="53"/>
      <c r="I139" s="53"/>
      <c r="J139" s="53"/>
      <c r="K139" s="53"/>
      <c r="L139" s="53"/>
    </row>
    <row r="140" spans="5:12" ht="12.95" customHeight="1" x14ac:dyDescent="0.15">
      <c r="E140" s="53"/>
      <c r="F140" s="53"/>
      <c r="G140" s="53"/>
      <c r="H140" s="53"/>
      <c r="I140" s="53"/>
      <c r="J140" s="53"/>
      <c r="K140" s="53"/>
      <c r="L140" s="53"/>
    </row>
    <row r="141" spans="5:12" ht="12.95" customHeight="1" x14ac:dyDescent="0.15">
      <c r="E141" s="53"/>
      <c r="F141" s="53"/>
      <c r="G141" s="53"/>
      <c r="H141" s="53"/>
      <c r="I141" s="53"/>
      <c r="J141" s="53"/>
      <c r="K141" s="53"/>
      <c r="L141" s="53"/>
    </row>
    <row r="142" spans="5:12" ht="12.95" customHeight="1" x14ac:dyDescent="0.15">
      <c r="E142" s="53"/>
      <c r="F142" s="53"/>
      <c r="G142" s="53"/>
      <c r="H142" s="53"/>
      <c r="I142" s="53"/>
      <c r="J142" s="53"/>
      <c r="K142" s="53"/>
      <c r="L142" s="53"/>
    </row>
    <row r="143" spans="5:12" ht="12.95" customHeight="1" x14ac:dyDescent="0.15">
      <c r="E143" s="53"/>
      <c r="F143" s="53"/>
      <c r="G143" s="53"/>
      <c r="H143" s="53"/>
      <c r="I143" s="53"/>
      <c r="J143" s="53"/>
      <c r="K143" s="53"/>
      <c r="L143" s="53"/>
    </row>
    <row r="144" spans="5:12" ht="12.95" customHeight="1" x14ac:dyDescent="0.15">
      <c r="E144" s="53"/>
      <c r="F144" s="53"/>
      <c r="G144" s="53"/>
      <c r="H144" s="53"/>
      <c r="I144" s="53"/>
      <c r="J144" s="53"/>
      <c r="K144" s="53"/>
      <c r="L144" s="53"/>
    </row>
    <row r="145" spans="5:12" ht="12.95" customHeight="1" x14ac:dyDescent="0.15">
      <c r="E145" s="53"/>
      <c r="F145" s="53"/>
      <c r="G145" s="53"/>
      <c r="H145" s="53"/>
      <c r="I145" s="53"/>
      <c r="J145" s="53"/>
      <c r="K145" s="53"/>
      <c r="L145" s="53"/>
    </row>
    <row r="146" spans="5:12" ht="12.95" customHeight="1" x14ac:dyDescent="0.15">
      <c r="E146" s="53"/>
      <c r="F146" s="53"/>
      <c r="G146" s="53"/>
      <c r="H146" s="53"/>
      <c r="I146" s="53"/>
      <c r="J146" s="53"/>
      <c r="K146" s="53"/>
      <c r="L146" s="53"/>
    </row>
    <row r="147" spans="5:12" ht="12.95" customHeight="1" x14ac:dyDescent="0.15">
      <c r="E147" s="53"/>
      <c r="F147" s="53"/>
      <c r="G147" s="53"/>
      <c r="H147" s="53"/>
      <c r="I147" s="53"/>
      <c r="J147" s="53"/>
      <c r="K147" s="53"/>
      <c r="L147" s="53"/>
    </row>
    <row r="148" spans="5:12" ht="12.95" customHeight="1" x14ac:dyDescent="0.15">
      <c r="E148" s="53"/>
      <c r="F148" s="53"/>
      <c r="G148" s="53"/>
      <c r="H148" s="53"/>
      <c r="I148" s="53"/>
      <c r="J148" s="53"/>
      <c r="K148" s="53"/>
      <c r="L148" s="53"/>
    </row>
    <row r="149" spans="5:12" ht="12.95" customHeight="1" x14ac:dyDescent="0.15">
      <c r="E149" s="53"/>
      <c r="F149" s="53"/>
      <c r="G149" s="53"/>
      <c r="H149" s="53"/>
      <c r="I149" s="53"/>
      <c r="J149" s="53"/>
      <c r="K149" s="53"/>
      <c r="L149" s="53"/>
    </row>
    <row r="150" spans="5:12" ht="12.95" customHeight="1" x14ac:dyDescent="0.15">
      <c r="E150" s="53"/>
      <c r="F150" s="53"/>
      <c r="G150" s="53"/>
      <c r="H150" s="53"/>
      <c r="I150" s="53"/>
      <c r="J150" s="53"/>
      <c r="K150" s="53"/>
      <c r="L150" s="53"/>
    </row>
    <row r="151" spans="5:12" ht="12.95" customHeight="1" x14ac:dyDescent="0.15">
      <c r="E151" s="53"/>
      <c r="F151" s="53"/>
      <c r="G151" s="53"/>
      <c r="H151" s="53"/>
      <c r="I151" s="53"/>
      <c r="J151" s="53"/>
      <c r="K151" s="53"/>
      <c r="L151" s="53"/>
    </row>
    <row r="152" spans="5:12" ht="12.95" customHeight="1" x14ac:dyDescent="0.15">
      <c r="E152" s="53"/>
      <c r="F152" s="53"/>
      <c r="G152" s="53"/>
      <c r="H152" s="53"/>
      <c r="I152" s="53"/>
      <c r="J152" s="53"/>
      <c r="K152" s="53"/>
      <c r="L152" s="53"/>
    </row>
    <row r="153" spans="5:12" ht="12.95" customHeight="1" x14ac:dyDescent="0.15">
      <c r="E153" s="53"/>
      <c r="F153" s="53"/>
      <c r="G153" s="53"/>
      <c r="H153" s="53"/>
      <c r="I153" s="53"/>
      <c r="J153" s="53"/>
      <c r="K153" s="53"/>
      <c r="L153" s="53"/>
    </row>
    <row r="154" spans="5:12" ht="12.95" customHeight="1" x14ac:dyDescent="0.15">
      <c r="E154" s="53"/>
      <c r="F154" s="53"/>
      <c r="G154" s="53"/>
      <c r="H154" s="53"/>
      <c r="I154" s="53"/>
      <c r="J154" s="53"/>
      <c r="K154" s="53"/>
      <c r="L154" s="53"/>
    </row>
    <row r="155" spans="5:12" ht="12.95" customHeight="1" x14ac:dyDescent="0.15">
      <c r="E155" s="53"/>
      <c r="F155" s="53"/>
      <c r="G155" s="53"/>
      <c r="H155" s="53"/>
      <c r="I155" s="53"/>
      <c r="J155" s="53"/>
      <c r="K155" s="53"/>
      <c r="L155" s="53"/>
    </row>
    <row r="156" spans="5:12" ht="12.95" customHeight="1" x14ac:dyDescent="0.15">
      <c r="E156" s="53"/>
      <c r="F156" s="53"/>
      <c r="G156" s="53"/>
      <c r="H156" s="53"/>
      <c r="I156" s="53"/>
      <c r="J156" s="53"/>
      <c r="K156" s="53"/>
      <c r="L156" s="53"/>
    </row>
    <row r="157" spans="5:12" ht="12.95" customHeight="1" x14ac:dyDescent="0.15">
      <c r="E157" s="53"/>
      <c r="F157" s="53"/>
      <c r="G157" s="53"/>
      <c r="H157" s="53"/>
      <c r="I157" s="53"/>
      <c r="J157" s="53"/>
      <c r="K157" s="53"/>
      <c r="L157" s="53"/>
    </row>
    <row r="158" spans="5:12" ht="12.95" customHeight="1" x14ac:dyDescent="0.15">
      <c r="E158" s="53"/>
      <c r="F158" s="53"/>
      <c r="G158" s="53"/>
      <c r="H158" s="53"/>
      <c r="I158" s="53"/>
      <c r="J158" s="53"/>
      <c r="K158" s="53"/>
      <c r="L158" s="53"/>
    </row>
    <row r="159" spans="5:12" ht="12.95" customHeight="1" x14ac:dyDescent="0.15">
      <c r="E159" s="53"/>
      <c r="F159" s="53"/>
      <c r="G159" s="53"/>
      <c r="H159" s="53"/>
      <c r="I159" s="53"/>
      <c r="J159" s="53"/>
      <c r="K159" s="53"/>
      <c r="L159" s="53"/>
    </row>
    <row r="160" spans="5:12" ht="12.95" customHeight="1" x14ac:dyDescent="0.15">
      <c r="E160" s="53"/>
      <c r="F160" s="53"/>
      <c r="G160" s="53"/>
      <c r="H160" s="53"/>
      <c r="I160" s="53"/>
      <c r="J160" s="53"/>
      <c r="K160" s="53"/>
      <c r="L160" s="53"/>
    </row>
    <row r="161" spans="5:12" ht="12.95" customHeight="1" x14ac:dyDescent="0.15">
      <c r="E161" s="53"/>
      <c r="F161" s="53"/>
      <c r="G161" s="53"/>
      <c r="H161" s="53"/>
      <c r="I161" s="53"/>
      <c r="J161" s="53"/>
      <c r="K161" s="53"/>
      <c r="L161" s="53"/>
    </row>
    <row r="162" spans="5:12" ht="12.95" customHeight="1" x14ac:dyDescent="0.15">
      <c r="E162" s="53"/>
      <c r="F162" s="53"/>
      <c r="G162" s="53"/>
      <c r="H162" s="53"/>
      <c r="I162" s="53"/>
      <c r="J162" s="53"/>
      <c r="K162" s="53"/>
      <c r="L162" s="53"/>
    </row>
    <row r="163" spans="5:12" ht="12.95" customHeight="1" x14ac:dyDescent="0.15">
      <c r="E163" s="53"/>
      <c r="F163" s="53"/>
      <c r="G163" s="53"/>
      <c r="H163" s="53"/>
      <c r="I163" s="53"/>
      <c r="J163" s="53"/>
      <c r="K163" s="53"/>
      <c r="L163" s="53"/>
    </row>
    <row r="164" spans="5:12" ht="12.95" customHeight="1" x14ac:dyDescent="0.15">
      <c r="E164" s="53"/>
      <c r="F164" s="53"/>
      <c r="G164" s="53"/>
      <c r="H164" s="53"/>
      <c r="I164" s="53"/>
      <c r="J164" s="53"/>
      <c r="K164" s="53"/>
      <c r="L164" s="53"/>
    </row>
    <row r="165" spans="5:12" ht="12.95" customHeight="1" x14ac:dyDescent="0.15">
      <c r="E165" s="53"/>
      <c r="F165" s="53"/>
      <c r="G165" s="53"/>
      <c r="H165" s="53"/>
      <c r="I165" s="53"/>
      <c r="J165" s="53"/>
      <c r="K165" s="53"/>
      <c r="L165" s="53"/>
    </row>
    <row r="166" spans="5:12" ht="12.95" customHeight="1" x14ac:dyDescent="0.15">
      <c r="E166" s="53"/>
      <c r="F166" s="53"/>
      <c r="G166" s="53"/>
      <c r="H166" s="53"/>
      <c r="I166" s="53"/>
      <c r="J166" s="53"/>
      <c r="K166" s="53"/>
      <c r="L166" s="53"/>
    </row>
    <row r="167" spans="5:12" ht="12.95" customHeight="1" x14ac:dyDescent="0.15">
      <c r="E167" s="53"/>
      <c r="F167" s="53"/>
      <c r="G167" s="53"/>
      <c r="H167" s="53"/>
      <c r="I167" s="53"/>
      <c r="J167" s="53"/>
      <c r="K167" s="53"/>
      <c r="L167" s="53"/>
    </row>
    <row r="168" spans="5:12" ht="12.95" customHeight="1" x14ac:dyDescent="0.15">
      <c r="E168" s="53"/>
      <c r="F168" s="53"/>
      <c r="G168" s="53"/>
      <c r="H168" s="53"/>
      <c r="I168" s="53"/>
      <c r="J168" s="53"/>
      <c r="K168" s="53"/>
      <c r="L168" s="53"/>
    </row>
    <row r="169" spans="5:12" ht="12.95" customHeight="1" x14ac:dyDescent="0.15">
      <c r="E169" s="53"/>
      <c r="F169" s="53"/>
      <c r="G169" s="53"/>
      <c r="H169" s="53"/>
      <c r="I169" s="53"/>
      <c r="J169" s="53"/>
      <c r="K169" s="53"/>
      <c r="L169" s="53"/>
    </row>
    <row r="170" spans="5:12" ht="12.95" customHeight="1" x14ac:dyDescent="0.15">
      <c r="E170" s="53"/>
      <c r="F170" s="53"/>
      <c r="G170" s="53"/>
      <c r="H170" s="53"/>
      <c r="I170" s="53"/>
      <c r="J170" s="53"/>
      <c r="K170" s="53"/>
      <c r="L170" s="53"/>
    </row>
    <row r="171" spans="5:12" ht="12.95" customHeight="1" x14ac:dyDescent="0.15">
      <c r="E171" s="53"/>
      <c r="F171" s="53"/>
      <c r="G171" s="53"/>
      <c r="H171" s="53"/>
      <c r="I171" s="53"/>
      <c r="J171" s="53"/>
      <c r="K171" s="53"/>
      <c r="L171" s="53"/>
    </row>
    <row r="172" spans="5:12" ht="12.95" customHeight="1" x14ac:dyDescent="0.15">
      <c r="E172" s="53"/>
      <c r="F172" s="53"/>
      <c r="G172" s="53"/>
      <c r="H172" s="53"/>
      <c r="I172" s="53"/>
      <c r="J172" s="53"/>
      <c r="K172" s="53"/>
      <c r="L172" s="53"/>
    </row>
    <row r="173" spans="5:12" ht="12.95" customHeight="1" x14ac:dyDescent="0.15">
      <c r="E173" s="53"/>
      <c r="F173" s="53"/>
      <c r="G173" s="53"/>
      <c r="H173" s="53"/>
      <c r="I173" s="53"/>
      <c r="J173" s="53"/>
      <c r="K173" s="53"/>
      <c r="L173" s="53"/>
    </row>
    <row r="174" spans="5:12" ht="12.95" customHeight="1" x14ac:dyDescent="0.15">
      <c r="E174" s="53"/>
      <c r="F174" s="53"/>
      <c r="G174" s="53"/>
      <c r="H174" s="53"/>
      <c r="I174" s="53"/>
      <c r="J174" s="53"/>
      <c r="K174" s="53"/>
      <c r="L174" s="53"/>
    </row>
    <row r="175" spans="5:12" ht="12.95" customHeight="1" x14ac:dyDescent="0.15">
      <c r="E175" s="53"/>
      <c r="F175" s="53"/>
      <c r="G175" s="53"/>
      <c r="H175" s="53"/>
      <c r="I175" s="53"/>
      <c r="J175" s="53"/>
      <c r="K175" s="53"/>
      <c r="L175" s="53"/>
    </row>
    <row r="176" spans="5:12" ht="12.95" customHeight="1" x14ac:dyDescent="0.15">
      <c r="E176" s="53"/>
      <c r="F176" s="53"/>
      <c r="G176" s="53"/>
      <c r="H176" s="53"/>
      <c r="I176" s="53"/>
      <c r="J176" s="53"/>
      <c r="K176" s="53"/>
      <c r="L176" s="53"/>
    </row>
    <row r="177" spans="5:12" ht="12.95" customHeight="1" x14ac:dyDescent="0.15">
      <c r="E177" s="53"/>
      <c r="F177" s="53"/>
      <c r="G177" s="53"/>
      <c r="H177" s="53"/>
      <c r="I177" s="53"/>
      <c r="J177" s="53"/>
      <c r="K177" s="53"/>
      <c r="L177" s="53"/>
    </row>
    <row r="178" spans="5:12" ht="12.95" customHeight="1" x14ac:dyDescent="0.15">
      <c r="E178" s="53"/>
      <c r="F178" s="53"/>
      <c r="G178" s="53"/>
      <c r="H178" s="53"/>
      <c r="I178" s="53"/>
      <c r="J178" s="53"/>
      <c r="K178" s="53"/>
      <c r="L178" s="53"/>
    </row>
    <row r="179" spans="5:12" ht="12.95" customHeight="1" x14ac:dyDescent="0.15">
      <c r="E179" s="53"/>
      <c r="F179" s="53"/>
      <c r="G179" s="53"/>
      <c r="H179" s="53"/>
      <c r="I179" s="53"/>
      <c r="J179" s="53"/>
      <c r="K179" s="53"/>
      <c r="L179" s="53"/>
    </row>
    <row r="180" spans="5:12" ht="12.95" customHeight="1" x14ac:dyDescent="0.15">
      <c r="E180" s="53"/>
      <c r="F180" s="53"/>
      <c r="G180" s="53"/>
      <c r="H180" s="53"/>
      <c r="I180" s="53"/>
      <c r="J180" s="53"/>
      <c r="K180" s="53"/>
      <c r="L180" s="53"/>
    </row>
    <row r="181" spans="5:12" ht="12.95" customHeight="1" x14ac:dyDescent="0.15">
      <c r="E181" s="53"/>
      <c r="F181" s="53"/>
      <c r="G181" s="53"/>
      <c r="H181" s="53"/>
      <c r="I181" s="53"/>
      <c r="J181" s="53"/>
      <c r="K181" s="53"/>
      <c r="L181" s="53"/>
    </row>
    <row r="182" spans="5:12" ht="12.95" customHeight="1" x14ac:dyDescent="0.15">
      <c r="E182" s="53"/>
      <c r="F182" s="53"/>
      <c r="G182" s="53"/>
      <c r="H182" s="53"/>
      <c r="I182" s="53"/>
      <c r="J182" s="53"/>
      <c r="K182" s="53"/>
      <c r="L182" s="53"/>
    </row>
    <row r="183" spans="5:12" ht="12.95" customHeight="1" x14ac:dyDescent="0.15">
      <c r="E183" s="53"/>
      <c r="F183" s="53"/>
      <c r="G183" s="53"/>
      <c r="H183" s="53"/>
      <c r="I183" s="53"/>
      <c r="J183" s="53"/>
      <c r="K183" s="53"/>
      <c r="L183" s="53"/>
    </row>
    <row r="184" spans="5:12" ht="12.95" customHeight="1" x14ac:dyDescent="0.15">
      <c r="E184" s="53"/>
      <c r="F184" s="53"/>
      <c r="G184" s="53"/>
      <c r="H184" s="53"/>
      <c r="I184" s="53"/>
      <c r="J184" s="53"/>
      <c r="K184" s="53"/>
      <c r="L184" s="53"/>
    </row>
    <row r="185" spans="5:12" ht="12.95" customHeight="1" x14ac:dyDescent="0.15">
      <c r="E185" s="53"/>
      <c r="F185" s="53"/>
      <c r="G185" s="53"/>
      <c r="H185" s="53"/>
      <c r="I185" s="53"/>
      <c r="J185" s="53"/>
      <c r="K185" s="53"/>
      <c r="L185" s="53"/>
    </row>
    <row r="186" spans="5:12" ht="12.95" customHeight="1" x14ac:dyDescent="0.15">
      <c r="E186" s="53"/>
      <c r="F186" s="53"/>
      <c r="G186" s="53"/>
      <c r="H186" s="53"/>
      <c r="I186" s="53"/>
      <c r="J186" s="53"/>
      <c r="K186" s="53"/>
      <c r="L186" s="53"/>
    </row>
    <row r="187" spans="5:12" ht="12.95" customHeight="1" x14ac:dyDescent="0.15">
      <c r="E187" s="53"/>
      <c r="F187" s="53"/>
      <c r="G187" s="53"/>
      <c r="H187" s="53"/>
      <c r="I187" s="53"/>
      <c r="J187" s="53"/>
      <c r="K187" s="53"/>
      <c r="L187" s="53"/>
    </row>
    <row r="188" spans="5:12" ht="12.95" customHeight="1" x14ac:dyDescent="0.15">
      <c r="E188" s="53"/>
      <c r="F188" s="53"/>
      <c r="G188" s="53"/>
      <c r="H188" s="53"/>
      <c r="I188" s="53"/>
      <c r="J188" s="53"/>
      <c r="K188" s="53"/>
      <c r="L188" s="53"/>
    </row>
    <row r="189" spans="5:12" ht="12.95" customHeight="1" x14ac:dyDescent="0.15">
      <c r="E189" s="53"/>
      <c r="F189" s="53"/>
      <c r="G189" s="53"/>
      <c r="H189" s="53"/>
      <c r="I189" s="53"/>
      <c r="J189" s="53"/>
      <c r="K189" s="53"/>
      <c r="L189" s="53"/>
    </row>
    <row r="190" spans="5:12" ht="12.95" customHeight="1" x14ac:dyDescent="0.15">
      <c r="E190" s="53"/>
      <c r="F190" s="53"/>
      <c r="G190" s="53"/>
      <c r="H190" s="53"/>
      <c r="I190" s="53"/>
      <c r="J190" s="53"/>
      <c r="K190" s="53"/>
      <c r="L190" s="53"/>
    </row>
    <row r="191" spans="5:12" ht="12.95" customHeight="1" x14ac:dyDescent="0.15">
      <c r="E191" s="53"/>
      <c r="F191" s="53"/>
      <c r="G191" s="53"/>
      <c r="H191" s="53"/>
      <c r="I191" s="53"/>
      <c r="J191" s="53"/>
      <c r="K191" s="53"/>
      <c r="L191" s="53"/>
    </row>
    <row r="192" spans="5:12" ht="12.95" customHeight="1" x14ac:dyDescent="0.15">
      <c r="E192" s="53"/>
      <c r="F192" s="53"/>
      <c r="G192" s="53"/>
      <c r="H192" s="53"/>
      <c r="I192" s="53"/>
      <c r="J192" s="53"/>
      <c r="K192" s="53"/>
      <c r="L192" s="53"/>
    </row>
    <row r="193" spans="5:12" ht="12.95" customHeight="1" x14ac:dyDescent="0.15">
      <c r="E193" s="53"/>
      <c r="F193" s="53"/>
      <c r="G193" s="53"/>
      <c r="H193" s="53"/>
      <c r="I193" s="53"/>
      <c r="J193" s="53"/>
      <c r="K193" s="53"/>
      <c r="L193" s="53"/>
    </row>
    <row r="194" spans="5:12" ht="12.95" customHeight="1" x14ac:dyDescent="0.15">
      <c r="E194" s="53"/>
      <c r="F194" s="53"/>
      <c r="G194" s="53"/>
      <c r="H194" s="53"/>
      <c r="I194" s="53"/>
      <c r="J194" s="53"/>
      <c r="K194" s="53"/>
      <c r="L194" s="53"/>
    </row>
    <row r="195" spans="5:12" ht="12.95" customHeight="1" x14ac:dyDescent="0.15">
      <c r="E195" s="53"/>
      <c r="F195" s="53"/>
      <c r="G195" s="53"/>
      <c r="H195" s="53"/>
      <c r="I195" s="53"/>
      <c r="J195" s="53"/>
      <c r="K195" s="53"/>
      <c r="L195" s="53"/>
    </row>
    <row r="196" spans="5:12" ht="12.95" customHeight="1" x14ac:dyDescent="0.15">
      <c r="E196" s="53"/>
      <c r="F196" s="53"/>
      <c r="G196" s="53"/>
      <c r="H196" s="53"/>
      <c r="I196" s="53"/>
      <c r="J196" s="53"/>
      <c r="K196" s="53"/>
      <c r="L196" s="53"/>
    </row>
    <row r="197" spans="5:12" ht="12.95" customHeight="1" x14ac:dyDescent="0.15">
      <c r="E197" s="53"/>
      <c r="F197" s="53"/>
      <c r="G197" s="53"/>
      <c r="H197" s="53"/>
      <c r="I197" s="53"/>
      <c r="J197" s="53"/>
      <c r="K197" s="53"/>
      <c r="L197" s="53"/>
    </row>
    <row r="198" spans="5:12" ht="12.95" customHeight="1" x14ac:dyDescent="0.15">
      <c r="E198" s="53"/>
      <c r="F198" s="53"/>
      <c r="G198" s="53"/>
      <c r="H198" s="53"/>
      <c r="I198" s="53"/>
      <c r="J198" s="53"/>
      <c r="K198" s="53"/>
      <c r="L198" s="53"/>
    </row>
    <row r="199" spans="5:12" ht="12.95" customHeight="1" x14ac:dyDescent="0.15">
      <c r="E199" s="53"/>
      <c r="F199" s="53"/>
      <c r="G199" s="53"/>
      <c r="H199" s="53"/>
      <c r="I199" s="53"/>
      <c r="J199" s="53"/>
      <c r="K199" s="53"/>
      <c r="L199" s="53"/>
    </row>
    <row r="200" spans="5:12" ht="12.95" customHeight="1" x14ac:dyDescent="0.15">
      <c r="E200" s="53"/>
      <c r="F200" s="53"/>
      <c r="G200" s="53"/>
      <c r="H200" s="53"/>
      <c r="I200" s="53"/>
      <c r="J200" s="53"/>
      <c r="K200" s="53"/>
      <c r="L200" s="53"/>
    </row>
    <row r="201" spans="5:12" ht="12.95" customHeight="1" x14ac:dyDescent="0.15">
      <c r="E201" s="53"/>
      <c r="F201" s="53"/>
      <c r="G201" s="53"/>
      <c r="H201" s="53"/>
      <c r="I201" s="53"/>
      <c r="J201" s="53"/>
      <c r="K201" s="53"/>
      <c r="L201" s="53"/>
    </row>
    <row r="202" spans="5:12" ht="12.95" customHeight="1" x14ac:dyDescent="0.15">
      <c r="E202" s="53"/>
      <c r="F202" s="53"/>
      <c r="G202" s="53"/>
      <c r="H202" s="53"/>
      <c r="I202" s="53"/>
      <c r="J202" s="53"/>
      <c r="K202" s="53"/>
      <c r="L202" s="53"/>
    </row>
    <row r="203" spans="5:12" ht="12.95" customHeight="1" x14ac:dyDescent="0.15">
      <c r="E203" s="53"/>
      <c r="F203" s="53"/>
      <c r="G203" s="53"/>
      <c r="H203" s="53"/>
      <c r="I203" s="53"/>
      <c r="J203" s="53"/>
      <c r="K203" s="53"/>
      <c r="L203" s="53"/>
    </row>
    <row r="204" spans="5:12" ht="12.95" customHeight="1" x14ac:dyDescent="0.15">
      <c r="E204" s="53"/>
      <c r="F204" s="53"/>
      <c r="G204" s="53"/>
      <c r="H204" s="53"/>
      <c r="I204" s="53"/>
      <c r="J204" s="53"/>
      <c r="K204" s="53"/>
      <c r="L204" s="53"/>
    </row>
    <row r="205" spans="5:12" ht="12.95" customHeight="1" x14ac:dyDescent="0.15">
      <c r="E205" s="53"/>
      <c r="F205" s="53"/>
      <c r="G205" s="53"/>
      <c r="H205" s="53"/>
      <c r="I205" s="53"/>
      <c r="J205" s="53"/>
      <c r="K205" s="53"/>
      <c r="L205" s="53"/>
    </row>
    <row r="206" spans="5:12" ht="12.95" customHeight="1" x14ac:dyDescent="0.15">
      <c r="E206" s="53"/>
      <c r="F206" s="53"/>
      <c r="G206" s="53"/>
      <c r="H206" s="53"/>
      <c r="I206" s="53"/>
      <c r="J206" s="53"/>
      <c r="K206" s="53"/>
      <c r="L206" s="53"/>
    </row>
    <row r="207" spans="5:12" ht="12.95" customHeight="1" x14ac:dyDescent="0.15">
      <c r="E207" s="53"/>
      <c r="F207" s="53"/>
      <c r="G207" s="53"/>
      <c r="H207" s="53"/>
      <c r="I207" s="53"/>
      <c r="J207" s="53"/>
      <c r="K207" s="53"/>
      <c r="L207" s="53"/>
    </row>
    <row r="208" spans="5:12" ht="12.95" customHeight="1" x14ac:dyDescent="0.15">
      <c r="E208" s="53"/>
      <c r="F208" s="53"/>
      <c r="G208" s="53"/>
      <c r="H208" s="53"/>
      <c r="I208" s="53"/>
      <c r="J208" s="53"/>
      <c r="K208" s="53"/>
      <c r="L208" s="53"/>
    </row>
    <row r="209" spans="5:12" ht="12.95" customHeight="1" x14ac:dyDescent="0.15">
      <c r="E209" s="53"/>
      <c r="F209" s="53"/>
      <c r="G209" s="53"/>
      <c r="H209" s="53"/>
      <c r="I209" s="53"/>
      <c r="J209" s="53"/>
      <c r="K209" s="53"/>
      <c r="L209" s="53"/>
    </row>
    <row r="210" spans="5:12" ht="12.95" customHeight="1" x14ac:dyDescent="0.15">
      <c r="E210" s="53"/>
      <c r="F210" s="53"/>
      <c r="G210" s="53"/>
      <c r="H210" s="53"/>
      <c r="I210" s="53"/>
      <c r="J210" s="53"/>
      <c r="K210" s="53"/>
      <c r="L210" s="53"/>
    </row>
    <row r="211" spans="5:12" ht="12.95" customHeight="1" x14ac:dyDescent="0.15">
      <c r="E211" s="53"/>
      <c r="F211" s="53"/>
      <c r="G211" s="53"/>
      <c r="H211" s="53"/>
      <c r="I211" s="53"/>
      <c r="J211" s="53"/>
      <c r="K211" s="53"/>
      <c r="L211" s="53"/>
    </row>
    <row r="212" spans="5:12" ht="12.95" customHeight="1" x14ac:dyDescent="0.15">
      <c r="E212" s="53"/>
      <c r="F212" s="53"/>
      <c r="G212" s="53"/>
      <c r="H212" s="53"/>
      <c r="I212" s="53"/>
      <c r="J212" s="53"/>
      <c r="K212" s="53"/>
      <c r="L212" s="53"/>
    </row>
    <row r="213" spans="5:12" ht="12.95" customHeight="1" x14ac:dyDescent="0.15">
      <c r="E213" s="53"/>
      <c r="F213" s="53"/>
      <c r="G213" s="53"/>
      <c r="H213" s="53"/>
      <c r="I213" s="53"/>
      <c r="J213" s="53"/>
      <c r="K213" s="53"/>
      <c r="L213" s="53"/>
    </row>
    <row r="214" spans="5:12" ht="12.95" customHeight="1" x14ac:dyDescent="0.15">
      <c r="E214" s="53"/>
      <c r="F214" s="53"/>
      <c r="G214" s="53"/>
      <c r="H214" s="53"/>
      <c r="I214" s="53"/>
      <c r="J214" s="53"/>
      <c r="K214" s="53"/>
      <c r="L214" s="53"/>
    </row>
    <row r="215" spans="5:12" ht="12.95" customHeight="1" x14ac:dyDescent="0.15">
      <c r="E215" s="53"/>
      <c r="F215" s="53"/>
      <c r="G215" s="53"/>
      <c r="H215" s="53"/>
      <c r="I215" s="53"/>
      <c r="J215" s="53"/>
      <c r="K215" s="53"/>
      <c r="L215" s="53"/>
    </row>
    <row r="216" spans="5:12" ht="12.95" customHeight="1" x14ac:dyDescent="0.15">
      <c r="E216" s="53"/>
      <c r="F216" s="53"/>
      <c r="G216" s="53"/>
      <c r="H216" s="53"/>
      <c r="I216" s="53"/>
      <c r="J216" s="53"/>
      <c r="K216" s="53"/>
      <c r="L216" s="53"/>
    </row>
    <row r="217" spans="5:12" ht="12.95" customHeight="1" x14ac:dyDescent="0.15">
      <c r="E217" s="53"/>
      <c r="F217" s="53"/>
      <c r="G217" s="53"/>
      <c r="H217" s="53"/>
      <c r="I217" s="53"/>
      <c r="J217" s="53"/>
      <c r="K217" s="53"/>
      <c r="L217" s="53"/>
    </row>
    <row r="218" spans="5:12" ht="12.95" customHeight="1" x14ac:dyDescent="0.15">
      <c r="E218" s="53"/>
      <c r="F218" s="53"/>
      <c r="G218" s="53"/>
      <c r="H218" s="53"/>
      <c r="I218" s="53"/>
      <c r="J218" s="53"/>
      <c r="K218" s="53"/>
      <c r="L218" s="53"/>
    </row>
    <row r="219" spans="5:12" ht="12.95" customHeight="1" x14ac:dyDescent="0.15">
      <c r="E219" s="53"/>
      <c r="F219" s="53"/>
      <c r="G219" s="53"/>
      <c r="H219" s="53"/>
      <c r="I219" s="53"/>
      <c r="J219" s="53"/>
      <c r="K219" s="53"/>
      <c r="L219" s="53"/>
    </row>
    <row r="220" spans="5:12" ht="12.95" customHeight="1" x14ac:dyDescent="0.15">
      <c r="E220" s="53"/>
      <c r="F220" s="53"/>
      <c r="G220" s="53"/>
      <c r="H220" s="53"/>
      <c r="I220" s="53"/>
      <c r="J220" s="53"/>
      <c r="K220" s="53"/>
      <c r="L220" s="53"/>
    </row>
    <row r="221" spans="5:12" ht="12.95" customHeight="1" x14ac:dyDescent="0.15">
      <c r="E221" s="53"/>
      <c r="F221" s="53"/>
      <c r="G221" s="53"/>
      <c r="H221" s="53"/>
      <c r="I221" s="53"/>
      <c r="J221" s="53"/>
      <c r="K221" s="53"/>
      <c r="L221" s="53"/>
    </row>
    <row r="222" spans="5:12" ht="12.95" customHeight="1" x14ac:dyDescent="0.15">
      <c r="E222" s="53"/>
      <c r="F222" s="53"/>
      <c r="G222" s="53"/>
      <c r="H222" s="53"/>
      <c r="I222" s="53"/>
      <c r="J222" s="53"/>
      <c r="K222" s="53"/>
      <c r="L222" s="53"/>
    </row>
    <row r="223" spans="5:12" ht="12.95" customHeight="1" x14ac:dyDescent="0.15">
      <c r="E223" s="53"/>
      <c r="F223" s="53"/>
      <c r="G223" s="53"/>
      <c r="H223" s="53"/>
      <c r="I223" s="53"/>
      <c r="J223" s="53"/>
      <c r="K223" s="53"/>
      <c r="L223" s="53"/>
    </row>
    <row r="224" spans="5:12" ht="12.95" customHeight="1" x14ac:dyDescent="0.15">
      <c r="E224" s="53"/>
      <c r="F224" s="53"/>
      <c r="G224" s="53"/>
      <c r="H224" s="53"/>
      <c r="I224" s="53"/>
      <c r="J224" s="53"/>
      <c r="K224" s="53"/>
      <c r="L224" s="53"/>
    </row>
    <row r="225" spans="5:12" ht="12.95" customHeight="1" x14ac:dyDescent="0.15">
      <c r="E225" s="53"/>
      <c r="F225" s="53"/>
      <c r="G225" s="53"/>
      <c r="H225" s="53"/>
      <c r="I225" s="53"/>
      <c r="J225" s="53"/>
      <c r="K225" s="53"/>
      <c r="L225" s="53"/>
    </row>
    <row r="226" spans="5:12" ht="12.95" customHeight="1" x14ac:dyDescent="0.15">
      <c r="E226" s="53"/>
      <c r="F226" s="53"/>
      <c r="G226" s="53"/>
      <c r="H226" s="53"/>
      <c r="I226" s="53"/>
      <c r="J226" s="53"/>
      <c r="K226" s="53"/>
      <c r="L226" s="53"/>
    </row>
    <row r="227" spans="5:12" ht="12.95" customHeight="1" x14ac:dyDescent="0.15">
      <c r="E227" s="53"/>
      <c r="F227" s="53"/>
      <c r="G227" s="53"/>
      <c r="H227" s="53"/>
      <c r="I227" s="53"/>
      <c r="J227" s="53"/>
      <c r="K227" s="53"/>
      <c r="L227" s="53"/>
    </row>
    <row r="228" spans="5:12" ht="12.95" customHeight="1" x14ac:dyDescent="0.15">
      <c r="E228" s="53"/>
      <c r="F228" s="53"/>
      <c r="G228" s="53"/>
      <c r="H228" s="53"/>
      <c r="I228" s="53"/>
      <c r="J228" s="53"/>
      <c r="K228" s="53"/>
      <c r="L228" s="53"/>
    </row>
    <row r="229" spans="5:12" ht="12.95" customHeight="1" x14ac:dyDescent="0.15">
      <c r="E229" s="53"/>
      <c r="F229" s="53"/>
      <c r="G229" s="53"/>
      <c r="H229" s="53"/>
      <c r="I229" s="53"/>
      <c r="J229" s="53"/>
      <c r="K229" s="53"/>
      <c r="L229" s="53"/>
    </row>
    <row r="230" spans="5:12" ht="12.95" customHeight="1" x14ac:dyDescent="0.15">
      <c r="E230" s="53"/>
      <c r="F230" s="53"/>
      <c r="G230" s="53"/>
      <c r="H230" s="53"/>
      <c r="I230" s="53"/>
      <c r="J230" s="53"/>
      <c r="K230" s="53"/>
      <c r="L230" s="53"/>
    </row>
    <row r="231" spans="5:12" ht="12.95" customHeight="1" x14ac:dyDescent="0.15">
      <c r="E231" s="53"/>
      <c r="F231" s="53"/>
      <c r="G231" s="53"/>
      <c r="H231" s="53"/>
      <c r="I231" s="53"/>
      <c r="J231" s="53"/>
      <c r="K231" s="53"/>
      <c r="L231" s="53"/>
    </row>
    <row r="232" spans="5:12" ht="12.95" customHeight="1" x14ac:dyDescent="0.15">
      <c r="E232" s="53"/>
      <c r="F232" s="53"/>
      <c r="G232" s="53"/>
      <c r="H232" s="53"/>
      <c r="I232" s="53"/>
      <c r="J232" s="53"/>
      <c r="K232" s="53"/>
      <c r="L232" s="53"/>
    </row>
    <row r="233" spans="5:12" ht="12.95" customHeight="1" x14ac:dyDescent="0.15">
      <c r="E233" s="53"/>
      <c r="F233" s="53"/>
      <c r="G233" s="53"/>
      <c r="H233" s="53"/>
      <c r="I233" s="53"/>
      <c r="J233" s="53"/>
      <c r="K233" s="53"/>
      <c r="L233" s="53"/>
    </row>
    <row r="234" spans="5:12" ht="12.95" customHeight="1" x14ac:dyDescent="0.15">
      <c r="E234" s="53"/>
      <c r="F234" s="53"/>
      <c r="G234" s="53"/>
      <c r="H234" s="53"/>
      <c r="I234" s="53"/>
      <c r="J234" s="53"/>
      <c r="K234" s="53"/>
      <c r="L234" s="53"/>
    </row>
    <row r="235" spans="5:12" ht="12.95" customHeight="1" x14ac:dyDescent="0.15">
      <c r="E235" s="53"/>
      <c r="F235" s="53"/>
      <c r="G235" s="53"/>
      <c r="H235" s="53"/>
      <c r="I235" s="53"/>
      <c r="J235" s="53"/>
      <c r="K235" s="53"/>
      <c r="L235" s="53"/>
    </row>
    <row r="236" spans="5:12" ht="12.95" customHeight="1" x14ac:dyDescent="0.15">
      <c r="E236" s="53"/>
      <c r="F236" s="53"/>
      <c r="G236" s="53"/>
      <c r="H236" s="53"/>
      <c r="I236" s="53"/>
      <c r="J236" s="53"/>
      <c r="K236" s="53"/>
      <c r="L236" s="53"/>
    </row>
    <row r="237" spans="5:12" ht="12.95" customHeight="1" x14ac:dyDescent="0.15">
      <c r="E237" s="53"/>
      <c r="F237" s="53"/>
      <c r="G237" s="53"/>
      <c r="H237" s="53"/>
      <c r="I237" s="53"/>
      <c r="J237" s="53"/>
      <c r="K237" s="53"/>
      <c r="L237" s="53"/>
    </row>
    <row r="238" spans="5:12" ht="12.95" customHeight="1" x14ac:dyDescent="0.15">
      <c r="E238" s="53"/>
      <c r="F238" s="53"/>
      <c r="G238" s="53"/>
      <c r="H238" s="53"/>
      <c r="I238" s="53"/>
      <c r="J238" s="53"/>
      <c r="K238" s="53"/>
      <c r="L238" s="53"/>
    </row>
    <row r="239" spans="5:12" ht="12.95" customHeight="1" x14ac:dyDescent="0.15">
      <c r="E239" s="53"/>
      <c r="F239" s="53"/>
      <c r="G239" s="53"/>
      <c r="H239" s="53"/>
      <c r="I239" s="53"/>
      <c r="J239" s="53"/>
      <c r="K239" s="53"/>
      <c r="L239" s="53"/>
    </row>
    <row r="240" spans="5:12" ht="12.95" customHeight="1" x14ac:dyDescent="0.15">
      <c r="E240" s="53"/>
      <c r="F240" s="53"/>
      <c r="G240" s="53"/>
      <c r="H240" s="53"/>
      <c r="I240" s="53"/>
      <c r="J240" s="53"/>
      <c r="K240" s="53"/>
      <c r="L240" s="53"/>
    </row>
    <row r="241" spans="5:12" ht="12.95" customHeight="1" x14ac:dyDescent="0.15">
      <c r="E241" s="53"/>
      <c r="F241" s="53"/>
      <c r="G241" s="53"/>
      <c r="H241" s="53"/>
      <c r="I241" s="53"/>
      <c r="J241" s="53"/>
      <c r="K241" s="53"/>
      <c r="L241" s="53"/>
    </row>
    <row r="242" spans="5:12" ht="12.95" customHeight="1" x14ac:dyDescent="0.15">
      <c r="E242" s="53"/>
      <c r="F242" s="53"/>
      <c r="G242" s="53"/>
      <c r="H242" s="53"/>
      <c r="I242" s="53"/>
      <c r="J242" s="53"/>
      <c r="K242" s="53"/>
      <c r="L242" s="53"/>
    </row>
    <row r="243" spans="5:12" ht="12.95" customHeight="1" x14ac:dyDescent="0.15">
      <c r="E243" s="53"/>
      <c r="F243" s="53"/>
      <c r="G243" s="53"/>
      <c r="H243" s="53"/>
      <c r="I243" s="53"/>
      <c r="J243" s="53"/>
      <c r="K243" s="53"/>
      <c r="L243" s="53"/>
    </row>
    <row r="244" spans="5:12" ht="12.95" customHeight="1" x14ac:dyDescent="0.15">
      <c r="E244" s="53"/>
      <c r="F244" s="53"/>
      <c r="G244" s="53"/>
      <c r="H244" s="53"/>
      <c r="I244" s="53"/>
      <c r="J244" s="53"/>
      <c r="K244" s="53"/>
      <c r="L244" s="53"/>
    </row>
    <row r="245" spans="5:12" ht="12.95" customHeight="1" x14ac:dyDescent="0.15">
      <c r="E245" s="53"/>
      <c r="F245" s="53"/>
      <c r="G245" s="53"/>
      <c r="H245" s="53"/>
      <c r="I245" s="53"/>
      <c r="J245" s="53"/>
      <c r="K245" s="53"/>
      <c r="L245" s="53"/>
    </row>
    <row r="246" spans="5:12" ht="12.95" customHeight="1" x14ac:dyDescent="0.15">
      <c r="E246" s="53"/>
      <c r="F246" s="53"/>
      <c r="G246" s="53"/>
      <c r="H246" s="53"/>
      <c r="I246" s="53"/>
      <c r="J246" s="53"/>
      <c r="K246" s="53"/>
      <c r="L246" s="53"/>
    </row>
    <row r="247" spans="5:12" ht="12.95" customHeight="1" x14ac:dyDescent="0.15">
      <c r="E247" s="53"/>
      <c r="F247" s="53"/>
      <c r="G247" s="53"/>
      <c r="H247" s="53"/>
      <c r="I247" s="53"/>
      <c r="J247" s="53"/>
      <c r="K247" s="53"/>
      <c r="L247" s="53"/>
    </row>
    <row r="248" spans="5:12" ht="12.95" customHeight="1" x14ac:dyDescent="0.15">
      <c r="E248" s="53"/>
      <c r="F248" s="53"/>
      <c r="G248" s="53"/>
      <c r="H248" s="53"/>
      <c r="I248" s="53"/>
      <c r="J248" s="53"/>
      <c r="K248" s="53"/>
      <c r="L248" s="53"/>
    </row>
    <row r="249" spans="5:12" ht="12.95" customHeight="1" x14ac:dyDescent="0.15">
      <c r="E249" s="53"/>
      <c r="F249" s="53"/>
      <c r="G249" s="53"/>
      <c r="H249" s="53"/>
      <c r="I249" s="53"/>
      <c r="J249" s="53"/>
      <c r="K249" s="53"/>
      <c r="L249" s="53"/>
    </row>
    <row r="250" spans="5:12" ht="12.95" customHeight="1" x14ac:dyDescent="0.15">
      <c r="E250" s="53"/>
      <c r="F250" s="53"/>
      <c r="G250" s="53"/>
      <c r="H250" s="53"/>
      <c r="I250" s="53"/>
      <c r="J250" s="53"/>
      <c r="K250" s="53"/>
      <c r="L250" s="53"/>
    </row>
    <row r="251" spans="5:12" ht="12.95" customHeight="1" x14ac:dyDescent="0.15">
      <c r="E251" s="53"/>
      <c r="F251" s="53"/>
      <c r="G251" s="53"/>
      <c r="H251" s="53"/>
      <c r="I251" s="53"/>
      <c r="J251" s="53"/>
      <c r="K251" s="53"/>
      <c r="L251" s="53"/>
    </row>
    <row r="252" spans="5:12" ht="12.95" customHeight="1" x14ac:dyDescent="0.15">
      <c r="E252" s="53"/>
      <c r="F252" s="53"/>
      <c r="G252" s="53"/>
      <c r="H252" s="53"/>
      <c r="I252" s="53"/>
      <c r="J252" s="53"/>
      <c r="K252" s="53"/>
      <c r="L252" s="53"/>
    </row>
    <row r="253" spans="5:12" ht="12.95" customHeight="1" x14ac:dyDescent="0.15">
      <c r="E253" s="53"/>
      <c r="F253" s="53"/>
      <c r="G253" s="53"/>
      <c r="H253" s="53"/>
      <c r="I253" s="53"/>
      <c r="J253" s="53"/>
      <c r="K253" s="53"/>
      <c r="L253" s="53"/>
    </row>
    <row r="254" spans="5:12" ht="12.95" customHeight="1" x14ac:dyDescent="0.15">
      <c r="E254" s="53"/>
      <c r="F254" s="53"/>
      <c r="G254" s="53"/>
      <c r="H254" s="53"/>
      <c r="I254" s="53"/>
      <c r="J254" s="53"/>
      <c r="K254" s="53"/>
      <c r="L254" s="53"/>
    </row>
    <row r="255" spans="5:12" ht="12.95" customHeight="1" x14ac:dyDescent="0.15">
      <c r="E255" s="53"/>
      <c r="F255" s="53"/>
      <c r="G255" s="53"/>
      <c r="H255" s="53"/>
      <c r="I255" s="53"/>
      <c r="J255" s="53"/>
      <c r="K255" s="53"/>
      <c r="L255" s="53"/>
    </row>
    <row r="256" spans="5:12" ht="12.95" customHeight="1" x14ac:dyDescent="0.15">
      <c r="E256" s="53"/>
      <c r="F256" s="53"/>
      <c r="G256" s="53"/>
      <c r="H256" s="53"/>
      <c r="I256" s="53"/>
      <c r="J256" s="53"/>
      <c r="K256" s="53"/>
      <c r="L256" s="53"/>
    </row>
    <row r="257" spans="5:12" ht="12.95" customHeight="1" x14ac:dyDescent="0.15">
      <c r="E257" s="53"/>
      <c r="F257" s="53"/>
      <c r="G257" s="53"/>
      <c r="H257" s="53"/>
      <c r="I257" s="53"/>
      <c r="J257" s="53"/>
      <c r="K257" s="53"/>
      <c r="L257" s="53"/>
    </row>
    <row r="258" spans="5:12" ht="12.95" customHeight="1" x14ac:dyDescent="0.15">
      <c r="E258" s="53"/>
      <c r="F258" s="53"/>
      <c r="G258" s="53"/>
      <c r="H258" s="53"/>
      <c r="I258" s="53"/>
      <c r="J258" s="53"/>
      <c r="K258" s="53"/>
      <c r="L258" s="53"/>
    </row>
    <row r="259" spans="5:12" ht="12.95" customHeight="1" x14ac:dyDescent="0.15">
      <c r="E259" s="53"/>
      <c r="F259" s="53"/>
      <c r="G259" s="53"/>
      <c r="H259" s="53"/>
      <c r="I259" s="53"/>
      <c r="J259" s="53"/>
      <c r="K259" s="53"/>
      <c r="L259" s="53"/>
    </row>
    <row r="260" spans="5:12" ht="12.95" customHeight="1" x14ac:dyDescent="0.15">
      <c r="E260" s="53"/>
      <c r="F260" s="53"/>
      <c r="G260" s="53"/>
      <c r="H260" s="53"/>
      <c r="I260" s="53"/>
      <c r="J260" s="53"/>
      <c r="K260" s="53"/>
      <c r="L260" s="53"/>
    </row>
    <row r="261" spans="5:12" ht="12.95" customHeight="1" x14ac:dyDescent="0.15">
      <c r="E261" s="53"/>
      <c r="F261" s="53"/>
      <c r="G261" s="53"/>
      <c r="H261" s="53"/>
      <c r="I261" s="53"/>
      <c r="J261" s="53"/>
      <c r="K261" s="53"/>
      <c r="L261" s="53"/>
    </row>
    <row r="262" spans="5:12" ht="12.95" customHeight="1" x14ac:dyDescent="0.15">
      <c r="E262" s="53"/>
      <c r="F262" s="53"/>
      <c r="G262" s="53"/>
      <c r="H262" s="53"/>
      <c r="I262" s="53"/>
      <c r="J262" s="53"/>
      <c r="K262" s="53"/>
      <c r="L262" s="53"/>
    </row>
    <row r="263" spans="5:12" ht="12.95" customHeight="1" x14ac:dyDescent="0.15">
      <c r="E263" s="53"/>
      <c r="F263" s="53"/>
      <c r="G263" s="53"/>
      <c r="H263" s="53"/>
      <c r="I263" s="53"/>
      <c r="J263" s="53"/>
      <c r="K263" s="53"/>
      <c r="L263" s="53"/>
    </row>
    <row r="264" spans="5:12" ht="12.95" customHeight="1" x14ac:dyDescent="0.15">
      <c r="E264" s="53"/>
      <c r="F264" s="53"/>
      <c r="G264" s="53"/>
      <c r="H264" s="53"/>
      <c r="I264" s="53"/>
      <c r="J264" s="53"/>
      <c r="K264" s="53"/>
      <c r="L264" s="53"/>
    </row>
    <row r="265" spans="5:12" ht="12.95" customHeight="1" x14ac:dyDescent="0.15">
      <c r="E265" s="53"/>
      <c r="F265" s="53"/>
      <c r="G265" s="53"/>
      <c r="H265" s="53"/>
      <c r="I265" s="53"/>
      <c r="J265" s="53"/>
      <c r="K265" s="53"/>
      <c r="L265" s="53"/>
    </row>
    <row r="266" spans="5:12" ht="12.95" customHeight="1" x14ac:dyDescent="0.15">
      <c r="E266" s="53"/>
      <c r="F266" s="53"/>
      <c r="G266" s="53"/>
      <c r="H266" s="53"/>
      <c r="I266" s="53"/>
      <c r="J266" s="53"/>
      <c r="K266" s="53"/>
      <c r="L266" s="53"/>
    </row>
    <row r="267" spans="5:12" ht="12.95" customHeight="1" x14ac:dyDescent="0.15">
      <c r="E267" s="53"/>
      <c r="F267" s="53"/>
      <c r="G267" s="53"/>
      <c r="H267" s="53"/>
      <c r="I267" s="53"/>
      <c r="J267" s="53"/>
      <c r="K267" s="53"/>
      <c r="L267" s="53"/>
    </row>
    <row r="268" spans="5:12" ht="12.95" customHeight="1" x14ac:dyDescent="0.15">
      <c r="E268" s="53"/>
      <c r="F268" s="53"/>
      <c r="G268" s="53"/>
      <c r="H268" s="53"/>
      <c r="I268" s="53"/>
      <c r="J268" s="53"/>
      <c r="K268" s="53"/>
      <c r="L268" s="53"/>
    </row>
    <row r="269" spans="5:12" ht="12.95" customHeight="1" x14ac:dyDescent="0.15">
      <c r="E269" s="53"/>
      <c r="F269" s="53"/>
      <c r="G269" s="53"/>
      <c r="H269" s="53"/>
      <c r="I269" s="53"/>
      <c r="J269" s="53"/>
      <c r="K269" s="53"/>
      <c r="L269" s="53"/>
    </row>
    <row r="270" spans="5:12" ht="12.95" customHeight="1" x14ac:dyDescent="0.15">
      <c r="E270" s="53"/>
      <c r="F270" s="53"/>
      <c r="G270" s="53"/>
      <c r="H270" s="53"/>
      <c r="I270" s="53"/>
      <c r="J270" s="53"/>
      <c r="K270" s="53"/>
      <c r="L270" s="53"/>
    </row>
    <row r="271" spans="5:12" ht="12.95" customHeight="1" x14ac:dyDescent="0.15">
      <c r="E271" s="53"/>
      <c r="F271" s="53"/>
      <c r="G271" s="53"/>
      <c r="H271" s="53"/>
      <c r="I271" s="53"/>
      <c r="J271" s="53"/>
      <c r="K271" s="53"/>
      <c r="L271" s="53"/>
    </row>
    <row r="272" spans="5:12" ht="12.95" customHeight="1" x14ac:dyDescent="0.15">
      <c r="E272" s="53"/>
      <c r="F272" s="53"/>
      <c r="G272" s="53"/>
      <c r="H272" s="53"/>
      <c r="I272" s="53"/>
      <c r="J272" s="53"/>
      <c r="K272" s="53"/>
      <c r="L272" s="53"/>
    </row>
    <row r="273" spans="5:12" ht="12.95" customHeight="1" x14ac:dyDescent="0.15">
      <c r="E273" s="53"/>
      <c r="F273" s="53"/>
      <c r="G273" s="53"/>
      <c r="H273" s="53"/>
      <c r="I273" s="53"/>
      <c r="J273" s="53"/>
      <c r="K273" s="53"/>
      <c r="L273" s="53"/>
    </row>
    <row r="274" spans="5:12" ht="12.95" customHeight="1" x14ac:dyDescent="0.15">
      <c r="E274" s="53"/>
      <c r="F274" s="53"/>
      <c r="G274" s="53"/>
      <c r="H274" s="53"/>
      <c r="I274" s="53"/>
      <c r="J274" s="53"/>
      <c r="K274" s="53"/>
      <c r="L274" s="53"/>
    </row>
    <row r="275" spans="5:12" ht="12.95" customHeight="1" x14ac:dyDescent="0.15">
      <c r="E275" s="53"/>
      <c r="F275" s="53"/>
      <c r="G275" s="53"/>
      <c r="H275" s="53"/>
      <c r="I275" s="53"/>
      <c r="J275" s="53"/>
      <c r="K275" s="53"/>
      <c r="L275" s="53"/>
    </row>
    <row r="276" spans="5:12" ht="12.95" customHeight="1" x14ac:dyDescent="0.15">
      <c r="E276" s="53"/>
      <c r="F276" s="53"/>
      <c r="G276" s="53"/>
      <c r="H276" s="53"/>
      <c r="I276" s="53"/>
      <c r="J276" s="53"/>
      <c r="K276" s="53"/>
      <c r="L276" s="53"/>
    </row>
    <row r="277" spans="5:12" ht="12.95" customHeight="1" x14ac:dyDescent="0.15">
      <c r="E277" s="53"/>
      <c r="F277" s="53"/>
      <c r="G277" s="53"/>
      <c r="H277" s="53"/>
      <c r="I277" s="53"/>
      <c r="J277" s="53"/>
      <c r="K277" s="53"/>
      <c r="L277" s="53"/>
    </row>
    <row r="278" spans="5:12" ht="12.95" customHeight="1" x14ac:dyDescent="0.15">
      <c r="E278" s="53"/>
      <c r="F278" s="53"/>
      <c r="G278" s="53"/>
      <c r="H278" s="53"/>
      <c r="I278" s="53"/>
      <c r="J278" s="53"/>
      <c r="K278" s="53"/>
      <c r="L278" s="53"/>
    </row>
    <row r="279" spans="5:12" ht="12.95" customHeight="1" x14ac:dyDescent="0.15">
      <c r="E279" s="53"/>
      <c r="F279" s="53"/>
      <c r="G279" s="53"/>
      <c r="H279" s="53"/>
      <c r="I279" s="53"/>
      <c r="J279" s="53"/>
      <c r="K279" s="53"/>
      <c r="L279" s="53"/>
    </row>
    <row r="280" spans="5:12" ht="12.95" customHeight="1" x14ac:dyDescent="0.15">
      <c r="E280" s="53"/>
      <c r="F280" s="53"/>
      <c r="G280" s="53"/>
      <c r="H280" s="53"/>
      <c r="I280" s="53"/>
      <c r="J280" s="53"/>
      <c r="K280" s="53"/>
      <c r="L280" s="53"/>
    </row>
    <row r="281" spans="5:12" ht="12.95" customHeight="1" x14ac:dyDescent="0.15">
      <c r="E281" s="53"/>
      <c r="F281" s="53"/>
      <c r="G281" s="53"/>
      <c r="H281" s="53"/>
      <c r="I281" s="53"/>
      <c r="J281" s="53"/>
      <c r="K281" s="53"/>
      <c r="L281" s="53"/>
    </row>
    <row r="282" spans="5:12" ht="12.95" customHeight="1" x14ac:dyDescent="0.15">
      <c r="E282" s="53"/>
      <c r="F282" s="53"/>
      <c r="G282" s="53"/>
      <c r="H282" s="53"/>
      <c r="I282" s="53"/>
      <c r="J282" s="53"/>
      <c r="K282" s="53"/>
      <c r="L282" s="53"/>
    </row>
    <row r="283" spans="5:12" ht="12.95" customHeight="1" x14ac:dyDescent="0.15">
      <c r="E283" s="53"/>
      <c r="F283" s="53"/>
      <c r="G283" s="53"/>
      <c r="H283" s="53"/>
      <c r="I283" s="53"/>
      <c r="J283" s="53"/>
      <c r="K283" s="53"/>
      <c r="L283" s="53"/>
    </row>
    <row r="284" spans="5:12" ht="12.95" customHeight="1" x14ac:dyDescent="0.15">
      <c r="E284" s="53"/>
      <c r="F284" s="53"/>
      <c r="G284" s="53"/>
      <c r="H284" s="53"/>
      <c r="I284" s="53"/>
      <c r="J284" s="53"/>
      <c r="K284" s="53"/>
      <c r="L284" s="53"/>
    </row>
    <row r="285" spans="5:12" ht="12.95" customHeight="1" x14ac:dyDescent="0.15">
      <c r="E285" s="53"/>
      <c r="F285" s="53"/>
      <c r="G285" s="53"/>
      <c r="H285" s="53"/>
      <c r="I285" s="53"/>
      <c r="J285" s="53"/>
      <c r="K285" s="53"/>
      <c r="L285" s="53"/>
    </row>
    <row r="286" spans="5:12" ht="12.95" customHeight="1" x14ac:dyDescent="0.15">
      <c r="E286" s="53"/>
      <c r="F286" s="53"/>
      <c r="G286" s="53"/>
      <c r="H286" s="53"/>
      <c r="I286" s="53"/>
      <c r="J286" s="53"/>
      <c r="K286" s="53"/>
      <c r="L286" s="53"/>
    </row>
    <row r="287" spans="5:12" ht="12.95" customHeight="1" x14ac:dyDescent="0.15">
      <c r="E287" s="53"/>
      <c r="F287" s="53"/>
      <c r="G287" s="53"/>
      <c r="H287" s="53"/>
      <c r="I287" s="53"/>
      <c r="J287" s="53"/>
      <c r="K287" s="53"/>
      <c r="L287" s="53"/>
    </row>
    <row r="288" spans="5:12" ht="12.95" customHeight="1" x14ac:dyDescent="0.15">
      <c r="E288" s="53"/>
      <c r="F288" s="53"/>
      <c r="G288" s="53"/>
      <c r="H288" s="53"/>
      <c r="I288" s="53"/>
      <c r="J288" s="53"/>
      <c r="K288" s="53"/>
      <c r="L288" s="53"/>
    </row>
    <row r="289" spans="5:12" ht="12.95" customHeight="1" x14ac:dyDescent="0.15">
      <c r="E289" s="53"/>
      <c r="F289" s="53"/>
      <c r="G289" s="53"/>
      <c r="H289" s="53"/>
      <c r="I289" s="53"/>
      <c r="J289" s="53"/>
      <c r="K289" s="53"/>
      <c r="L289" s="53"/>
    </row>
    <row r="290" spans="5:12" ht="12.95" customHeight="1" x14ac:dyDescent="0.15">
      <c r="E290" s="53"/>
      <c r="F290" s="53"/>
      <c r="G290" s="53"/>
      <c r="H290" s="53"/>
      <c r="I290" s="53"/>
      <c r="J290" s="53"/>
      <c r="K290" s="53"/>
      <c r="L290" s="53"/>
    </row>
    <row r="291" spans="5:12" ht="12.95" customHeight="1" x14ac:dyDescent="0.15">
      <c r="E291" s="53"/>
      <c r="F291" s="53"/>
      <c r="G291" s="53"/>
      <c r="H291" s="53"/>
      <c r="I291" s="53"/>
      <c r="J291" s="53"/>
      <c r="K291" s="53"/>
      <c r="L291" s="53"/>
    </row>
    <row r="292" spans="5:12" ht="12.95" customHeight="1" x14ac:dyDescent="0.15">
      <c r="E292" s="53"/>
      <c r="F292" s="53"/>
      <c r="G292" s="53"/>
      <c r="H292" s="53"/>
      <c r="I292" s="53"/>
      <c r="J292" s="53"/>
      <c r="K292" s="53"/>
      <c r="L292" s="53"/>
    </row>
    <row r="293" spans="5:12" ht="12.95" customHeight="1" x14ac:dyDescent="0.15">
      <c r="E293" s="53"/>
      <c r="F293" s="53"/>
      <c r="G293" s="53"/>
      <c r="H293" s="53"/>
      <c r="I293" s="53"/>
      <c r="J293" s="53"/>
      <c r="K293" s="53"/>
      <c r="L293" s="53"/>
    </row>
    <row r="294" spans="5:12" ht="12.95" customHeight="1" x14ac:dyDescent="0.15">
      <c r="E294" s="53"/>
      <c r="F294" s="53"/>
      <c r="G294" s="53"/>
      <c r="H294" s="53"/>
      <c r="I294" s="53"/>
      <c r="J294" s="53"/>
      <c r="K294" s="53"/>
      <c r="L294" s="53"/>
    </row>
    <row r="295" spans="5:12" ht="12.95" customHeight="1" x14ac:dyDescent="0.15">
      <c r="E295" s="53"/>
      <c r="F295" s="53"/>
      <c r="G295" s="53"/>
      <c r="H295" s="53"/>
      <c r="I295" s="53"/>
      <c r="J295" s="53"/>
      <c r="K295" s="53"/>
      <c r="L295" s="53"/>
    </row>
    <row r="296" spans="5:12" ht="12.95" customHeight="1" x14ac:dyDescent="0.15">
      <c r="E296" s="53"/>
      <c r="F296" s="53"/>
      <c r="G296" s="53"/>
      <c r="H296" s="53"/>
      <c r="I296" s="53"/>
      <c r="J296" s="53"/>
      <c r="K296" s="53"/>
      <c r="L296" s="53"/>
    </row>
    <row r="297" spans="5:12" ht="12.95" customHeight="1" x14ac:dyDescent="0.15">
      <c r="E297" s="53"/>
      <c r="F297" s="53"/>
      <c r="G297" s="53"/>
      <c r="H297" s="53"/>
      <c r="I297" s="53"/>
      <c r="J297" s="53"/>
      <c r="K297" s="53"/>
      <c r="L297" s="53"/>
    </row>
    <row r="298" spans="5:12" ht="12.95" customHeight="1" x14ac:dyDescent="0.15">
      <c r="E298" s="53"/>
      <c r="F298" s="53"/>
      <c r="G298" s="53"/>
      <c r="H298" s="53"/>
      <c r="I298" s="53"/>
      <c r="J298" s="53"/>
      <c r="K298" s="53"/>
      <c r="L298" s="53"/>
    </row>
    <row r="299" spans="5:12" ht="12.95" customHeight="1" x14ac:dyDescent="0.15">
      <c r="E299" s="53"/>
      <c r="F299" s="53"/>
      <c r="G299" s="53"/>
      <c r="H299" s="53"/>
      <c r="I299" s="53"/>
      <c r="J299" s="53"/>
      <c r="K299" s="53"/>
      <c r="L299" s="53"/>
    </row>
    <row r="300" spans="5:12" ht="12.95" customHeight="1" x14ac:dyDescent="0.15">
      <c r="E300" s="53"/>
      <c r="F300" s="53"/>
      <c r="G300" s="53"/>
      <c r="H300" s="53"/>
      <c r="I300" s="53"/>
      <c r="J300" s="53"/>
      <c r="K300" s="53"/>
      <c r="L300" s="53"/>
    </row>
    <row r="301" spans="5:12" ht="12.95" customHeight="1" x14ac:dyDescent="0.15">
      <c r="E301" s="53"/>
      <c r="F301" s="53"/>
      <c r="G301" s="53"/>
      <c r="H301" s="53"/>
      <c r="I301" s="53"/>
      <c r="J301" s="53"/>
      <c r="K301" s="53"/>
      <c r="L301" s="53"/>
    </row>
    <row r="302" spans="5:12" ht="12.95" customHeight="1" x14ac:dyDescent="0.15">
      <c r="E302" s="53"/>
      <c r="F302" s="53"/>
      <c r="G302" s="53"/>
      <c r="H302" s="53"/>
      <c r="I302" s="53"/>
      <c r="J302" s="53"/>
      <c r="K302" s="53"/>
      <c r="L302" s="53"/>
    </row>
    <row r="303" spans="5:12" ht="12.95" customHeight="1" x14ac:dyDescent="0.15">
      <c r="E303" s="53"/>
      <c r="F303" s="53"/>
      <c r="G303" s="53"/>
      <c r="H303" s="53"/>
      <c r="I303" s="53"/>
      <c r="J303" s="53"/>
      <c r="K303" s="53"/>
      <c r="L303" s="53"/>
    </row>
    <row r="304" spans="5:12" ht="12.95" customHeight="1" x14ac:dyDescent="0.15">
      <c r="E304" s="53"/>
      <c r="F304" s="53"/>
      <c r="G304" s="53"/>
      <c r="H304" s="53"/>
      <c r="I304" s="53"/>
      <c r="J304" s="53"/>
      <c r="K304" s="53"/>
      <c r="L304" s="53"/>
    </row>
    <row r="305" spans="5:12" ht="12.95" customHeight="1" x14ac:dyDescent="0.15">
      <c r="E305" s="53"/>
      <c r="F305" s="53"/>
      <c r="G305" s="53"/>
      <c r="H305" s="53"/>
      <c r="I305" s="53"/>
      <c r="J305" s="53"/>
      <c r="K305" s="53"/>
      <c r="L305" s="53"/>
    </row>
    <row r="306" spans="5:12" ht="12.95" customHeight="1" x14ac:dyDescent="0.15">
      <c r="E306" s="53"/>
      <c r="F306" s="53"/>
      <c r="G306" s="53"/>
      <c r="H306" s="53"/>
      <c r="I306" s="53"/>
      <c r="J306" s="53"/>
      <c r="K306" s="53"/>
      <c r="L306" s="53"/>
    </row>
    <row r="307" spans="5:12" ht="12.95" customHeight="1" x14ac:dyDescent="0.15">
      <c r="E307" s="53"/>
      <c r="F307" s="53"/>
      <c r="G307" s="53"/>
      <c r="H307" s="53"/>
      <c r="I307" s="53"/>
      <c r="J307" s="53"/>
      <c r="K307" s="53"/>
      <c r="L307" s="53"/>
    </row>
    <row r="308" spans="5:12" ht="12.95" customHeight="1" x14ac:dyDescent="0.15">
      <c r="E308" s="53"/>
      <c r="F308" s="53"/>
      <c r="G308" s="53"/>
      <c r="H308" s="53"/>
      <c r="I308" s="53"/>
      <c r="J308" s="53"/>
      <c r="K308" s="53"/>
      <c r="L308" s="53"/>
    </row>
    <row r="309" spans="5:12" ht="12.95" customHeight="1" x14ac:dyDescent="0.15">
      <c r="E309" s="53"/>
      <c r="F309" s="53"/>
      <c r="G309" s="53"/>
      <c r="H309" s="53"/>
      <c r="I309" s="53"/>
      <c r="J309" s="53"/>
      <c r="K309" s="53"/>
      <c r="L309" s="53"/>
    </row>
    <row r="310" spans="5:12" ht="12.95" customHeight="1" x14ac:dyDescent="0.15">
      <c r="E310" s="53"/>
      <c r="F310" s="53"/>
      <c r="G310" s="53"/>
      <c r="H310" s="53"/>
      <c r="I310" s="53"/>
      <c r="J310" s="53"/>
      <c r="K310" s="53"/>
      <c r="L310" s="53"/>
    </row>
    <row r="311" spans="5:12" ht="12.95" customHeight="1" x14ac:dyDescent="0.15">
      <c r="E311" s="53"/>
      <c r="F311" s="53"/>
      <c r="G311" s="53"/>
      <c r="H311" s="53"/>
      <c r="I311" s="53"/>
      <c r="J311" s="53"/>
      <c r="K311" s="53"/>
      <c r="L311" s="53"/>
    </row>
    <row r="312" spans="5:12" ht="12.95" customHeight="1" x14ac:dyDescent="0.15">
      <c r="E312" s="53"/>
      <c r="F312" s="53"/>
      <c r="G312" s="53"/>
      <c r="H312" s="53"/>
      <c r="I312" s="53"/>
      <c r="J312" s="53"/>
      <c r="K312" s="53"/>
      <c r="L312" s="53"/>
    </row>
    <row r="313" spans="5:12" ht="12.95" customHeight="1" x14ac:dyDescent="0.15">
      <c r="E313" s="53"/>
      <c r="F313" s="53"/>
      <c r="G313" s="53"/>
      <c r="H313" s="53"/>
      <c r="I313" s="53"/>
      <c r="J313" s="53"/>
      <c r="K313" s="53"/>
      <c r="L313" s="53"/>
    </row>
    <row r="314" spans="5:12" ht="12.95" customHeight="1" x14ac:dyDescent="0.15">
      <c r="E314" s="53"/>
      <c r="F314" s="53"/>
      <c r="G314" s="53"/>
      <c r="H314" s="53"/>
      <c r="I314" s="53"/>
      <c r="J314" s="53"/>
      <c r="K314" s="53"/>
      <c r="L314" s="53"/>
    </row>
    <row r="315" spans="5:12" ht="12.95" customHeight="1" x14ac:dyDescent="0.15">
      <c r="E315" s="53"/>
      <c r="F315" s="53"/>
      <c r="G315" s="53"/>
      <c r="H315" s="53"/>
      <c r="I315" s="53"/>
      <c r="J315" s="53"/>
      <c r="K315" s="53"/>
      <c r="L315" s="53"/>
    </row>
    <row r="316" spans="5:12" ht="12.95" customHeight="1" x14ac:dyDescent="0.15">
      <c r="E316" s="53"/>
      <c r="F316" s="53"/>
      <c r="G316" s="53"/>
      <c r="H316" s="53"/>
      <c r="I316" s="53"/>
      <c r="J316" s="53"/>
      <c r="K316" s="53"/>
      <c r="L316" s="53"/>
    </row>
    <row r="317" spans="5:12" ht="12.95" customHeight="1" x14ac:dyDescent="0.15">
      <c r="E317" s="53"/>
      <c r="F317" s="53"/>
      <c r="G317" s="53"/>
      <c r="H317" s="53"/>
      <c r="I317" s="53"/>
      <c r="J317" s="53"/>
      <c r="K317" s="53"/>
      <c r="L317" s="53"/>
    </row>
    <row r="318" spans="5:12" ht="12.95" customHeight="1" x14ac:dyDescent="0.15">
      <c r="E318" s="53"/>
      <c r="F318" s="53"/>
      <c r="G318" s="53"/>
      <c r="H318" s="53"/>
      <c r="I318" s="53"/>
      <c r="J318" s="53"/>
      <c r="K318" s="53"/>
      <c r="L318" s="53"/>
    </row>
    <row r="319" spans="5:12" ht="12.95" customHeight="1" x14ac:dyDescent="0.15">
      <c r="E319" s="53"/>
      <c r="F319" s="53"/>
      <c r="G319" s="53"/>
      <c r="H319" s="53"/>
      <c r="I319" s="53"/>
      <c r="J319" s="53"/>
      <c r="K319" s="53"/>
      <c r="L319" s="53"/>
    </row>
    <row r="320" spans="5:12" ht="12.95" customHeight="1" x14ac:dyDescent="0.15">
      <c r="E320" s="53"/>
      <c r="F320" s="53"/>
      <c r="G320" s="53"/>
      <c r="H320" s="53"/>
      <c r="I320" s="53"/>
      <c r="J320" s="53"/>
      <c r="K320" s="53"/>
      <c r="L320" s="53"/>
    </row>
    <row r="321" spans="5:12" ht="12.95" customHeight="1" x14ac:dyDescent="0.15">
      <c r="E321" s="53"/>
      <c r="F321" s="53"/>
      <c r="G321" s="53"/>
      <c r="H321" s="53"/>
      <c r="I321" s="53"/>
      <c r="J321" s="53"/>
      <c r="K321" s="53"/>
      <c r="L321" s="53"/>
    </row>
    <row r="322" spans="5:12" ht="12.95" customHeight="1" x14ac:dyDescent="0.15">
      <c r="E322" s="53"/>
      <c r="F322" s="53"/>
      <c r="G322" s="53"/>
      <c r="H322" s="53"/>
      <c r="I322" s="53"/>
      <c r="J322" s="53"/>
      <c r="K322" s="53"/>
      <c r="L322" s="53"/>
    </row>
    <row r="323" spans="5:12" ht="12.95" customHeight="1" x14ac:dyDescent="0.15">
      <c r="E323" s="53"/>
      <c r="F323" s="53"/>
      <c r="G323" s="53"/>
      <c r="H323" s="53"/>
      <c r="I323" s="53"/>
      <c r="J323" s="53"/>
      <c r="K323" s="53"/>
      <c r="L323" s="53"/>
    </row>
    <row r="324" spans="5:12" ht="12.95" customHeight="1" x14ac:dyDescent="0.15">
      <c r="E324" s="53"/>
      <c r="F324" s="53"/>
      <c r="G324" s="53"/>
      <c r="H324" s="53"/>
      <c r="I324" s="53"/>
      <c r="J324" s="53"/>
      <c r="K324" s="53"/>
      <c r="L324" s="53"/>
    </row>
    <row r="325" spans="5:12" ht="12.95" customHeight="1" x14ac:dyDescent="0.15">
      <c r="E325" s="53"/>
      <c r="F325" s="53"/>
      <c r="G325" s="53"/>
      <c r="H325" s="53"/>
      <c r="I325" s="53"/>
      <c r="J325" s="53"/>
      <c r="K325" s="53"/>
      <c r="L325" s="53"/>
    </row>
    <row r="326" spans="5:12" ht="12.95" customHeight="1" x14ac:dyDescent="0.15">
      <c r="E326" s="53"/>
      <c r="F326" s="53"/>
      <c r="G326" s="53"/>
      <c r="H326" s="53"/>
      <c r="I326" s="53"/>
      <c r="J326" s="53"/>
      <c r="K326" s="53"/>
      <c r="L326" s="53"/>
    </row>
    <row r="327" spans="5:12" ht="12.95" customHeight="1" x14ac:dyDescent="0.15">
      <c r="E327" s="53"/>
      <c r="F327" s="53"/>
      <c r="G327" s="53"/>
      <c r="H327" s="53"/>
      <c r="I327" s="53"/>
      <c r="J327" s="53"/>
      <c r="K327" s="53"/>
      <c r="L327" s="53"/>
    </row>
    <row r="328" spans="5:12" ht="12.95" customHeight="1" x14ac:dyDescent="0.15">
      <c r="E328" s="53"/>
      <c r="F328" s="53"/>
      <c r="G328" s="53"/>
      <c r="H328" s="53"/>
      <c r="I328" s="53"/>
      <c r="J328" s="53"/>
      <c r="K328" s="53"/>
      <c r="L328" s="53"/>
    </row>
    <row r="329" spans="5:12" ht="12.95" customHeight="1" x14ac:dyDescent="0.15">
      <c r="E329" s="53"/>
      <c r="F329" s="53"/>
      <c r="G329" s="53"/>
      <c r="H329" s="53"/>
      <c r="I329" s="53"/>
      <c r="J329" s="53"/>
      <c r="K329" s="53"/>
      <c r="L329" s="53"/>
    </row>
    <row r="330" spans="5:12" ht="12.95" customHeight="1" x14ac:dyDescent="0.15">
      <c r="E330" s="53"/>
      <c r="F330" s="53"/>
      <c r="G330" s="53"/>
      <c r="H330" s="53"/>
      <c r="I330" s="53"/>
      <c r="J330" s="53"/>
      <c r="K330" s="53"/>
      <c r="L330" s="53"/>
    </row>
    <row r="331" spans="5:12" ht="12.95" customHeight="1" x14ac:dyDescent="0.15">
      <c r="E331" s="53"/>
      <c r="F331" s="53"/>
      <c r="G331" s="53"/>
      <c r="H331" s="53"/>
      <c r="I331" s="53"/>
      <c r="J331" s="53"/>
      <c r="K331" s="53"/>
      <c r="L331" s="53"/>
    </row>
    <row r="332" spans="5:12" ht="12.95" customHeight="1" x14ac:dyDescent="0.15">
      <c r="E332" s="53"/>
      <c r="F332" s="53"/>
      <c r="G332" s="53"/>
      <c r="H332" s="53"/>
      <c r="I332" s="53"/>
      <c r="J332" s="53"/>
      <c r="K332" s="53"/>
      <c r="L332" s="53"/>
    </row>
    <row r="333" spans="5:12" ht="12.95" customHeight="1" x14ac:dyDescent="0.15">
      <c r="E333" s="53"/>
      <c r="F333" s="53"/>
      <c r="G333" s="53"/>
      <c r="H333" s="53"/>
      <c r="I333" s="53"/>
      <c r="J333" s="53"/>
      <c r="K333" s="53"/>
      <c r="L333" s="53"/>
    </row>
    <row r="334" spans="5:12" ht="12.95" customHeight="1" x14ac:dyDescent="0.15">
      <c r="E334" s="53"/>
      <c r="F334" s="53"/>
      <c r="G334" s="53"/>
      <c r="H334" s="53"/>
      <c r="I334" s="53"/>
      <c r="J334" s="53"/>
      <c r="K334" s="53"/>
      <c r="L334" s="53"/>
    </row>
    <row r="335" spans="5:12" ht="12.95" customHeight="1" x14ac:dyDescent="0.15">
      <c r="E335" s="53"/>
      <c r="F335" s="53"/>
      <c r="G335" s="53"/>
      <c r="H335" s="53"/>
      <c r="I335" s="53"/>
      <c r="J335" s="53"/>
      <c r="K335" s="53"/>
      <c r="L335" s="53"/>
    </row>
    <row r="336" spans="5:12" ht="12.95" customHeight="1" x14ac:dyDescent="0.15">
      <c r="E336" s="53"/>
      <c r="F336" s="53"/>
      <c r="G336" s="53"/>
      <c r="H336" s="53"/>
      <c r="I336" s="53"/>
      <c r="J336" s="53"/>
      <c r="K336" s="53"/>
      <c r="L336" s="53"/>
    </row>
    <row r="337" spans="5:12" ht="12.95" customHeight="1" x14ac:dyDescent="0.15">
      <c r="E337" s="53"/>
      <c r="F337" s="53"/>
      <c r="G337" s="53"/>
      <c r="H337" s="53"/>
      <c r="I337" s="53"/>
      <c r="J337" s="53"/>
      <c r="K337" s="53"/>
      <c r="L337" s="53"/>
    </row>
    <row r="338" spans="5:12" ht="12.95" customHeight="1" x14ac:dyDescent="0.15">
      <c r="E338" s="53"/>
      <c r="F338" s="53"/>
      <c r="G338" s="53"/>
      <c r="H338" s="53"/>
      <c r="I338" s="53"/>
      <c r="J338" s="53"/>
      <c r="K338" s="53"/>
      <c r="L338" s="53"/>
    </row>
    <row r="339" spans="5:12" ht="12.95" customHeight="1" x14ac:dyDescent="0.15">
      <c r="E339" s="53"/>
      <c r="F339" s="53"/>
      <c r="G339" s="53"/>
      <c r="H339" s="53"/>
      <c r="I339" s="53"/>
      <c r="J339" s="53"/>
      <c r="K339" s="53"/>
      <c r="L339" s="53"/>
    </row>
    <row r="340" spans="5:12" ht="12.95" customHeight="1" x14ac:dyDescent="0.15">
      <c r="E340" s="53"/>
      <c r="F340" s="53"/>
      <c r="G340" s="53"/>
      <c r="H340" s="53"/>
      <c r="I340" s="53"/>
      <c r="J340" s="53"/>
      <c r="K340" s="53"/>
      <c r="L340" s="53"/>
    </row>
    <row r="341" spans="5:12" ht="12.95" customHeight="1" x14ac:dyDescent="0.15">
      <c r="E341" s="53"/>
      <c r="F341" s="53"/>
      <c r="G341" s="53"/>
      <c r="H341" s="53"/>
      <c r="I341" s="53"/>
      <c r="J341" s="53"/>
      <c r="K341" s="53"/>
      <c r="L341" s="53"/>
    </row>
    <row r="342" spans="5:12" ht="12.95" customHeight="1" x14ac:dyDescent="0.15">
      <c r="E342" s="53"/>
      <c r="F342" s="53"/>
      <c r="G342" s="53"/>
      <c r="H342" s="53"/>
      <c r="I342" s="53"/>
      <c r="J342" s="53"/>
      <c r="K342" s="53"/>
      <c r="L342" s="53"/>
    </row>
    <row r="343" spans="5:12" ht="12.95" customHeight="1" x14ac:dyDescent="0.15">
      <c r="E343" s="53"/>
      <c r="F343" s="53"/>
      <c r="G343" s="53"/>
      <c r="H343" s="53"/>
      <c r="I343" s="53"/>
      <c r="J343" s="53"/>
      <c r="K343" s="53"/>
      <c r="L343" s="53"/>
    </row>
    <row r="344" spans="5:12" ht="12.95" customHeight="1" x14ac:dyDescent="0.15">
      <c r="E344" s="53"/>
      <c r="F344" s="53"/>
      <c r="G344" s="53"/>
      <c r="H344" s="53"/>
      <c r="I344" s="53"/>
      <c r="J344" s="53"/>
      <c r="K344" s="53"/>
      <c r="L344" s="53"/>
    </row>
    <row r="345" spans="5:12" ht="12.95" customHeight="1" x14ac:dyDescent="0.15">
      <c r="E345" s="53"/>
      <c r="F345" s="53"/>
      <c r="G345" s="53"/>
      <c r="H345" s="53"/>
      <c r="I345" s="53"/>
      <c r="J345" s="53"/>
      <c r="K345" s="53"/>
      <c r="L345" s="53"/>
    </row>
    <row r="346" spans="5:12" ht="12.95" customHeight="1" x14ac:dyDescent="0.15">
      <c r="E346" s="53"/>
      <c r="F346" s="53"/>
      <c r="G346" s="53"/>
      <c r="H346" s="53"/>
      <c r="I346" s="53"/>
      <c r="J346" s="53"/>
      <c r="K346" s="53"/>
      <c r="L346" s="53"/>
    </row>
    <row r="347" spans="5:12" ht="12.95" customHeight="1" x14ac:dyDescent="0.15">
      <c r="E347" s="53"/>
      <c r="F347" s="53"/>
      <c r="G347" s="53"/>
      <c r="H347" s="53"/>
      <c r="I347" s="53"/>
      <c r="J347" s="53"/>
      <c r="K347" s="53"/>
      <c r="L347" s="53"/>
    </row>
    <row r="348" spans="5:12" ht="12.95" customHeight="1" x14ac:dyDescent="0.15">
      <c r="E348" s="53"/>
      <c r="F348" s="53"/>
      <c r="G348" s="53"/>
      <c r="H348" s="53"/>
      <c r="I348" s="53"/>
      <c r="J348" s="53"/>
      <c r="K348" s="53"/>
      <c r="L348" s="53"/>
    </row>
    <row r="349" spans="5:12" ht="12.95" customHeight="1" x14ac:dyDescent="0.15">
      <c r="E349" s="53"/>
      <c r="F349" s="53"/>
      <c r="G349" s="53"/>
      <c r="H349" s="53"/>
      <c r="I349" s="53"/>
      <c r="J349" s="53"/>
      <c r="K349" s="53"/>
      <c r="L349" s="53"/>
    </row>
    <row r="350" spans="5:12" ht="12.95" customHeight="1" x14ac:dyDescent="0.15">
      <c r="E350" s="53"/>
      <c r="F350" s="53"/>
      <c r="G350" s="53"/>
      <c r="H350" s="53"/>
      <c r="I350" s="53"/>
      <c r="J350" s="53"/>
      <c r="K350" s="53"/>
      <c r="L350" s="53"/>
    </row>
    <row r="351" spans="5:12" ht="12.95" customHeight="1" x14ac:dyDescent="0.15">
      <c r="E351" s="53"/>
      <c r="F351" s="53"/>
      <c r="G351" s="53"/>
      <c r="H351" s="53"/>
      <c r="I351" s="53"/>
      <c r="J351" s="53"/>
      <c r="K351" s="53"/>
      <c r="L351" s="53"/>
    </row>
    <row r="352" spans="5:12" ht="12.95" customHeight="1" x14ac:dyDescent="0.15">
      <c r="E352" s="53"/>
      <c r="F352" s="53"/>
      <c r="G352" s="53"/>
      <c r="H352" s="53"/>
      <c r="I352" s="53"/>
      <c r="J352" s="53"/>
      <c r="K352" s="53"/>
      <c r="L352" s="53"/>
    </row>
    <row r="353" spans="5:12" ht="12.95" customHeight="1" x14ac:dyDescent="0.15">
      <c r="E353" s="53"/>
      <c r="F353" s="53"/>
      <c r="G353" s="53"/>
      <c r="H353" s="53"/>
      <c r="I353" s="53"/>
      <c r="J353" s="53"/>
      <c r="K353" s="53"/>
      <c r="L353" s="53"/>
    </row>
    <row r="354" spans="5:12" ht="12.95" customHeight="1" x14ac:dyDescent="0.15">
      <c r="E354" s="53"/>
      <c r="F354" s="53"/>
      <c r="G354" s="53"/>
      <c r="H354" s="53"/>
      <c r="I354" s="53"/>
      <c r="J354" s="53"/>
      <c r="K354" s="53"/>
      <c r="L354" s="53"/>
    </row>
    <row r="355" spans="5:12" ht="12.95" customHeight="1" x14ac:dyDescent="0.15">
      <c r="E355" s="53"/>
      <c r="F355" s="53"/>
      <c r="G355" s="53"/>
      <c r="H355" s="53"/>
      <c r="I355" s="53"/>
      <c r="J355" s="53"/>
      <c r="K355" s="53"/>
      <c r="L355" s="53"/>
    </row>
    <row r="356" spans="5:12" ht="12.95" customHeight="1" x14ac:dyDescent="0.15">
      <c r="E356" s="53"/>
      <c r="F356" s="53"/>
      <c r="G356" s="53"/>
      <c r="H356" s="53"/>
      <c r="I356" s="53"/>
      <c r="J356" s="53"/>
      <c r="K356" s="53"/>
      <c r="L356" s="53"/>
    </row>
    <row r="357" spans="5:12" ht="12.95" customHeight="1" x14ac:dyDescent="0.15">
      <c r="E357" s="53"/>
      <c r="F357" s="53"/>
      <c r="G357" s="53"/>
      <c r="H357" s="53"/>
      <c r="I357" s="53"/>
      <c r="J357" s="53"/>
      <c r="K357" s="53"/>
      <c r="L357" s="53"/>
    </row>
    <row r="358" spans="5:12" ht="12.95" customHeight="1" x14ac:dyDescent="0.15">
      <c r="E358" s="53"/>
      <c r="F358" s="53"/>
      <c r="G358" s="53"/>
      <c r="H358" s="53"/>
      <c r="I358" s="53"/>
      <c r="J358" s="53"/>
      <c r="K358" s="53"/>
      <c r="L358" s="53"/>
    </row>
    <row r="359" spans="5:12" ht="12.95" customHeight="1" x14ac:dyDescent="0.15">
      <c r="E359" s="53"/>
      <c r="F359" s="53"/>
      <c r="G359" s="53"/>
      <c r="H359" s="53"/>
      <c r="I359" s="53"/>
      <c r="J359" s="53"/>
      <c r="K359" s="53"/>
      <c r="L359" s="53"/>
    </row>
    <row r="360" spans="5:12" ht="12.95" customHeight="1" x14ac:dyDescent="0.15">
      <c r="E360" s="53"/>
      <c r="F360" s="53"/>
      <c r="G360" s="53"/>
      <c r="H360" s="53"/>
      <c r="I360" s="53"/>
      <c r="J360" s="53"/>
      <c r="K360" s="53"/>
      <c r="L360" s="53"/>
    </row>
    <row r="361" spans="5:12" ht="12.95" customHeight="1" x14ac:dyDescent="0.15">
      <c r="E361" s="53"/>
      <c r="F361" s="53"/>
      <c r="G361" s="53"/>
      <c r="H361" s="53"/>
      <c r="I361" s="53"/>
      <c r="J361" s="53"/>
      <c r="K361" s="53"/>
      <c r="L361" s="53"/>
    </row>
    <row r="362" spans="5:12" ht="12.95" customHeight="1" x14ac:dyDescent="0.15">
      <c r="E362" s="53"/>
      <c r="F362" s="53"/>
      <c r="G362" s="53"/>
      <c r="H362" s="53"/>
      <c r="I362" s="53"/>
      <c r="J362" s="53"/>
      <c r="K362" s="53"/>
      <c r="L362" s="53"/>
    </row>
    <row r="363" spans="5:12" ht="12.95" customHeight="1" x14ac:dyDescent="0.15">
      <c r="E363" s="53"/>
      <c r="F363" s="53"/>
      <c r="G363" s="53"/>
      <c r="H363" s="53"/>
      <c r="I363" s="53"/>
      <c r="J363" s="53"/>
      <c r="K363" s="53"/>
      <c r="L363" s="53"/>
    </row>
    <row r="364" spans="5:12" ht="12.95" customHeight="1" x14ac:dyDescent="0.15">
      <c r="E364" s="53"/>
      <c r="F364" s="53"/>
      <c r="G364" s="53"/>
      <c r="H364" s="53"/>
      <c r="I364" s="53"/>
      <c r="J364" s="53"/>
      <c r="K364" s="53"/>
      <c r="L364" s="53"/>
    </row>
    <row r="365" spans="5:12" ht="12.95" customHeight="1" x14ac:dyDescent="0.15">
      <c r="E365" s="53"/>
      <c r="F365" s="53"/>
      <c r="G365" s="53"/>
      <c r="H365" s="53"/>
      <c r="I365" s="53"/>
      <c r="J365" s="53"/>
      <c r="K365" s="53"/>
      <c r="L365" s="53"/>
    </row>
    <row r="366" spans="5:12" ht="12.95" customHeight="1" x14ac:dyDescent="0.15">
      <c r="E366" s="53"/>
      <c r="F366" s="53"/>
      <c r="G366" s="53"/>
      <c r="H366" s="53"/>
      <c r="I366" s="53"/>
      <c r="J366" s="53"/>
      <c r="K366" s="53"/>
      <c r="L366" s="53"/>
    </row>
    <row r="367" spans="5:12" ht="12.95" customHeight="1" x14ac:dyDescent="0.15">
      <c r="E367" s="53"/>
      <c r="F367" s="53"/>
      <c r="G367" s="53"/>
      <c r="H367" s="53"/>
      <c r="I367" s="53"/>
      <c r="J367" s="53"/>
      <c r="K367" s="53"/>
      <c r="L367" s="53"/>
    </row>
    <row r="368" spans="5:12" ht="12.95" customHeight="1" x14ac:dyDescent="0.15">
      <c r="E368" s="53"/>
      <c r="F368" s="53"/>
      <c r="G368" s="53"/>
      <c r="H368" s="53"/>
      <c r="I368" s="53"/>
      <c r="J368" s="53"/>
      <c r="K368" s="53"/>
      <c r="L368" s="53"/>
    </row>
    <row r="369" spans="5:12" ht="12.95" customHeight="1" x14ac:dyDescent="0.15">
      <c r="E369" s="53"/>
      <c r="F369" s="53"/>
      <c r="G369" s="53"/>
      <c r="H369" s="53"/>
      <c r="I369" s="53"/>
      <c r="J369" s="53"/>
      <c r="K369" s="53"/>
      <c r="L369" s="53"/>
    </row>
    <row r="370" spans="5:12" ht="12.95" customHeight="1" x14ac:dyDescent="0.15">
      <c r="E370" s="53"/>
      <c r="F370" s="53"/>
      <c r="G370" s="53"/>
      <c r="H370" s="53"/>
      <c r="I370" s="53"/>
      <c r="J370" s="53"/>
      <c r="K370" s="53"/>
      <c r="L370" s="53"/>
    </row>
    <row r="371" spans="5:12" ht="12.95" customHeight="1" x14ac:dyDescent="0.15">
      <c r="E371" s="53"/>
      <c r="F371" s="53"/>
      <c r="G371" s="53"/>
      <c r="H371" s="53"/>
      <c r="I371" s="53"/>
      <c r="J371" s="53"/>
      <c r="K371" s="53"/>
      <c r="L371" s="53"/>
    </row>
    <row r="372" spans="5:12" ht="12.95" customHeight="1" x14ac:dyDescent="0.15">
      <c r="E372" s="53"/>
      <c r="F372" s="53"/>
      <c r="G372" s="53"/>
      <c r="H372" s="53"/>
      <c r="I372" s="53"/>
      <c r="J372" s="53"/>
      <c r="K372" s="53"/>
      <c r="L372" s="53"/>
    </row>
    <row r="373" spans="5:12" ht="12.95" customHeight="1" x14ac:dyDescent="0.15">
      <c r="E373" s="53"/>
      <c r="F373" s="53"/>
      <c r="G373" s="53"/>
      <c r="H373" s="53"/>
      <c r="I373" s="53"/>
      <c r="J373" s="53"/>
      <c r="K373" s="53"/>
      <c r="L373" s="53"/>
    </row>
    <row r="374" spans="5:12" ht="12.95" customHeight="1" x14ac:dyDescent="0.15">
      <c r="E374" s="53"/>
      <c r="F374" s="53"/>
      <c r="G374" s="53"/>
      <c r="H374" s="53"/>
      <c r="I374" s="53"/>
      <c r="J374" s="53"/>
      <c r="K374" s="53"/>
      <c r="L374" s="53"/>
    </row>
    <row r="375" spans="5:12" ht="12.95" customHeight="1" x14ac:dyDescent="0.15">
      <c r="E375" s="53"/>
      <c r="F375" s="53"/>
      <c r="G375" s="53"/>
      <c r="H375" s="53"/>
      <c r="I375" s="53"/>
      <c r="J375" s="53"/>
      <c r="K375" s="53"/>
      <c r="L375" s="53"/>
    </row>
    <row r="376" spans="5:12" ht="12.95" customHeight="1" x14ac:dyDescent="0.15">
      <c r="E376" s="53"/>
      <c r="F376" s="53"/>
      <c r="G376" s="53"/>
      <c r="H376" s="53"/>
      <c r="I376" s="53"/>
      <c r="J376" s="53"/>
      <c r="K376" s="53"/>
      <c r="L376" s="53"/>
    </row>
    <row r="377" spans="5:12" ht="12.95" customHeight="1" x14ac:dyDescent="0.15">
      <c r="E377" s="53"/>
      <c r="F377" s="53"/>
      <c r="G377" s="53"/>
      <c r="H377" s="53"/>
      <c r="I377" s="53"/>
      <c r="J377" s="53"/>
      <c r="K377" s="53"/>
      <c r="L377" s="53"/>
    </row>
    <row r="378" spans="5:12" ht="12.95" customHeight="1" x14ac:dyDescent="0.15">
      <c r="E378" s="53"/>
      <c r="F378" s="53"/>
      <c r="G378" s="53"/>
      <c r="H378" s="53"/>
      <c r="I378" s="53"/>
      <c r="J378" s="53"/>
      <c r="K378" s="53"/>
      <c r="L378" s="53"/>
    </row>
    <row r="379" spans="5:12" ht="12.95" customHeight="1" x14ac:dyDescent="0.15">
      <c r="E379" s="53"/>
      <c r="F379" s="53"/>
      <c r="G379" s="53"/>
      <c r="H379" s="53"/>
      <c r="I379" s="53"/>
      <c r="J379" s="53"/>
      <c r="K379" s="53"/>
      <c r="L379" s="53"/>
    </row>
    <row r="380" spans="5:12" ht="12.95" customHeight="1" x14ac:dyDescent="0.15">
      <c r="E380" s="53"/>
      <c r="F380" s="53"/>
      <c r="G380" s="53"/>
      <c r="H380" s="53"/>
      <c r="I380" s="53"/>
      <c r="J380" s="53"/>
      <c r="K380" s="53"/>
      <c r="L380" s="53"/>
    </row>
    <row r="381" spans="5:12" ht="12.95" customHeight="1" x14ac:dyDescent="0.15">
      <c r="E381" s="53"/>
      <c r="F381" s="53"/>
      <c r="G381" s="53"/>
      <c r="H381" s="53"/>
      <c r="I381" s="53"/>
      <c r="J381" s="53"/>
      <c r="K381" s="53"/>
      <c r="L381" s="53"/>
    </row>
    <row r="382" spans="5:12" ht="12.95" customHeight="1" x14ac:dyDescent="0.15">
      <c r="E382" s="53"/>
      <c r="F382" s="53"/>
      <c r="G382" s="53"/>
      <c r="H382" s="53"/>
      <c r="I382" s="53"/>
      <c r="J382" s="53"/>
      <c r="K382" s="53"/>
      <c r="L382" s="53"/>
    </row>
    <row r="383" spans="5:12" ht="12.95" customHeight="1" x14ac:dyDescent="0.15">
      <c r="E383" s="53"/>
      <c r="F383" s="53"/>
      <c r="G383" s="53"/>
      <c r="H383" s="53"/>
      <c r="I383" s="53"/>
      <c r="J383" s="53"/>
      <c r="K383" s="53"/>
      <c r="L383" s="53"/>
    </row>
    <row r="384" spans="5:12" ht="12.95" customHeight="1" x14ac:dyDescent="0.15">
      <c r="E384" s="53"/>
      <c r="F384" s="53"/>
      <c r="G384" s="53"/>
      <c r="H384" s="53"/>
      <c r="I384" s="53"/>
      <c r="J384" s="53"/>
      <c r="K384" s="53"/>
      <c r="L384" s="53"/>
    </row>
    <row r="385" spans="5:12" ht="12.95" customHeight="1" x14ac:dyDescent="0.15">
      <c r="E385" s="53"/>
      <c r="F385" s="53"/>
      <c r="G385" s="53"/>
      <c r="H385" s="53"/>
      <c r="I385" s="53"/>
      <c r="J385" s="53"/>
      <c r="K385" s="53"/>
      <c r="L385" s="53"/>
    </row>
    <row r="386" spans="5:12" ht="12.95" customHeight="1" x14ac:dyDescent="0.15">
      <c r="E386" s="53"/>
      <c r="F386" s="53"/>
      <c r="G386" s="53"/>
      <c r="H386" s="53"/>
      <c r="I386" s="53"/>
      <c r="J386" s="53"/>
      <c r="K386" s="53"/>
      <c r="L386" s="53"/>
    </row>
    <row r="387" spans="5:12" ht="12.95" customHeight="1" x14ac:dyDescent="0.15">
      <c r="E387" s="53"/>
      <c r="F387" s="53"/>
      <c r="G387" s="53"/>
      <c r="H387" s="53"/>
      <c r="I387" s="53"/>
      <c r="J387" s="53"/>
      <c r="K387" s="53"/>
      <c r="L387" s="53"/>
    </row>
    <row r="388" spans="5:12" ht="12.95" customHeight="1" x14ac:dyDescent="0.15">
      <c r="E388" s="53"/>
      <c r="F388" s="53"/>
      <c r="G388" s="53"/>
      <c r="H388" s="53"/>
      <c r="I388" s="53"/>
      <c r="J388" s="53"/>
      <c r="K388" s="53"/>
      <c r="L388" s="53"/>
    </row>
    <row r="389" spans="5:12" ht="12.95" customHeight="1" x14ac:dyDescent="0.15">
      <c r="E389" s="53"/>
      <c r="F389" s="53"/>
      <c r="G389" s="53"/>
      <c r="H389" s="53"/>
      <c r="I389" s="53"/>
      <c r="J389" s="53"/>
      <c r="K389" s="53"/>
      <c r="L389" s="53"/>
    </row>
    <row r="390" spans="5:12" ht="12.95" customHeight="1" x14ac:dyDescent="0.15">
      <c r="E390" s="53"/>
      <c r="F390" s="53"/>
      <c r="G390" s="53"/>
      <c r="H390" s="53"/>
      <c r="I390" s="53"/>
      <c r="J390" s="53"/>
      <c r="K390" s="53"/>
      <c r="L390" s="53"/>
    </row>
    <row r="391" spans="5:12" ht="12.95" customHeight="1" x14ac:dyDescent="0.15">
      <c r="E391" s="53"/>
      <c r="F391" s="53"/>
      <c r="G391" s="53"/>
      <c r="H391" s="53"/>
      <c r="I391" s="53"/>
      <c r="J391" s="53"/>
      <c r="K391" s="53"/>
      <c r="L391" s="53"/>
    </row>
    <row r="392" spans="5:12" ht="12.95" customHeight="1" x14ac:dyDescent="0.15">
      <c r="E392" s="53"/>
      <c r="F392" s="53"/>
      <c r="G392" s="53"/>
      <c r="H392" s="53"/>
      <c r="I392" s="53"/>
      <c r="J392" s="53"/>
      <c r="K392" s="53"/>
      <c r="L392" s="53"/>
    </row>
    <row r="393" spans="5:12" ht="12.95" customHeight="1" x14ac:dyDescent="0.15">
      <c r="E393" s="53"/>
      <c r="F393" s="53"/>
      <c r="G393" s="53"/>
      <c r="H393" s="53"/>
      <c r="I393" s="53"/>
      <c r="J393" s="53"/>
      <c r="K393" s="53"/>
      <c r="L393" s="53"/>
    </row>
    <row r="394" spans="5:12" ht="12.95" customHeight="1" x14ac:dyDescent="0.15">
      <c r="E394" s="53"/>
      <c r="F394" s="53"/>
      <c r="G394" s="53"/>
      <c r="H394" s="53"/>
      <c r="I394" s="53"/>
      <c r="J394" s="53"/>
      <c r="K394" s="53"/>
      <c r="L394" s="53"/>
    </row>
    <row r="395" spans="5:12" ht="12.95" customHeight="1" x14ac:dyDescent="0.15">
      <c r="E395" s="53"/>
      <c r="F395" s="53"/>
      <c r="G395" s="53"/>
      <c r="H395" s="53"/>
      <c r="I395" s="53"/>
      <c r="J395" s="53"/>
      <c r="K395" s="53"/>
      <c r="L395" s="53"/>
    </row>
    <row r="396" spans="5:12" ht="12.95" customHeight="1" x14ac:dyDescent="0.15">
      <c r="E396" s="53"/>
      <c r="F396" s="53"/>
      <c r="G396" s="53"/>
      <c r="H396" s="53"/>
      <c r="I396" s="53"/>
      <c r="J396" s="53"/>
      <c r="K396" s="53"/>
      <c r="L396" s="53"/>
    </row>
    <row r="397" spans="5:12" ht="12.95" customHeight="1" x14ac:dyDescent="0.15">
      <c r="E397" s="53"/>
      <c r="F397" s="53"/>
      <c r="G397" s="53"/>
      <c r="H397" s="53"/>
      <c r="I397" s="53"/>
      <c r="J397" s="53"/>
      <c r="K397" s="53"/>
      <c r="L397" s="53"/>
    </row>
    <row r="398" spans="5:12" ht="12.95" customHeight="1" x14ac:dyDescent="0.15">
      <c r="E398" s="53"/>
      <c r="F398" s="53"/>
      <c r="G398" s="53"/>
      <c r="H398" s="53"/>
      <c r="I398" s="53"/>
      <c r="J398" s="53"/>
      <c r="K398" s="53"/>
      <c r="L398" s="53"/>
    </row>
    <row r="399" spans="5:12" ht="12.95" customHeight="1" x14ac:dyDescent="0.15">
      <c r="E399" s="53"/>
      <c r="F399" s="53"/>
      <c r="G399" s="53"/>
      <c r="H399" s="53"/>
      <c r="I399" s="53"/>
      <c r="J399" s="53"/>
      <c r="K399" s="53"/>
      <c r="L399" s="53"/>
    </row>
    <row r="400" spans="5:12" ht="12.95" customHeight="1" x14ac:dyDescent="0.15">
      <c r="E400" s="53"/>
      <c r="F400" s="53"/>
      <c r="G400" s="53"/>
      <c r="H400" s="53"/>
      <c r="I400" s="53"/>
      <c r="J400" s="53"/>
      <c r="K400" s="53"/>
      <c r="L400" s="53"/>
    </row>
    <row r="401" spans="5:12" ht="12.95" customHeight="1" x14ac:dyDescent="0.15">
      <c r="E401" s="53"/>
      <c r="F401" s="53"/>
      <c r="G401" s="53"/>
      <c r="H401" s="53"/>
      <c r="I401" s="53"/>
      <c r="J401" s="53"/>
      <c r="K401" s="53"/>
      <c r="L401" s="53"/>
    </row>
    <row r="402" spans="5:12" ht="12.95" customHeight="1" x14ac:dyDescent="0.15">
      <c r="E402" s="53"/>
      <c r="F402" s="53"/>
      <c r="G402" s="53"/>
      <c r="H402" s="53"/>
      <c r="I402" s="53"/>
      <c r="J402" s="53"/>
      <c r="K402" s="53"/>
      <c r="L402" s="53"/>
    </row>
    <row r="403" spans="5:12" ht="12.95" customHeight="1" x14ac:dyDescent="0.15">
      <c r="E403" s="53"/>
      <c r="F403" s="53"/>
      <c r="G403" s="53"/>
      <c r="H403" s="53"/>
      <c r="I403" s="53"/>
      <c r="J403" s="53"/>
      <c r="K403" s="53"/>
      <c r="L403" s="53"/>
    </row>
    <row r="404" spans="5:12" ht="12.95" customHeight="1" x14ac:dyDescent="0.15">
      <c r="E404" s="53"/>
      <c r="F404" s="53"/>
      <c r="G404" s="53"/>
      <c r="H404" s="53"/>
      <c r="I404" s="53"/>
      <c r="J404" s="53"/>
      <c r="K404" s="53"/>
      <c r="L404" s="53"/>
    </row>
    <row r="405" spans="5:12" ht="12.95" customHeight="1" x14ac:dyDescent="0.15">
      <c r="E405" s="53"/>
      <c r="F405" s="53"/>
      <c r="G405" s="53"/>
      <c r="H405" s="53"/>
      <c r="I405" s="53"/>
      <c r="J405" s="53"/>
      <c r="K405" s="53"/>
      <c r="L405" s="53"/>
    </row>
    <row r="406" spans="5:12" ht="12.95" customHeight="1" x14ac:dyDescent="0.15">
      <c r="E406" s="53"/>
      <c r="F406" s="53"/>
      <c r="G406" s="53"/>
      <c r="H406" s="53"/>
      <c r="I406" s="53"/>
      <c r="J406" s="53"/>
      <c r="K406" s="53"/>
      <c r="L406" s="53"/>
    </row>
    <row r="407" spans="5:12" ht="12.95" customHeight="1" x14ac:dyDescent="0.15">
      <c r="E407" s="53"/>
      <c r="F407" s="53"/>
      <c r="G407" s="53"/>
      <c r="H407" s="53"/>
      <c r="I407" s="53"/>
      <c r="J407" s="53"/>
      <c r="K407" s="53"/>
      <c r="L407" s="53"/>
    </row>
    <row r="408" spans="5:12" ht="12.95" customHeight="1" x14ac:dyDescent="0.15">
      <c r="E408" s="53"/>
      <c r="F408" s="53"/>
      <c r="G408" s="53"/>
      <c r="H408" s="53"/>
      <c r="I408" s="53"/>
      <c r="J408" s="53"/>
      <c r="K408" s="53"/>
      <c r="L408" s="53"/>
    </row>
    <row r="409" spans="5:12" ht="12.95" customHeight="1" x14ac:dyDescent="0.15">
      <c r="E409" s="53"/>
      <c r="F409" s="53"/>
      <c r="G409" s="53"/>
      <c r="H409" s="53"/>
      <c r="I409" s="53"/>
      <c r="J409" s="53"/>
      <c r="K409" s="53"/>
      <c r="L409" s="53"/>
    </row>
    <row r="410" spans="5:12" ht="12.95" customHeight="1" x14ac:dyDescent="0.15">
      <c r="E410" s="53"/>
      <c r="F410" s="53"/>
      <c r="G410" s="53"/>
      <c r="H410" s="53"/>
      <c r="I410" s="53"/>
      <c r="J410" s="53"/>
      <c r="K410" s="53"/>
      <c r="L410" s="53"/>
    </row>
    <row r="411" spans="5:12" ht="12.95" customHeight="1" x14ac:dyDescent="0.15">
      <c r="E411" s="53"/>
      <c r="F411" s="53"/>
      <c r="G411" s="53"/>
      <c r="H411" s="53"/>
      <c r="I411" s="53"/>
      <c r="J411" s="53"/>
      <c r="K411" s="53"/>
      <c r="L411" s="53"/>
    </row>
    <row r="412" spans="5:12" ht="12.95" customHeight="1" x14ac:dyDescent="0.15">
      <c r="E412" s="53"/>
      <c r="F412" s="53"/>
      <c r="G412" s="53"/>
      <c r="H412" s="53"/>
      <c r="I412" s="53"/>
      <c r="J412" s="53"/>
      <c r="K412" s="53"/>
      <c r="L412" s="53"/>
    </row>
    <row r="413" spans="5:12" ht="12.95" customHeight="1" x14ac:dyDescent="0.15">
      <c r="E413" s="53"/>
      <c r="F413" s="53"/>
      <c r="G413" s="53"/>
      <c r="H413" s="53"/>
      <c r="I413" s="53"/>
      <c r="J413" s="53"/>
      <c r="K413" s="53"/>
      <c r="L413" s="53"/>
    </row>
    <row r="414" spans="5:12" ht="12.95" customHeight="1" x14ac:dyDescent="0.15">
      <c r="E414" s="53"/>
      <c r="F414" s="53"/>
      <c r="G414" s="53"/>
      <c r="H414" s="53"/>
      <c r="I414" s="53"/>
      <c r="J414" s="53"/>
      <c r="K414" s="53"/>
      <c r="L414" s="53"/>
    </row>
    <row r="415" spans="5:12" ht="12.95" customHeight="1" x14ac:dyDescent="0.15">
      <c r="E415" s="53"/>
      <c r="F415" s="53"/>
      <c r="G415" s="53"/>
      <c r="H415" s="53"/>
      <c r="I415" s="53"/>
      <c r="J415" s="53"/>
      <c r="K415" s="53"/>
      <c r="L415" s="53"/>
    </row>
    <row r="416" spans="5:12" ht="12.95" customHeight="1" x14ac:dyDescent="0.15">
      <c r="E416" s="53"/>
      <c r="F416" s="53"/>
      <c r="G416" s="53"/>
      <c r="H416" s="53"/>
      <c r="I416" s="53"/>
      <c r="J416" s="53"/>
      <c r="K416" s="53"/>
      <c r="L416" s="53"/>
    </row>
    <row r="417" spans="5:12" ht="12.95" customHeight="1" x14ac:dyDescent="0.15">
      <c r="E417" s="53"/>
      <c r="F417" s="53"/>
      <c r="G417" s="53"/>
      <c r="H417" s="53"/>
      <c r="I417" s="53"/>
      <c r="J417" s="53"/>
      <c r="K417" s="53"/>
      <c r="L417" s="53"/>
    </row>
    <row r="418" spans="5:12" ht="12.95" customHeight="1" x14ac:dyDescent="0.15">
      <c r="E418" s="53"/>
      <c r="F418" s="53"/>
      <c r="G418" s="53"/>
      <c r="H418" s="53"/>
      <c r="I418" s="53"/>
      <c r="J418" s="53"/>
      <c r="K418" s="53"/>
      <c r="L418" s="53"/>
    </row>
    <row r="419" spans="5:12" ht="12.95" customHeight="1" x14ac:dyDescent="0.15">
      <c r="E419" s="53"/>
      <c r="F419" s="53"/>
      <c r="G419" s="53"/>
      <c r="H419" s="53"/>
      <c r="I419" s="53"/>
      <c r="J419" s="53"/>
      <c r="K419" s="53"/>
      <c r="L419" s="53"/>
    </row>
    <row r="420" spans="5:12" ht="12.95" customHeight="1" x14ac:dyDescent="0.15">
      <c r="E420" s="53"/>
      <c r="F420" s="53"/>
      <c r="G420" s="53"/>
      <c r="H420" s="53"/>
      <c r="I420" s="53"/>
      <c r="J420" s="53"/>
      <c r="K420" s="53"/>
      <c r="L420" s="53"/>
    </row>
    <row r="421" spans="5:12" ht="12.95" customHeight="1" x14ac:dyDescent="0.15">
      <c r="E421" s="53"/>
      <c r="F421" s="53"/>
      <c r="G421" s="53"/>
      <c r="H421" s="53"/>
      <c r="I421" s="53"/>
      <c r="J421" s="53"/>
      <c r="K421" s="53"/>
      <c r="L421" s="53"/>
    </row>
    <row r="422" spans="5:12" ht="12.95" customHeight="1" x14ac:dyDescent="0.15">
      <c r="E422" s="53"/>
      <c r="F422" s="53"/>
      <c r="G422" s="53"/>
      <c r="H422" s="53"/>
      <c r="I422" s="53"/>
      <c r="J422" s="53"/>
      <c r="K422" s="53"/>
      <c r="L422" s="53"/>
    </row>
    <row r="423" spans="5:12" ht="12.95" customHeight="1" x14ac:dyDescent="0.15">
      <c r="E423" s="53"/>
      <c r="F423" s="53"/>
      <c r="G423" s="53"/>
      <c r="H423" s="53"/>
      <c r="I423" s="53"/>
      <c r="J423" s="53"/>
      <c r="K423" s="53"/>
      <c r="L423" s="53"/>
    </row>
    <row r="424" spans="5:12" ht="12.95" customHeight="1" x14ac:dyDescent="0.15">
      <c r="E424" s="53"/>
      <c r="F424" s="53"/>
      <c r="G424" s="53"/>
      <c r="H424" s="53"/>
      <c r="I424" s="53"/>
      <c r="J424" s="53"/>
      <c r="K424" s="53"/>
      <c r="L424" s="53"/>
    </row>
    <row r="425" spans="5:12" ht="12.95" customHeight="1" x14ac:dyDescent="0.15">
      <c r="E425" s="53"/>
      <c r="F425" s="53"/>
      <c r="G425" s="53"/>
      <c r="H425" s="53"/>
      <c r="I425" s="53"/>
      <c r="J425" s="53"/>
      <c r="K425" s="53"/>
      <c r="L425" s="53"/>
    </row>
    <row r="426" spans="5:12" ht="12.95" customHeight="1" x14ac:dyDescent="0.15">
      <c r="E426" s="53"/>
      <c r="F426" s="53"/>
      <c r="G426" s="53"/>
      <c r="H426" s="53"/>
      <c r="I426" s="53"/>
      <c r="J426" s="53"/>
      <c r="K426" s="53"/>
      <c r="L426" s="53"/>
    </row>
    <row r="427" spans="5:12" ht="12.95" customHeight="1" x14ac:dyDescent="0.15">
      <c r="E427" s="53"/>
      <c r="F427" s="53"/>
      <c r="G427" s="53"/>
      <c r="H427" s="53"/>
      <c r="I427" s="53"/>
      <c r="J427" s="53"/>
      <c r="K427" s="53"/>
      <c r="L427" s="53"/>
    </row>
    <row r="428" spans="5:12" ht="12.95" customHeight="1" x14ac:dyDescent="0.15">
      <c r="E428" s="53"/>
      <c r="F428" s="53"/>
      <c r="G428" s="53"/>
      <c r="H428" s="53"/>
      <c r="I428" s="53"/>
      <c r="J428" s="53"/>
      <c r="K428" s="53"/>
      <c r="L428" s="53"/>
    </row>
    <row r="429" spans="5:12" ht="12.95" customHeight="1" x14ac:dyDescent="0.15">
      <c r="E429" s="53"/>
      <c r="F429" s="53"/>
      <c r="G429" s="53"/>
      <c r="H429" s="53"/>
      <c r="I429" s="53"/>
      <c r="J429" s="53"/>
      <c r="K429" s="53"/>
      <c r="L429" s="53"/>
    </row>
    <row r="430" spans="5:12" ht="12.95" customHeight="1" x14ac:dyDescent="0.15">
      <c r="E430" s="53"/>
      <c r="F430" s="53"/>
      <c r="G430" s="53"/>
      <c r="H430" s="53"/>
      <c r="I430" s="53"/>
      <c r="J430" s="53"/>
      <c r="K430" s="53"/>
      <c r="L430" s="53"/>
    </row>
    <row r="431" spans="5:12" ht="12.95" customHeight="1" x14ac:dyDescent="0.15">
      <c r="E431" s="53"/>
      <c r="F431" s="53"/>
      <c r="G431" s="53"/>
      <c r="H431" s="53"/>
      <c r="I431" s="53"/>
      <c r="J431" s="53"/>
      <c r="K431" s="53"/>
      <c r="L431" s="53"/>
    </row>
    <row r="432" spans="5:12" ht="12.95" customHeight="1" x14ac:dyDescent="0.15">
      <c r="E432" s="53"/>
      <c r="F432" s="53"/>
      <c r="G432" s="53"/>
      <c r="H432" s="53"/>
      <c r="I432" s="53"/>
      <c r="J432" s="53"/>
      <c r="K432" s="53"/>
      <c r="L432" s="53"/>
    </row>
    <row r="433" spans="5:12" ht="12.95" customHeight="1" x14ac:dyDescent="0.15">
      <c r="E433" s="53"/>
      <c r="F433" s="53"/>
      <c r="G433" s="53"/>
      <c r="H433" s="53"/>
      <c r="I433" s="53"/>
      <c r="J433" s="53"/>
      <c r="K433" s="53"/>
      <c r="L433" s="53"/>
    </row>
    <row r="434" spans="5:12" ht="12.95" customHeight="1" x14ac:dyDescent="0.15">
      <c r="E434" s="53"/>
      <c r="F434" s="53"/>
      <c r="G434" s="53"/>
      <c r="H434" s="53"/>
      <c r="I434" s="53"/>
      <c r="J434" s="53"/>
      <c r="K434" s="53"/>
      <c r="L434" s="53"/>
    </row>
    <row r="435" spans="5:12" ht="12.95" customHeight="1" x14ac:dyDescent="0.15">
      <c r="E435" s="53"/>
      <c r="F435" s="53"/>
      <c r="G435" s="53"/>
      <c r="H435" s="53"/>
      <c r="I435" s="53"/>
      <c r="J435" s="53"/>
      <c r="K435" s="53"/>
      <c r="L435" s="53"/>
    </row>
    <row r="436" spans="5:12" ht="12.95" customHeight="1" x14ac:dyDescent="0.15">
      <c r="E436" s="53"/>
      <c r="F436" s="53"/>
      <c r="G436" s="53"/>
      <c r="H436" s="53"/>
      <c r="I436" s="53"/>
      <c r="J436" s="53"/>
      <c r="K436" s="53"/>
      <c r="L436" s="53"/>
    </row>
    <row r="437" spans="5:12" ht="12.95" customHeight="1" x14ac:dyDescent="0.15">
      <c r="E437" s="53"/>
      <c r="F437" s="53"/>
      <c r="G437" s="53"/>
      <c r="H437" s="53"/>
      <c r="I437" s="53"/>
      <c r="J437" s="53"/>
      <c r="K437" s="53"/>
      <c r="L437" s="53"/>
    </row>
    <row r="438" spans="5:12" ht="12.95" customHeight="1" x14ac:dyDescent="0.15">
      <c r="E438" s="53"/>
      <c r="F438" s="53"/>
      <c r="G438" s="53"/>
      <c r="H438" s="53"/>
      <c r="I438" s="53"/>
      <c r="J438" s="53"/>
      <c r="K438" s="53"/>
      <c r="L438" s="53"/>
    </row>
    <row r="439" spans="5:12" ht="12.95" customHeight="1" x14ac:dyDescent="0.15">
      <c r="E439" s="53"/>
      <c r="F439" s="53"/>
      <c r="G439" s="53"/>
      <c r="H439" s="53"/>
      <c r="I439" s="53"/>
      <c r="J439" s="53"/>
      <c r="K439" s="53"/>
      <c r="L439" s="53"/>
    </row>
    <row r="440" spans="5:12" ht="12.95" customHeight="1" x14ac:dyDescent="0.15">
      <c r="E440" s="53"/>
      <c r="F440" s="53"/>
      <c r="G440" s="53"/>
      <c r="H440" s="53"/>
      <c r="I440" s="53"/>
      <c r="J440" s="53"/>
      <c r="K440" s="53"/>
      <c r="L440" s="53"/>
    </row>
    <row r="441" spans="5:12" ht="12.95" customHeight="1" x14ac:dyDescent="0.15">
      <c r="E441" s="53"/>
      <c r="F441" s="53"/>
      <c r="G441" s="53"/>
      <c r="H441" s="53"/>
      <c r="I441" s="53"/>
      <c r="J441" s="53"/>
      <c r="K441" s="53"/>
      <c r="L441" s="53"/>
    </row>
    <row r="442" spans="5:12" ht="12.95" customHeight="1" x14ac:dyDescent="0.15">
      <c r="E442" s="53"/>
      <c r="F442" s="53"/>
      <c r="G442" s="53"/>
      <c r="H442" s="53"/>
      <c r="I442" s="53"/>
      <c r="J442" s="53"/>
      <c r="K442" s="53"/>
      <c r="L442" s="53"/>
    </row>
    <row r="443" spans="5:12" ht="12.95" customHeight="1" x14ac:dyDescent="0.15">
      <c r="E443" s="53"/>
      <c r="F443" s="53"/>
      <c r="G443" s="53"/>
      <c r="H443" s="53"/>
      <c r="I443" s="53"/>
      <c r="J443" s="53"/>
      <c r="K443" s="53"/>
      <c r="L443" s="53"/>
    </row>
    <row r="444" spans="5:12" ht="12.95" customHeight="1" x14ac:dyDescent="0.15">
      <c r="E444" s="53"/>
      <c r="F444" s="53"/>
      <c r="G444" s="53"/>
      <c r="H444" s="53"/>
      <c r="I444" s="53"/>
      <c r="J444" s="53"/>
      <c r="K444" s="53"/>
      <c r="L444" s="53"/>
    </row>
    <row r="445" spans="5:12" ht="12.95" customHeight="1" x14ac:dyDescent="0.15">
      <c r="E445" s="53"/>
      <c r="F445" s="53"/>
      <c r="G445" s="53"/>
      <c r="H445" s="53"/>
      <c r="I445" s="53"/>
      <c r="J445" s="53"/>
      <c r="K445" s="53"/>
      <c r="L445" s="53"/>
    </row>
    <row r="446" spans="5:12" ht="12.95" customHeight="1" x14ac:dyDescent="0.15">
      <c r="E446" s="53"/>
      <c r="F446" s="53"/>
      <c r="G446" s="53"/>
      <c r="H446" s="53"/>
      <c r="I446" s="53"/>
      <c r="J446" s="53"/>
      <c r="K446" s="53"/>
      <c r="L446" s="53"/>
    </row>
    <row r="447" spans="5:12" ht="12.95" customHeight="1" x14ac:dyDescent="0.15">
      <c r="E447" s="53"/>
      <c r="F447" s="53"/>
      <c r="G447" s="53"/>
      <c r="H447" s="53"/>
      <c r="I447" s="53"/>
      <c r="J447" s="53"/>
      <c r="K447" s="53"/>
      <c r="L447" s="53"/>
    </row>
    <row r="448" spans="5:12" ht="12.95" customHeight="1" x14ac:dyDescent="0.15">
      <c r="E448" s="53"/>
      <c r="F448" s="53"/>
      <c r="G448" s="53"/>
      <c r="H448" s="53"/>
      <c r="I448" s="53"/>
      <c r="J448" s="53"/>
      <c r="K448" s="53"/>
      <c r="L448" s="53"/>
    </row>
    <row r="449" spans="5:12" ht="12.95" customHeight="1" x14ac:dyDescent="0.15">
      <c r="E449" s="53"/>
      <c r="F449" s="53"/>
      <c r="G449" s="53"/>
      <c r="H449" s="53"/>
      <c r="I449" s="53"/>
      <c r="J449" s="53"/>
      <c r="K449" s="53"/>
      <c r="L449" s="53"/>
    </row>
    <row r="450" spans="5:12" ht="12.95" customHeight="1" x14ac:dyDescent="0.15">
      <c r="E450" s="53"/>
      <c r="F450" s="53"/>
      <c r="G450" s="53"/>
      <c r="H450" s="53"/>
      <c r="I450" s="53"/>
      <c r="J450" s="53"/>
      <c r="K450" s="53"/>
      <c r="L450" s="53"/>
    </row>
    <row r="451" spans="5:12" ht="12.95" customHeight="1" x14ac:dyDescent="0.15">
      <c r="E451" s="53"/>
      <c r="F451" s="53"/>
      <c r="G451" s="53"/>
      <c r="H451" s="53"/>
      <c r="I451" s="53"/>
      <c r="J451" s="53"/>
      <c r="K451" s="53"/>
      <c r="L451" s="53"/>
    </row>
    <row r="452" spans="5:12" ht="12.95" customHeight="1" x14ac:dyDescent="0.15">
      <c r="E452" s="53"/>
      <c r="F452" s="53"/>
      <c r="G452" s="53"/>
      <c r="H452" s="53"/>
      <c r="I452" s="53"/>
      <c r="J452" s="53"/>
      <c r="K452" s="53"/>
      <c r="L452" s="53"/>
    </row>
    <row r="453" spans="5:12" ht="12.95" customHeight="1" x14ac:dyDescent="0.15">
      <c r="E453" s="53"/>
      <c r="F453" s="53"/>
      <c r="G453" s="53"/>
      <c r="H453" s="53"/>
      <c r="I453" s="53"/>
      <c r="J453" s="53"/>
      <c r="K453" s="53"/>
      <c r="L453" s="53"/>
    </row>
    <row r="454" spans="5:12" ht="12.95" customHeight="1" x14ac:dyDescent="0.15">
      <c r="E454" s="53"/>
      <c r="F454" s="53"/>
      <c r="G454" s="53"/>
      <c r="H454" s="53"/>
      <c r="I454" s="53"/>
      <c r="J454" s="53"/>
      <c r="K454" s="53"/>
      <c r="L454" s="53"/>
    </row>
    <row r="455" spans="5:12" ht="12.95" customHeight="1" x14ac:dyDescent="0.15">
      <c r="E455" s="53"/>
      <c r="F455" s="53"/>
      <c r="G455" s="53"/>
      <c r="H455" s="53"/>
      <c r="I455" s="53"/>
      <c r="J455" s="53"/>
      <c r="K455" s="53"/>
      <c r="L455" s="53"/>
    </row>
    <row r="456" spans="5:12" ht="12.95" customHeight="1" x14ac:dyDescent="0.15">
      <c r="E456" s="53"/>
      <c r="F456" s="53"/>
      <c r="G456" s="53"/>
      <c r="H456" s="53"/>
      <c r="I456" s="53"/>
      <c r="J456" s="53"/>
      <c r="K456" s="53"/>
      <c r="L456" s="53"/>
    </row>
    <row r="457" spans="5:12" ht="12.95" customHeight="1" x14ac:dyDescent="0.15">
      <c r="E457" s="53"/>
      <c r="F457" s="53"/>
      <c r="G457" s="53"/>
      <c r="H457" s="53"/>
      <c r="I457" s="53"/>
      <c r="J457" s="53"/>
      <c r="K457" s="53"/>
      <c r="L457" s="53"/>
    </row>
    <row r="458" spans="5:12" ht="12.95" customHeight="1" x14ac:dyDescent="0.15">
      <c r="E458" s="53"/>
      <c r="F458" s="53"/>
      <c r="G458" s="53"/>
      <c r="H458" s="53"/>
      <c r="I458" s="53"/>
      <c r="J458" s="53"/>
      <c r="K458" s="53"/>
      <c r="L458" s="53"/>
    </row>
    <row r="459" spans="5:12" ht="12.95" customHeight="1" x14ac:dyDescent="0.15">
      <c r="E459" s="53"/>
      <c r="F459" s="53"/>
      <c r="G459" s="53"/>
      <c r="H459" s="53"/>
      <c r="I459" s="53"/>
      <c r="J459" s="53"/>
      <c r="K459" s="53"/>
      <c r="L459" s="53"/>
    </row>
    <row r="460" spans="5:12" ht="12.95" customHeight="1" x14ac:dyDescent="0.15">
      <c r="E460" s="53"/>
      <c r="F460" s="53"/>
      <c r="G460" s="53"/>
      <c r="H460" s="53"/>
      <c r="I460" s="53"/>
      <c r="J460" s="53"/>
      <c r="K460" s="53"/>
      <c r="L460" s="53"/>
    </row>
    <row r="461" spans="5:12" ht="12.95" customHeight="1" x14ac:dyDescent="0.15">
      <c r="E461" s="53"/>
      <c r="F461" s="53"/>
      <c r="G461" s="53"/>
      <c r="H461" s="53"/>
      <c r="I461" s="53"/>
      <c r="J461" s="53"/>
      <c r="K461" s="53"/>
      <c r="L461" s="53"/>
    </row>
    <row r="462" spans="5:12" ht="12.95" customHeight="1" x14ac:dyDescent="0.15">
      <c r="E462" s="53"/>
      <c r="F462" s="53"/>
      <c r="G462" s="53"/>
      <c r="H462" s="53"/>
      <c r="I462" s="53"/>
      <c r="J462" s="53"/>
      <c r="K462" s="53"/>
      <c r="L462" s="53"/>
    </row>
    <row r="463" spans="5:12" ht="12.95" customHeight="1" x14ac:dyDescent="0.15">
      <c r="E463" s="53"/>
      <c r="F463" s="53"/>
      <c r="G463" s="53"/>
      <c r="H463" s="53"/>
      <c r="I463" s="53"/>
      <c r="J463" s="53"/>
      <c r="K463" s="53"/>
      <c r="L463" s="53"/>
    </row>
    <row r="464" spans="5:12" ht="12.95" customHeight="1" x14ac:dyDescent="0.15">
      <c r="E464" s="53"/>
      <c r="F464" s="53"/>
      <c r="G464" s="53"/>
      <c r="H464" s="53"/>
      <c r="I464" s="53"/>
      <c r="J464" s="53"/>
      <c r="K464" s="53"/>
      <c r="L464" s="53"/>
    </row>
    <row r="465" spans="5:12" ht="12.95" customHeight="1" x14ac:dyDescent="0.15">
      <c r="E465" s="53"/>
      <c r="F465" s="53"/>
      <c r="G465" s="53"/>
      <c r="H465" s="53"/>
      <c r="I465" s="53"/>
      <c r="J465" s="53"/>
      <c r="K465" s="53"/>
      <c r="L465" s="53"/>
    </row>
    <row r="466" spans="5:12" ht="12.95" customHeight="1" x14ac:dyDescent="0.15">
      <c r="E466" s="53"/>
      <c r="F466" s="53"/>
      <c r="G466" s="53"/>
      <c r="H466" s="53"/>
      <c r="I466" s="53"/>
      <c r="J466" s="53"/>
      <c r="K466" s="53"/>
      <c r="L466" s="53"/>
    </row>
    <row r="467" spans="5:12" ht="12.95" customHeight="1" x14ac:dyDescent="0.15">
      <c r="E467" s="53"/>
      <c r="F467" s="53"/>
      <c r="G467" s="53"/>
      <c r="H467" s="53"/>
      <c r="I467" s="53"/>
      <c r="J467" s="53"/>
      <c r="K467" s="53"/>
      <c r="L467" s="53"/>
    </row>
    <row r="468" spans="5:12" ht="12.95" customHeight="1" x14ac:dyDescent="0.15">
      <c r="E468" s="53"/>
      <c r="F468" s="53"/>
      <c r="G468" s="53"/>
      <c r="H468" s="53"/>
      <c r="I468" s="53"/>
      <c r="J468" s="53"/>
      <c r="K468" s="53"/>
      <c r="L468" s="53"/>
    </row>
    <row r="469" spans="5:12" ht="12.95" customHeight="1" x14ac:dyDescent="0.15">
      <c r="E469" s="53"/>
      <c r="F469" s="53"/>
      <c r="G469" s="53"/>
      <c r="H469" s="53"/>
      <c r="I469" s="53"/>
      <c r="J469" s="53"/>
      <c r="K469" s="53"/>
      <c r="L469" s="53"/>
    </row>
    <row r="470" spans="5:12" ht="12.95" customHeight="1" x14ac:dyDescent="0.15">
      <c r="E470" s="53"/>
      <c r="F470" s="53"/>
      <c r="G470" s="53"/>
      <c r="H470" s="53"/>
      <c r="I470" s="53"/>
      <c r="J470" s="53"/>
      <c r="K470" s="53"/>
      <c r="L470" s="53"/>
    </row>
    <row r="471" spans="5:12" ht="12.95" customHeight="1" x14ac:dyDescent="0.15">
      <c r="E471" s="53"/>
      <c r="F471" s="53"/>
      <c r="G471" s="53"/>
      <c r="H471" s="53"/>
      <c r="I471" s="53"/>
      <c r="J471" s="53"/>
      <c r="K471" s="53"/>
      <c r="L471" s="53"/>
    </row>
    <row r="472" spans="5:12" ht="12.95" customHeight="1" x14ac:dyDescent="0.15">
      <c r="E472" s="53"/>
      <c r="F472" s="53"/>
      <c r="G472" s="53"/>
      <c r="H472" s="53"/>
      <c r="I472" s="53"/>
      <c r="J472" s="53"/>
      <c r="K472" s="53"/>
      <c r="L472" s="53"/>
    </row>
    <row r="473" spans="5:12" ht="12.95" customHeight="1" x14ac:dyDescent="0.15">
      <c r="E473" s="53"/>
      <c r="F473" s="53"/>
      <c r="G473" s="53"/>
      <c r="H473" s="53"/>
      <c r="I473" s="53"/>
      <c r="J473" s="53"/>
      <c r="K473" s="53"/>
      <c r="L473" s="53"/>
    </row>
    <row r="474" spans="5:12" ht="12.95" customHeight="1" x14ac:dyDescent="0.15">
      <c r="E474" s="53"/>
      <c r="F474" s="53"/>
      <c r="G474" s="53"/>
      <c r="H474" s="53"/>
      <c r="I474" s="53"/>
      <c r="J474" s="53"/>
      <c r="K474" s="53"/>
      <c r="L474" s="53"/>
    </row>
    <row r="475" spans="5:12" ht="12.95" customHeight="1" x14ac:dyDescent="0.15">
      <c r="E475" s="53"/>
      <c r="F475" s="53"/>
      <c r="G475" s="53"/>
      <c r="H475" s="53"/>
      <c r="I475" s="53"/>
      <c r="J475" s="53"/>
      <c r="K475" s="53"/>
      <c r="L475" s="53"/>
    </row>
    <row r="476" spans="5:12" ht="12.95" customHeight="1" x14ac:dyDescent="0.15">
      <c r="E476" s="53"/>
      <c r="F476" s="53"/>
      <c r="G476" s="53"/>
      <c r="H476" s="53"/>
      <c r="I476" s="53"/>
      <c r="J476" s="53"/>
      <c r="K476" s="53"/>
      <c r="L476" s="53"/>
    </row>
    <row r="477" spans="5:12" ht="12.95" customHeight="1" x14ac:dyDescent="0.15">
      <c r="E477" s="53"/>
      <c r="F477" s="53"/>
      <c r="G477" s="53"/>
      <c r="H477" s="53"/>
      <c r="I477" s="53"/>
      <c r="J477" s="53"/>
      <c r="K477" s="53"/>
      <c r="L477" s="53"/>
    </row>
    <row r="478" spans="5:12" ht="12.95" customHeight="1" x14ac:dyDescent="0.15">
      <c r="E478" s="53"/>
      <c r="F478" s="53"/>
      <c r="G478" s="53"/>
      <c r="H478" s="53"/>
      <c r="I478" s="53"/>
      <c r="J478" s="53"/>
      <c r="K478" s="53"/>
      <c r="L478" s="53"/>
    </row>
    <row r="479" spans="5:12" ht="12.95" customHeight="1" x14ac:dyDescent="0.15">
      <c r="E479" s="53"/>
      <c r="F479" s="53"/>
      <c r="G479" s="53"/>
      <c r="H479" s="53"/>
      <c r="I479" s="53"/>
      <c r="J479" s="53"/>
      <c r="K479" s="53"/>
      <c r="L479" s="53"/>
    </row>
    <row r="480" spans="5:12" ht="12.95" customHeight="1" x14ac:dyDescent="0.15">
      <c r="E480" s="53"/>
      <c r="F480" s="53"/>
      <c r="G480" s="53"/>
      <c r="H480" s="53"/>
      <c r="I480" s="53"/>
      <c r="J480" s="53"/>
      <c r="K480" s="53"/>
      <c r="L480" s="53"/>
    </row>
    <row r="481" spans="5:12" ht="12.95" customHeight="1" x14ac:dyDescent="0.15">
      <c r="E481" s="53"/>
      <c r="F481" s="53"/>
      <c r="G481" s="53"/>
      <c r="H481" s="53"/>
      <c r="I481" s="53"/>
      <c r="J481" s="53"/>
      <c r="K481" s="53"/>
      <c r="L481" s="53"/>
    </row>
    <row r="482" spans="5:12" ht="12.95" customHeight="1" x14ac:dyDescent="0.15">
      <c r="E482" s="53"/>
      <c r="F482" s="53"/>
      <c r="G482" s="53"/>
      <c r="H482" s="53"/>
      <c r="I482" s="53"/>
      <c r="J482" s="53"/>
      <c r="K482" s="53"/>
      <c r="L482" s="53"/>
    </row>
    <row r="483" spans="5:12" ht="12.95" customHeight="1" x14ac:dyDescent="0.15">
      <c r="E483" s="53"/>
      <c r="F483" s="53"/>
      <c r="G483" s="53"/>
      <c r="H483" s="53"/>
      <c r="I483" s="53"/>
      <c r="J483" s="53"/>
      <c r="K483" s="53"/>
      <c r="L483" s="53"/>
    </row>
    <row r="484" spans="5:12" ht="12.95" customHeight="1" x14ac:dyDescent="0.15">
      <c r="E484" s="53"/>
      <c r="F484" s="53"/>
      <c r="G484" s="53"/>
      <c r="H484" s="53"/>
      <c r="I484" s="53"/>
      <c r="J484" s="53"/>
      <c r="K484" s="53"/>
      <c r="L484" s="53"/>
    </row>
    <row r="485" spans="5:12" ht="12.95" customHeight="1" x14ac:dyDescent="0.15">
      <c r="E485" s="53"/>
      <c r="F485" s="53"/>
      <c r="G485" s="53"/>
      <c r="H485" s="53"/>
      <c r="I485" s="53"/>
      <c r="J485" s="53"/>
      <c r="K485" s="53"/>
      <c r="L485" s="53"/>
    </row>
    <row r="486" spans="5:12" ht="12.95" customHeight="1" x14ac:dyDescent="0.15">
      <c r="E486" s="53"/>
      <c r="F486" s="53"/>
      <c r="G486" s="53"/>
      <c r="H486" s="53"/>
      <c r="I486" s="53"/>
      <c r="J486" s="53"/>
      <c r="K486" s="53"/>
      <c r="L486" s="53"/>
    </row>
    <row r="487" spans="5:12" ht="12.95" customHeight="1" x14ac:dyDescent="0.15">
      <c r="E487" s="53"/>
      <c r="F487" s="53"/>
      <c r="G487" s="53"/>
      <c r="H487" s="53"/>
      <c r="I487" s="53"/>
      <c r="J487" s="53"/>
      <c r="K487" s="53"/>
      <c r="L487" s="53"/>
    </row>
    <row r="488" spans="5:12" ht="12.95" customHeight="1" x14ac:dyDescent="0.15">
      <c r="E488" s="53"/>
      <c r="F488" s="53"/>
      <c r="G488" s="53"/>
      <c r="H488" s="53"/>
      <c r="I488" s="53"/>
      <c r="J488" s="53"/>
      <c r="K488" s="53"/>
      <c r="L488" s="53"/>
    </row>
    <row r="489" spans="5:12" ht="12.95" customHeight="1" x14ac:dyDescent="0.15">
      <c r="E489" s="53"/>
      <c r="F489" s="53"/>
      <c r="G489" s="53"/>
      <c r="H489" s="53"/>
      <c r="I489" s="53"/>
      <c r="J489" s="53"/>
      <c r="K489" s="53"/>
      <c r="L489" s="53"/>
    </row>
    <row r="490" spans="5:12" ht="12.95" customHeight="1" x14ac:dyDescent="0.15">
      <c r="E490" s="53"/>
      <c r="F490" s="53"/>
      <c r="G490" s="53"/>
      <c r="H490" s="53"/>
      <c r="I490" s="53"/>
      <c r="J490" s="53"/>
      <c r="K490" s="53"/>
      <c r="L490" s="53"/>
    </row>
    <row r="491" spans="5:12" ht="12.95" customHeight="1" x14ac:dyDescent="0.15">
      <c r="E491" s="53"/>
      <c r="F491" s="53"/>
      <c r="G491" s="53"/>
      <c r="H491" s="53"/>
      <c r="I491" s="53"/>
      <c r="J491" s="53"/>
      <c r="K491" s="53"/>
      <c r="L491" s="53"/>
    </row>
    <row r="492" spans="5:12" ht="12.95" customHeight="1" x14ac:dyDescent="0.15">
      <c r="E492" s="53"/>
      <c r="F492" s="53"/>
      <c r="G492" s="53"/>
      <c r="H492" s="53"/>
      <c r="I492" s="53"/>
      <c r="J492" s="53"/>
      <c r="K492" s="53"/>
      <c r="L492" s="53"/>
    </row>
    <row r="493" spans="5:12" ht="12.95" customHeight="1" x14ac:dyDescent="0.15">
      <c r="E493" s="53"/>
      <c r="F493" s="53"/>
      <c r="G493" s="53"/>
      <c r="H493" s="53"/>
      <c r="I493" s="53"/>
      <c r="J493" s="53"/>
      <c r="K493" s="53"/>
      <c r="L493" s="53"/>
    </row>
    <row r="494" spans="5:12" ht="12.95" customHeight="1" x14ac:dyDescent="0.15">
      <c r="E494" s="53"/>
      <c r="F494" s="53"/>
      <c r="G494" s="53"/>
      <c r="H494" s="53"/>
      <c r="I494" s="53"/>
      <c r="J494" s="53"/>
      <c r="K494" s="53"/>
      <c r="L494" s="53"/>
    </row>
    <row r="495" spans="5:12" ht="12.95" customHeight="1" x14ac:dyDescent="0.15">
      <c r="E495" s="53"/>
      <c r="F495" s="53"/>
      <c r="G495" s="53"/>
      <c r="H495" s="53"/>
      <c r="I495" s="53"/>
      <c r="J495" s="53"/>
      <c r="K495" s="53"/>
      <c r="L495" s="53"/>
    </row>
    <row r="496" spans="5:12" ht="12.95" customHeight="1" x14ac:dyDescent="0.15">
      <c r="E496" s="53"/>
      <c r="F496" s="53"/>
      <c r="G496" s="53"/>
      <c r="H496" s="53"/>
      <c r="I496" s="53"/>
      <c r="J496" s="53"/>
      <c r="K496" s="53"/>
      <c r="L496" s="53"/>
    </row>
    <row r="497" spans="5:12" ht="12.95" customHeight="1" x14ac:dyDescent="0.15">
      <c r="E497" s="53"/>
      <c r="F497" s="53"/>
      <c r="G497" s="53"/>
      <c r="H497" s="53"/>
      <c r="I497" s="53"/>
      <c r="J497" s="53"/>
      <c r="K497" s="53"/>
      <c r="L497" s="53"/>
    </row>
    <row r="498" spans="5:12" ht="12.95" customHeight="1" x14ac:dyDescent="0.15">
      <c r="E498" s="53"/>
      <c r="F498" s="53"/>
      <c r="G498" s="53"/>
      <c r="H498" s="53"/>
      <c r="I498" s="53"/>
      <c r="J498" s="53"/>
      <c r="K498" s="53"/>
      <c r="L498" s="53"/>
    </row>
    <row r="499" spans="5:12" ht="12.95" customHeight="1" x14ac:dyDescent="0.15">
      <c r="E499" s="53"/>
      <c r="F499" s="53"/>
      <c r="G499" s="53"/>
      <c r="H499" s="53"/>
      <c r="I499" s="53"/>
      <c r="J499" s="53"/>
      <c r="K499" s="53"/>
      <c r="L499" s="53"/>
    </row>
    <row r="500" spans="5:12" ht="12.95" customHeight="1" x14ac:dyDescent="0.15">
      <c r="E500" s="53"/>
      <c r="F500" s="53"/>
      <c r="G500" s="53"/>
      <c r="H500" s="53"/>
      <c r="I500" s="53"/>
      <c r="J500" s="53"/>
      <c r="K500" s="53"/>
      <c r="L500" s="53"/>
    </row>
    <row r="501" spans="5:12" ht="12.95" customHeight="1" x14ac:dyDescent="0.15">
      <c r="E501" s="53"/>
      <c r="F501" s="53"/>
      <c r="G501" s="53"/>
      <c r="H501" s="53"/>
      <c r="I501" s="53"/>
      <c r="J501" s="53"/>
      <c r="K501" s="53"/>
      <c r="L501" s="53"/>
    </row>
    <row r="502" spans="5:12" ht="12.95" customHeight="1" x14ac:dyDescent="0.15">
      <c r="E502" s="53"/>
      <c r="F502" s="53"/>
      <c r="G502" s="53"/>
      <c r="H502" s="53"/>
      <c r="I502" s="53"/>
      <c r="J502" s="53"/>
      <c r="K502" s="53"/>
      <c r="L502" s="53"/>
    </row>
    <row r="503" spans="5:12" ht="12.95" customHeight="1" x14ac:dyDescent="0.15">
      <c r="E503" s="53"/>
      <c r="F503" s="53"/>
      <c r="G503" s="53"/>
      <c r="H503" s="53"/>
      <c r="I503" s="53"/>
      <c r="J503" s="53"/>
      <c r="K503" s="53"/>
      <c r="L503" s="53"/>
    </row>
    <row r="504" spans="5:12" ht="12.95" customHeight="1" x14ac:dyDescent="0.15">
      <c r="E504" s="53"/>
      <c r="F504" s="53"/>
      <c r="G504" s="53"/>
      <c r="H504" s="53"/>
      <c r="I504" s="53"/>
      <c r="J504" s="53"/>
      <c r="K504" s="53"/>
      <c r="L504" s="53"/>
    </row>
    <row r="505" spans="5:12" ht="12.95" customHeight="1" x14ac:dyDescent="0.15">
      <c r="E505" s="53"/>
      <c r="F505" s="53"/>
      <c r="G505" s="53"/>
      <c r="H505" s="53"/>
      <c r="I505" s="53"/>
      <c r="J505" s="53"/>
      <c r="K505" s="53"/>
      <c r="L505" s="53"/>
    </row>
    <row r="506" spans="5:12" ht="12.95" customHeight="1" x14ac:dyDescent="0.15">
      <c r="E506" s="53"/>
      <c r="F506" s="53"/>
      <c r="G506" s="53"/>
      <c r="H506" s="53"/>
      <c r="I506" s="53"/>
      <c r="J506" s="53"/>
      <c r="K506" s="53"/>
      <c r="L506" s="53"/>
    </row>
    <row r="507" spans="5:12" ht="12.95" customHeight="1" x14ac:dyDescent="0.15">
      <c r="E507" s="53"/>
      <c r="F507" s="53"/>
      <c r="G507" s="53"/>
      <c r="H507" s="53"/>
      <c r="I507" s="53"/>
      <c r="J507" s="53"/>
      <c r="K507" s="53"/>
      <c r="L507" s="53"/>
    </row>
    <row r="508" spans="5:12" ht="12.95" customHeight="1" x14ac:dyDescent="0.15">
      <c r="E508" s="53"/>
      <c r="F508" s="53"/>
      <c r="G508" s="53"/>
      <c r="H508" s="53"/>
      <c r="I508" s="53"/>
      <c r="J508" s="53"/>
      <c r="K508" s="53"/>
      <c r="L508" s="53"/>
    </row>
    <row r="509" spans="5:12" ht="12.95" customHeight="1" x14ac:dyDescent="0.15">
      <c r="E509" s="53"/>
      <c r="F509" s="53"/>
      <c r="G509" s="53"/>
      <c r="H509" s="53"/>
      <c r="I509" s="53"/>
      <c r="J509" s="53"/>
      <c r="K509" s="53"/>
      <c r="L509" s="53"/>
    </row>
    <row r="510" spans="5:12" ht="12.95" customHeight="1" x14ac:dyDescent="0.15">
      <c r="E510" s="53"/>
      <c r="F510" s="53"/>
      <c r="G510" s="53"/>
      <c r="H510" s="53"/>
      <c r="I510" s="53"/>
      <c r="J510" s="53"/>
      <c r="K510" s="53"/>
      <c r="L510" s="53"/>
    </row>
    <row r="511" spans="5:12" ht="12.95" customHeight="1" x14ac:dyDescent="0.15">
      <c r="E511" s="53"/>
      <c r="F511" s="53"/>
      <c r="G511" s="53"/>
      <c r="H511" s="53"/>
      <c r="I511" s="53"/>
      <c r="J511" s="53"/>
      <c r="K511" s="53"/>
      <c r="L511" s="53"/>
    </row>
    <row r="512" spans="5:12" ht="12.95" customHeight="1" x14ac:dyDescent="0.15">
      <c r="E512" s="53"/>
      <c r="F512" s="53"/>
      <c r="G512" s="53"/>
      <c r="H512" s="53"/>
      <c r="I512" s="53"/>
      <c r="J512" s="53"/>
      <c r="K512" s="53"/>
      <c r="L512" s="53"/>
    </row>
    <row r="513" spans="5:12" ht="12.95" customHeight="1" x14ac:dyDescent="0.15">
      <c r="E513" s="53"/>
      <c r="F513" s="53"/>
      <c r="G513" s="53"/>
      <c r="H513" s="53"/>
      <c r="I513" s="53"/>
      <c r="J513" s="53"/>
      <c r="K513" s="53"/>
      <c r="L513" s="53"/>
    </row>
    <row r="514" spans="5:12" ht="12.95" customHeight="1" x14ac:dyDescent="0.15">
      <c r="E514" s="53"/>
      <c r="F514" s="53"/>
      <c r="G514" s="53"/>
      <c r="H514" s="53"/>
      <c r="I514" s="53"/>
      <c r="J514" s="53"/>
      <c r="K514" s="53"/>
      <c r="L514" s="53"/>
    </row>
    <row r="515" spans="5:12" ht="12.95" customHeight="1" x14ac:dyDescent="0.15">
      <c r="E515" s="53"/>
      <c r="F515" s="53"/>
      <c r="G515" s="53"/>
      <c r="H515" s="53"/>
      <c r="I515" s="53"/>
      <c r="J515" s="53"/>
      <c r="K515" s="53"/>
      <c r="L515" s="53"/>
    </row>
    <row r="516" spans="5:12" ht="12.95" customHeight="1" x14ac:dyDescent="0.15">
      <c r="E516" s="53"/>
      <c r="F516" s="53"/>
      <c r="G516" s="53"/>
      <c r="H516" s="53"/>
      <c r="I516" s="53"/>
      <c r="J516" s="53"/>
      <c r="K516" s="53"/>
      <c r="L516" s="53"/>
    </row>
    <row r="517" spans="5:12" ht="12.95" customHeight="1" x14ac:dyDescent="0.15">
      <c r="E517" s="53"/>
      <c r="F517" s="53"/>
      <c r="G517" s="53"/>
      <c r="H517" s="53"/>
      <c r="I517" s="53"/>
      <c r="J517" s="53"/>
      <c r="K517" s="53"/>
      <c r="L517" s="53"/>
    </row>
    <row r="518" spans="5:12" ht="12.95" customHeight="1" x14ac:dyDescent="0.15">
      <c r="E518" s="53"/>
      <c r="F518" s="53"/>
      <c r="G518" s="53"/>
      <c r="H518" s="53"/>
      <c r="I518" s="53"/>
      <c r="J518" s="53"/>
      <c r="K518" s="53"/>
      <c r="L518" s="53"/>
    </row>
    <row r="519" spans="5:12" ht="12.95" customHeight="1" x14ac:dyDescent="0.15">
      <c r="E519" s="53"/>
      <c r="F519" s="53"/>
      <c r="G519" s="53"/>
      <c r="H519" s="53"/>
      <c r="I519" s="53"/>
      <c r="J519" s="53"/>
      <c r="K519" s="53"/>
      <c r="L519" s="53"/>
    </row>
    <row r="520" spans="5:12" ht="12.95" customHeight="1" x14ac:dyDescent="0.15">
      <c r="E520" s="53"/>
      <c r="F520" s="53"/>
      <c r="G520" s="53"/>
      <c r="H520" s="53"/>
      <c r="I520" s="53"/>
      <c r="J520" s="53"/>
      <c r="K520" s="53"/>
      <c r="L520" s="53"/>
    </row>
    <row r="521" spans="5:12" ht="12.95" customHeight="1" x14ac:dyDescent="0.15">
      <c r="E521" s="53"/>
      <c r="F521" s="53"/>
      <c r="G521" s="53"/>
      <c r="H521" s="53"/>
      <c r="I521" s="53"/>
      <c r="J521" s="53"/>
      <c r="K521" s="53"/>
      <c r="L521" s="53"/>
    </row>
    <row r="522" spans="5:12" ht="12.95" customHeight="1" x14ac:dyDescent="0.15">
      <c r="E522" s="53"/>
      <c r="F522" s="53"/>
      <c r="G522" s="53"/>
      <c r="H522" s="53"/>
      <c r="I522" s="53"/>
      <c r="J522" s="53"/>
      <c r="K522" s="53"/>
      <c r="L522" s="53"/>
    </row>
    <row r="523" spans="5:12" ht="12.95" customHeight="1" x14ac:dyDescent="0.15">
      <c r="E523" s="53"/>
      <c r="F523" s="53"/>
      <c r="G523" s="53"/>
      <c r="H523" s="53"/>
      <c r="I523" s="53"/>
      <c r="J523" s="53"/>
      <c r="K523" s="53"/>
      <c r="L523" s="53"/>
    </row>
    <row r="524" spans="5:12" ht="12.95" customHeight="1" x14ac:dyDescent="0.15">
      <c r="E524" s="53"/>
      <c r="F524" s="53"/>
      <c r="G524" s="53"/>
      <c r="H524" s="53"/>
      <c r="I524" s="53"/>
      <c r="J524" s="53"/>
      <c r="K524" s="53"/>
      <c r="L524" s="53"/>
    </row>
    <row r="525" spans="5:12" ht="12.95" customHeight="1" x14ac:dyDescent="0.15">
      <c r="E525" s="53"/>
      <c r="F525" s="53"/>
      <c r="G525" s="53"/>
      <c r="H525" s="53"/>
      <c r="I525" s="53"/>
      <c r="J525" s="53"/>
      <c r="K525" s="53"/>
      <c r="L525" s="53"/>
    </row>
    <row r="526" spans="5:12" ht="12.95" customHeight="1" x14ac:dyDescent="0.15">
      <c r="E526" s="53"/>
      <c r="F526" s="53"/>
      <c r="G526" s="53"/>
      <c r="H526" s="53"/>
      <c r="I526" s="53"/>
      <c r="J526" s="53"/>
      <c r="K526" s="53"/>
      <c r="L526" s="53"/>
    </row>
    <row r="527" spans="5:12" ht="12.95" customHeight="1" x14ac:dyDescent="0.15">
      <c r="E527" s="53"/>
      <c r="F527" s="53"/>
      <c r="G527" s="53"/>
      <c r="H527" s="53"/>
      <c r="I527" s="53"/>
      <c r="J527" s="53"/>
      <c r="K527" s="53"/>
      <c r="L527" s="53"/>
    </row>
    <row r="528" spans="5:12" ht="12.95" customHeight="1" x14ac:dyDescent="0.15">
      <c r="E528" s="53"/>
      <c r="F528" s="53"/>
      <c r="G528" s="53"/>
      <c r="H528" s="53"/>
      <c r="I528" s="53"/>
      <c r="J528" s="53"/>
      <c r="K528" s="53"/>
      <c r="L528" s="53"/>
    </row>
    <row r="529" spans="5:12" ht="12.95" customHeight="1" x14ac:dyDescent="0.15">
      <c r="E529" s="53"/>
      <c r="F529" s="53"/>
      <c r="G529" s="53"/>
      <c r="H529" s="53"/>
      <c r="I529" s="53"/>
      <c r="J529" s="53"/>
      <c r="K529" s="53"/>
      <c r="L529" s="53"/>
    </row>
    <row r="530" spans="5:12" ht="12.95" customHeight="1" x14ac:dyDescent="0.15">
      <c r="E530" s="53"/>
      <c r="F530" s="53"/>
      <c r="G530" s="53"/>
      <c r="H530" s="53"/>
      <c r="I530" s="53"/>
      <c r="J530" s="53"/>
      <c r="K530" s="53"/>
      <c r="L530" s="53"/>
    </row>
    <row r="531" spans="5:12" ht="12.95" customHeight="1" x14ac:dyDescent="0.15">
      <c r="E531" s="53"/>
      <c r="F531" s="53"/>
      <c r="G531" s="53"/>
      <c r="H531" s="53"/>
      <c r="I531" s="53"/>
      <c r="J531" s="53"/>
      <c r="K531" s="53"/>
      <c r="L531" s="53"/>
    </row>
    <row r="532" spans="5:12" ht="12.95" customHeight="1" x14ac:dyDescent="0.15">
      <c r="E532" s="53"/>
      <c r="F532" s="53"/>
      <c r="G532" s="53"/>
      <c r="H532" s="53"/>
      <c r="I532" s="53"/>
      <c r="J532" s="53"/>
      <c r="K532" s="53"/>
      <c r="L532" s="53"/>
    </row>
    <row r="533" spans="5:12" ht="12.95" customHeight="1" x14ac:dyDescent="0.15">
      <c r="E533" s="53"/>
      <c r="F533" s="53"/>
      <c r="G533" s="53"/>
      <c r="H533" s="53"/>
      <c r="I533" s="53"/>
      <c r="J533" s="53"/>
      <c r="K533" s="53"/>
      <c r="L533" s="53"/>
    </row>
    <row r="534" spans="5:12" ht="12.95" customHeight="1" x14ac:dyDescent="0.15">
      <c r="E534" s="53"/>
      <c r="F534" s="53"/>
      <c r="G534" s="53"/>
      <c r="H534" s="53"/>
      <c r="I534" s="53"/>
      <c r="J534" s="53"/>
      <c r="K534" s="53"/>
      <c r="L534" s="53"/>
    </row>
    <row r="535" spans="5:12" ht="12.95" customHeight="1" x14ac:dyDescent="0.15">
      <c r="E535" s="53"/>
      <c r="F535" s="53"/>
      <c r="G535" s="53"/>
      <c r="H535" s="53"/>
      <c r="I535" s="53"/>
      <c r="J535" s="53"/>
      <c r="K535" s="53"/>
      <c r="L535" s="53"/>
    </row>
    <row r="536" spans="5:12" ht="12.95" customHeight="1" x14ac:dyDescent="0.15">
      <c r="E536" s="53"/>
      <c r="F536" s="53"/>
      <c r="G536" s="53"/>
      <c r="H536" s="53"/>
      <c r="I536" s="53"/>
      <c r="J536" s="53"/>
      <c r="K536" s="53"/>
      <c r="L536" s="53"/>
    </row>
    <row r="537" spans="5:12" ht="12.95" customHeight="1" x14ac:dyDescent="0.15">
      <c r="E537" s="53"/>
      <c r="F537" s="53"/>
      <c r="G537" s="53"/>
      <c r="H537" s="53"/>
      <c r="I537" s="53"/>
      <c r="J537" s="53"/>
      <c r="K537" s="53"/>
      <c r="L537" s="53"/>
    </row>
    <row r="538" spans="5:12" ht="12.95" customHeight="1" x14ac:dyDescent="0.15">
      <c r="E538" s="53"/>
      <c r="F538" s="53"/>
      <c r="G538" s="53"/>
      <c r="H538" s="53"/>
      <c r="I538" s="53"/>
      <c r="J538" s="53"/>
      <c r="K538" s="53"/>
      <c r="L538" s="53"/>
    </row>
    <row r="539" spans="5:12" ht="12.95" customHeight="1" x14ac:dyDescent="0.15">
      <c r="E539" s="53"/>
      <c r="F539" s="53"/>
      <c r="G539" s="53"/>
      <c r="H539" s="53"/>
      <c r="I539" s="53"/>
      <c r="J539" s="53"/>
      <c r="K539" s="53"/>
      <c r="L539" s="53"/>
    </row>
    <row r="540" spans="5:12" ht="12.95" customHeight="1" x14ac:dyDescent="0.15">
      <c r="E540" s="53"/>
      <c r="F540" s="53"/>
      <c r="G540" s="53"/>
      <c r="H540" s="53"/>
      <c r="I540" s="53"/>
      <c r="J540" s="53"/>
      <c r="K540" s="53"/>
      <c r="L540" s="53"/>
    </row>
    <row r="541" spans="5:12" ht="12.95" customHeight="1" x14ac:dyDescent="0.15">
      <c r="E541" s="53"/>
      <c r="F541" s="53"/>
      <c r="G541" s="53"/>
      <c r="H541" s="53"/>
      <c r="I541" s="53"/>
      <c r="J541" s="53"/>
      <c r="K541" s="53"/>
      <c r="L541" s="53"/>
    </row>
    <row r="542" spans="5:12" ht="12.95" customHeight="1" x14ac:dyDescent="0.15">
      <c r="E542" s="53"/>
      <c r="F542" s="53"/>
      <c r="G542" s="53"/>
      <c r="H542" s="53"/>
      <c r="I542" s="53"/>
      <c r="J542" s="53"/>
      <c r="K542" s="53"/>
      <c r="L542" s="53"/>
    </row>
    <row r="543" spans="5:12" ht="12.95" customHeight="1" x14ac:dyDescent="0.15">
      <c r="E543" s="53"/>
      <c r="F543" s="53"/>
      <c r="G543" s="53"/>
      <c r="H543" s="53"/>
      <c r="I543" s="53"/>
      <c r="J543" s="53"/>
      <c r="K543" s="53"/>
      <c r="L543" s="53"/>
    </row>
    <row r="544" spans="5:12" ht="12.95" customHeight="1" x14ac:dyDescent="0.15">
      <c r="E544" s="53"/>
      <c r="F544" s="53"/>
      <c r="G544" s="53"/>
      <c r="H544" s="53"/>
      <c r="I544" s="53"/>
      <c r="J544" s="53"/>
      <c r="K544" s="53"/>
      <c r="L544" s="53"/>
    </row>
    <row r="545" spans="5:12" ht="12.95" customHeight="1" x14ac:dyDescent="0.15">
      <c r="E545" s="53"/>
      <c r="F545" s="53"/>
      <c r="G545" s="53"/>
      <c r="H545" s="53"/>
      <c r="I545" s="53"/>
      <c r="J545" s="53"/>
      <c r="K545" s="53"/>
      <c r="L545" s="53"/>
    </row>
    <row r="546" spans="5:12" ht="12.95" customHeight="1" x14ac:dyDescent="0.15">
      <c r="E546" s="53"/>
      <c r="F546" s="53"/>
      <c r="G546" s="53"/>
      <c r="H546" s="53"/>
      <c r="I546" s="53"/>
      <c r="J546" s="53"/>
      <c r="K546" s="53"/>
      <c r="L546" s="53"/>
    </row>
    <row r="547" spans="5:12" ht="12.95" customHeight="1" x14ac:dyDescent="0.15">
      <c r="E547" s="53"/>
      <c r="F547" s="53"/>
      <c r="G547" s="53"/>
      <c r="H547" s="53"/>
      <c r="I547" s="53"/>
      <c r="J547" s="53"/>
      <c r="K547" s="53"/>
      <c r="L547" s="53"/>
    </row>
    <row r="548" spans="5:12" ht="12.95" customHeight="1" x14ac:dyDescent="0.15">
      <c r="E548" s="53"/>
      <c r="F548" s="53"/>
      <c r="G548" s="53"/>
      <c r="H548" s="53"/>
      <c r="I548" s="53"/>
      <c r="J548" s="53"/>
      <c r="K548" s="53"/>
      <c r="L548" s="53"/>
    </row>
    <row r="549" spans="5:12" ht="12.95" customHeight="1" x14ac:dyDescent="0.15">
      <c r="E549" s="53"/>
      <c r="F549" s="53"/>
      <c r="G549" s="53"/>
      <c r="H549" s="53"/>
      <c r="I549" s="53"/>
      <c r="J549" s="53"/>
      <c r="K549" s="53"/>
      <c r="L549" s="53"/>
    </row>
    <row r="550" spans="5:12" ht="12.95" customHeight="1" x14ac:dyDescent="0.15">
      <c r="E550" s="53"/>
      <c r="F550" s="53"/>
      <c r="G550" s="53"/>
      <c r="H550" s="53"/>
      <c r="I550" s="53"/>
      <c r="J550" s="53"/>
      <c r="K550" s="53"/>
      <c r="L550" s="53"/>
    </row>
    <row r="551" spans="5:12" ht="12.95" customHeight="1" x14ac:dyDescent="0.15">
      <c r="E551" s="53"/>
      <c r="F551" s="53"/>
      <c r="G551" s="53"/>
      <c r="H551" s="53"/>
      <c r="I551" s="53"/>
      <c r="J551" s="53"/>
      <c r="K551" s="53"/>
      <c r="L551" s="53"/>
    </row>
    <row r="552" spans="5:12" ht="12.95" customHeight="1" x14ac:dyDescent="0.15">
      <c r="E552" s="53"/>
      <c r="F552" s="53"/>
      <c r="G552" s="53"/>
      <c r="H552" s="53"/>
      <c r="I552" s="53"/>
      <c r="J552" s="53"/>
      <c r="K552" s="53"/>
      <c r="L552" s="53"/>
    </row>
    <row r="553" spans="5:12" ht="12.95" customHeight="1" x14ac:dyDescent="0.15">
      <c r="E553" s="53"/>
      <c r="F553" s="53"/>
      <c r="G553" s="53"/>
      <c r="H553" s="53"/>
      <c r="I553" s="53"/>
      <c r="J553" s="53"/>
      <c r="K553" s="53"/>
      <c r="L553" s="53"/>
    </row>
    <row r="554" spans="5:12" ht="12.95" customHeight="1" x14ac:dyDescent="0.15">
      <c r="E554" s="53"/>
      <c r="F554" s="53"/>
      <c r="G554" s="53"/>
      <c r="H554" s="53"/>
      <c r="I554" s="53"/>
      <c r="J554" s="53"/>
      <c r="K554" s="53"/>
      <c r="L554" s="53"/>
    </row>
    <row r="555" spans="5:12" ht="12.95" customHeight="1" x14ac:dyDescent="0.15">
      <c r="E555" s="53"/>
      <c r="F555" s="53"/>
      <c r="G555" s="53"/>
      <c r="H555" s="53"/>
      <c r="I555" s="53"/>
      <c r="J555" s="53"/>
      <c r="K555" s="53"/>
      <c r="L555" s="53"/>
    </row>
    <row r="556" spans="5:12" ht="12.95" customHeight="1" x14ac:dyDescent="0.15">
      <c r="E556" s="53"/>
      <c r="F556" s="53"/>
      <c r="G556" s="53"/>
      <c r="H556" s="53"/>
      <c r="I556" s="53"/>
      <c r="J556" s="53"/>
      <c r="K556" s="53"/>
      <c r="L556" s="53"/>
    </row>
    <row r="557" spans="5:12" ht="12.95" customHeight="1" x14ac:dyDescent="0.15">
      <c r="E557" s="53"/>
      <c r="F557" s="53"/>
      <c r="G557" s="53"/>
      <c r="H557" s="53"/>
      <c r="I557" s="53"/>
      <c r="J557" s="53"/>
      <c r="K557" s="53"/>
      <c r="L557" s="53"/>
    </row>
    <row r="558" spans="5:12" ht="12.95" customHeight="1" x14ac:dyDescent="0.15">
      <c r="E558" s="53"/>
      <c r="F558" s="53"/>
      <c r="G558" s="53"/>
      <c r="H558" s="53"/>
      <c r="I558" s="53"/>
      <c r="J558" s="53"/>
      <c r="K558" s="53"/>
      <c r="L558" s="53"/>
    </row>
    <row r="559" spans="5:12" ht="12.95" customHeight="1" x14ac:dyDescent="0.15">
      <c r="E559" s="53"/>
      <c r="F559" s="53"/>
      <c r="G559" s="53"/>
      <c r="H559" s="53"/>
      <c r="I559" s="53"/>
      <c r="J559" s="53"/>
      <c r="K559" s="53"/>
      <c r="L559" s="53"/>
    </row>
    <row r="560" spans="5:12" ht="12.95" customHeight="1" x14ac:dyDescent="0.15">
      <c r="E560" s="53"/>
      <c r="F560" s="53"/>
      <c r="G560" s="53"/>
      <c r="H560" s="53"/>
      <c r="I560" s="53"/>
      <c r="J560" s="53"/>
      <c r="K560" s="53"/>
      <c r="L560" s="53"/>
    </row>
    <row r="561" spans="5:12" ht="12.95" customHeight="1" x14ac:dyDescent="0.15">
      <c r="E561" s="53"/>
      <c r="F561" s="53"/>
      <c r="G561" s="53"/>
      <c r="H561" s="53"/>
      <c r="I561" s="53"/>
      <c r="J561" s="53"/>
      <c r="K561" s="53"/>
      <c r="L561" s="53"/>
    </row>
    <row r="562" spans="5:12" ht="12.95" customHeight="1" x14ac:dyDescent="0.15">
      <c r="E562" s="53"/>
      <c r="F562" s="53"/>
      <c r="G562" s="53"/>
      <c r="H562" s="53"/>
      <c r="I562" s="53"/>
      <c r="J562" s="53"/>
      <c r="K562" s="53"/>
      <c r="L562" s="53"/>
    </row>
    <row r="563" spans="5:12" ht="12.95" customHeight="1" x14ac:dyDescent="0.15">
      <c r="E563" s="53"/>
      <c r="F563" s="53"/>
      <c r="G563" s="53"/>
      <c r="H563" s="53"/>
      <c r="I563" s="53"/>
      <c r="J563" s="53"/>
      <c r="K563" s="53"/>
      <c r="L563" s="53"/>
    </row>
    <row r="564" spans="5:12" ht="12.95" customHeight="1" x14ac:dyDescent="0.15">
      <c r="E564" s="53"/>
      <c r="F564" s="53"/>
      <c r="G564" s="53"/>
      <c r="H564" s="53"/>
      <c r="I564" s="53"/>
      <c r="J564" s="53"/>
      <c r="K564" s="53"/>
      <c r="L564" s="53"/>
    </row>
    <row r="565" spans="5:12" ht="12.95" customHeight="1" x14ac:dyDescent="0.15">
      <c r="E565" s="53"/>
      <c r="F565" s="53"/>
      <c r="G565" s="53"/>
      <c r="H565" s="53"/>
      <c r="I565" s="53"/>
      <c r="J565" s="53"/>
      <c r="K565" s="53"/>
      <c r="L565" s="53"/>
    </row>
    <row r="566" spans="5:12" ht="12.95" customHeight="1" x14ac:dyDescent="0.15">
      <c r="E566" s="53"/>
      <c r="F566" s="53"/>
      <c r="G566" s="53"/>
      <c r="H566" s="53"/>
      <c r="I566" s="53"/>
      <c r="J566" s="53"/>
      <c r="K566" s="53"/>
      <c r="L566" s="53"/>
    </row>
    <row r="567" spans="5:12" ht="12.95" customHeight="1" x14ac:dyDescent="0.15">
      <c r="E567" s="53"/>
      <c r="F567" s="53"/>
      <c r="G567" s="53"/>
      <c r="H567" s="53"/>
      <c r="I567" s="53"/>
      <c r="J567" s="53"/>
      <c r="K567" s="53"/>
      <c r="L567" s="53"/>
    </row>
    <row r="568" spans="5:12" ht="12.95" customHeight="1" x14ac:dyDescent="0.15">
      <c r="E568" s="53"/>
      <c r="F568" s="53"/>
      <c r="G568" s="53"/>
      <c r="H568" s="53"/>
      <c r="I568" s="53"/>
      <c r="J568" s="53"/>
      <c r="K568" s="53"/>
      <c r="L568" s="53"/>
    </row>
    <row r="569" spans="5:12" ht="12.95" customHeight="1" x14ac:dyDescent="0.15">
      <c r="E569" s="53"/>
      <c r="F569" s="53"/>
      <c r="G569" s="53"/>
      <c r="H569" s="53"/>
      <c r="I569" s="53"/>
      <c r="J569" s="53"/>
      <c r="K569" s="53"/>
      <c r="L569" s="53"/>
    </row>
    <row r="570" spans="5:12" ht="12.95" customHeight="1" x14ac:dyDescent="0.15">
      <c r="E570" s="53"/>
      <c r="F570" s="53"/>
      <c r="G570" s="53"/>
      <c r="H570" s="53"/>
      <c r="I570" s="53"/>
      <c r="J570" s="53"/>
      <c r="K570" s="53"/>
      <c r="L570" s="53"/>
    </row>
    <row r="571" spans="5:12" ht="12.95" customHeight="1" x14ac:dyDescent="0.15">
      <c r="E571" s="53"/>
      <c r="F571" s="53"/>
      <c r="G571" s="53"/>
      <c r="H571" s="53"/>
      <c r="I571" s="53"/>
      <c r="J571" s="53"/>
      <c r="K571" s="53"/>
      <c r="L571" s="53"/>
    </row>
    <row r="572" spans="5:12" ht="12.95" customHeight="1" x14ac:dyDescent="0.15">
      <c r="E572" s="53"/>
      <c r="F572" s="53"/>
      <c r="G572" s="53"/>
      <c r="H572" s="53"/>
      <c r="I572" s="53"/>
      <c r="J572" s="53"/>
      <c r="K572" s="53"/>
      <c r="L572" s="53"/>
    </row>
    <row r="573" spans="5:12" ht="12.95" customHeight="1" x14ac:dyDescent="0.15">
      <c r="E573" s="53"/>
      <c r="F573" s="53"/>
      <c r="G573" s="53"/>
      <c r="H573" s="53"/>
      <c r="I573" s="53"/>
      <c r="J573" s="53"/>
      <c r="K573" s="53"/>
      <c r="L573" s="53"/>
    </row>
    <row r="574" spans="5:12" ht="12.95" customHeight="1" x14ac:dyDescent="0.15">
      <c r="E574" s="53"/>
      <c r="F574" s="53"/>
      <c r="G574" s="53"/>
      <c r="H574" s="53"/>
      <c r="I574" s="53"/>
      <c r="J574" s="53"/>
      <c r="K574" s="53"/>
      <c r="L574" s="53"/>
    </row>
    <row r="575" spans="5:12" ht="12.95" customHeight="1" x14ac:dyDescent="0.15">
      <c r="E575" s="53"/>
      <c r="F575" s="53"/>
      <c r="G575" s="53"/>
      <c r="H575" s="53"/>
      <c r="I575" s="53"/>
      <c r="J575" s="53"/>
      <c r="K575" s="53"/>
      <c r="L575" s="53"/>
    </row>
    <row r="576" spans="5:12" ht="12.95" customHeight="1" x14ac:dyDescent="0.15">
      <c r="E576" s="53"/>
      <c r="F576" s="53"/>
      <c r="G576" s="53"/>
      <c r="H576" s="53"/>
      <c r="I576" s="53"/>
      <c r="J576" s="53"/>
      <c r="K576" s="53"/>
      <c r="L576" s="53"/>
    </row>
    <row r="577" spans="5:12" ht="12.95" customHeight="1" x14ac:dyDescent="0.15">
      <c r="E577" s="53"/>
      <c r="F577" s="53"/>
      <c r="G577" s="53"/>
      <c r="H577" s="53"/>
      <c r="I577" s="53"/>
      <c r="J577" s="53"/>
      <c r="K577" s="53"/>
      <c r="L577" s="53"/>
    </row>
    <row r="578" spans="5:12" ht="12.95" customHeight="1" x14ac:dyDescent="0.15">
      <c r="E578" s="53"/>
      <c r="F578" s="53"/>
      <c r="G578" s="53"/>
      <c r="H578" s="53"/>
      <c r="I578" s="53"/>
      <c r="J578" s="53"/>
      <c r="K578" s="53"/>
      <c r="L578" s="53"/>
    </row>
    <row r="579" spans="5:12" ht="12.95" customHeight="1" x14ac:dyDescent="0.15">
      <c r="E579" s="53"/>
      <c r="F579" s="53"/>
      <c r="G579" s="53"/>
      <c r="H579" s="53"/>
      <c r="I579" s="53"/>
      <c r="J579" s="53"/>
      <c r="K579" s="53"/>
      <c r="L579" s="53"/>
    </row>
    <row r="580" spans="5:12" ht="12.95" customHeight="1" x14ac:dyDescent="0.15">
      <c r="E580" s="53"/>
      <c r="F580" s="53"/>
      <c r="G580" s="53"/>
      <c r="H580" s="53"/>
      <c r="I580" s="53"/>
      <c r="J580" s="53"/>
      <c r="K580" s="53"/>
      <c r="L580" s="53"/>
    </row>
    <row r="581" spans="5:12" ht="12.95" customHeight="1" x14ac:dyDescent="0.15">
      <c r="E581" s="53"/>
      <c r="F581" s="53"/>
      <c r="G581" s="53"/>
      <c r="H581" s="53"/>
      <c r="I581" s="53"/>
      <c r="J581" s="53"/>
      <c r="K581" s="53"/>
      <c r="L581" s="53"/>
    </row>
    <row r="582" spans="5:12" ht="12.95" customHeight="1" x14ac:dyDescent="0.15">
      <c r="E582" s="53"/>
      <c r="F582" s="53"/>
      <c r="G582" s="53"/>
      <c r="H582" s="53"/>
      <c r="I582" s="53"/>
      <c r="J582" s="53"/>
      <c r="K582" s="53"/>
      <c r="L582" s="53"/>
    </row>
    <row r="583" spans="5:12" ht="12.95" customHeight="1" x14ac:dyDescent="0.15">
      <c r="E583" s="53"/>
      <c r="F583" s="53"/>
      <c r="G583" s="53"/>
      <c r="H583" s="53"/>
      <c r="I583" s="53"/>
      <c r="J583" s="53"/>
      <c r="K583" s="53"/>
      <c r="L583" s="53"/>
    </row>
    <row r="584" spans="5:12" ht="12.95" customHeight="1" x14ac:dyDescent="0.15">
      <c r="E584" s="53"/>
      <c r="F584" s="53"/>
      <c r="G584" s="53"/>
      <c r="H584" s="53"/>
      <c r="I584" s="53"/>
      <c r="J584" s="53"/>
      <c r="K584" s="53"/>
      <c r="L584" s="53"/>
    </row>
    <row r="585" spans="5:12" ht="12.95" customHeight="1" x14ac:dyDescent="0.15">
      <c r="E585" s="53"/>
      <c r="F585" s="53"/>
      <c r="G585" s="53"/>
      <c r="H585" s="53"/>
      <c r="I585" s="53"/>
      <c r="J585" s="53"/>
      <c r="K585" s="53"/>
      <c r="L585" s="53"/>
    </row>
    <row r="586" spans="5:12" ht="12.95" customHeight="1" x14ac:dyDescent="0.15">
      <c r="E586" s="53"/>
      <c r="F586" s="53"/>
      <c r="G586" s="53"/>
      <c r="H586" s="53"/>
      <c r="I586" s="53"/>
      <c r="J586" s="53"/>
      <c r="K586" s="53"/>
      <c r="L586" s="53"/>
    </row>
    <row r="587" spans="5:12" ht="12.95" customHeight="1" x14ac:dyDescent="0.15">
      <c r="E587" s="53"/>
      <c r="F587" s="53"/>
      <c r="G587" s="53"/>
      <c r="H587" s="53"/>
      <c r="I587" s="53"/>
      <c r="J587" s="53"/>
      <c r="K587" s="53"/>
      <c r="L587" s="53"/>
    </row>
    <row r="588" spans="5:12" ht="12.95" customHeight="1" x14ac:dyDescent="0.15">
      <c r="E588" s="53"/>
      <c r="F588" s="53"/>
      <c r="G588" s="53"/>
      <c r="H588" s="53"/>
      <c r="I588" s="53"/>
      <c r="J588" s="53"/>
      <c r="K588" s="53"/>
      <c r="L588" s="53"/>
    </row>
    <row r="589" spans="5:12" ht="12.95" customHeight="1" x14ac:dyDescent="0.15">
      <c r="E589" s="53"/>
      <c r="F589" s="53"/>
      <c r="G589" s="53"/>
      <c r="H589" s="53"/>
      <c r="I589" s="53"/>
      <c r="J589" s="53"/>
      <c r="K589" s="53"/>
      <c r="L589" s="53"/>
    </row>
    <row r="590" spans="5:12" ht="12.95" customHeight="1" x14ac:dyDescent="0.15">
      <c r="E590" s="53"/>
      <c r="F590" s="53"/>
      <c r="G590" s="53"/>
      <c r="H590" s="53"/>
      <c r="I590" s="53"/>
      <c r="J590" s="53"/>
      <c r="K590" s="53"/>
      <c r="L590" s="53"/>
    </row>
    <row r="591" spans="5:12" ht="12.95" customHeight="1" x14ac:dyDescent="0.15">
      <c r="E591" s="53"/>
      <c r="F591" s="53"/>
      <c r="G591" s="53"/>
      <c r="H591" s="53"/>
      <c r="I591" s="53"/>
      <c r="J591" s="53"/>
      <c r="K591" s="53"/>
      <c r="L591" s="53"/>
    </row>
    <row r="592" spans="5:12" ht="12.95" customHeight="1" x14ac:dyDescent="0.15">
      <c r="E592" s="53"/>
      <c r="F592" s="53"/>
      <c r="G592" s="53"/>
      <c r="H592" s="53"/>
      <c r="I592" s="53"/>
      <c r="J592" s="53"/>
      <c r="K592" s="53"/>
      <c r="L592" s="53"/>
    </row>
    <row r="593" spans="5:12" ht="12.95" customHeight="1" x14ac:dyDescent="0.15">
      <c r="E593" s="53"/>
      <c r="F593" s="53"/>
      <c r="G593" s="53"/>
      <c r="H593" s="53"/>
      <c r="I593" s="53"/>
      <c r="J593" s="53"/>
      <c r="K593" s="53"/>
      <c r="L593" s="53"/>
    </row>
    <row r="594" spans="5:12" ht="12.95" customHeight="1" x14ac:dyDescent="0.15">
      <c r="E594" s="53"/>
      <c r="F594" s="53"/>
      <c r="G594" s="53"/>
      <c r="H594" s="53"/>
      <c r="I594" s="53"/>
      <c r="J594" s="53"/>
      <c r="K594" s="53"/>
      <c r="L594" s="53"/>
    </row>
    <row r="595" spans="5:12" ht="12.95" customHeight="1" x14ac:dyDescent="0.15">
      <c r="E595" s="53"/>
      <c r="F595" s="53"/>
      <c r="G595" s="53"/>
      <c r="H595" s="53"/>
      <c r="I595" s="53"/>
      <c r="J595" s="53"/>
      <c r="K595" s="53"/>
      <c r="L595" s="53"/>
    </row>
    <row r="596" spans="5:12" ht="12.95" customHeight="1" x14ac:dyDescent="0.15">
      <c r="E596" s="53"/>
      <c r="F596" s="53"/>
      <c r="G596" s="53"/>
      <c r="H596" s="53"/>
      <c r="I596" s="53"/>
      <c r="J596" s="53"/>
      <c r="K596" s="53"/>
      <c r="L596" s="53"/>
    </row>
    <row r="597" spans="5:12" ht="12.95" customHeight="1" x14ac:dyDescent="0.15">
      <c r="E597" s="53"/>
      <c r="F597" s="53"/>
      <c r="G597" s="53"/>
      <c r="H597" s="53"/>
      <c r="I597" s="53"/>
      <c r="J597" s="53"/>
      <c r="K597" s="53"/>
      <c r="L597" s="53"/>
    </row>
    <row r="598" spans="5:12" ht="12.95" customHeight="1" x14ac:dyDescent="0.15">
      <c r="E598" s="53"/>
      <c r="F598" s="53"/>
      <c r="G598" s="53"/>
      <c r="H598" s="53"/>
      <c r="I598" s="53"/>
      <c r="J598" s="53"/>
      <c r="K598" s="53"/>
      <c r="L598" s="53"/>
    </row>
    <row r="599" spans="5:12" ht="12.95" customHeight="1" x14ac:dyDescent="0.15">
      <c r="E599" s="53"/>
      <c r="F599" s="53"/>
      <c r="G599" s="53"/>
      <c r="H599" s="53"/>
      <c r="I599" s="53"/>
      <c r="J599" s="53"/>
      <c r="K599" s="53"/>
      <c r="L599" s="53"/>
    </row>
    <row r="600" spans="5:12" ht="12.95" customHeight="1" x14ac:dyDescent="0.15">
      <c r="E600" s="53"/>
      <c r="F600" s="53"/>
      <c r="G600" s="53"/>
      <c r="H600" s="53"/>
      <c r="I600" s="53"/>
      <c r="J600" s="53"/>
      <c r="K600" s="53"/>
      <c r="L600" s="53"/>
    </row>
    <row r="601" spans="5:12" ht="12.95" customHeight="1" x14ac:dyDescent="0.15">
      <c r="E601" s="53"/>
      <c r="F601" s="53"/>
      <c r="G601" s="53"/>
      <c r="H601" s="53"/>
      <c r="I601" s="53"/>
      <c r="J601" s="53"/>
      <c r="K601" s="53"/>
      <c r="L601" s="53"/>
    </row>
    <row r="602" spans="5:12" ht="12.95" customHeight="1" x14ac:dyDescent="0.15">
      <c r="E602" s="53"/>
      <c r="F602" s="53"/>
      <c r="G602" s="53"/>
      <c r="H602" s="53"/>
      <c r="I602" s="53"/>
      <c r="J602" s="53"/>
      <c r="K602" s="53"/>
      <c r="L602" s="53"/>
    </row>
    <row r="603" spans="5:12" ht="12.95" customHeight="1" x14ac:dyDescent="0.15">
      <c r="E603" s="53"/>
      <c r="F603" s="53"/>
      <c r="G603" s="53"/>
      <c r="H603" s="53"/>
      <c r="I603" s="53"/>
      <c r="J603" s="53"/>
      <c r="K603" s="53"/>
      <c r="L603" s="53"/>
    </row>
    <row r="604" spans="5:12" ht="12.95" customHeight="1" x14ac:dyDescent="0.15">
      <c r="E604" s="53"/>
      <c r="F604" s="53"/>
      <c r="G604" s="53"/>
      <c r="H604" s="53"/>
      <c r="I604" s="53"/>
      <c r="J604" s="53"/>
      <c r="K604" s="53"/>
      <c r="L604" s="53"/>
    </row>
    <row r="605" spans="5:12" ht="12.95" customHeight="1" x14ac:dyDescent="0.15">
      <c r="E605" s="53"/>
      <c r="F605" s="53"/>
      <c r="G605" s="53"/>
      <c r="H605" s="53"/>
      <c r="I605" s="53"/>
      <c r="J605" s="53"/>
      <c r="K605" s="53"/>
      <c r="L605" s="53"/>
    </row>
    <row r="606" spans="5:12" ht="12.95" customHeight="1" x14ac:dyDescent="0.15">
      <c r="E606" s="53"/>
      <c r="F606" s="53"/>
      <c r="G606" s="53"/>
      <c r="H606" s="53"/>
      <c r="I606" s="53"/>
      <c r="J606" s="53"/>
      <c r="K606" s="53"/>
      <c r="L606" s="53"/>
    </row>
    <row r="607" spans="5:12" ht="12.95" customHeight="1" x14ac:dyDescent="0.15">
      <c r="E607" s="53"/>
      <c r="F607" s="53"/>
      <c r="G607" s="53"/>
      <c r="H607" s="53"/>
      <c r="I607" s="53"/>
      <c r="J607" s="53"/>
      <c r="K607" s="53"/>
      <c r="L607" s="53"/>
    </row>
    <row r="608" spans="5:12" ht="12.95" customHeight="1" x14ac:dyDescent="0.15">
      <c r="E608" s="53"/>
      <c r="F608" s="53"/>
      <c r="G608" s="53"/>
      <c r="H608" s="53"/>
      <c r="I608" s="53"/>
      <c r="J608" s="53"/>
      <c r="K608" s="53"/>
      <c r="L608" s="53"/>
    </row>
    <row r="609" spans="5:12" ht="12.95" customHeight="1" x14ac:dyDescent="0.15">
      <c r="E609" s="53"/>
      <c r="F609" s="53"/>
      <c r="G609" s="53"/>
      <c r="H609" s="53"/>
      <c r="I609" s="53"/>
      <c r="J609" s="53"/>
      <c r="K609" s="53"/>
      <c r="L609" s="53"/>
    </row>
    <row r="610" spans="5:12" ht="12.95" customHeight="1" x14ac:dyDescent="0.15">
      <c r="E610" s="53"/>
      <c r="F610" s="53"/>
      <c r="G610" s="53"/>
      <c r="H610" s="53"/>
      <c r="I610" s="53"/>
      <c r="J610" s="53"/>
      <c r="K610" s="53"/>
      <c r="L610" s="53"/>
    </row>
    <row r="611" spans="5:12" ht="12.95" customHeight="1" x14ac:dyDescent="0.15">
      <c r="E611" s="53"/>
      <c r="F611" s="53"/>
      <c r="G611" s="53"/>
      <c r="H611" s="53"/>
      <c r="I611" s="53"/>
      <c r="J611" s="53"/>
      <c r="K611" s="53"/>
      <c r="L611" s="53"/>
    </row>
    <row r="612" spans="5:12" ht="12.95" customHeight="1" x14ac:dyDescent="0.15">
      <c r="E612" s="53"/>
      <c r="F612" s="53"/>
      <c r="G612" s="53"/>
      <c r="H612" s="53"/>
      <c r="I612" s="53"/>
      <c r="J612" s="53"/>
      <c r="K612" s="53"/>
      <c r="L612" s="53"/>
    </row>
    <row r="613" spans="5:12" ht="12.95" customHeight="1" x14ac:dyDescent="0.15">
      <c r="E613" s="53"/>
      <c r="F613" s="53"/>
      <c r="G613" s="53"/>
      <c r="H613" s="53"/>
      <c r="I613" s="53"/>
      <c r="J613" s="53"/>
      <c r="K613" s="53"/>
      <c r="L613" s="53"/>
    </row>
    <row r="614" spans="5:12" ht="12.95" customHeight="1" x14ac:dyDescent="0.15">
      <c r="E614" s="53"/>
      <c r="F614" s="53"/>
      <c r="G614" s="53"/>
      <c r="H614" s="53"/>
      <c r="I614" s="53"/>
      <c r="J614" s="53"/>
      <c r="K614" s="53"/>
      <c r="L614" s="53"/>
    </row>
    <row r="615" spans="5:12" ht="12.95" customHeight="1" x14ac:dyDescent="0.15">
      <c r="E615" s="53"/>
      <c r="F615" s="53"/>
      <c r="G615" s="53"/>
      <c r="H615" s="53"/>
      <c r="I615" s="53"/>
      <c r="J615" s="53"/>
      <c r="K615" s="53"/>
      <c r="L615" s="53"/>
    </row>
    <row r="616" spans="5:12" ht="12.95" customHeight="1" x14ac:dyDescent="0.15">
      <c r="E616" s="53"/>
      <c r="F616" s="53"/>
      <c r="G616" s="53"/>
      <c r="H616" s="53"/>
      <c r="I616" s="53"/>
      <c r="J616" s="53"/>
      <c r="K616" s="53"/>
      <c r="L616" s="53"/>
    </row>
    <row r="617" spans="5:12" ht="12.95" customHeight="1" x14ac:dyDescent="0.15">
      <c r="E617" s="53"/>
      <c r="F617" s="53"/>
      <c r="G617" s="53"/>
      <c r="H617" s="53"/>
      <c r="I617" s="53"/>
      <c r="J617" s="53"/>
      <c r="K617" s="53"/>
      <c r="L617" s="53"/>
    </row>
    <row r="618" spans="5:12" ht="12.95" customHeight="1" x14ac:dyDescent="0.15">
      <c r="E618" s="53"/>
      <c r="F618" s="53"/>
      <c r="G618" s="53"/>
      <c r="H618" s="53"/>
      <c r="I618" s="53"/>
      <c r="J618" s="53"/>
      <c r="K618" s="53"/>
      <c r="L618" s="53"/>
    </row>
    <row r="619" spans="5:12" ht="12.95" customHeight="1" x14ac:dyDescent="0.15">
      <c r="E619" s="53"/>
      <c r="F619" s="53"/>
      <c r="G619" s="53"/>
      <c r="H619" s="53"/>
      <c r="I619" s="53"/>
      <c r="J619" s="53"/>
      <c r="K619" s="53"/>
      <c r="L619" s="53"/>
    </row>
    <row r="620" spans="5:12" ht="12.95" customHeight="1" x14ac:dyDescent="0.15">
      <c r="E620" s="53"/>
      <c r="F620" s="53"/>
      <c r="G620" s="53"/>
      <c r="H620" s="53"/>
      <c r="I620" s="53"/>
      <c r="J620" s="53"/>
      <c r="K620" s="53"/>
      <c r="L620" s="53"/>
    </row>
    <row r="621" spans="5:12" ht="12.95" customHeight="1" x14ac:dyDescent="0.15">
      <c r="E621" s="53"/>
      <c r="F621" s="53"/>
      <c r="G621" s="53"/>
      <c r="H621" s="53"/>
      <c r="I621" s="53"/>
      <c r="J621" s="53"/>
      <c r="K621" s="53"/>
      <c r="L621" s="53"/>
    </row>
    <row r="622" spans="5:12" ht="12.95" customHeight="1" x14ac:dyDescent="0.15">
      <c r="E622" s="53"/>
      <c r="F622" s="53"/>
      <c r="G622" s="53"/>
      <c r="H622" s="53"/>
      <c r="I622" s="53"/>
      <c r="J622" s="53"/>
      <c r="K622" s="53"/>
      <c r="L622" s="53"/>
    </row>
    <row r="623" spans="5:12" ht="12.95" customHeight="1" x14ac:dyDescent="0.15">
      <c r="E623" s="53"/>
      <c r="F623" s="53"/>
      <c r="G623" s="53"/>
      <c r="H623" s="53"/>
      <c r="I623" s="53"/>
      <c r="J623" s="53"/>
      <c r="K623" s="53"/>
      <c r="L623" s="53"/>
    </row>
    <row r="624" spans="5:12" ht="12.95" customHeight="1" x14ac:dyDescent="0.15">
      <c r="E624" s="53"/>
      <c r="F624" s="53"/>
      <c r="G624" s="53"/>
      <c r="H624" s="53"/>
      <c r="I624" s="53"/>
      <c r="J624" s="53"/>
      <c r="K624" s="53"/>
      <c r="L624" s="53"/>
    </row>
    <row r="625" spans="5:12" ht="12.95" customHeight="1" x14ac:dyDescent="0.15">
      <c r="E625" s="53"/>
      <c r="F625" s="53"/>
      <c r="G625" s="53"/>
      <c r="H625" s="53"/>
      <c r="I625" s="53"/>
      <c r="J625" s="53"/>
      <c r="K625" s="53"/>
      <c r="L625" s="53"/>
    </row>
    <row r="626" spans="5:12" ht="12.95" customHeight="1" x14ac:dyDescent="0.15">
      <c r="E626" s="53"/>
      <c r="F626" s="53"/>
      <c r="G626" s="53"/>
      <c r="H626" s="53"/>
      <c r="I626" s="53"/>
      <c r="J626" s="53"/>
      <c r="K626" s="53"/>
      <c r="L626" s="53"/>
    </row>
    <row r="627" spans="5:12" ht="12.95" customHeight="1" x14ac:dyDescent="0.15">
      <c r="E627" s="53"/>
      <c r="F627" s="53"/>
      <c r="G627" s="53"/>
      <c r="H627" s="53"/>
      <c r="I627" s="53"/>
      <c r="J627" s="53"/>
      <c r="K627" s="53"/>
      <c r="L627" s="53"/>
    </row>
    <row r="628" spans="5:12" ht="12.95" customHeight="1" x14ac:dyDescent="0.15">
      <c r="E628" s="53"/>
      <c r="F628" s="53"/>
      <c r="G628" s="53"/>
      <c r="H628" s="53"/>
      <c r="I628" s="53"/>
      <c r="J628" s="53"/>
      <c r="K628" s="53"/>
      <c r="L628" s="53"/>
    </row>
    <row r="629" spans="5:12" ht="12.95" customHeight="1" x14ac:dyDescent="0.15">
      <c r="E629" s="53"/>
      <c r="F629" s="53"/>
      <c r="G629" s="53"/>
      <c r="H629" s="53"/>
      <c r="I629" s="53"/>
      <c r="J629" s="53"/>
      <c r="K629" s="53"/>
      <c r="L629" s="53"/>
    </row>
    <row r="630" spans="5:12" ht="12.95" customHeight="1" x14ac:dyDescent="0.15">
      <c r="E630" s="53"/>
      <c r="F630" s="53"/>
      <c r="G630" s="53"/>
      <c r="H630" s="53"/>
      <c r="I630" s="53"/>
      <c r="J630" s="53"/>
      <c r="K630" s="53"/>
      <c r="L630" s="53"/>
    </row>
    <row r="631" spans="5:12" ht="12.95" customHeight="1" x14ac:dyDescent="0.15">
      <c r="E631" s="53"/>
      <c r="F631" s="53"/>
      <c r="G631" s="53"/>
      <c r="H631" s="53"/>
      <c r="I631" s="53"/>
      <c r="J631" s="53"/>
      <c r="K631" s="53"/>
      <c r="L631" s="53"/>
    </row>
    <row r="632" spans="5:12" ht="12.95" customHeight="1" x14ac:dyDescent="0.15">
      <c r="E632" s="53"/>
      <c r="F632" s="53"/>
      <c r="G632" s="53"/>
      <c r="H632" s="53"/>
      <c r="I632" s="53"/>
      <c r="J632" s="53"/>
      <c r="K632" s="53"/>
      <c r="L632" s="53"/>
    </row>
    <row r="633" spans="5:12" ht="12.95" customHeight="1" x14ac:dyDescent="0.15">
      <c r="E633" s="53"/>
      <c r="F633" s="53"/>
      <c r="G633" s="53"/>
      <c r="H633" s="53"/>
      <c r="I633" s="53"/>
      <c r="J633" s="53"/>
      <c r="K633" s="53"/>
      <c r="L633" s="53"/>
    </row>
    <row r="634" spans="5:12" ht="12.95" customHeight="1" x14ac:dyDescent="0.15">
      <c r="E634" s="53"/>
      <c r="F634" s="53"/>
      <c r="G634" s="53"/>
      <c r="H634" s="53"/>
      <c r="I634" s="53"/>
      <c r="J634" s="53"/>
      <c r="K634" s="53"/>
      <c r="L634" s="53"/>
    </row>
    <row r="635" spans="5:12" ht="12.95" customHeight="1" x14ac:dyDescent="0.15">
      <c r="E635" s="53"/>
      <c r="F635" s="53"/>
      <c r="G635" s="53"/>
      <c r="H635" s="53"/>
      <c r="I635" s="53"/>
      <c r="J635" s="53"/>
      <c r="K635" s="53"/>
      <c r="L635" s="53"/>
    </row>
    <row r="636" spans="5:12" ht="12.95" customHeight="1" x14ac:dyDescent="0.15">
      <c r="E636" s="53"/>
      <c r="F636" s="53"/>
      <c r="G636" s="53"/>
      <c r="H636" s="53"/>
      <c r="I636" s="53"/>
      <c r="J636" s="53"/>
      <c r="K636" s="53"/>
      <c r="L636" s="53"/>
    </row>
    <row r="637" spans="5:12" ht="12.95" customHeight="1" x14ac:dyDescent="0.15">
      <c r="E637" s="53"/>
      <c r="F637" s="53"/>
      <c r="G637" s="53"/>
      <c r="H637" s="53"/>
      <c r="I637" s="53"/>
      <c r="J637" s="53"/>
      <c r="K637" s="53"/>
      <c r="L637" s="53"/>
    </row>
    <row r="638" spans="5:12" ht="12.95" customHeight="1" x14ac:dyDescent="0.15">
      <c r="E638" s="53"/>
      <c r="F638" s="53"/>
      <c r="G638" s="53"/>
      <c r="H638" s="53"/>
      <c r="I638" s="53"/>
      <c r="J638" s="53"/>
      <c r="K638" s="53"/>
      <c r="L638" s="53"/>
    </row>
    <row r="639" spans="5:12" ht="12.95" customHeight="1" x14ac:dyDescent="0.15">
      <c r="E639" s="53"/>
      <c r="F639" s="53"/>
      <c r="G639" s="53"/>
      <c r="H639" s="53"/>
      <c r="I639" s="53"/>
      <c r="J639" s="53"/>
      <c r="K639" s="53"/>
      <c r="L639" s="53"/>
    </row>
    <row r="640" spans="5:12" ht="12.95" customHeight="1" x14ac:dyDescent="0.15">
      <c r="E640" s="53"/>
      <c r="F640" s="53"/>
      <c r="G640" s="53"/>
      <c r="H640" s="53"/>
      <c r="I640" s="53"/>
      <c r="J640" s="53"/>
      <c r="K640" s="53"/>
      <c r="L640" s="53"/>
    </row>
    <row r="641" spans="5:12" ht="12.95" customHeight="1" x14ac:dyDescent="0.15">
      <c r="E641" s="53"/>
      <c r="F641" s="53"/>
      <c r="G641" s="53"/>
      <c r="H641" s="53"/>
      <c r="I641" s="53"/>
      <c r="J641" s="53"/>
      <c r="K641" s="53"/>
      <c r="L641" s="53"/>
    </row>
    <row r="642" spans="5:12" ht="12.95" customHeight="1" x14ac:dyDescent="0.15">
      <c r="E642" s="53"/>
      <c r="F642" s="53"/>
      <c r="G642" s="53"/>
      <c r="H642" s="53"/>
      <c r="I642" s="53"/>
      <c r="J642" s="53"/>
      <c r="K642" s="53"/>
      <c r="L642" s="53"/>
    </row>
    <row r="643" spans="5:12" ht="12.95" customHeight="1" x14ac:dyDescent="0.15">
      <c r="E643" s="53"/>
      <c r="F643" s="53"/>
      <c r="G643" s="53"/>
      <c r="H643" s="53"/>
      <c r="I643" s="53"/>
      <c r="J643" s="53"/>
      <c r="K643" s="53"/>
      <c r="L643" s="53"/>
    </row>
    <row r="644" spans="5:12" ht="12.95" customHeight="1" x14ac:dyDescent="0.15">
      <c r="F644" s="53"/>
      <c r="G644" s="53"/>
      <c r="H644" s="53"/>
      <c r="I644" s="53"/>
      <c r="J644" s="53"/>
      <c r="K644" s="53"/>
      <c r="L644" s="53"/>
    </row>
    <row r="645" spans="5:12" ht="12.95" customHeight="1" x14ac:dyDescent="0.15">
      <c r="F645" s="53"/>
      <c r="G645" s="53"/>
      <c r="H645" s="53"/>
      <c r="I645" s="53"/>
      <c r="J645" s="53"/>
      <c r="K645" s="53"/>
      <c r="L645" s="53"/>
    </row>
    <row r="646" spans="5:12" ht="12.95" customHeight="1" x14ac:dyDescent="0.15">
      <c r="F646" s="53"/>
      <c r="G646" s="53"/>
      <c r="H646" s="53"/>
      <c r="I646" s="53"/>
      <c r="J646" s="53"/>
      <c r="K646" s="53"/>
      <c r="L646" s="53"/>
    </row>
    <row r="647" spans="5:12" ht="12.95" customHeight="1" x14ac:dyDescent="0.15">
      <c r="F647" s="53"/>
      <c r="G647" s="53"/>
      <c r="H647" s="53"/>
      <c r="I647" s="53"/>
      <c r="J647" s="53"/>
      <c r="K647" s="53"/>
      <c r="L647" s="53"/>
    </row>
    <row r="648" spans="5:12" ht="12.95" customHeight="1" x14ac:dyDescent="0.15">
      <c r="F648" s="53"/>
      <c r="G648" s="53"/>
      <c r="H648" s="53"/>
      <c r="I648" s="53"/>
      <c r="J648" s="53"/>
      <c r="K648" s="53"/>
      <c r="L648" s="53"/>
    </row>
  </sheetData>
  <sheetProtection sheet="1" objects="1" scenarios="1"/>
  <protectedRanges>
    <protectedRange sqref="F6" name="対象年"/>
    <protectedRange sqref="C6:C9" name="観光客数"/>
  </protectedRanges>
  <phoneticPr fontId="5"/>
  <dataValidations count="1">
    <dataValidation type="decimal" operator="greaterThanOrEqual" allowBlank="1" showInputMessage="1" showErrorMessage="1" error="0 以上の数値を入力してください。" sqref="C6:C9">
      <formula1>0</formula1>
    </dataValidation>
  </dataValidations>
  <printOptions horizontalCentered="1"/>
  <pageMargins left="0.19685039370078741" right="0.19685039370078741" top="0.98425196850393704" bottom="0.78740157480314965" header="0.31496062992125984" footer="0.31496062992125984"/>
  <pageSetup paperSize="9" scale="80"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県外・宿泊!$E$4:$Q$4</xm:f>
          </x14:formula1>
          <xm:sqref>F6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B1:Q91"/>
  <sheetViews>
    <sheetView topLeftCell="A55" zoomScale="145" zoomScaleNormal="145" workbookViewId="0">
      <pane xSplit="4" topLeftCell="E1" activePane="topRight" state="frozen"/>
      <selection pane="topRight" activeCell="N11" sqref="N11"/>
    </sheetView>
  </sheetViews>
  <sheetFormatPr defaultColWidth="8.625" defaultRowHeight="12.95" customHeight="1" x14ac:dyDescent="0.15"/>
  <cols>
    <col min="1" max="1" width="1.625" style="1" customWidth="1"/>
    <col min="2" max="2" width="10.625" style="1" customWidth="1"/>
    <col min="3" max="3" width="22.625" style="1" customWidth="1"/>
    <col min="4" max="4" width="20.625" style="1" customWidth="1"/>
    <col min="5" max="13" width="10.625" style="1" customWidth="1"/>
    <col min="14" max="17" width="10.625" style="111" customWidth="1"/>
    <col min="18" max="16384" width="8.625" style="1"/>
  </cols>
  <sheetData>
    <row r="1" spans="2:17" ht="20.100000000000001" customHeight="1" x14ac:dyDescent="0.15">
      <c r="B1" s="110" t="str">
        <f>入力・結果!B1</f>
        <v>鳥取県観光消費額試算ファイル ver.1.01</v>
      </c>
    </row>
    <row r="2" spans="2:17" ht="20.100000000000001" customHeight="1" x14ac:dyDescent="0.15">
      <c r="B2" s="2" t="s">
        <v>57</v>
      </c>
    </row>
    <row r="3" spans="2:17" ht="12.95" customHeight="1" x14ac:dyDescent="0.15">
      <c r="B3" s="3" t="s">
        <v>0</v>
      </c>
    </row>
    <row r="4" spans="2:17" ht="27.95" customHeight="1" x14ac:dyDescent="0.15">
      <c r="B4" s="4" t="s">
        <v>31</v>
      </c>
      <c r="C4" s="5" t="s">
        <v>32</v>
      </c>
      <c r="D4" s="6"/>
      <c r="E4" s="113">
        <v>2010</v>
      </c>
      <c r="F4" s="113">
        <v>2011</v>
      </c>
      <c r="G4" s="113">
        <v>2012</v>
      </c>
      <c r="H4" s="113">
        <v>2013</v>
      </c>
      <c r="I4" s="113">
        <v>2014</v>
      </c>
      <c r="J4" s="113">
        <v>2015</v>
      </c>
      <c r="K4" s="113">
        <v>2016</v>
      </c>
      <c r="L4" s="113">
        <v>2017</v>
      </c>
      <c r="M4" s="113">
        <v>2018</v>
      </c>
      <c r="N4" s="113">
        <v>2019</v>
      </c>
      <c r="O4" s="113">
        <v>2020</v>
      </c>
      <c r="P4" s="113">
        <v>2021</v>
      </c>
      <c r="Q4" s="114">
        <v>2022</v>
      </c>
    </row>
    <row r="5" spans="2:17" ht="12.95" customHeight="1" x14ac:dyDescent="0.15">
      <c r="B5" s="7" t="str">
        <f>入力・結果!I6</f>
        <v>01</v>
      </c>
      <c r="C5" s="8" t="str">
        <f>入力・結果!J6</f>
        <v>農業</v>
      </c>
      <c r="D5" s="9"/>
      <c r="E5" s="10">
        <f t="shared" ref="E5:Q14" si="0">SUMIF($B$48:$B$68,$B5,E$48:E$68)</f>
        <v>182.97615245808177</v>
      </c>
      <c r="F5" s="10">
        <f t="shared" si="0"/>
        <v>202.49140554468329</v>
      </c>
      <c r="G5" s="10">
        <f t="shared" si="0"/>
        <v>161.25820730868602</v>
      </c>
      <c r="H5" s="10">
        <f t="shared" si="0"/>
        <v>211.0702361402447</v>
      </c>
      <c r="I5" s="10">
        <f t="shared" si="0"/>
        <v>227.22594287780282</v>
      </c>
      <c r="J5" s="10">
        <f t="shared" si="0"/>
        <v>312.04365608852703</v>
      </c>
      <c r="K5" s="10">
        <f t="shared" si="0"/>
        <v>334.42989395724624</v>
      </c>
      <c r="L5" s="10">
        <f t="shared" si="0"/>
        <v>298.11968825100092</v>
      </c>
      <c r="M5" s="10">
        <f t="shared" si="0"/>
        <v>220.19640724076305</v>
      </c>
      <c r="N5" s="10">
        <f t="shared" si="0"/>
        <v>222.14081116407627</v>
      </c>
      <c r="O5" s="10">
        <f t="shared" si="0"/>
        <v>313.84686271829315</v>
      </c>
      <c r="P5" s="10">
        <f t="shared" si="0"/>
        <v>339.60335360154528</v>
      </c>
      <c r="Q5" s="9">
        <f t="shared" si="0"/>
        <v>268.27862565479251</v>
      </c>
    </row>
    <row r="6" spans="2:17" ht="12.95" customHeight="1" x14ac:dyDescent="0.15">
      <c r="B6" s="11" t="str">
        <f>入力・結果!I7</f>
        <v>02</v>
      </c>
      <c r="C6" s="12" t="str">
        <f>入力・結果!J7</f>
        <v>林業</v>
      </c>
      <c r="D6" s="13"/>
      <c r="E6" s="14">
        <f t="shared" si="0"/>
        <v>0</v>
      </c>
      <c r="F6" s="14">
        <f t="shared" si="0"/>
        <v>0</v>
      </c>
      <c r="G6" s="14">
        <f t="shared" si="0"/>
        <v>0</v>
      </c>
      <c r="H6" s="14">
        <f t="shared" si="0"/>
        <v>0</v>
      </c>
      <c r="I6" s="14">
        <f t="shared" si="0"/>
        <v>0</v>
      </c>
      <c r="J6" s="14">
        <f t="shared" si="0"/>
        <v>0</v>
      </c>
      <c r="K6" s="14">
        <f t="shared" si="0"/>
        <v>0</v>
      </c>
      <c r="L6" s="14">
        <f t="shared" si="0"/>
        <v>0</v>
      </c>
      <c r="M6" s="14">
        <f t="shared" si="0"/>
        <v>0</v>
      </c>
      <c r="N6" s="14">
        <f t="shared" si="0"/>
        <v>0</v>
      </c>
      <c r="O6" s="14">
        <f t="shared" si="0"/>
        <v>0</v>
      </c>
      <c r="P6" s="14">
        <f t="shared" si="0"/>
        <v>0</v>
      </c>
      <c r="Q6" s="13">
        <f t="shared" si="0"/>
        <v>0</v>
      </c>
    </row>
    <row r="7" spans="2:17" ht="12.95" customHeight="1" x14ac:dyDescent="0.15">
      <c r="B7" s="11" t="str">
        <f>入力・結果!I8</f>
        <v>03</v>
      </c>
      <c r="C7" s="12" t="str">
        <f>入力・結果!J8</f>
        <v>漁業</v>
      </c>
      <c r="D7" s="13"/>
      <c r="E7" s="14">
        <f t="shared" si="0"/>
        <v>337.59851861474294</v>
      </c>
      <c r="F7" s="14">
        <f t="shared" si="0"/>
        <v>341.61564828977833</v>
      </c>
      <c r="G7" s="14">
        <f t="shared" si="0"/>
        <v>319.13975630672093</v>
      </c>
      <c r="H7" s="14">
        <f t="shared" si="0"/>
        <v>278.06653673276077</v>
      </c>
      <c r="I7" s="14">
        <f t="shared" si="0"/>
        <v>329.06433419223168</v>
      </c>
      <c r="J7" s="14">
        <f t="shared" si="0"/>
        <v>381.04651364002621</v>
      </c>
      <c r="K7" s="14">
        <f t="shared" si="0"/>
        <v>406.50934186163943</v>
      </c>
      <c r="L7" s="14">
        <f t="shared" si="0"/>
        <v>300.67518310469734</v>
      </c>
      <c r="M7" s="14">
        <f t="shared" si="0"/>
        <v>305.05489196205951</v>
      </c>
      <c r="N7" s="14">
        <f t="shared" si="0"/>
        <v>258.50747791127787</v>
      </c>
      <c r="O7" s="14">
        <f t="shared" si="0"/>
        <v>323.24048664603544</v>
      </c>
      <c r="P7" s="14">
        <f t="shared" si="0"/>
        <v>403.42358010011213</v>
      </c>
      <c r="Q7" s="13">
        <f t="shared" si="0"/>
        <v>284.18569795870343</v>
      </c>
    </row>
    <row r="8" spans="2:17" ht="12.95" customHeight="1" x14ac:dyDescent="0.15">
      <c r="B8" s="11" t="str">
        <f>入力・結果!I9</f>
        <v>04</v>
      </c>
      <c r="C8" s="12" t="str">
        <f>入力・結果!J9</f>
        <v>鉱業</v>
      </c>
      <c r="D8" s="13"/>
      <c r="E8" s="14">
        <f t="shared" si="0"/>
        <v>0</v>
      </c>
      <c r="F8" s="14">
        <f t="shared" si="0"/>
        <v>0</v>
      </c>
      <c r="G8" s="14">
        <f t="shared" si="0"/>
        <v>0</v>
      </c>
      <c r="H8" s="14">
        <f t="shared" si="0"/>
        <v>0</v>
      </c>
      <c r="I8" s="14">
        <f t="shared" si="0"/>
        <v>0</v>
      </c>
      <c r="J8" s="14">
        <f t="shared" si="0"/>
        <v>0</v>
      </c>
      <c r="K8" s="14">
        <f t="shared" si="0"/>
        <v>0</v>
      </c>
      <c r="L8" s="14">
        <f t="shared" si="0"/>
        <v>0</v>
      </c>
      <c r="M8" s="14">
        <f t="shared" si="0"/>
        <v>0</v>
      </c>
      <c r="N8" s="14">
        <f t="shared" si="0"/>
        <v>0</v>
      </c>
      <c r="O8" s="14">
        <f t="shared" si="0"/>
        <v>0</v>
      </c>
      <c r="P8" s="14">
        <f t="shared" si="0"/>
        <v>0</v>
      </c>
      <c r="Q8" s="13">
        <f t="shared" si="0"/>
        <v>0</v>
      </c>
    </row>
    <row r="9" spans="2:17" ht="12.95" customHeight="1" x14ac:dyDescent="0.15">
      <c r="B9" s="11" t="str">
        <f>入力・結果!I10</f>
        <v>05</v>
      </c>
      <c r="C9" s="12" t="str">
        <f>入力・結果!J10</f>
        <v>飲食料品</v>
      </c>
      <c r="D9" s="13"/>
      <c r="E9" s="14">
        <f t="shared" si="0"/>
        <v>2310.759989090745</v>
      </c>
      <c r="F9" s="14">
        <f t="shared" si="0"/>
        <v>2645.5355721015185</v>
      </c>
      <c r="G9" s="14">
        <f t="shared" si="0"/>
        <v>2492.8553368262674</v>
      </c>
      <c r="H9" s="14">
        <f t="shared" si="0"/>
        <v>2411.5388669127597</v>
      </c>
      <c r="I9" s="14">
        <f t="shared" si="0"/>
        <v>2952.7714123091878</v>
      </c>
      <c r="J9" s="14">
        <f t="shared" si="0"/>
        <v>3822.4526467518967</v>
      </c>
      <c r="K9" s="14">
        <f t="shared" si="0"/>
        <v>3926.7140212085505</v>
      </c>
      <c r="L9" s="14">
        <f t="shared" si="0"/>
        <v>3718.1315442100172</v>
      </c>
      <c r="M9" s="14">
        <f t="shared" si="0"/>
        <v>2858.55469013827</v>
      </c>
      <c r="N9" s="14">
        <f t="shared" si="0"/>
        <v>2705.1386232322093</v>
      </c>
      <c r="O9" s="14">
        <f t="shared" si="0"/>
        <v>2758.552316881397</v>
      </c>
      <c r="P9" s="14">
        <f t="shared" si="0"/>
        <v>2913.5147339709119</v>
      </c>
      <c r="Q9" s="13">
        <f t="shared" si="0"/>
        <v>2904.5185673047085</v>
      </c>
    </row>
    <row r="10" spans="2:17" ht="12.95" customHeight="1" x14ac:dyDescent="0.15">
      <c r="B10" s="15" t="str">
        <f>入力・結果!I11</f>
        <v>06</v>
      </c>
      <c r="C10" s="16" t="str">
        <f>入力・結果!J11</f>
        <v>繊維製品</v>
      </c>
      <c r="D10" s="17"/>
      <c r="E10" s="18">
        <f t="shared" si="0"/>
        <v>328.22292748621851</v>
      </c>
      <c r="F10" s="18">
        <f t="shared" si="0"/>
        <v>378.92455899327967</v>
      </c>
      <c r="G10" s="18">
        <f t="shared" si="0"/>
        <v>337.97350104659068</v>
      </c>
      <c r="H10" s="18">
        <f t="shared" si="0"/>
        <v>295.5287971503742</v>
      </c>
      <c r="I10" s="18">
        <f t="shared" si="0"/>
        <v>403.6192176645738</v>
      </c>
      <c r="J10" s="18">
        <f t="shared" si="0"/>
        <v>482.08410088951956</v>
      </c>
      <c r="K10" s="18">
        <f t="shared" si="0"/>
        <v>521.67917858946305</v>
      </c>
      <c r="L10" s="18">
        <f t="shared" si="0"/>
        <v>470.91159414041346</v>
      </c>
      <c r="M10" s="18">
        <f t="shared" si="0"/>
        <v>341.08425828019881</v>
      </c>
      <c r="N10" s="18">
        <f t="shared" si="0"/>
        <v>378.3700709593403</v>
      </c>
      <c r="O10" s="18">
        <f t="shared" si="0"/>
        <v>474.69653871224847</v>
      </c>
      <c r="P10" s="18">
        <f t="shared" si="0"/>
        <v>463.04314351140283</v>
      </c>
      <c r="Q10" s="17">
        <f t="shared" si="0"/>
        <v>481.64339193417646</v>
      </c>
    </row>
    <row r="11" spans="2:17" ht="12.95" customHeight="1" x14ac:dyDescent="0.15">
      <c r="B11" s="11" t="str">
        <f>入力・結果!I12</f>
        <v>07</v>
      </c>
      <c r="C11" s="12" t="str">
        <f>入力・結果!J12</f>
        <v>パルプ・紙・木製品</v>
      </c>
      <c r="D11" s="13"/>
      <c r="E11" s="14">
        <f t="shared" si="0"/>
        <v>52.74881151198224</v>
      </c>
      <c r="F11" s="14">
        <f t="shared" si="0"/>
        <v>77.345914334539202</v>
      </c>
      <c r="G11" s="14">
        <f t="shared" si="0"/>
        <v>56.463158404179367</v>
      </c>
      <c r="H11" s="14">
        <f t="shared" si="0"/>
        <v>58.702010789471714</v>
      </c>
      <c r="I11" s="14">
        <f t="shared" si="0"/>
        <v>67.077080121197667</v>
      </c>
      <c r="J11" s="14">
        <f t="shared" si="0"/>
        <v>79.900141670987821</v>
      </c>
      <c r="K11" s="14">
        <f t="shared" si="0"/>
        <v>69.596364248443024</v>
      </c>
      <c r="L11" s="14">
        <f t="shared" si="0"/>
        <v>88.243506656500259</v>
      </c>
      <c r="M11" s="14">
        <f t="shared" si="0"/>
        <v>200.05745597275242</v>
      </c>
      <c r="N11" s="14">
        <f t="shared" si="0"/>
        <v>191.79740057626142</v>
      </c>
      <c r="O11" s="14">
        <f t="shared" si="0"/>
        <v>161.27240887246487</v>
      </c>
      <c r="P11" s="14">
        <f t="shared" si="0"/>
        <v>168.30387103905343</v>
      </c>
      <c r="Q11" s="13">
        <f t="shared" si="0"/>
        <v>180.93798011133234</v>
      </c>
    </row>
    <row r="12" spans="2:17" ht="12.95" customHeight="1" x14ac:dyDescent="0.15">
      <c r="B12" s="11" t="str">
        <f>入力・結果!I13</f>
        <v>08</v>
      </c>
      <c r="C12" s="12" t="str">
        <f>入力・結果!J13</f>
        <v>化学製品</v>
      </c>
      <c r="D12" s="13"/>
      <c r="E12" s="14">
        <f t="shared" si="0"/>
        <v>32.667613426432304</v>
      </c>
      <c r="F12" s="14">
        <f t="shared" si="0"/>
        <v>47.25955737018861</v>
      </c>
      <c r="G12" s="14">
        <f t="shared" si="0"/>
        <v>39.925703534359471</v>
      </c>
      <c r="H12" s="14">
        <f t="shared" si="0"/>
        <v>31.646221636214932</v>
      </c>
      <c r="I12" s="14">
        <f t="shared" si="0"/>
        <v>52.863788855106428</v>
      </c>
      <c r="J12" s="14">
        <f t="shared" si="0"/>
        <v>67.360050900320005</v>
      </c>
      <c r="K12" s="14">
        <f t="shared" si="0"/>
        <v>66.930146439993266</v>
      </c>
      <c r="L12" s="14">
        <f t="shared" si="0"/>
        <v>61.662413467859153</v>
      </c>
      <c r="M12" s="14">
        <f t="shared" si="0"/>
        <v>51.547061482621707</v>
      </c>
      <c r="N12" s="14">
        <f t="shared" si="0"/>
        <v>49.491506865201416</v>
      </c>
      <c r="O12" s="14">
        <f t="shared" si="0"/>
        <v>84.242417758445441</v>
      </c>
      <c r="P12" s="14">
        <f t="shared" si="0"/>
        <v>56.4743968865534</v>
      </c>
      <c r="Q12" s="13">
        <f t="shared" si="0"/>
        <v>71.005951421150343</v>
      </c>
    </row>
    <row r="13" spans="2:17" ht="12.95" customHeight="1" x14ac:dyDescent="0.15">
      <c r="B13" s="11" t="str">
        <f>入力・結果!I14</f>
        <v>09</v>
      </c>
      <c r="C13" s="12" t="str">
        <f>入力・結果!J14</f>
        <v>石油・石炭製品</v>
      </c>
      <c r="D13" s="13"/>
      <c r="E13" s="14">
        <f t="shared" si="0"/>
        <v>0</v>
      </c>
      <c r="F13" s="14">
        <f t="shared" si="0"/>
        <v>0</v>
      </c>
      <c r="G13" s="14">
        <f t="shared" si="0"/>
        <v>0</v>
      </c>
      <c r="H13" s="14">
        <f t="shared" si="0"/>
        <v>0</v>
      </c>
      <c r="I13" s="14">
        <f t="shared" si="0"/>
        <v>0</v>
      </c>
      <c r="J13" s="14">
        <f t="shared" si="0"/>
        <v>0</v>
      </c>
      <c r="K13" s="14">
        <f t="shared" si="0"/>
        <v>0</v>
      </c>
      <c r="L13" s="14">
        <f t="shared" si="0"/>
        <v>0</v>
      </c>
      <c r="M13" s="14">
        <f t="shared" si="0"/>
        <v>0</v>
      </c>
      <c r="N13" s="14">
        <f t="shared" si="0"/>
        <v>0</v>
      </c>
      <c r="O13" s="14">
        <f t="shared" si="0"/>
        <v>0</v>
      </c>
      <c r="P13" s="14">
        <f t="shared" si="0"/>
        <v>0</v>
      </c>
      <c r="Q13" s="13">
        <f t="shared" si="0"/>
        <v>0</v>
      </c>
    </row>
    <row r="14" spans="2:17" ht="12.95" customHeight="1" x14ac:dyDescent="0.15">
      <c r="B14" s="19" t="str">
        <f>入力・結果!I15</f>
        <v>10</v>
      </c>
      <c r="C14" s="20" t="str">
        <f>入力・結果!J15</f>
        <v>プラスチック・ゴム製品</v>
      </c>
      <c r="D14" s="21"/>
      <c r="E14" s="22">
        <f t="shared" si="0"/>
        <v>0</v>
      </c>
      <c r="F14" s="22">
        <f t="shared" si="0"/>
        <v>0</v>
      </c>
      <c r="G14" s="22">
        <f t="shared" si="0"/>
        <v>0</v>
      </c>
      <c r="H14" s="22">
        <f t="shared" si="0"/>
        <v>0</v>
      </c>
      <c r="I14" s="22">
        <f t="shared" si="0"/>
        <v>0</v>
      </c>
      <c r="J14" s="22">
        <f t="shared" si="0"/>
        <v>0</v>
      </c>
      <c r="K14" s="22">
        <f t="shared" si="0"/>
        <v>0</v>
      </c>
      <c r="L14" s="22">
        <f t="shared" si="0"/>
        <v>0</v>
      </c>
      <c r="M14" s="22">
        <f t="shared" si="0"/>
        <v>0</v>
      </c>
      <c r="N14" s="22">
        <f t="shared" si="0"/>
        <v>0</v>
      </c>
      <c r="O14" s="22">
        <f t="shared" si="0"/>
        <v>0</v>
      </c>
      <c r="P14" s="22">
        <f t="shared" si="0"/>
        <v>0</v>
      </c>
      <c r="Q14" s="21">
        <f t="shared" si="0"/>
        <v>0</v>
      </c>
    </row>
    <row r="15" spans="2:17" ht="12.95" customHeight="1" x14ac:dyDescent="0.15">
      <c r="B15" s="11" t="str">
        <f>入力・結果!I16</f>
        <v>11</v>
      </c>
      <c r="C15" s="12" t="str">
        <f>入力・結果!J16</f>
        <v>窯業・土石製品</v>
      </c>
      <c r="D15" s="13"/>
      <c r="E15" s="14">
        <f t="shared" ref="E15:Q24" si="1">SUMIF($B$48:$B$68,$B15,E$48:E$68)</f>
        <v>138.20717440511146</v>
      </c>
      <c r="F15" s="14">
        <f t="shared" si="1"/>
        <v>103.80469255190653</v>
      </c>
      <c r="G15" s="14">
        <f t="shared" si="1"/>
        <v>96.886274766117211</v>
      </c>
      <c r="H15" s="14">
        <f t="shared" si="1"/>
        <v>104.19249755602897</v>
      </c>
      <c r="I15" s="14">
        <f t="shared" si="1"/>
        <v>143.98187012776057</v>
      </c>
      <c r="J15" s="14">
        <f t="shared" si="1"/>
        <v>148.29068037977478</v>
      </c>
      <c r="K15" s="14">
        <f t="shared" si="1"/>
        <v>121.3048308365595</v>
      </c>
      <c r="L15" s="14">
        <f t="shared" si="1"/>
        <v>132.3874602296184</v>
      </c>
      <c r="M15" s="14">
        <f t="shared" si="1"/>
        <v>104.14610381182753</v>
      </c>
      <c r="N15" s="14">
        <f t="shared" si="1"/>
        <v>61.157202119357621</v>
      </c>
      <c r="O15" s="14">
        <f t="shared" si="1"/>
        <v>81.172680625018046</v>
      </c>
      <c r="P15" s="14">
        <f t="shared" si="1"/>
        <v>68.362060191916257</v>
      </c>
      <c r="Q15" s="13">
        <f t="shared" si="1"/>
        <v>93.476599066512108</v>
      </c>
    </row>
    <row r="16" spans="2:17" ht="12.95" customHeight="1" x14ac:dyDescent="0.15">
      <c r="B16" s="11" t="str">
        <f>入力・結果!I17</f>
        <v>12</v>
      </c>
      <c r="C16" s="12" t="str">
        <f>入力・結果!J17</f>
        <v>鉄鋼</v>
      </c>
      <c r="D16" s="13"/>
      <c r="E16" s="14">
        <f t="shared" si="1"/>
        <v>0</v>
      </c>
      <c r="F16" s="14">
        <f t="shared" si="1"/>
        <v>0</v>
      </c>
      <c r="G16" s="14">
        <f t="shared" si="1"/>
        <v>0</v>
      </c>
      <c r="H16" s="14">
        <f t="shared" si="1"/>
        <v>0</v>
      </c>
      <c r="I16" s="14">
        <f t="shared" si="1"/>
        <v>0</v>
      </c>
      <c r="J16" s="14">
        <f t="shared" si="1"/>
        <v>0</v>
      </c>
      <c r="K16" s="14">
        <f t="shared" si="1"/>
        <v>0</v>
      </c>
      <c r="L16" s="14">
        <f t="shared" si="1"/>
        <v>0</v>
      </c>
      <c r="M16" s="14">
        <f t="shared" si="1"/>
        <v>0</v>
      </c>
      <c r="N16" s="14">
        <f t="shared" si="1"/>
        <v>0</v>
      </c>
      <c r="O16" s="14">
        <f t="shared" si="1"/>
        <v>0</v>
      </c>
      <c r="P16" s="14">
        <f t="shared" si="1"/>
        <v>0</v>
      </c>
      <c r="Q16" s="13">
        <f t="shared" si="1"/>
        <v>0</v>
      </c>
    </row>
    <row r="17" spans="2:17" ht="12.95" customHeight="1" x14ac:dyDescent="0.15">
      <c r="B17" s="11" t="str">
        <f>入力・結果!I18</f>
        <v>13</v>
      </c>
      <c r="C17" s="12" t="str">
        <f>入力・結果!J18</f>
        <v>非鉄金属</v>
      </c>
      <c r="D17" s="13"/>
      <c r="E17" s="14">
        <f t="shared" si="1"/>
        <v>0</v>
      </c>
      <c r="F17" s="14">
        <f t="shared" si="1"/>
        <v>0</v>
      </c>
      <c r="G17" s="14">
        <f t="shared" si="1"/>
        <v>0</v>
      </c>
      <c r="H17" s="14">
        <f t="shared" si="1"/>
        <v>0</v>
      </c>
      <c r="I17" s="14">
        <f t="shared" si="1"/>
        <v>0</v>
      </c>
      <c r="J17" s="14">
        <f t="shared" si="1"/>
        <v>0</v>
      </c>
      <c r="K17" s="14">
        <f t="shared" si="1"/>
        <v>0</v>
      </c>
      <c r="L17" s="14">
        <f t="shared" si="1"/>
        <v>0</v>
      </c>
      <c r="M17" s="14">
        <f t="shared" si="1"/>
        <v>0</v>
      </c>
      <c r="N17" s="14">
        <f t="shared" si="1"/>
        <v>0</v>
      </c>
      <c r="O17" s="14">
        <f t="shared" si="1"/>
        <v>0</v>
      </c>
      <c r="P17" s="14">
        <f t="shared" si="1"/>
        <v>0</v>
      </c>
      <c r="Q17" s="13">
        <f t="shared" si="1"/>
        <v>0</v>
      </c>
    </row>
    <row r="18" spans="2:17" ht="12.95" customHeight="1" x14ac:dyDescent="0.15">
      <c r="B18" s="11" t="str">
        <f>入力・結果!I19</f>
        <v>14</v>
      </c>
      <c r="C18" s="12" t="str">
        <f>入力・結果!J19</f>
        <v>金属製品</v>
      </c>
      <c r="D18" s="13"/>
      <c r="E18" s="14">
        <f t="shared" si="1"/>
        <v>0</v>
      </c>
      <c r="F18" s="14">
        <f t="shared" si="1"/>
        <v>0</v>
      </c>
      <c r="G18" s="14">
        <f t="shared" si="1"/>
        <v>0</v>
      </c>
      <c r="H18" s="14">
        <f t="shared" si="1"/>
        <v>0</v>
      </c>
      <c r="I18" s="14">
        <f t="shared" si="1"/>
        <v>0</v>
      </c>
      <c r="J18" s="14">
        <f t="shared" si="1"/>
        <v>0</v>
      </c>
      <c r="K18" s="14">
        <f t="shared" si="1"/>
        <v>0</v>
      </c>
      <c r="L18" s="14">
        <f t="shared" si="1"/>
        <v>0</v>
      </c>
      <c r="M18" s="14">
        <f t="shared" si="1"/>
        <v>0</v>
      </c>
      <c r="N18" s="14">
        <f t="shared" si="1"/>
        <v>0</v>
      </c>
      <c r="O18" s="14">
        <f t="shared" si="1"/>
        <v>0</v>
      </c>
      <c r="P18" s="14">
        <f t="shared" si="1"/>
        <v>0</v>
      </c>
      <c r="Q18" s="13">
        <f t="shared" si="1"/>
        <v>0</v>
      </c>
    </row>
    <row r="19" spans="2:17" ht="12.95" customHeight="1" x14ac:dyDescent="0.15">
      <c r="B19" s="11" t="str">
        <f>入力・結果!I20</f>
        <v>15</v>
      </c>
      <c r="C19" s="12" t="str">
        <f>入力・結果!J20</f>
        <v>はん用機械</v>
      </c>
      <c r="D19" s="13"/>
      <c r="E19" s="14">
        <f t="shared" si="1"/>
        <v>0</v>
      </c>
      <c r="F19" s="14">
        <f t="shared" si="1"/>
        <v>0</v>
      </c>
      <c r="G19" s="14">
        <f t="shared" si="1"/>
        <v>0</v>
      </c>
      <c r="H19" s="14">
        <f t="shared" si="1"/>
        <v>0</v>
      </c>
      <c r="I19" s="14">
        <f t="shared" si="1"/>
        <v>0</v>
      </c>
      <c r="J19" s="14">
        <f t="shared" si="1"/>
        <v>0</v>
      </c>
      <c r="K19" s="14">
        <f t="shared" si="1"/>
        <v>0</v>
      </c>
      <c r="L19" s="14">
        <f t="shared" si="1"/>
        <v>0</v>
      </c>
      <c r="M19" s="14">
        <f t="shared" si="1"/>
        <v>0</v>
      </c>
      <c r="N19" s="14">
        <f t="shared" si="1"/>
        <v>0</v>
      </c>
      <c r="O19" s="14">
        <f t="shared" si="1"/>
        <v>0</v>
      </c>
      <c r="P19" s="14">
        <f t="shared" si="1"/>
        <v>0</v>
      </c>
      <c r="Q19" s="13">
        <f t="shared" si="1"/>
        <v>0</v>
      </c>
    </row>
    <row r="20" spans="2:17" ht="12.95" customHeight="1" x14ac:dyDescent="0.15">
      <c r="B20" s="15" t="str">
        <f>入力・結果!I21</f>
        <v>16</v>
      </c>
      <c r="C20" s="16" t="str">
        <f>入力・結果!J21</f>
        <v>生産用機械</v>
      </c>
      <c r="D20" s="17"/>
      <c r="E20" s="18">
        <f t="shared" si="1"/>
        <v>0</v>
      </c>
      <c r="F20" s="18">
        <f t="shared" si="1"/>
        <v>0</v>
      </c>
      <c r="G20" s="18">
        <f t="shared" si="1"/>
        <v>0</v>
      </c>
      <c r="H20" s="18">
        <f t="shared" si="1"/>
        <v>0</v>
      </c>
      <c r="I20" s="18">
        <f t="shared" si="1"/>
        <v>0</v>
      </c>
      <c r="J20" s="18">
        <f t="shared" si="1"/>
        <v>0</v>
      </c>
      <c r="K20" s="18">
        <f t="shared" si="1"/>
        <v>0</v>
      </c>
      <c r="L20" s="18">
        <f t="shared" si="1"/>
        <v>0</v>
      </c>
      <c r="M20" s="18">
        <f t="shared" si="1"/>
        <v>0</v>
      </c>
      <c r="N20" s="18">
        <f t="shared" si="1"/>
        <v>0</v>
      </c>
      <c r="O20" s="18">
        <f t="shared" si="1"/>
        <v>0</v>
      </c>
      <c r="P20" s="18">
        <f t="shared" si="1"/>
        <v>0</v>
      </c>
      <c r="Q20" s="17">
        <f t="shared" si="1"/>
        <v>0</v>
      </c>
    </row>
    <row r="21" spans="2:17" ht="12.95" customHeight="1" x14ac:dyDescent="0.15">
      <c r="B21" s="11" t="str">
        <f>入力・結果!I22</f>
        <v>17</v>
      </c>
      <c r="C21" s="12" t="str">
        <f>入力・結果!J22</f>
        <v>業務用機械</v>
      </c>
      <c r="D21" s="13"/>
      <c r="E21" s="14">
        <f t="shared" si="1"/>
        <v>0</v>
      </c>
      <c r="F21" s="14">
        <f t="shared" si="1"/>
        <v>0</v>
      </c>
      <c r="G21" s="14">
        <f t="shared" si="1"/>
        <v>0</v>
      </c>
      <c r="H21" s="14">
        <f t="shared" si="1"/>
        <v>0</v>
      </c>
      <c r="I21" s="14">
        <f t="shared" si="1"/>
        <v>0</v>
      </c>
      <c r="J21" s="14">
        <f t="shared" si="1"/>
        <v>0</v>
      </c>
      <c r="K21" s="14">
        <f t="shared" si="1"/>
        <v>0</v>
      </c>
      <c r="L21" s="14">
        <f t="shared" si="1"/>
        <v>0</v>
      </c>
      <c r="M21" s="14">
        <f t="shared" si="1"/>
        <v>0</v>
      </c>
      <c r="N21" s="14">
        <f t="shared" si="1"/>
        <v>0</v>
      </c>
      <c r="O21" s="14">
        <f t="shared" si="1"/>
        <v>0</v>
      </c>
      <c r="P21" s="14">
        <f t="shared" si="1"/>
        <v>0</v>
      </c>
      <c r="Q21" s="13">
        <f t="shared" si="1"/>
        <v>0</v>
      </c>
    </row>
    <row r="22" spans="2:17" ht="12.95" customHeight="1" x14ac:dyDescent="0.15">
      <c r="B22" s="11" t="str">
        <f>入力・結果!I23</f>
        <v>18</v>
      </c>
      <c r="C22" s="12" t="str">
        <f>入力・結果!J23</f>
        <v>電子部品</v>
      </c>
      <c r="D22" s="13"/>
      <c r="E22" s="14">
        <f t="shared" si="1"/>
        <v>0</v>
      </c>
      <c r="F22" s="14">
        <f t="shared" si="1"/>
        <v>0</v>
      </c>
      <c r="G22" s="14">
        <f t="shared" si="1"/>
        <v>0</v>
      </c>
      <c r="H22" s="14">
        <f t="shared" si="1"/>
        <v>0</v>
      </c>
      <c r="I22" s="14">
        <f t="shared" si="1"/>
        <v>0</v>
      </c>
      <c r="J22" s="14">
        <f t="shared" si="1"/>
        <v>0</v>
      </c>
      <c r="K22" s="14">
        <f t="shared" si="1"/>
        <v>0</v>
      </c>
      <c r="L22" s="14">
        <f t="shared" si="1"/>
        <v>0</v>
      </c>
      <c r="M22" s="14">
        <f t="shared" si="1"/>
        <v>0</v>
      </c>
      <c r="N22" s="14">
        <f t="shared" si="1"/>
        <v>0</v>
      </c>
      <c r="O22" s="14">
        <f t="shared" si="1"/>
        <v>0</v>
      </c>
      <c r="P22" s="14">
        <f t="shared" si="1"/>
        <v>0</v>
      </c>
      <c r="Q22" s="13">
        <f t="shared" si="1"/>
        <v>0</v>
      </c>
    </row>
    <row r="23" spans="2:17" ht="12.95" customHeight="1" x14ac:dyDescent="0.15">
      <c r="B23" s="11" t="str">
        <f>入力・結果!I24</f>
        <v>19</v>
      </c>
      <c r="C23" s="12" t="str">
        <f>入力・結果!J24</f>
        <v>電気機械</v>
      </c>
      <c r="D23" s="13"/>
      <c r="E23" s="14">
        <f t="shared" si="1"/>
        <v>32.317665683383275</v>
      </c>
      <c r="F23" s="14">
        <f t="shared" si="1"/>
        <v>9.9383828933635421</v>
      </c>
      <c r="G23" s="14">
        <f t="shared" si="1"/>
        <v>42.638987504083566</v>
      </c>
      <c r="H23" s="14">
        <f t="shared" si="1"/>
        <v>38.849192595871671</v>
      </c>
      <c r="I23" s="14">
        <f t="shared" si="1"/>
        <v>47.690351213876163</v>
      </c>
      <c r="J23" s="14">
        <f t="shared" si="1"/>
        <v>33.189672555792882</v>
      </c>
      <c r="K23" s="14">
        <f t="shared" si="1"/>
        <v>15.297088032317792</v>
      </c>
      <c r="L23" s="14">
        <f t="shared" si="1"/>
        <v>22.210111643515635</v>
      </c>
      <c r="M23" s="14">
        <f t="shared" si="1"/>
        <v>50.352695633104005</v>
      </c>
      <c r="N23" s="14">
        <f t="shared" si="1"/>
        <v>48.273712606604178</v>
      </c>
      <c r="O23" s="14">
        <f t="shared" si="1"/>
        <v>40.59084165840202</v>
      </c>
      <c r="P23" s="14">
        <f t="shared" si="1"/>
        <v>42.360598614514373</v>
      </c>
      <c r="Q23" s="13">
        <f t="shared" si="1"/>
        <v>45.54049233863801</v>
      </c>
    </row>
    <row r="24" spans="2:17" ht="12.95" customHeight="1" x14ac:dyDescent="0.15">
      <c r="B24" s="19" t="str">
        <f>入力・結果!I25</f>
        <v>20</v>
      </c>
      <c r="C24" s="20" t="str">
        <f>入力・結果!J25</f>
        <v>情報通信機器</v>
      </c>
      <c r="D24" s="21"/>
      <c r="E24" s="22">
        <f t="shared" si="1"/>
        <v>0</v>
      </c>
      <c r="F24" s="22">
        <f t="shared" si="1"/>
        <v>0</v>
      </c>
      <c r="G24" s="22">
        <f t="shared" si="1"/>
        <v>0</v>
      </c>
      <c r="H24" s="22">
        <f t="shared" si="1"/>
        <v>0</v>
      </c>
      <c r="I24" s="22">
        <f t="shared" si="1"/>
        <v>0</v>
      </c>
      <c r="J24" s="22">
        <f t="shared" si="1"/>
        <v>0</v>
      </c>
      <c r="K24" s="22">
        <f t="shared" si="1"/>
        <v>0</v>
      </c>
      <c r="L24" s="22">
        <f t="shared" si="1"/>
        <v>0</v>
      </c>
      <c r="M24" s="22">
        <f t="shared" si="1"/>
        <v>0</v>
      </c>
      <c r="N24" s="22">
        <f t="shared" si="1"/>
        <v>0</v>
      </c>
      <c r="O24" s="22">
        <f t="shared" si="1"/>
        <v>0</v>
      </c>
      <c r="P24" s="22">
        <f t="shared" si="1"/>
        <v>0</v>
      </c>
      <c r="Q24" s="21">
        <f t="shared" si="1"/>
        <v>0</v>
      </c>
    </row>
    <row r="25" spans="2:17" ht="12.95" customHeight="1" x14ac:dyDescent="0.15">
      <c r="B25" s="11" t="str">
        <f>入力・結果!I26</f>
        <v>21</v>
      </c>
      <c r="C25" s="12" t="str">
        <f>入力・結果!J26</f>
        <v>輸送機械</v>
      </c>
      <c r="D25" s="13"/>
      <c r="E25" s="14">
        <f t="shared" ref="E25:Q34" si="2">SUMIF($B$48:$B$68,$B25,E$48:E$68)</f>
        <v>0</v>
      </c>
      <c r="F25" s="14">
        <f t="shared" si="2"/>
        <v>0</v>
      </c>
      <c r="G25" s="14">
        <f t="shared" si="2"/>
        <v>0</v>
      </c>
      <c r="H25" s="14">
        <f t="shared" si="2"/>
        <v>0</v>
      </c>
      <c r="I25" s="14">
        <f t="shared" si="2"/>
        <v>0</v>
      </c>
      <c r="J25" s="14">
        <f t="shared" si="2"/>
        <v>0</v>
      </c>
      <c r="K25" s="14">
        <f t="shared" si="2"/>
        <v>0</v>
      </c>
      <c r="L25" s="14">
        <f t="shared" si="2"/>
        <v>0</v>
      </c>
      <c r="M25" s="14">
        <f t="shared" si="2"/>
        <v>0</v>
      </c>
      <c r="N25" s="14">
        <f t="shared" si="2"/>
        <v>0</v>
      </c>
      <c r="O25" s="14">
        <f t="shared" si="2"/>
        <v>0</v>
      </c>
      <c r="P25" s="14">
        <f t="shared" si="2"/>
        <v>0</v>
      </c>
      <c r="Q25" s="13">
        <f t="shared" si="2"/>
        <v>0</v>
      </c>
    </row>
    <row r="26" spans="2:17" ht="12.95" customHeight="1" x14ac:dyDescent="0.15">
      <c r="B26" s="11" t="str">
        <f>入力・結果!I27</f>
        <v>22</v>
      </c>
      <c r="C26" s="12" t="str">
        <f>入力・結果!J27</f>
        <v>その他の製造工業製品</v>
      </c>
      <c r="D26" s="13"/>
      <c r="E26" s="14">
        <f t="shared" si="2"/>
        <v>399.55894825754177</v>
      </c>
      <c r="F26" s="14">
        <f t="shared" si="2"/>
        <v>384.46732841087965</v>
      </c>
      <c r="G26" s="14">
        <f t="shared" si="2"/>
        <v>318.30570779100088</v>
      </c>
      <c r="H26" s="14">
        <f t="shared" si="2"/>
        <v>439.69445458935098</v>
      </c>
      <c r="I26" s="14">
        <f t="shared" si="2"/>
        <v>643.13662902272915</v>
      </c>
      <c r="J26" s="14">
        <f t="shared" si="2"/>
        <v>553.72042728487872</v>
      </c>
      <c r="K26" s="14">
        <f t="shared" si="2"/>
        <v>651.70442686416425</v>
      </c>
      <c r="L26" s="14">
        <f t="shared" si="2"/>
        <v>604.72973681708197</v>
      </c>
      <c r="M26" s="14">
        <f t="shared" si="2"/>
        <v>1030.1417901040843</v>
      </c>
      <c r="N26" s="14">
        <f t="shared" si="2"/>
        <v>951.11381933161715</v>
      </c>
      <c r="O26" s="14">
        <f t="shared" si="2"/>
        <v>818.40580375837771</v>
      </c>
      <c r="P26" s="14">
        <f t="shared" si="2"/>
        <v>882.1978850744772</v>
      </c>
      <c r="Q26" s="13">
        <f t="shared" si="2"/>
        <v>1037.2803454986524</v>
      </c>
    </row>
    <row r="27" spans="2:17" ht="12.95" customHeight="1" x14ac:dyDescent="0.15">
      <c r="B27" s="11" t="str">
        <f>入力・結果!I28</f>
        <v>23</v>
      </c>
      <c r="C27" s="12" t="str">
        <f>入力・結果!J28</f>
        <v>建設</v>
      </c>
      <c r="D27" s="13"/>
      <c r="E27" s="14">
        <f t="shared" si="2"/>
        <v>0</v>
      </c>
      <c r="F27" s="14">
        <f t="shared" si="2"/>
        <v>0</v>
      </c>
      <c r="G27" s="14">
        <f t="shared" si="2"/>
        <v>0</v>
      </c>
      <c r="H27" s="14">
        <f t="shared" si="2"/>
        <v>0</v>
      </c>
      <c r="I27" s="14">
        <f t="shared" si="2"/>
        <v>0</v>
      </c>
      <c r="J27" s="14">
        <f t="shared" si="2"/>
        <v>0</v>
      </c>
      <c r="K27" s="14">
        <f t="shared" si="2"/>
        <v>0</v>
      </c>
      <c r="L27" s="14">
        <f t="shared" si="2"/>
        <v>0</v>
      </c>
      <c r="M27" s="14">
        <f t="shared" si="2"/>
        <v>0</v>
      </c>
      <c r="N27" s="14">
        <f t="shared" si="2"/>
        <v>0</v>
      </c>
      <c r="O27" s="14">
        <f t="shared" si="2"/>
        <v>0</v>
      </c>
      <c r="P27" s="14">
        <f t="shared" si="2"/>
        <v>0</v>
      </c>
      <c r="Q27" s="13">
        <f t="shared" si="2"/>
        <v>0</v>
      </c>
    </row>
    <row r="28" spans="2:17" ht="12.95" customHeight="1" x14ac:dyDescent="0.15">
      <c r="B28" s="11" t="str">
        <f>入力・結果!I29</f>
        <v>24</v>
      </c>
      <c r="C28" s="12" t="str">
        <f>入力・結果!J29</f>
        <v>電力・ガス・熱供給</v>
      </c>
      <c r="D28" s="13"/>
      <c r="E28" s="14">
        <f t="shared" si="2"/>
        <v>0</v>
      </c>
      <c r="F28" s="14">
        <f t="shared" si="2"/>
        <v>0</v>
      </c>
      <c r="G28" s="14">
        <f t="shared" si="2"/>
        <v>0</v>
      </c>
      <c r="H28" s="14">
        <f t="shared" si="2"/>
        <v>0</v>
      </c>
      <c r="I28" s="14">
        <f t="shared" si="2"/>
        <v>0</v>
      </c>
      <c r="J28" s="14">
        <f t="shared" si="2"/>
        <v>0</v>
      </c>
      <c r="K28" s="14">
        <f t="shared" si="2"/>
        <v>0</v>
      </c>
      <c r="L28" s="14">
        <f t="shared" si="2"/>
        <v>0</v>
      </c>
      <c r="M28" s="14">
        <f t="shared" si="2"/>
        <v>0</v>
      </c>
      <c r="N28" s="14">
        <f t="shared" si="2"/>
        <v>0</v>
      </c>
      <c r="O28" s="14">
        <f t="shared" si="2"/>
        <v>0</v>
      </c>
      <c r="P28" s="14">
        <f t="shared" si="2"/>
        <v>0</v>
      </c>
      <c r="Q28" s="13">
        <f t="shared" si="2"/>
        <v>0</v>
      </c>
    </row>
    <row r="29" spans="2:17" ht="12.95" customHeight="1" x14ac:dyDescent="0.15">
      <c r="B29" s="11" t="str">
        <f>入力・結果!I30</f>
        <v>25</v>
      </c>
      <c r="C29" s="12" t="str">
        <f>入力・結果!J30</f>
        <v>水道</v>
      </c>
      <c r="D29" s="13"/>
      <c r="E29" s="14">
        <f t="shared" si="2"/>
        <v>0</v>
      </c>
      <c r="F29" s="14">
        <f t="shared" si="2"/>
        <v>0</v>
      </c>
      <c r="G29" s="14">
        <f t="shared" si="2"/>
        <v>0</v>
      </c>
      <c r="H29" s="14">
        <f t="shared" si="2"/>
        <v>0</v>
      </c>
      <c r="I29" s="14">
        <f t="shared" si="2"/>
        <v>0</v>
      </c>
      <c r="J29" s="14">
        <f t="shared" si="2"/>
        <v>0</v>
      </c>
      <c r="K29" s="14">
        <f t="shared" si="2"/>
        <v>0</v>
      </c>
      <c r="L29" s="14">
        <f t="shared" si="2"/>
        <v>0</v>
      </c>
      <c r="M29" s="14">
        <f t="shared" si="2"/>
        <v>0</v>
      </c>
      <c r="N29" s="14">
        <f t="shared" si="2"/>
        <v>0</v>
      </c>
      <c r="O29" s="14">
        <f t="shared" si="2"/>
        <v>0</v>
      </c>
      <c r="P29" s="14">
        <f t="shared" si="2"/>
        <v>0</v>
      </c>
      <c r="Q29" s="13">
        <f t="shared" si="2"/>
        <v>0</v>
      </c>
    </row>
    <row r="30" spans="2:17" ht="12.95" customHeight="1" x14ac:dyDescent="0.15">
      <c r="B30" s="15" t="str">
        <f>入力・結果!I31</f>
        <v>26</v>
      </c>
      <c r="C30" s="16" t="str">
        <f>入力・結果!J31</f>
        <v>廃棄物処理</v>
      </c>
      <c r="D30" s="17"/>
      <c r="E30" s="18">
        <f t="shared" si="2"/>
        <v>0</v>
      </c>
      <c r="F30" s="18">
        <f t="shared" si="2"/>
        <v>0</v>
      </c>
      <c r="G30" s="18">
        <f t="shared" si="2"/>
        <v>0</v>
      </c>
      <c r="H30" s="18">
        <f t="shared" si="2"/>
        <v>0</v>
      </c>
      <c r="I30" s="18">
        <f t="shared" si="2"/>
        <v>0</v>
      </c>
      <c r="J30" s="18">
        <f t="shared" si="2"/>
        <v>0</v>
      </c>
      <c r="K30" s="18">
        <f t="shared" si="2"/>
        <v>0</v>
      </c>
      <c r="L30" s="18">
        <f t="shared" si="2"/>
        <v>0</v>
      </c>
      <c r="M30" s="18">
        <f t="shared" si="2"/>
        <v>0</v>
      </c>
      <c r="N30" s="18">
        <f t="shared" si="2"/>
        <v>0</v>
      </c>
      <c r="O30" s="18">
        <f t="shared" si="2"/>
        <v>0</v>
      </c>
      <c r="P30" s="18">
        <f t="shared" si="2"/>
        <v>0</v>
      </c>
      <c r="Q30" s="17">
        <f t="shared" si="2"/>
        <v>0</v>
      </c>
    </row>
    <row r="31" spans="2:17" ht="12.95" customHeight="1" x14ac:dyDescent="0.15">
      <c r="B31" s="11" t="str">
        <f>入力・結果!I32</f>
        <v>27</v>
      </c>
      <c r="C31" s="12" t="str">
        <f>入力・結果!J32</f>
        <v>商業</v>
      </c>
      <c r="D31" s="13"/>
      <c r="E31" s="14">
        <f t="shared" si="2"/>
        <v>0</v>
      </c>
      <c r="F31" s="14">
        <f t="shared" si="2"/>
        <v>0</v>
      </c>
      <c r="G31" s="14">
        <f t="shared" si="2"/>
        <v>0</v>
      </c>
      <c r="H31" s="14">
        <f t="shared" si="2"/>
        <v>0</v>
      </c>
      <c r="I31" s="14">
        <f t="shared" si="2"/>
        <v>0</v>
      </c>
      <c r="J31" s="14">
        <f t="shared" si="2"/>
        <v>0</v>
      </c>
      <c r="K31" s="14">
        <f t="shared" si="2"/>
        <v>0</v>
      </c>
      <c r="L31" s="14">
        <f t="shared" si="2"/>
        <v>0</v>
      </c>
      <c r="M31" s="14">
        <f t="shared" si="2"/>
        <v>0</v>
      </c>
      <c r="N31" s="14">
        <f t="shared" si="2"/>
        <v>0</v>
      </c>
      <c r="O31" s="14">
        <f t="shared" si="2"/>
        <v>0</v>
      </c>
      <c r="P31" s="14">
        <f t="shared" si="2"/>
        <v>0</v>
      </c>
      <c r="Q31" s="13">
        <f t="shared" si="2"/>
        <v>0</v>
      </c>
    </row>
    <row r="32" spans="2:17" ht="12.95" customHeight="1" x14ac:dyDescent="0.15">
      <c r="B32" s="11" t="str">
        <f>入力・結果!I33</f>
        <v>28</v>
      </c>
      <c r="C32" s="12" t="str">
        <f>入力・結果!J33</f>
        <v>金融・保険</v>
      </c>
      <c r="D32" s="13"/>
      <c r="E32" s="14">
        <f t="shared" si="2"/>
        <v>0</v>
      </c>
      <c r="F32" s="14">
        <f t="shared" si="2"/>
        <v>0</v>
      </c>
      <c r="G32" s="14">
        <f t="shared" si="2"/>
        <v>0</v>
      </c>
      <c r="H32" s="14">
        <f t="shared" si="2"/>
        <v>0</v>
      </c>
      <c r="I32" s="14">
        <f t="shared" si="2"/>
        <v>0</v>
      </c>
      <c r="J32" s="14">
        <f t="shared" si="2"/>
        <v>0</v>
      </c>
      <c r="K32" s="14">
        <f t="shared" si="2"/>
        <v>0</v>
      </c>
      <c r="L32" s="14">
        <f t="shared" si="2"/>
        <v>0</v>
      </c>
      <c r="M32" s="14">
        <f t="shared" si="2"/>
        <v>0</v>
      </c>
      <c r="N32" s="14">
        <f t="shared" si="2"/>
        <v>0</v>
      </c>
      <c r="O32" s="14">
        <f t="shared" si="2"/>
        <v>0</v>
      </c>
      <c r="P32" s="14">
        <f t="shared" si="2"/>
        <v>0</v>
      </c>
      <c r="Q32" s="13">
        <f t="shared" si="2"/>
        <v>0</v>
      </c>
    </row>
    <row r="33" spans="2:17" ht="12.95" customHeight="1" x14ac:dyDescent="0.15">
      <c r="B33" s="11" t="str">
        <f>入力・結果!I34</f>
        <v>29</v>
      </c>
      <c r="C33" s="12" t="str">
        <f>入力・結果!J34</f>
        <v>不動産</v>
      </c>
      <c r="D33" s="13"/>
      <c r="E33" s="14">
        <f t="shared" si="2"/>
        <v>0</v>
      </c>
      <c r="F33" s="14">
        <f t="shared" si="2"/>
        <v>0</v>
      </c>
      <c r="G33" s="14">
        <f t="shared" si="2"/>
        <v>0</v>
      </c>
      <c r="H33" s="14">
        <f t="shared" si="2"/>
        <v>0</v>
      </c>
      <c r="I33" s="14">
        <f t="shared" si="2"/>
        <v>0</v>
      </c>
      <c r="J33" s="14">
        <f t="shared" si="2"/>
        <v>0</v>
      </c>
      <c r="K33" s="14">
        <f t="shared" si="2"/>
        <v>0</v>
      </c>
      <c r="L33" s="14">
        <f t="shared" si="2"/>
        <v>0</v>
      </c>
      <c r="M33" s="14">
        <f t="shared" si="2"/>
        <v>0</v>
      </c>
      <c r="N33" s="14">
        <f t="shared" si="2"/>
        <v>0</v>
      </c>
      <c r="O33" s="14">
        <f t="shared" si="2"/>
        <v>0</v>
      </c>
      <c r="P33" s="14">
        <f t="shared" si="2"/>
        <v>0</v>
      </c>
      <c r="Q33" s="13">
        <f t="shared" si="2"/>
        <v>0</v>
      </c>
    </row>
    <row r="34" spans="2:17" ht="12.95" customHeight="1" x14ac:dyDescent="0.15">
      <c r="B34" s="19" t="str">
        <f>入力・結果!I35</f>
        <v>30</v>
      </c>
      <c r="C34" s="20" t="str">
        <f>入力・結果!J35</f>
        <v>運輸・郵便</v>
      </c>
      <c r="D34" s="21"/>
      <c r="E34" s="22">
        <f t="shared" si="2"/>
        <v>3426</v>
      </c>
      <c r="F34" s="22">
        <f t="shared" si="2"/>
        <v>3190</v>
      </c>
      <c r="G34" s="22">
        <f t="shared" si="2"/>
        <v>4371</v>
      </c>
      <c r="H34" s="22">
        <f t="shared" si="2"/>
        <v>4921</v>
      </c>
      <c r="I34" s="22">
        <f t="shared" si="2"/>
        <v>4875</v>
      </c>
      <c r="J34" s="22">
        <f t="shared" si="2"/>
        <v>2721</v>
      </c>
      <c r="K34" s="22">
        <f t="shared" si="2"/>
        <v>1665</v>
      </c>
      <c r="L34" s="22">
        <f t="shared" si="2"/>
        <v>1445</v>
      </c>
      <c r="M34" s="22">
        <f t="shared" si="2"/>
        <v>1618</v>
      </c>
      <c r="N34" s="22">
        <f t="shared" si="2"/>
        <v>1804</v>
      </c>
      <c r="O34" s="22">
        <f t="shared" si="2"/>
        <v>1759</v>
      </c>
      <c r="P34" s="22">
        <f t="shared" si="2"/>
        <v>1801</v>
      </c>
      <c r="Q34" s="21">
        <f t="shared" si="2"/>
        <v>1818</v>
      </c>
    </row>
    <row r="35" spans="2:17" ht="12.95" customHeight="1" x14ac:dyDescent="0.15">
      <c r="B35" s="15" t="str">
        <f>入力・結果!I36</f>
        <v>31</v>
      </c>
      <c r="C35" s="16" t="str">
        <f>入力・結果!J36</f>
        <v>情報通信</v>
      </c>
      <c r="D35" s="17"/>
      <c r="E35" s="18">
        <f t="shared" ref="E35:Q43" si="3">SUMIF($B$48:$B$68,$B35,E$48:E$68)</f>
        <v>0</v>
      </c>
      <c r="F35" s="18">
        <f t="shared" si="3"/>
        <v>0</v>
      </c>
      <c r="G35" s="18">
        <f t="shared" si="3"/>
        <v>0</v>
      </c>
      <c r="H35" s="18">
        <f t="shared" si="3"/>
        <v>0</v>
      </c>
      <c r="I35" s="18">
        <f t="shared" si="3"/>
        <v>0</v>
      </c>
      <c r="J35" s="18">
        <f t="shared" si="3"/>
        <v>0</v>
      </c>
      <c r="K35" s="18">
        <f t="shared" si="3"/>
        <v>0</v>
      </c>
      <c r="L35" s="18">
        <f t="shared" si="3"/>
        <v>0</v>
      </c>
      <c r="M35" s="18">
        <f t="shared" si="3"/>
        <v>0</v>
      </c>
      <c r="N35" s="18">
        <f t="shared" si="3"/>
        <v>0</v>
      </c>
      <c r="O35" s="18">
        <f t="shared" si="3"/>
        <v>0</v>
      </c>
      <c r="P35" s="18">
        <f t="shared" si="3"/>
        <v>0</v>
      </c>
      <c r="Q35" s="17">
        <f t="shared" si="3"/>
        <v>0</v>
      </c>
    </row>
    <row r="36" spans="2:17" ht="12.95" customHeight="1" x14ac:dyDescent="0.15">
      <c r="B36" s="11" t="str">
        <f>入力・結果!I37</f>
        <v>32</v>
      </c>
      <c r="C36" s="12" t="str">
        <f>入力・結果!J37</f>
        <v>公務</v>
      </c>
      <c r="D36" s="13"/>
      <c r="E36" s="14">
        <f t="shared" si="3"/>
        <v>0</v>
      </c>
      <c r="F36" s="14">
        <f t="shared" si="3"/>
        <v>0</v>
      </c>
      <c r="G36" s="14">
        <f t="shared" si="3"/>
        <v>0</v>
      </c>
      <c r="H36" s="14">
        <f t="shared" si="3"/>
        <v>0</v>
      </c>
      <c r="I36" s="14">
        <f t="shared" si="3"/>
        <v>0</v>
      </c>
      <c r="J36" s="14">
        <f t="shared" si="3"/>
        <v>0</v>
      </c>
      <c r="K36" s="14">
        <f t="shared" si="3"/>
        <v>0</v>
      </c>
      <c r="L36" s="14">
        <f t="shared" si="3"/>
        <v>0</v>
      </c>
      <c r="M36" s="14">
        <f t="shared" si="3"/>
        <v>0</v>
      </c>
      <c r="N36" s="14">
        <f t="shared" si="3"/>
        <v>0</v>
      </c>
      <c r="O36" s="14">
        <f t="shared" si="3"/>
        <v>0</v>
      </c>
      <c r="P36" s="14">
        <f t="shared" si="3"/>
        <v>0</v>
      </c>
      <c r="Q36" s="13">
        <f t="shared" si="3"/>
        <v>0</v>
      </c>
    </row>
    <row r="37" spans="2:17" ht="12.95" customHeight="1" x14ac:dyDescent="0.15">
      <c r="B37" s="11" t="str">
        <f>入力・結果!I38</f>
        <v>33</v>
      </c>
      <c r="C37" s="12" t="str">
        <f>入力・結果!J38</f>
        <v>教育・研究</v>
      </c>
      <c r="D37" s="13"/>
      <c r="E37" s="14">
        <f t="shared" si="3"/>
        <v>0</v>
      </c>
      <c r="F37" s="14">
        <f t="shared" si="3"/>
        <v>0</v>
      </c>
      <c r="G37" s="14">
        <f t="shared" si="3"/>
        <v>0</v>
      </c>
      <c r="H37" s="14">
        <f t="shared" si="3"/>
        <v>0</v>
      </c>
      <c r="I37" s="14">
        <f t="shared" si="3"/>
        <v>0</v>
      </c>
      <c r="J37" s="14">
        <f t="shared" si="3"/>
        <v>0</v>
      </c>
      <c r="K37" s="14">
        <f t="shared" si="3"/>
        <v>0</v>
      </c>
      <c r="L37" s="14">
        <f t="shared" si="3"/>
        <v>0</v>
      </c>
      <c r="M37" s="14">
        <f t="shared" si="3"/>
        <v>0</v>
      </c>
      <c r="N37" s="14">
        <f t="shared" si="3"/>
        <v>0</v>
      </c>
      <c r="O37" s="14">
        <f t="shared" si="3"/>
        <v>0</v>
      </c>
      <c r="P37" s="14">
        <f t="shared" si="3"/>
        <v>0</v>
      </c>
      <c r="Q37" s="13">
        <f t="shared" si="3"/>
        <v>0</v>
      </c>
    </row>
    <row r="38" spans="2:17" ht="12.95" customHeight="1" x14ac:dyDescent="0.15">
      <c r="B38" s="11" t="str">
        <f>入力・結果!I39</f>
        <v>34</v>
      </c>
      <c r="C38" s="12" t="str">
        <f>入力・結果!J39</f>
        <v>医療・福祉</v>
      </c>
      <c r="D38" s="13"/>
      <c r="E38" s="14">
        <f t="shared" si="3"/>
        <v>0</v>
      </c>
      <c r="F38" s="14">
        <f t="shared" si="3"/>
        <v>0</v>
      </c>
      <c r="G38" s="14">
        <f t="shared" si="3"/>
        <v>0</v>
      </c>
      <c r="H38" s="14">
        <f t="shared" si="3"/>
        <v>0</v>
      </c>
      <c r="I38" s="14">
        <f t="shared" si="3"/>
        <v>0</v>
      </c>
      <c r="J38" s="14">
        <f t="shared" si="3"/>
        <v>0</v>
      </c>
      <c r="K38" s="14">
        <f t="shared" si="3"/>
        <v>0</v>
      </c>
      <c r="L38" s="14">
        <f t="shared" si="3"/>
        <v>0</v>
      </c>
      <c r="M38" s="14">
        <f t="shared" si="3"/>
        <v>0</v>
      </c>
      <c r="N38" s="14">
        <f t="shared" si="3"/>
        <v>0</v>
      </c>
      <c r="O38" s="14">
        <f t="shared" si="3"/>
        <v>0</v>
      </c>
      <c r="P38" s="14">
        <f t="shared" si="3"/>
        <v>0</v>
      </c>
      <c r="Q38" s="13">
        <f t="shared" si="3"/>
        <v>0</v>
      </c>
    </row>
    <row r="39" spans="2:17" ht="12.95" customHeight="1" x14ac:dyDescent="0.15">
      <c r="B39" s="19" t="str">
        <f>入力・結果!I40</f>
        <v>35</v>
      </c>
      <c r="C39" s="20" t="str">
        <f>入力・結果!J40</f>
        <v>他に分類されない会員制団体</v>
      </c>
      <c r="D39" s="21"/>
      <c r="E39" s="22">
        <f t="shared" si="3"/>
        <v>0</v>
      </c>
      <c r="F39" s="22">
        <f t="shared" si="3"/>
        <v>0</v>
      </c>
      <c r="G39" s="22">
        <f t="shared" si="3"/>
        <v>0</v>
      </c>
      <c r="H39" s="22">
        <f t="shared" si="3"/>
        <v>0</v>
      </c>
      <c r="I39" s="22">
        <f t="shared" si="3"/>
        <v>0</v>
      </c>
      <c r="J39" s="22">
        <f t="shared" si="3"/>
        <v>0</v>
      </c>
      <c r="K39" s="22">
        <f t="shared" si="3"/>
        <v>0</v>
      </c>
      <c r="L39" s="22">
        <f t="shared" si="3"/>
        <v>0</v>
      </c>
      <c r="M39" s="22">
        <f t="shared" si="3"/>
        <v>0</v>
      </c>
      <c r="N39" s="22">
        <f t="shared" si="3"/>
        <v>0</v>
      </c>
      <c r="O39" s="22">
        <f t="shared" si="3"/>
        <v>0</v>
      </c>
      <c r="P39" s="22">
        <f t="shared" si="3"/>
        <v>0</v>
      </c>
      <c r="Q39" s="21">
        <f t="shared" si="3"/>
        <v>0</v>
      </c>
    </row>
    <row r="40" spans="2:17" ht="12.95" customHeight="1" x14ac:dyDescent="0.15">
      <c r="B40" s="11" t="str">
        <f>入力・結果!I41</f>
        <v>36</v>
      </c>
      <c r="C40" s="12" t="str">
        <f>入力・結果!J41</f>
        <v>対事業所サービス</v>
      </c>
      <c r="D40" s="13"/>
      <c r="E40" s="14">
        <f t="shared" si="3"/>
        <v>0</v>
      </c>
      <c r="F40" s="14">
        <f t="shared" si="3"/>
        <v>0</v>
      </c>
      <c r="G40" s="14">
        <f t="shared" si="3"/>
        <v>0</v>
      </c>
      <c r="H40" s="14">
        <f t="shared" si="3"/>
        <v>0</v>
      </c>
      <c r="I40" s="14">
        <f t="shared" si="3"/>
        <v>0</v>
      </c>
      <c r="J40" s="14">
        <f t="shared" si="3"/>
        <v>0</v>
      </c>
      <c r="K40" s="14">
        <f t="shared" si="3"/>
        <v>0</v>
      </c>
      <c r="L40" s="14">
        <f t="shared" si="3"/>
        <v>0</v>
      </c>
      <c r="M40" s="14">
        <f t="shared" si="3"/>
        <v>0</v>
      </c>
      <c r="N40" s="14">
        <f t="shared" si="3"/>
        <v>0</v>
      </c>
      <c r="O40" s="14">
        <f t="shared" si="3"/>
        <v>0</v>
      </c>
      <c r="P40" s="14">
        <f t="shared" si="3"/>
        <v>0</v>
      </c>
      <c r="Q40" s="13">
        <f t="shared" si="3"/>
        <v>0</v>
      </c>
    </row>
    <row r="41" spans="2:17" ht="12.95" customHeight="1" x14ac:dyDescent="0.15">
      <c r="B41" s="11" t="str">
        <f>入力・結果!I42</f>
        <v>37</v>
      </c>
      <c r="C41" s="12" t="str">
        <f>入力・結果!J42</f>
        <v>対個人サービス</v>
      </c>
      <c r="D41" s="13"/>
      <c r="E41" s="14">
        <f t="shared" si="3"/>
        <v>17910.942199065754</v>
      </c>
      <c r="F41" s="14">
        <f t="shared" si="3"/>
        <v>17469.61693950987</v>
      </c>
      <c r="G41" s="14">
        <f t="shared" si="3"/>
        <v>15694.553366511978</v>
      </c>
      <c r="H41" s="14">
        <f t="shared" si="3"/>
        <v>16394.711185896918</v>
      </c>
      <c r="I41" s="14">
        <f t="shared" si="3"/>
        <v>17760.564819533101</v>
      </c>
      <c r="J41" s="14">
        <f t="shared" si="3"/>
        <v>20425.912109838275</v>
      </c>
      <c r="K41" s="14">
        <f t="shared" si="3"/>
        <v>20752.840094260224</v>
      </c>
      <c r="L41" s="14">
        <f t="shared" si="3"/>
        <v>21271.928761479296</v>
      </c>
      <c r="M41" s="14">
        <f t="shared" si="3"/>
        <v>21736.860734664853</v>
      </c>
      <c r="N41" s="14">
        <f t="shared" si="3"/>
        <v>22255.009375234054</v>
      </c>
      <c r="O41" s="14">
        <f t="shared" si="3"/>
        <v>21774.979634273594</v>
      </c>
      <c r="P41" s="14">
        <f t="shared" si="3"/>
        <v>22355.716377009514</v>
      </c>
      <c r="Q41" s="13">
        <f t="shared" si="3"/>
        <v>23638.136974204877</v>
      </c>
    </row>
    <row r="42" spans="2:17" ht="12.95" customHeight="1" x14ac:dyDescent="0.15">
      <c r="B42" s="11" t="str">
        <f>入力・結果!I43</f>
        <v>38</v>
      </c>
      <c r="C42" s="12" t="str">
        <f>入力・結果!J43</f>
        <v>事務用品</v>
      </c>
      <c r="D42" s="13"/>
      <c r="E42" s="14">
        <f t="shared" si="3"/>
        <v>0</v>
      </c>
      <c r="F42" s="14">
        <f t="shared" si="3"/>
        <v>0</v>
      </c>
      <c r="G42" s="14">
        <f t="shared" si="3"/>
        <v>0</v>
      </c>
      <c r="H42" s="14">
        <f t="shared" si="3"/>
        <v>0</v>
      </c>
      <c r="I42" s="14">
        <f t="shared" si="3"/>
        <v>0</v>
      </c>
      <c r="J42" s="14">
        <f t="shared" si="3"/>
        <v>0</v>
      </c>
      <c r="K42" s="14">
        <f t="shared" si="3"/>
        <v>0</v>
      </c>
      <c r="L42" s="14">
        <f t="shared" si="3"/>
        <v>0</v>
      </c>
      <c r="M42" s="14">
        <f t="shared" si="3"/>
        <v>0</v>
      </c>
      <c r="N42" s="14">
        <f t="shared" si="3"/>
        <v>0</v>
      </c>
      <c r="O42" s="14">
        <f t="shared" si="3"/>
        <v>0</v>
      </c>
      <c r="P42" s="14">
        <f t="shared" si="3"/>
        <v>0</v>
      </c>
      <c r="Q42" s="13">
        <f t="shared" si="3"/>
        <v>0</v>
      </c>
    </row>
    <row r="43" spans="2:17" ht="12.95" customHeight="1" x14ac:dyDescent="0.15">
      <c r="B43" s="23" t="str">
        <f>入力・結果!I44</f>
        <v>39</v>
      </c>
      <c r="C43" s="24" t="str">
        <f>入力・結果!J44</f>
        <v>分類不明</v>
      </c>
      <c r="D43" s="25"/>
      <c r="E43" s="26">
        <f t="shared" si="3"/>
        <v>0</v>
      </c>
      <c r="F43" s="26">
        <f t="shared" si="3"/>
        <v>0</v>
      </c>
      <c r="G43" s="26">
        <f t="shared" si="3"/>
        <v>0</v>
      </c>
      <c r="H43" s="26">
        <f t="shared" si="3"/>
        <v>0</v>
      </c>
      <c r="I43" s="26">
        <f t="shared" si="3"/>
        <v>0</v>
      </c>
      <c r="J43" s="26">
        <f t="shared" si="3"/>
        <v>0</v>
      </c>
      <c r="K43" s="26">
        <f t="shared" si="3"/>
        <v>0</v>
      </c>
      <c r="L43" s="26">
        <f t="shared" si="3"/>
        <v>0</v>
      </c>
      <c r="M43" s="26">
        <f t="shared" si="3"/>
        <v>0</v>
      </c>
      <c r="N43" s="26">
        <f t="shared" si="3"/>
        <v>0</v>
      </c>
      <c r="O43" s="26">
        <f t="shared" si="3"/>
        <v>0</v>
      </c>
      <c r="P43" s="26">
        <f t="shared" si="3"/>
        <v>0</v>
      </c>
      <c r="Q43" s="25">
        <f t="shared" si="3"/>
        <v>0</v>
      </c>
    </row>
    <row r="44" spans="2:17" ht="12.95" customHeight="1" x14ac:dyDescent="0.15">
      <c r="B44" s="27"/>
      <c r="C44" s="28"/>
      <c r="D44" s="29"/>
      <c r="E44" s="29"/>
      <c r="F44" s="29"/>
      <c r="G44" s="29"/>
      <c r="H44" s="29"/>
      <c r="I44" s="29"/>
      <c r="J44" s="29"/>
      <c r="K44" s="29"/>
      <c r="L44" s="29"/>
      <c r="M44" s="29"/>
      <c r="N44" s="29"/>
      <c r="O44" s="29"/>
      <c r="P44" s="29"/>
      <c r="Q44" s="29"/>
    </row>
    <row r="45" spans="2:17" ht="20.100000000000001" customHeight="1" x14ac:dyDescent="0.15">
      <c r="B45" s="2" t="s">
        <v>58</v>
      </c>
      <c r="M45" s="111"/>
    </row>
    <row r="46" spans="2:17" ht="12.95" customHeight="1" x14ac:dyDescent="0.15">
      <c r="B46" s="3" t="s">
        <v>0</v>
      </c>
      <c r="M46" s="111"/>
    </row>
    <row r="47" spans="2:17" ht="27.95" customHeight="1" x14ac:dyDescent="0.15">
      <c r="B47" s="30" t="s">
        <v>31</v>
      </c>
      <c r="C47" s="5" t="s">
        <v>32</v>
      </c>
      <c r="D47" s="31" t="s">
        <v>1</v>
      </c>
      <c r="E47" s="113">
        <f t="shared" ref="E47:Q47" si="4">E4</f>
        <v>2010</v>
      </c>
      <c r="F47" s="113">
        <f t="shared" si="4"/>
        <v>2011</v>
      </c>
      <c r="G47" s="113">
        <f t="shared" si="4"/>
        <v>2012</v>
      </c>
      <c r="H47" s="113">
        <f t="shared" si="4"/>
        <v>2013</v>
      </c>
      <c r="I47" s="113">
        <f t="shared" si="4"/>
        <v>2014</v>
      </c>
      <c r="J47" s="113">
        <f t="shared" si="4"/>
        <v>2015</v>
      </c>
      <c r="K47" s="113">
        <f t="shared" si="4"/>
        <v>2016</v>
      </c>
      <c r="L47" s="113">
        <f t="shared" si="4"/>
        <v>2017</v>
      </c>
      <c r="M47" s="113">
        <f t="shared" si="4"/>
        <v>2018</v>
      </c>
      <c r="N47" s="113">
        <f>N4</f>
        <v>2019</v>
      </c>
      <c r="O47" s="113">
        <f t="shared" si="4"/>
        <v>2020</v>
      </c>
      <c r="P47" s="113">
        <f t="shared" si="4"/>
        <v>2021</v>
      </c>
      <c r="Q47" s="114">
        <f t="shared" si="4"/>
        <v>2022</v>
      </c>
    </row>
    <row r="48" spans="2:17" ht="12.95" customHeight="1" x14ac:dyDescent="0.15">
      <c r="B48" s="32" t="str">
        <f>IF(C48="","",INDEX($B$5:$C$43,MATCH(C48,$C$5:$C$43,0),1))</f>
        <v>37</v>
      </c>
      <c r="C48" s="50" t="s">
        <v>2</v>
      </c>
      <c r="D48" s="33" t="s">
        <v>3</v>
      </c>
      <c r="E48" s="34">
        <v>13206</v>
      </c>
      <c r="F48" s="34">
        <v>12696</v>
      </c>
      <c r="G48" s="34">
        <v>11113</v>
      </c>
      <c r="H48" s="34">
        <v>11524</v>
      </c>
      <c r="I48" s="34">
        <v>12140</v>
      </c>
      <c r="J48" s="34">
        <v>14036</v>
      </c>
      <c r="K48" s="34">
        <v>14237</v>
      </c>
      <c r="L48" s="34">
        <v>14700</v>
      </c>
      <c r="M48" s="34">
        <v>14955</v>
      </c>
      <c r="N48" s="34">
        <v>15205</v>
      </c>
      <c r="O48" s="34">
        <v>15085</v>
      </c>
      <c r="P48" s="34">
        <v>15196</v>
      </c>
      <c r="Q48" s="35">
        <v>15947</v>
      </c>
    </row>
    <row r="49" spans="2:17" ht="12.95" customHeight="1" x14ac:dyDescent="0.15">
      <c r="B49" s="36" t="str">
        <f>IF(C49="","",INDEX($B$5:$C$43,MATCH(C49,$C$5:$C$43,0),1))</f>
        <v>30</v>
      </c>
      <c r="C49" s="51" t="s">
        <v>150</v>
      </c>
      <c r="D49" s="37" t="s">
        <v>4</v>
      </c>
      <c r="E49" s="38">
        <v>3426</v>
      </c>
      <c r="F49" s="38">
        <v>3190</v>
      </c>
      <c r="G49" s="38">
        <v>4371</v>
      </c>
      <c r="H49" s="38">
        <v>4921</v>
      </c>
      <c r="I49" s="38">
        <v>4875</v>
      </c>
      <c r="J49" s="38">
        <v>2721</v>
      </c>
      <c r="K49" s="38">
        <v>1665</v>
      </c>
      <c r="L49" s="38">
        <v>1445</v>
      </c>
      <c r="M49" s="38">
        <v>1618</v>
      </c>
      <c r="N49" s="38">
        <v>1804</v>
      </c>
      <c r="O49" s="38">
        <v>1759</v>
      </c>
      <c r="P49" s="38">
        <v>1801</v>
      </c>
      <c r="Q49" s="39">
        <v>1818</v>
      </c>
    </row>
    <row r="50" spans="2:17" ht="12.95" customHeight="1" x14ac:dyDescent="0.15">
      <c r="B50" s="36" t="str">
        <f>IF(C50="","",INDEX($B$5:$C$43,MATCH(C50,$C$5:$C$43,0),1))</f>
        <v>37</v>
      </c>
      <c r="C50" s="51" t="s">
        <v>2</v>
      </c>
      <c r="D50" s="37" t="s">
        <v>5</v>
      </c>
      <c r="E50" s="38">
        <v>3141</v>
      </c>
      <c r="F50" s="38">
        <v>3139</v>
      </c>
      <c r="G50" s="38">
        <v>2991</v>
      </c>
      <c r="H50" s="38">
        <v>3270</v>
      </c>
      <c r="I50" s="38">
        <v>3535</v>
      </c>
      <c r="J50" s="38">
        <v>3812</v>
      </c>
      <c r="K50" s="38">
        <v>3766</v>
      </c>
      <c r="L50" s="38">
        <v>3916</v>
      </c>
      <c r="M50" s="38">
        <v>3958</v>
      </c>
      <c r="N50" s="38">
        <v>4193</v>
      </c>
      <c r="O50" s="38">
        <v>4093</v>
      </c>
      <c r="P50" s="38">
        <v>4284</v>
      </c>
      <c r="Q50" s="39">
        <v>4567</v>
      </c>
    </row>
    <row r="51" spans="2:17" ht="12.95" customHeight="1" x14ac:dyDescent="0.15">
      <c r="B51" s="36" t="str">
        <f>IF(C51="","",INDEX($B$5:$C$43,MATCH(C51,$C$5:$C$43,0),1))</f>
        <v/>
      </c>
      <c r="C51" s="51"/>
      <c r="D51" s="37" t="s">
        <v>82</v>
      </c>
      <c r="E51" s="38">
        <v>5379</v>
      </c>
      <c r="F51" s="38">
        <v>5826</v>
      </c>
      <c r="G51" s="38">
        <v>5456</v>
      </c>
      <c r="H51" s="38">
        <v>5470</v>
      </c>
      <c r="I51" s="38">
        <v>6953</v>
      </c>
      <c r="J51" s="38">
        <v>8458</v>
      </c>
      <c r="K51" s="38">
        <v>8864</v>
      </c>
      <c r="L51" s="38">
        <v>8353</v>
      </c>
      <c r="M51" s="38">
        <v>7985</v>
      </c>
      <c r="N51" s="38">
        <v>7723</v>
      </c>
      <c r="O51" s="38">
        <v>7653</v>
      </c>
      <c r="P51" s="38">
        <v>8213</v>
      </c>
      <c r="Q51" s="39">
        <v>8491</v>
      </c>
    </row>
    <row r="52" spans="2:17" ht="12.95" customHeight="1" x14ac:dyDescent="0.15">
      <c r="B52" s="36" t="str">
        <f t="shared" ref="B52:B68" si="5">IF(C52="","",INDEX($B$5:$C$43,MATCH(C52,$C$5:$C$43,0),1))</f>
        <v>01</v>
      </c>
      <c r="C52" s="51" t="s">
        <v>6</v>
      </c>
      <c r="D52" s="40" t="s">
        <v>7</v>
      </c>
      <c r="E52" s="41">
        <f t="shared" ref="E52:M52" si="6">E$51*E74/SUM(E$73,E$91)</f>
        <v>182.97615245808177</v>
      </c>
      <c r="F52" s="41">
        <f t="shared" si="6"/>
        <v>202.49140554468329</v>
      </c>
      <c r="G52" s="41">
        <f t="shared" si="6"/>
        <v>161.25820730868602</v>
      </c>
      <c r="H52" s="41">
        <f t="shared" si="6"/>
        <v>211.0702361402447</v>
      </c>
      <c r="I52" s="41">
        <f t="shared" si="6"/>
        <v>227.22594287780282</v>
      </c>
      <c r="J52" s="41">
        <f t="shared" si="6"/>
        <v>312.04365608852703</v>
      </c>
      <c r="K52" s="41">
        <f t="shared" si="6"/>
        <v>334.42989395724624</v>
      </c>
      <c r="L52" s="41">
        <f t="shared" si="6"/>
        <v>298.11968825100092</v>
      </c>
      <c r="M52" s="41">
        <f t="shared" si="6"/>
        <v>220.19640724076305</v>
      </c>
      <c r="N52" s="41">
        <f t="shared" ref="N52:N67" si="7">N$51*N74/SUM(N$73,N$91)</f>
        <v>222.14081116407627</v>
      </c>
      <c r="O52" s="41">
        <f t="shared" ref="O52:Q52" si="8">O$51*O74/SUM(O$73,O$91)</f>
        <v>313.84686271829315</v>
      </c>
      <c r="P52" s="41">
        <f t="shared" si="8"/>
        <v>339.60335360154528</v>
      </c>
      <c r="Q52" s="42">
        <f t="shared" si="8"/>
        <v>268.27862565479251</v>
      </c>
    </row>
    <row r="53" spans="2:17" ht="12.95" customHeight="1" x14ac:dyDescent="0.15">
      <c r="B53" s="36" t="str">
        <f t="shared" si="5"/>
        <v>05</v>
      </c>
      <c r="C53" s="51" t="s">
        <v>151</v>
      </c>
      <c r="D53" s="40" t="s">
        <v>8</v>
      </c>
      <c r="E53" s="41">
        <f t="shared" ref="E53:M53" si="9">E$51*E75/SUM(E$73,E$91)</f>
        <v>154.68291311318404</v>
      </c>
      <c r="F53" s="41">
        <f t="shared" si="9"/>
        <v>168.10861072439263</v>
      </c>
      <c r="G53" s="41">
        <f t="shared" si="9"/>
        <v>143.87804108064992</v>
      </c>
      <c r="H53" s="41">
        <f t="shared" si="9"/>
        <v>150.5928068483739</v>
      </c>
      <c r="I53" s="41">
        <f t="shared" si="9"/>
        <v>193.20239303833864</v>
      </c>
      <c r="J53" s="41">
        <f t="shared" si="9"/>
        <v>217.11930086220951</v>
      </c>
      <c r="K53" s="41">
        <f t="shared" si="9"/>
        <v>240.04039723952198</v>
      </c>
      <c r="L53" s="41">
        <f t="shared" si="9"/>
        <v>220.94177031427091</v>
      </c>
      <c r="M53" s="41">
        <f t="shared" si="9"/>
        <v>500.89859483086701</v>
      </c>
      <c r="N53" s="41">
        <f t="shared" si="7"/>
        <v>480.21728544797156</v>
      </c>
      <c r="O53" s="41">
        <f t="shared" ref="O53:Q53" si="10">O$51*O75/SUM(O$73,O$91)</f>
        <v>403.78961432064295</v>
      </c>
      <c r="P53" s="41">
        <f t="shared" si="10"/>
        <v>421.39480429831769</v>
      </c>
      <c r="Q53" s="42">
        <f t="shared" si="10"/>
        <v>453.02775419500296</v>
      </c>
    </row>
    <row r="54" spans="2:17" ht="12.95" customHeight="1" x14ac:dyDescent="0.15">
      <c r="B54" s="36" t="str">
        <f t="shared" si="5"/>
        <v>03</v>
      </c>
      <c r="C54" s="51" t="s">
        <v>9</v>
      </c>
      <c r="D54" s="40" t="s">
        <v>10</v>
      </c>
      <c r="E54" s="41">
        <f t="shared" ref="E54:M54" si="11">E$51*E76/SUM(E$73,E$91)</f>
        <v>337.59851861474294</v>
      </c>
      <c r="F54" s="41">
        <f t="shared" si="11"/>
        <v>341.61564828977833</v>
      </c>
      <c r="G54" s="41">
        <f t="shared" si="11"/>
        <v>319.13975630672093</v>
      </c>
      <c r="H54" s="41">
        <f t="shared" si="11"/>
        <v>278.06653673276077</v>
      </c>
      <c r="I54" s="41">
        <f t="shared" si="11"/>
        <v>329.06433419223168</v>
      </c>
      <c r="J54" s="41">
        <f t="shared" si="11"/>
        <v>381.04651364002621</v>
      </c>
      <c r="K54" s="41">
        <f t="shared" si="11"/>
        <v>406.50934186163943</v>
      </c>
      <c r="L54" s="41">
        <f t="shared" si="11"/>
        <v>300.67518310469734</v>
      </c>
      <c r="M54" s="41">
        <f t="shared" si="11"/>
        <v>305.05489196205951</v>
      </c>
      <c r="N54" s="41">
        <f t="shared" si="7"/>
        <v>258.50747791127787</v>
      </c>
      <c r="O54" s="41">
        <f t="shared" ref="O54:Q54" si="12">O$51*O76/SUM(O$73,O$91)</f>
        <v>323.24048664603544</v>
      </c>
      <c r="P54" s="41">
        <f t="shared" si="12"/>
        <v>403.42358010011213</v>
      </c>
      <c r="Q54" s="42">
        <f t="shared" si="12"/>
        <v>284.18569795870343</v>
      </c>
    </row>
    <row r="55" spans="2:17" ht="12.95" customHeight="1" x14ac:dyDescent="0.15">
      <c r="B55" s="36" t="str">
        <f t="shared" si="5"/>
        <v>05</v>
      </c>
      <c r="C55" s="51" t="s">
        <v>152</v>
      </c>
      <c r="D55" s="40" t="s">
        <v>11</v>
      </c>
      <c r="E55" s="41">
        <f t="shared" ref="E55:M55" si="13">E$51*E77/SUM(E$73,E$91)</f>
        <v>289.49358690275375</v>
      </c>
      <c r="F55" s="41">
        <f t="shared" si="13"/>
        <v>340.79456654278135</v>
      </c>
      <c r="G55" s="41">
        <f t="shared" si="13"/>
        <v>288.02628741526462</v>
      </c>
      <c r="H55" s="41">
        <f t="shared" si="13"/>
        <v>259.29711711329395</v>
      </c>
      <c r="I55" s="41">
        <f t="shared" si="13"/>
        <v>327.67989313331088</v>
      </c>
      <c r="J55" s="41">
        <f t="shared" si="13"/>
        <v>384.19771548910626</v>
      </c>
      <c r="K55" s="41">
        <f t="shared" si="13"/>
        <v>386.32149469786231</v>
      </c>
      <c r="L55" s="41">
        <f t="shared" si="13"/>
        <v>373.9902584343921</v>
      </c>
      <c r="M55" s="41">
        <f t="shared" si="13"/>
        <v>847.87586640478651</v>
      </c>
      <c r="N55" s="41">
        <f t="shared" si="7"/>
        <v>812.86841521133931</v>
      </c>
      <c r="O55" s="41">
        <f t="shared" ref="O55:Q55" si="14">O$51*O77/SUM(O$73,O$91)</f>
        <v>683.49856162597507</v>
      </c>
      <c r="P55" s="41">
        <f t="shared" si="14"/>
        <v>713.29903593272013</v>
      </c>
      <c r="Q55" s="42">
        <f t="shared" si="14"/>
        <v>766.84443429752776</v>
      </c>
    </row>
    <row r="56" spans="2:17" ht="12.95" customHeight="1" x14ac:dyDescent="0.15">
      <c r="B56" s="36" t="str">
        <f t="shared" si="5"/>
        <v>05</v>
      </c>
      <c r="C56" s="51" t="s">
        <v>152</v>
      </c>
      <c r="D56" s="40" t="s">
        <v>12</v>
      </c>
      <c r="E56" s="41">
        <f t="shared" ref="E56:M56" si="15">E$51*E78/SUM(E$73,E$91)</f>
        <v>1265.5052624604555</v>
      </c>
      <c r="F56" s="41">
        <f t="shared" si="15"/>
        <v>1467.697303439513</v>
      </c>
      <c r="G56" s="41">
        <f t="shared" si="15"/>
        <v>1403.8417786673231</v>
      </c>
      <c r="H56" s="41">
        <f t="shared" si="15"/>
        <v>1324.5631795894199</v>
      </c>
      <c r="I56" s="41">
        <f t="shared" si="15"/>
        <v>1629.2776385579416</v>
      </c>
      <c r="J56" s="41">
        <f t="shared" si="15"/>
        <v>2159.7879479013332</v>
      </c>
      <c r="K56" s="41">
        <f t="shared" si="15"/>
        <v>2239.4667564383099</v>
      </c>
      <c r="L56" s="41">
        <f t="shared" si="15"/>
        <v>2192.6589849612292</v>
      </c>
      <c r="M56" s="41">
        <f t="shared" si="15"/>
        <v>973.89179994994686</v>
      </c>
      <c r="N56" s="41">
        <f t="shared" si="7"/>
        <v>921.45931108797072</v>
      </c>
      <c r="O56" s="41">
        <f t="shared" ref="O56:Q56" si="16">O$51*O78/SUM(O$73,O$91)</f>
        <v>1003.1017951278144</v>
      </c>
      <c r="P56" s="41">
        <f t="shared" si="16"/>
        <v>1047.127221108711</v>
      </c>
      <c r="Q56" s="42">
        <f t="shared" si="16"/>
        <v>1052.1193874149096</v>
      </c>
    </row>
    <row r="57" spans="2:17" ht="12.95" customHeight="1" x14ac:dyDescent="0.15">
      <c r="B57" s="36" t="str">
        <f t="shared" si="5"/>
        <v>05</v>
      </c>
      <c r="C57" s="51" t="s">
        <v>152</v>
      </c>
      <c r="D57" s="40" t="s">
        <v>13</v>
      </c>
      <c r="E57" s="41">
        <f t="shared" ref="E57:M57" si="17">E$51*E79/SUM(E$73,E$91)</f>
        <v>601.07822661435171</v>
      </c>
      <c r="F57" s="41">
        <f t="shared" si="17"/>
        <v>668.93509139483149</v>
      </c>
      <c r="G57" s="41">
        <f t="shared" si="17"/>
        <v>657.10922966302962</v>
      </c>
      <c r="H57" s="41">
        <f t="shared" si="17"/>
        <v>677.08576336167187</v>
      </c>
      <c r="I57" s="41">
        <f t="shared" si="17"/>
        <v>802.61148757959654</v>
      </c>
      <c r="J57" s="41">
        <f t="shared" si="17"/>
        <v>1061.3476824992481</v>
      </c>
      <c r="K57" s="41">
        <f t="shared" si="17"/>
        <v>1060.8853728328563</v>
      </c>
      <c r="L57" s="41">
        <f t="shared" si="17"/>
        <v>930.54053050012487</v>
      </c>
      <c r="M57" s="41">
        <f t="shared" si="17"/>
        <v>535.88842895266941</v>
      </c>
      <c r="N57" s="41">
        <f t="shared" si="7"/>
        <v>490.59361148492746</v>
      </c>
      <c r="O57" s="41">
        <f t="shared" ref="O57:Q57" si="18">O$51*O79/SUM(O$73,O$91)</f>
        <v>668.16234580696448</v>
      </c>
      <c r="P57" s="41">
        <f t="shared" si="18"/>
        <v>731.69367263116351</v>
      </c>
      <c r="Q57" s="42">
        <f t="shared" si="18"/>
        <v>632.52699139726838</v>
      </c>
    </row>
    <row r="58" spans="2:17" ht="12.95" customHeight="1" x14ac:dyDescent="0.15">
      <c r="B58" s="36" t="str">
        <f t="shared" si="5"/>
        <v>06</v>
      </c>
      <c r="C58" s="51" t="s">
        <v>14</v>
      </c>
      <c r="D58" s="40" t="s">
        <v>15</v>
      </c>
      <c r="E58" s="41">
        <f t="shared" ref="E58:M58" si="19">E$51*E80/SUM(E$73,E$91)</f>
        <v>328.22292748621851</v>
      </c>
      <c r="F58" s="41">
        <f t="shared" si="19"/>
        <v>378.92455899327967</v>
      </c>
      <c r="G58" s="41">
        <f t="shared" si="19"/>
        <v>337.97350104659068</v>
      </c>
      <c r="H58" s="41">
        <f t="shared" si="19"/>
        <v>295.5287971503742</v>
      </c>
      <c r="I58" s="41">
        <f t="shared" si="19"/>
        <v>403.6192176645738</v>
      </c>
      <c r="J58" s="41">
        <f t="shared" si="19"/>
        <v>482.08410088951956</v>
      </c>
      <c r="K58" s="41">
        <f t="shared" si="19"/>
        <v>521.67917858946305</v>
      </c>
      <c r="L58" s="41">
        <f t="shared" si="19"/>
        <v>470.91159414041346</v>
      </c>
      <c r="M58" s="41">
        <f t="shared" si="19"/>
        <v>341.08425828019881</v>
      </c>
      <c r="N58" s="41">
        <f t="shared" si="7"/>
        <v>378.3700709593403</v>
      </c>
      <c r="O58" s="41">
        <f t="shared" ref="O58:Q58" si="20">O$51*O80/SUM(O$73,O$91)</f>
        <v>474.69653871224847</v>
      </c>
      <c r="P58" s="41">
        <f t="shared" si="20"/>
        <v>463.04314351140283</v>
      </c>
      <c r="Q58" s="42">
        <f t="shared" si="20"/>
        <v>481.64339193417646</v>
      </c>
    </row>
    <row r="59" spans="2:17" ht="12.95" customHeight="1" x14ac:dyDescent="0.15">
      <c r="B59" s="36" t="str">
        <f t="shared" si="5"/>
        <v>22</v>
      </c>
      <c r="C59" s="51" t="s">
        <v>16</v>
      </c>
      <c r="D59" s="40" t="s">
        <v>17</v>
      </c>
      <c r="E59" s="41">
        <f t="shared" ref="E59:M59" si="21">E$51*E81/SUM(E$73,E$91)</f>
        <v>129.46891418910889</v>
      </c>
      <c r="F59" s="41">
        <f t="shared" si="21"/>
        <v>148.36971964763711</v>
      </c>
      <c r="G59" s="41">
        <f t="shared" si="21"/>
        <v>104.35511002403028</v>
      </c>
      <c r="H59" s="41">
        <f t="shared" si="21"/>
        <v>165.36295195608682</v>
      </c>
      <c r="I59" s="41">
        <f t="shared" si="21"/>
        <v>301.30264769492561</v>
      </c>
      <c r="J59" s="41">
        <f t="shared" si="21"/>
        <v>274.77185791465251</v>
      </c>
      <c r="K59" s="41">
        <f t="shared" si="21"/>
        <v>304.15889580878638</v>
      </c>
      <c r="L59" s="41">
        <f t="shared" si="21"/>
        <v>210.44845457332073</v>
      </c>
      <c r="M59" s="41">
        <f t="shared" si="21"/>
        <v>154.53950600172689</v>
      </c>
      <c r="N59" s="41">
        <f t="shared" si="7"/>
        <v>111.66376628114588</v>
      </c>
      <c r="O59" s="41">
        <f t="shared" ref="O59:Q59" si="22">O$51*O81/SUM(O$73,O$91)</f>
        <v>112.55613229873342</v>
      </c>
      <c r="P59" s="41">
        <f t="shared" si="22"/>
        <v>145.57323297885597</v>
      </c>
      <c r="Q59" s="42">
        <f t="shared" si="22"/>
        <v>245.35930513549084</v>
      </c>
    </row>
    <row r="60" spans="2:17" ht="12.95" customHeight="1" x14ac:dyDescent="0.15">
      <c r="B60" s="36" t="str">
        <f t="shared" si="5"/>
        <v>11</v>
      </c>
      <c r="C60" s="51" t="s">
        <v>18</v>
      </c>
      <c r="D60" s="40" t="s">
        <v>19</v>
      </c>
      <c r="E60" s="41">
        <f t="shared" ref="E60:M60" si="23">E$51*E82/SUM(E$73,E$91)</f>
        <v>138.20717440511146</v>
      </c>
      <c r="F60" s="41">
        <f t="shared" si="23"/>
        <v>103.80469255190653</v>
      </c>
      <c r="G60" s="41">
        <f t="shared" si="23"/>
        <v>96.886274766117211</v>
      </c>
      <c r="H60" s="41">
        <f t="shared" si="23"/>
        <v>104.19249755602897</v>
      </c>
      <c r="I60" s="41">
        <f t="shared" si="23"/>
        <v>143.98187012776057</v>
      </c>
      <c r="J60" s="41">
        <f t="shared" si="23"/>
        <v>148.29068037977478</v>
      </c>
      <c r="K60" s="41">
        <f t="shared" si="23"/>
        <v>121.3048308365595</v>
      </c>
      <c r="L60" s="41">
        <f t="shared" si="23"/>
        <v>132.3874602296184</v>
      </c>
      <c r="M60" s="41">
        <f t="shared" si="23"/>
        <v>104.14610381182753</v>
      </c>
      <c r="N60" s="41">
        <f t="shared" si="7"/>
        <v>61.157202119357621</v>
      </c>
      <c r="O60" s="41">
        <f t="shared" ref="O60:Q60" si="24">O$51*O82/SUM(O$73,O$91)</f>
        <v>81.172680625018046</v>
      </c>
      <c r="P60" s="41">
        <f t="shared" si="24"/>
        <v>68.362060191916257</v>
      </c>
      <c r="Q60" s="42">
        <f t="shared" si="24"/>
        <v>93.476599066512108</v>
      </c>
    </row>
    <row r="61" spans="2:17" ht="12.95" customHeight="1" x14ac:dyDescent="0.15">
      <c r="B61" s="36" t="str">
        <f t="shared" si="5"/>
        <v>22</v>
      </c>
      <c r="C61" s="51" t="s">
        <v>16</v>
      </c>
      <c r="D61" s="40" t="s">
        <v>20</v>
      </c>
      <c r="E61" s="41">
        <f t="shared" ref="E61:M61" si="25">E$51*E83/SUM(E$73,E$91)</f>
        <v>42.112709271436074</v>
      </c>
      <c r="F61" s="41">
        <f t="shared" si="25"/>
        <v>39.878706943278068</v>
      </c>
      <c r="G61" s="41">
        <f t="shared" si="25"/>
        <v>35.503997809434452</v>
      </c>
      <c r="H61" s="41">
        <f t="shared" si="25"/>
        <v>36.268555610139799</v>
      </c>
      <c r="I61" s="41">
        <f t="shared" si="25"/>
        <v>43.614447438435064</v>
      </c>
      <c r="J61" s="41">
        <f t="shared" si="25"/>
        <v>67.180835629282285</v>
      </c>
      <c r="K61" s="41">
        <f t="shared" si="25"/>
        <v>47.043931997980138</v>
      </c>
      <c r="L61" s="41">
        <f t="shared" si="25"/>
        <v>42.688604187325808</v>
      </c>
      <c r="M61" s="41">
        <f t="shared" si="25"/>
        <v>96.779625791481322</v>
      </c>
      <c r="N61" s="41">
        <f t="shared" si="7"/>
        <v>92.783748375154588</v>
      </c>
      <c r="O61" s="41">
        <f t="shared" ref="O61:Q61" si="26">O$51*O83/SUM(O$73,O$91)</f>
        <v>78.017004191504356</v>
      </c>
      <c r="P61" s="41">
        <f t="shared" si="26"/>
        <v>81.41853838547155</v>
      </c>
      <c r="Q61" s="42">
        <f t="shared" si="26"/>
        <v>87.530404310580792</v>
      </c>
    </row>
    <row r="62" spans="2:17" ht="12.95" customHeight="1" x14ac:dyDescent="0.15">
      <c r="B62" s="36" t="str">
        <f t="shared" si="5"/>
        <v>07</v>
      </c>
      <c r="C62" s="51" t="s">
        <v>21</v>
      </c>
      <c r="D62" s="40" t="s">
        <v>22</v>
      </c>
      <c r="E62" s="41">
        <f t="shared" ref="E62:M62" si="27">E$51*E84/SUM(E$73,E$91)</f>
        <v>52.74881151198224</v>
      </c>
      <c r="F62" s="41">
        <f t="shared" si="27"/>
        <v>77.345914334539202</v>
      </c>
      <c r="G62" s="41">
        <f t="shared" si="27"/>
        <v>56.463158404179367</v>
      </c>
      <c r="H62" s="41">
        <f t="shared" si="27"/>
        <v>58.702010789471714</v>
      </c>
      <c r="I62" s="41">
        <f t="shared" si="27"/>
        <v>67.077080121197667</v>
      </c>
      <c r="J62" s="41">
        <f t="shared" si="27"/>
        <v>79.900141670987821</v>
      </c>
      <c r="K62" s="41">
        <f t="shared" si="27"/>
        <v>69.596364248443024</v>
      </c>
      <c r="L62" s="41">
        <f t="shared" si="27"/>
        <v>88.243506656500259</v>
      </c>
      <c r="M62" s="41">
        <f t="shared" si="27"/>
        <v>200.05745597275242</v>
      </c>
      <c r="N62" s="41">
        <f t="shared" si="7"/>
        <v>191.79740057626142</v>
      </c>
      <c r="O62" s="41">
        <f t="shared" ref="O62:Q62" si="28">O$51*O84/SUM(O$73,O$91)</f>
        <v>161.27240887246487</v>
      </c>
      <c r="P62" s="41">
        <f t="shared" si="28"/>
        <v>168.30387103905343</v>
      </c>
      <c r="Q62" s="42">
        <f t="shared" si="28"/>
        <v>180.93798011133234</v>
      </c>
    </row>
    <row r="63" spans="2:17" ht="12.95" customHeight="1" x14ac:dyDescent="0.15">
      <c r="B63" s="36" t="str">
        <f t="shared" si="5"/>
        <v>08</v>
      </c>
      <c r="C63" s="51" t="s">
        <v>23</v>
      </c>
      <c r="D63" s="40" t="s">
        <v>24</v>
      </c>
      <c r="E63" s="41">
        <f t="shared" ref="E63:M63" si="29">E$51*E85/SUM(E$73,E$91)</f>
        <v>32.667613426432304</v>
      </c>
      <c r="F63" s="41">
        <f t="shared" si="29"/>
        <v>47.25955737018861</v>
      </c>
      <c r="G63" s="41">
        <f t="shared" si="29"/>
        <v>39.925703534359471</v>
      </c>
      <c r="H63" s="41">
        <f t="shared" si="29"/>
        <v>31.646221636214932</v>
      </c>
      <c r="I63" s="41">
        <f t="shared" si="29"/>
        <v>52.863788855106428</v>
      </c>
      <c r="J63" s="41">
        <f t="shared" si="29"/>
        <v>67.360050900320005</v>
      </c>
      <c r="K63" s="41">
        <f t="shared" si="29"/>
        <v>66.930146439993266</v>
      </c>
      <c r="L63" s="41">
        <f t="shared" si="29"/>
        <v>61.662413467859153</v>
      </c>
      <c r="M63" s="41">
        <f t="shared" si="29"/>
        <v>51.547061482621707</v>
      </c>
      <c r="N63" s="41">
        <f t="shared" si="7"/>
        <v>49.491506865201416</v>
      </c>
      <c r="O63" s="41">
        <f t="shared" ref="O63:Q63" si="30">O$51*O85/SUM(O$73,O$91)</f>
        <v>84.242417758445441</v>
      </c>
      <c r="P63" s="41">
        <f t="shared" si="30"/>
        <v>56.4743968865534</v>
      </c>
      <c r="Q63" s="42">
        <f t="shared" si="30"/>
        <v>71.005951421150343</v>
      </c>
    </row>
    <row r="64" spans="2:17" ht="12.95" customHeight="1" x14ac:dyDescent="0.15">
      <c r="B64" s="36" t="str">
        <f t="shared" si="5"/>
        <v>22</v>
      </c>
      <c r="C64" s="51" t="s">
        <v>16</v>
      </c>
      <c r="D64" s="40" t="s">
        <v>25</v>
      </c>
      <c r="E64" s="41">
        <f t="shared" ref="E64:M64" si="31">E$51*E86/SUM(E$73,E$91)</f>
        <v>3.7584457417761379</v>
      </c>
      <c r="F64" s="41">
        <f t="shared" si="31"/>
        <v>5.3120339814059188</v>
      </c>
      <c r="G64" s="41">
        <f t="shared" si="31"/>
        <v>9.0284370720982015</v>
      </c>
      <c r="H64" s="41">
        <f t="shared" si="31"/>
        <v>3.5018749072613948</v>
      </c>
      <c r="I64" s="41">
        <f t="shared" si="31"/>
        <v>1.7578758182349312</v>
      </c>
      <c r="J64" s="41">
        <f t="shared" si="31"/>
        <v>2.2401908879716212</v>
      </c>
      <c r="K64" s="41">
        <f t="shared" si="31"/>
        <v>5.5155697693990913</v>
      </c>
      <c r="L64" s="41">
        <f t="shared" si="31"/>
        <v>8.0611555809650248</v>
      </c>
      <c r="M64" s="41">
        <f t="shared" si="31"/>
        <v>0</v>
      </c>
      <c r="N64" s="41">
        <f t="shared" si="7"/>
        <v>0</v>
      </c>
      <c r="O64" s="41">
        <f t="shared" ref="O64:Q64" si="32">O$51*O86/SUM(O$73,O$91)</f>
        <v>0</v>
      </c>
      <c r="P64" s="41">
        <f t="shared" si="32"/>
        <v>0</v>
      </c>
      <c r="Q64" s="42">
        <f t="shared" si="32"/>
        <v>0</v>
      </c>
    </row>
    <row r="65" spans="2:17" ht="12.95" customHeight="1" x14ac:dyDescent="0.15">
      <c r="B65" s="36" t="str">
        <f t="shared" si="5"/>
        <v>19</v>
      </c>
      <c r="C65" s="51" t="s">
        <v>26</v>
      </c>
      <c r="D65" s="40" t="s">
        <v>27</v>
      </c>
      <c r="E65" s="41">
        <f t="shared" ref="E65:M65" si="33">E$51*E87/SUM(E$73,E$91)</f>
        <v>32.317665683383275</v>
      </c>
      <c r="F65" s="41">
        <f t="shared" si="33"/>
        <v>9.9383828933635421</v>
      </c>
      <c r="G65" s="41">
        <f t="shared" si="33"/>
        <v>42.638987504083566</v>
      </c>
      <c r="H65" s="41">
        <f t="shared" si="33"/>
        <v>38.849192595871671</v>
      </c>
      <c r="I65" s="41">
        <f t="shared" si="33"/>
        <v>47.690351213876163</v>
      </c>
      <c r="J65" s="41">
        <f t="shared" si="33"/>
        <v>33.189672555792882</v>
      </c>
      <c r="K65" s="41">
        <f t="shared" si="33"/>
        <v>15.297088032317792</v>
      </c>
      <c r="L65" s="41">
        <f t="shared" si="33"/>
        <v>22.210111643515635</v>
      </c>
      <c r="M65" s="41">
        <f t="shared" si="33"/>
        <v>50.352695633104005</v>
      </c>
      <c r="N65" s="41">
        <f t="shared" si="7"/>
        <v>48.273712606604178</v>
      </c>
      <c r="O65" s="41">
        <f t="shared" ref="O65:Q65" si="34">O$51*O87/SUM(O$73,O$91)</f>
        <v>40.59084165840202</v>
      </c>
      <c r="P65" s="41">
        <f t="shared" si="34"/>
        <v>42.360598614514373</v>
      </c>
      <c r="Q65" s="42">
        <f t="shared" si="34"/>
        <v>45.54049233863801</v>
      </c>
    </row>
    <row r="66" spans="2:17" ht="12.95" customHeight="1" x14ac:dyDescent="0.15">
      <c r="B66" s="36" t="str">
        <f t="shared" si="5"/>
        <v>22</v>
      </c>
      <c r="C66" s="51" t="s">
        <v>16</v>
      </c>
      <c r="D66" s="40" t="s">
        <v>28</v>
      </c>
      <c r="E66" s="41">
        <f t="shared" ref="E66:M66" si="35">E$51*E88/SUM(E$73,E$91)</f>
        <v>20.333717489559017</v>
      </c>
      <c r="F66" s="41">
        <f t="shared" si="35"/>
        <v>29.393953875859665</v>
      </c>
      <c r="G66" s="41">
        <f t="shared" si="35"/>
        <v>17.315885149128022</v>
      </c>
      <c r="H66" s="41">
        <f t="shared" si="35"/>
        <v>106.30090945184382</v>
      </c>
      <c r="I66" s="41">
        <f t="shared" si="35"/>
        <v>76.144258240642614</v>
      </c>
      <c r="J66" s="41">
        <f t="shared" si="35"/>
        <v>4.2613408891193503</v>
      </c>
      <c r="K66" s="41">
        <f t="shared" si="35"/>
        <v>10.751052011445884</v>
      </c>
      <c r="L66" s="41">
        <f t="shared" si="35"/>
        <v>80.917425850054073</v>
      </c>
      <c r="M66" s="41">
        <f t="shared" si="35"/>
        <v>183.44844819506261</v>
      </c>
      <c r="N66" s="41">
        <f t="shared" si="7"/>
        <v>175.87415241526472</v>
      </c>
      <c r="O66" s="41">
        <f t="shared" ref="O66:Q66" si="36">O$51*O88/SUM(O$73,O$91)</f>
        <v>147.88338180388934</v>
      </c>
      <c r="P66" s="41">
        <f t="shared" si="36"/>
        <v>154.33108362400372</v>
      </c>
      <c r="Q66" s="42">
        <f t="shared" si="36"/>
        <v>165.91629394454478</v>
      </c>
    </row>
    <row r="67" spans="2:17" ht="12.95" customHeight="1" x14ac:dyDescent="0.15">
      <c r="B67" s="36" t="str">
        <f t="shared" si="5"/>
        <v>22</v>
      </c>
      <c r="C67" s="51" t="s">
        <v>16</v>
      </c>
      <c r="D67" s="40" t="s">
        <v>29</v>
      </c>
      <c r="E67" s="41">
        <f t="shared" ref="E67:M67" si="37">E$51*E89/SUM(E$73,E$91)</f>
        <v>203.88516156566166</v>
      </c>
      <c r="F67" s="41">
        <f t="shared" si="37"/>
        <v>161.51291396269886</v>
      </c>
      <c r="G67" s="41">
        <f t="shared" si="37"/>
        <v>152.10227773630993</v>
      </c>
      <c r="H67" s="41">
        <f t="shared" si="37"/>
        <v>128.26016266401916</v>
      </c>
      <c r="I67" s="41">
        <f t="shared" si="37"/>
        <v>220.31739983049093</v>
      </c>
      <c r="J67" s="41">
        <f t="shared" si="37"/>
        <v>205.26620196385301</v>
      </c>
      <c r="K67" s="41">
        <f t="shared" si="37"/>
        <v>284.23497727655274</v>
      </c>
      <c r="L67" s="41">
        <f t="shared" si="37"/>
        <v>262.61409662541632</v>
      </c>
      <c r="M67" s="41">
        <f t="shared" si="37"/>
        <v>595.37421011581353</v>
      </c>
      <c r="N67" s="41">
        <f t="shared" si="7"/>
        <v>570.79215226005192</v>
      </c>
      <c r="O67" s="41">
        <f t="shared" ref="O67:Q67" si="38">O$51*O89/SUM(O$73,O$91)</f>
        <v>479.94928546425064</v>
      </c>
      <c r="P67" s="41">
        <f t="shared" si="38"/>
        <v>500.87503008614601</v>
      </c>
      <c r="Q67" s="42">
        <f t="shared" si="38"/>
        <v>538.47434210803613</v>
      </c>
    </row>
    <row r="68" spans="2:17" ht="12.95" customHeight="1" x14ac:dyDescent="0.15">
      <c r="B68" s="43" t="str">
        <f t="shared" si="5"/>
        <v>37</v>
      </c>
      <c r="C68" s="52" t="s">
        <v>2</v>
      </c>
      <c r="D68" s="45" t="s">
        <v>30</v>
      </c>
      <c r="E68" s="46">
        <f t="shared" ref="E68:M68" si="39">E$51*E91/SUM(E$73,E$91)</f>
        <v>1563.9421990657536</v>
      </c>
      <c r="F68" s="46">
        <f t="shared" si="39"/>
        <v>1634.6169395098698</v>
      </c>
      <c r="G68" s="46">
        <f t="shared" si="39"/>
        <v>1590.553366511979</v>
      </c>
      <c r="H68" s="46">
        <f t="shared" si="39"/>
        <v>1600.7111858969188</v>
      </c>
      <c r="I68" s="46">
        <f t="shared" si="39"/>
        <v>2085.5648195331032</v>
      </c>
      <c r="J68" s="46">
        <f t="shared" si="39"/>
        <v>2577.9121098382761</v>
      </c>
      <c r="K68" s="46">
        <f t="shared" si="39"/>
        <v>2749.8400942602257</v>
      </c>
      <c r="L68" s="46">
        <f t="shared" si="39"/>
        <v>2655.9287614792956</v>
      </c>
      <c r="M68" s="46">
        <f t="shared" si="39"/>
        <v>2823.8607346648519</v>
      </c>
      <c r="N68" s="46">
        <f>N$51*N91/SUM(N$73,N$91)</f>
        <v>2857.0093752340545</v>
      </c>
      <c r="O68" s="46">
        <f t="shared" ref="O68:Q68" si="40">O$51*O91/SUM(O$73,O$91)</f>
        <v>2596.9796342735926</v>
      </c>
      <c r="P68" s="46">
        <f t="shared" si="40"/>
        <v>2875.7163770095126</v>
      </c>
      <c r="Q68" s="47">
        <f t="shared" si="40"/>
        <v>3124.1369742048792</v>
      </c>
    </row>
    <row r="69" spans="2:17" ht="12.95" customHeight="1" x14ac:dyDescent="0.15">
      <c r="M69" s="111"/>
    </row>
    <row r="70" spans="2:17" ht="20.100000000000001" customHeight="1" x14ac:dyDescent="0.15">
      <c r="B70" s="2" t="s">
        <v>80</v>
      </c>
      <c r="M70" s="111"/>
    </row>
    <row r="71" spans="2:17" ht="12.95" customHeight="1" x14ac:dyDescent="0.15">
      <c r="B71" s="3" t="s">
        <v>72</v>
      </c>
      <c r="M71" s="111"/>
    </row>
    <row r="72" spans="2:17" ht="27.95" customHeight="1" x14ac:dyDescent="0.15">
      <c r="B72" s="30"/>
      <c r="C72" s="5"/>
      <c r="D72" s="31" t="s">
        <v>1</v>
      </c>
      <c r="E72" s="113">
        <f t="shared" ref="E72:Q72" si="41">E4</f>
        <v>2010</v>
      </c>
      <c r="F72" s="113">
        <f t="shared" si="41"/>
        <v>2011</v>
      </c>
      <c r="G72" s="113">
        <f t="shared" si="41"/>
        <v>2012</v>
      </c>
      <c r="H72" s="113">
        <f t="shared" si="41"/>
        <v>2013</v>
      </c>
      <c r="I72" s="113">
        <f t="shared" si="41"/>
        <v>2014</v>
      </c>
      <c r="J72" s="113">
        <f t="shared" si="41"/>
        <v>2015</v>
      </c>
      <c r="K72" s="113">
        <f>K4</f>
        <v>2016</v>
      </c>
      <c r="L72" s="113">
        <f t="shared" si="41"/>
        <v>2017</v>
      </c>
      <c r="M72" s="113">
        <f t="shared" si="41"/>
        <v>2018</v>
      </c>
      <c r="N72" s="113">
        <f t="shared" si="41"/>
        <v>2019</v>
      </c>
      <c r="O72" s="113">
        <f t="shared" si="41"/>
        <v>2020</v>
      </c>
      <c r="P72" s="113">
        <f t="shared" si="41"/>
        <v>2021</v>
      </c>
      <c r="Q72" s="115">
        <f t="shared" si="41"/>
        <v>2022</v>
      </c>
    </row>
    <row r="73" spans="2:17" ht="12.95" customHeight="1" x14ac:dyDescent="0.15">
      <c r="B73" s="36"/>
      <c r="C73" s="37"/>
      <c r="D73" s="37" t="s">
        <v>33</v>
      </c>
      <c r="E73" s="38">
        <v>1201265.2112735924</v>
      </c>
      <c r="F73" s="38">
        <v>1151842.8501366607</v>
      </c>
      <c r="G73" s="38">
        <v>1144897.0665729961</v>
      </c>
      <c r="H73" s="38">
        <v>1192562.7600954236</v>
      </c>
      <c r="I73" s="38">
        <v>1068807</v>
      </c>
      <c r="J73" s="38">
        <v>1181167</v>
      </c>
      <c r="K73" s="38">
        <v>1135132</v>
      </c>
      <c r="L73" s="38">
        <v>1154799</v>
      </c>
      <c r="M73" s="38">
        <v>1319745</v>
      </c>
      <c r="N73" s="38">
        <v>1303916</v>
      </c>
      <c r="O73" s="34">
        <v>624529.63199999998</v>
      </c>
      <c r="P73" s="34">
        <v>500609</v>
      </c>
      <c r="Q73" s="39">
        <v>1160279</v>
      </c>
    </row>
    <row r="74" spans="2:17" ht="12.95" customHeight="1" x14ac:dyDescent="0.15">
      <c r="B74" s="36"/>
      <c r="C74" s="37"/>
      <c r="D74" s="40" t="s">
        <v>59</v>
      </c>
      <c r="E74" s="38">
        <v>57614.562585856613</v>
      </c>
      <c r="F74" s="38">
        <v>55647.091741476877</v>
      </c>
      <c r="G74" s="38">
        <v>47762.669107641399</v>
      </c>
      <c r="H74" s="38">
        <v>65054.46232597957</v>
      </c>
      <c r="I74" s="38">
        <v>49895</v>
      </c>
      <c r="J74" s="38">
        <v>62682</v>
      </c>
      <c r="K74" s="38">
        <v>62089</v>
      </c>
      <c r="L74" s="38">
        <v>60429</v>
      </c>
      <c r="M74" s="38">
        <v>56306</v>
      </c>
      <c r="N74" s="38">
        <v>59526</v>
      </c>
      <c r="O74" s="38">
        <v>38766.985000000001</v>
      </c>
      <c r="P74" s="38">
        <v>31853</v>
      </c>
      <c r="Q74" s="39">
        <v>58000</v>
      </c>
    </row>
    <row r="75" spans="2:17" ht="12.95" customHeight="1" x14ac:dyDescent="0.15">
      <c r="B75" s="36"/>
      <c r="C75" s="37"/>
      <c r="D75" s="40" t="s">
        <v>60</v>
      </c>
      <c r="E75" s="38">
        <v>48705.737107264962</v>
      </c>
      <c r="F75" s="38">
        <v>46198.283123913672</v>
      </c>
      <c r="G75" s="38">
        <v>42614.88071014022</v>
      </c>
      <c r="H75" s="38">
        <v>46414.569191895251</v>
      </c>
      <c r="I75" s="38">
        <v>42424</v>
      </c>
      <c r="J75" s="38">
        <v>43614</v>
      </c>
      <c r="K75" s="38">
        <v>44565</v>
      </c>
      <c r="L75" s="38">
        <v>44785</v>
      </c>
      <c r="M75" s="41">
        <f>M$90*$L75/SUM($L$75,$L$77,$L$83:$L$84,$L$87:$L$89)</f>
        <v>128083.81677957599</v>
      </c>
      <c r="N75" s="41">
        <f>N$90*$L75/SUM($L$75,$L$77,$L$83:$L$84,$L$87:$L$89)</f>
        <v>128681.50604015926</v>
      </c>
      <c r="O75" s="41">
        <f t="shared" ref="O75:Q75" si="42">O$90*$L75/SUM($L$75,$L$77,$L$83:$L$84,$L$87:$L$89)</f>
        <v>49876.891506718071</v>
      </c>
      <c r="P75" s="41">
        <f t="shared" si="42"/>
        <v>39524.605864355151</v>
      </c>
      <c r="Q75" s="42">
        <f t="shared" si="42"/>
        <v>97941.495261423872</v>
      </c>
    </row>
    <row r="76" spans="2:17" ht="12.95" customHeight="1" x14ac:dyDescent="0.15">
      <c r="B76" s="36"/>
      <c r="C76" s="37"/>
      <c r="D76" s="40" t="s">
        <v>61</v>
      </c>
      <c r="E76" s="38">
        <v>106301.23498786296</v>
      </c>
      <c r="F76" s="38">
        <v>93880.11935405586</v>
      </c>
      <c r="G76" s="38">
        <v>94525.214151690336</v>
      </c>
      <c r="H76" s="38">
        <v>85703.552375700805</v>
      </c>
      <c r="I76" s="38">
        <v>72257</v>
      </c>
      <c r="J76" s="38">
        <v>76543</v>
      </c>
      <c r="K76" s="38">
        <v>75471</v>
      </c>
      <c r="L76" s="38">
        <v>60947</v>
      </c>
      <c r="M76" s="38">
        <v>78005</v>
      </c>
      <c r="N76" s="38">
        <v>69271</v>
      </c>
      <c r="O76" s="38">
        <v>39927.303999999996</v>
      </c>
      <c r="P76" s="38">
        <v>37839</v>
      </c>
      <c r="Q76" s="39">
        <v>61439</v>
      </c>
    </row>
    <row r="77" spans="2:17" ht="12.95" customHeight="1" x14ac:dyDescent="0.15">
      <c r="B77" s="36"/>
      <c r="C77" s="37"/>
      <c r="D77" s="40" t="s">
        <v>62</v>
      </c>
      <c r="E77" s="38">
        <v>91154.20865915218</v>
      </c>
      <c r="F77" s="38">
        <v>93654.47614130078</v>
      </c>
      <c r="G77" s="38">
        <v>85309.79284535737</v>
      </c>
      <c r="H77" s="38">
        <v>79918.5846614287</v>
      </c>
      <c r="I77" s="38">
        <v>71953</v>
      </c>
      <c r="J77" s="38">
        <v>77176</v>
      </c>
      <c r="K77" s="38">
        <v>71723</v>
      </c>
      <c r="L77" s="38">
        <v>75808</v>
      </c>
      <c r="M77" s="41">
        <f>M$90*$L77/SUM($L$75,$L$77,$L$83:$L$84,$L$87:$L$89)</f>
        <v>216808.70788045321</v>
      </c>
      <c r="N77" s="41">
        <f>N$90*$L77/SUM($L$75,$L$77,$L$83:$L$84,$L$87:$L$89)</f>
        <v>217820.4222371864</v>
      </c>
      <c r="O77" s="41">
        <f t="shared" ref="O77:Q77" si="43">O$90*$L77/SUM($L$75,$L$77,$L$83:$L$84,$L$87:$L$89)</f>
        <v>84427.093699704885</v>
      </c>
      <c r="P77" s="41">
        <f t="shared" si="43"/>
        <v>66903.68028056348</v>
      </c>
      <c r="Q77" s="42">
        <f t="shared" si="43"/>
        <v>165786.51050079314</v>
      </c>
    </row>
    <row r="78" spans="2:17" ht="12.95" customHeight="1" x14ac:dyDescent="0.15">
      <c r="B78" s="36"/>
      <c r="C78" s="37"/>
      <c r="D78" s="40" t="s">
        <v>63</v>
      </c>
      <c r="E78" s="38">
        <v>398475.60005647293</v>
      </c>
      <c r="F78" s="38">
        <v>403341.00241698505</v>
      </c>
      <c r="G78" s="38">
        <v>415800.42016477539</v>
      </c>
      <c r="H78" s="38">
        <v>408246.78571793123</v>
      </c>
      <c r="I78" s="38">
        <v>357762</v>
      </c>
      <c r="J78" s="38">
        <v>433849</v>
      </c>
      <c r="K78" s="38">
        <v>415771</v>
      </c>
      <c r="L78" s="38">
        <v>444453</v>
      </c>
      <c r="M78" s="38">
        <v>249032</v>
      </c>
      <c r="N78" s="38">
        <v>246919</v>
      </c>
      <c r="O78" s="38">
        <v>123905.117</v>
      </c>
      <c r="P78" s="38">
        <v>98215</v>
      </c>
      <c r="Q78" s="39">
        <v>227461</v>
      </c>
    </row>
    <row r="79" spans="2:17" ht="12.95" customHeight="1" x14ac:dyDescent="0.15">
      <c r="B79" s="36"/>
      <c r="C79" s="37"/>
      <c r="D79" s="40" t="s">
        <v>13</v>
      </c>
      <c r="E79" s="38">
        <v>189264.33112206741</v>
      </c>
      <c r="F79" s="38">
        <v>183831.46830262491</v>
      </c>
      <c r="G79" s="38">
        <v>194627.55556927167</v>
      </c>
      <c r="H79" s="38">
        <v>208686.22260318059</v>
      </c>
      <c r="I79" s="38">
        <v>176240</v>
      </c>
      <c r="J79" s="38">
        <v>213199</v>
      </c>
      <c r="K79" s="38">
        <v>196960</v>
      </c>
      <c r="L79" s="38">
        <v>188621</v>
      </c>
      <c r="M79" s="38">
        <v>137031</v>
      </c>
      <c r="N79" s="38">
        <v>131462</v>
      </c>
      <c r="O79" s="38">
        <v>82532.733999999997</v>
      </c>
      <c r="P79" s="38">
        <v>68629</v>
      </c>
      <c r="Q79" s="39">
        <v>136748</v>
      </c>
    </row>
    <row r="80" spans="2:17" ht="12.95" customHeight="1" x14ac:dyDescent="0.15">
      <c r="B80" s="36"/>
      <c r="C80" s="37"/>
      <c r="D80" s="40" t="s">
        <v>64</v>
      </c>
      <c r="E80" s="38">
        <v>103349.09846844674</v>
      </c>
      <c r="F80" s="38">
        <v>104133.06007076285</v>
      </c>
      <c r="G80" s="38">
        <v>100103.53436919238</v>
      </c>
      <c r="H80" s="38">
        <v>91085.637425860448</v>
      </c>
      <c r="I80" s="38">
        <v>88628</v>
      </c>
      <c r="J80" s="38">
        <v>96839</v>
      </c>
      <c r="K80" s="38">
        <v>96853</v>
      </c>
      <c r="L80" s="38">
        <v>95454</v>
      </c>
      <c r="M80" s="38">
        <v>87218</v>
      </c>
      <c r="N80" s="38">
        <v>101390</v>
      </c>
      <c r="O80" s="38">
        <v>58635.455000000002</v>
      </c>
      <c r="P80" s="38">
        <v>43431</v>
      </c>
      <c r="Q80" s="39">
        <v>104128</v>
      </c>
    </row>
    <row r="81" spans="2:17" ht="12.95" customHeight="1" x14ac:dyDescent="0.15">
      <c r="B81" s="36"/>
      <c r="C81" s="37"/>
      <c r="D81" s="40" t="s">
        <v>17</v>
      </c>
      <c r="E81" s="38">
        <v>40766.486557204073</v>
      </c>
      <c r="F81" s="38">
        <v>40773.796688706178</v>
      </c>
      <c r="G81" s="38">
        <v>30908.681629011237</v>
      </c>
      <c r="H81" s="38">
        <v>50966.910943294628</v>
      </c>
      <c r="I81" s="38">
        <v>66161</v>
      </c>
      <c r="J81" s="38">
        <v>55195</v>
      </c>
      <c r="K81" s="38">
        <v>56469</v>
      </c>
      <c r="L81" s="38">
        <v>42658</v>
      </c>
      <c r="M81" s="38">
        <v>39517</v>
      </c>
      <c r="N81" s="38">
        <v>29922</v>
      </c>
      <c r="O81" s="38">
        <v>13903.156000000001</v>
      </c>
      <c r="P81" s="38">
        <v>13654</v>
      </c>
      <c r="Q81" s="39">
        <v>53045</v>
      </c>
    </row>
    <row r="82" spans="2:17" ht="12.95" customHeight="1" x14ac:dyDescent="0.15">
      <c r="B82" s="36"/>
      <c r="C82" s="37"/>
      <c r="D82" s="40" t="s">
        <v>65</v>
      </c>
      <c r="E82" s="38">
        <v>43517.943691606975</v>
      </c>
      <c r="F82" s="38">
        <v>28526.787268297536</v>
      </c>
      <c r="G82" s="38">
        <v>28696.505808649308</v>
      </c>
      <c r="H82" s="38">
        <v>32113.418883014223</v>
      </c>
      <c r="I82" s="38">
        <v>31616</v>
      </c>
      <c r="J82" s="38">
        <v>29788</v>
      </c>
      <c r="K82" s="38">
        <v>22521</v>
      </c>
      <c r="L82" s="38">
        <v>26835</v>
      </c>
      <c r="M82" s="38">
        <v>26631</v>
      </c>
      <c r="N82" s="38">
        <v>16388</v>
      </c>
      <c r="O82" s="38">
        <v>10026.61</v>
      </c>
      <c r="P82" s="38">
        <v>6412</v>
      </c>
      <c r="Q82" s="39">
        <v>20209</v>
      </c>
    </row>
    <row r="83" spans="2:17" ht="12.95" customHeight="1" x14ac:dyDescent="0.15">
      <c r="B83" s="36"/>
      <c r="C83" s="37"/>
      <c r="D83" s="40" t="s">
        <v>20</v>
      </c>
      <c r="E83" s="38">
        <v>13260.22703715438</v>
      </c>
      <c r="F83" s="38">
        <v>10959.151860469332</v>
      </c>
      <c r="G83" s="38">
        <v>10515.841194515759</v>
      </c>
      <c r="H83" s="38">
        <v>11178.418273004729</v>
      </c>
      <c r="I83" s="38">
        <v>9577</v>
      </c>
      <c r="J83" s="38">
        <v>13495</v>
      </c>
      <c r="K83" s="38">
        <v>8734</v>
      </c>
      <c r="L83" s="38">
        <v>8653</v>
      </c>
      <c r="M83" s="41">
        <f t="shared" ref="M83:Q84" si="44">M$90*$L83/SUM($L$75,$L$77,$L$83:$L$84,$L$87:$L$89)</f>
        <v>24747.332066398816</v>
      </c>
      <c r="N83" s="41">
        <f t="shared" si="44"/>
        <v>24862.812811555166</v>
      </c>
      <c r="O83" s="41">
        <f t="shared" si="44"/>
        <v>9636.8146077398997</v>
      </c>
      <c r="P83" s="41">
        <f t="shared" si="44"/>
        <v>7636.6286601376605</v>
      </c>
      <c r="Q83" s="42">
        <f t="shared" si="44"/>
        <v>18923.473450867496</v>
      </c>
    </row>
    <row r="84" spans="2:17" ht="12.95" customHeight="1" x14ac:dyDescent="0.15">
      <c r="B84" s="36"/>
      <c r="C84" s="37"/>
      <c r="D84" s="40" t="s">
        <v>66</v>
      </c>
      <c r="E84" s="38">
        <v>16609.266624965709</v>
      </c>
      <c r="F84" s="38">
        <v>21255.594424982868</v>
      </c>
      <c r="G84" s="38">
        <v>16723.683071019095</v>
      </c>
      <c r="H84" s="38">
        <v>18092.687150951639</v>
      </c>
      <c r="I84" s="38">
        <v>14729</v>
      </c>
      <c r="J84" s="38">
        <v>16050</v>
      </c>
      <c r="K84" s="38">
        <v>12921</v>
      </c>
      <c r="L84" s="38">
        <v>17887</v>
      </c>
      <c r="M84" s="41">
        <f t="shared" si="44"/>
        <v>51156.307485458878</v>
      </c>
      <c r="N84" s="41">
        <f t="shared" si="44"/>
        <v>51395.022854534524</v>
      </c>
      <c r="O84" s="41">
        <f t="shared" si="44"/>
        <v>19920.686800952688</v>
      </c>
      <c r="P84" s="41">
        <f t="shared" si="44"/>
        <v>15786.013734413767</v>
      </c>
      <c r="Q84" s="42">
        <f t="shared" si="44"/>
        <v>39117.551093917362</v>
      </c>
    </row>
    <row r="85" spans="2:17" ht="12.95" customHeight="1" x14ac:dyDescent="0.15">
      <c r="B85" s="36"/>
      <c r="C85" s="37"/>
      <c r="D85" s="40" t="s">
        <v>67</v>
      </c>
      <c r="E85" s="38">
        <v>10286.20524042844</v>
      </c>
      <c r="F85" s="38">
        <v>12987.498988247929</v>
      </c>
      <c r="G85" s="38">
        <v>11825.495263946688</v>
      </c>
      <c r="H85" s="38">
        <v>9753.7576630408039</v>
      </c>
      <c r="I85" s="38">
        <v>11608</v>
      </c>
      <c r="J85" s="38">
        <v>13531</v>
      </c>
      <c r="K85" s="38">
        <v>12426</v>
      </c>
      <c r="L85" s="38">
        <v>12499</v>
      </c>
      <c r="M85" s="38">
        <v>13181</v>
      </c>
      <c r="N85" s="38">
        <v>13262</v>
      </c>
      <c r="O85" s="38">
        <v>10405.790000000001</v>
      </c>
      <c r="P85" s="38">
        <v>5297</v>
      </c>
      <c r="Q85" s="39">
        <v>15351</v>
      </c>
    </row>
    <row r="86" spans="2:17" ht="12.95" customHeight="1" x14ac:dyDescent="0.15">
      <c r="B86" s="36"/>
      <c r="C86" s="37"/>
      <c r="D86" s="40" t="s">
        <v>68</v>
      </c>
      <c r="E86" s="38">
        <v>1183.4395056739172</v>
      </c>
      <c r="F86" s="38">
        <v>1459.8113016303237</v>
      </c>
      <c r="G86" s="38">
        <v>2674.1104197464415</v>
      </c>
      <c r="H86" s="38">
        <v>1079.3212410742769</v>
      </c>
      <c r="I86" s="38">
        <v>386</v>
      </c>
      <c r="J86" s="38">
        <v>450</v>
      </c>
      <c r="K86" s="38">
        <v>1024</v>
      </c>
      <c r="L86" s="38">
        <v>1634</v>
      </c>
      <c r="M86" s="41"/>
      <c r="N86" s="41"/>
      <c r="O86" s="41"/>
      <c r="P86" s="41"/>
      <c r="Q86" s="42"/>
    </row>
    <row r="87" spans="2:17" ht="12.95" customHeight="1" x14ac:dyDescent="0.15">
      <c r="B87" s="36"/>
      <c r="C87" s="37"/>
      <c r="D87" s="40" t="s">
        <v>69</v>
      </c>
      <c r="E87" s="38">
        <v>10176.015547002153</v>
      </c>
      <c r="F87" s="38">
        <v>2731.188038036938</v>
      </c>
      <c r="G87" s="38">
        <v>12629.136124178545</v>
      </c>
      <c r="H87" s="38">
        <v>11973.802570835216</v>
      </c>
      <c r="I87" s="38">
        <v>10472</v>
      </c>
      <c r="J87" s="38">
        <v>6667</v>
      </c>
      <c r="K87" s="38">
        <v>2840</v>
      </c>
      <c r="L87" s="38">
        <v>4502</v>
      </c>
      <c r="M87" s="41">
        <f t="shared" ref="M87:Q89" si="45">M$90*$L87/SUM($L$75,$L$77,$L$83:$L$84,$L$87:$L$89)</f>
        <v>12875.591004614293</v>
      </c>
      <c r="N87" s="41">
        <f t="shared" si="45"/>
        <v>12935.673555717249</v>
      </c>
      <c r="O87" s="41">
        <f t="shared" si="45"/>
        <v>5013.8610151444627</v>
      </c>
      <c r="P87" s="41">
        <f t="shared" si="45"/>
        <v>3973.200303702733</v>
      </c>
      <c r="Q87" s="42">
        <f t="shared" si="45"/>
        <v>9845.5422946729996</v>
      </c>
    </row>
    <row r="88" spans="2:17" ht="12.95" customHeight="1" x14ac:dyDescent="0.15">
      <c r="B88" s="36"/>
      <c r="C88" s="37"/>
      <c r="D88" s="40" t="s">
        <v>28</v>
      </c>
      <c r="E88" s="38">
        <v>6402.5733581522863</v>
      </c>
      <c r="F88" s="38">
        <v>8077.8146784790788</v>
      </c>
      <c r="G88" s="38">
        <v>5128.7491439152</v>
      </c>
      <c r="H88" s="38">
        <v>32763.257556396849</v>
      </c>
      <c r="I88" s="38">
        <v>16720</v>
      </c>
      <c r="J88" s="38">
        <v>856</v>
      </c>
      <c r="K88" s="38">
        <v>1996</v>
      </c>
      <c r="L88" s="38">
        <v>16402</v>
      </c>
      <c r="M88" s="41">
        <f t="shared" si="45"/>
        <v>46909.250035025238</v>
      </c>
      <c r="N88" s="41">
        <f t="shared" si="45"/>
        <v>47128.146970429661</v>
      </c>
      <c r="O88" s="41">
        <f t="shared" si="45"/>
        <v>18266.847705552969</v>
      </c>
      <c r="P88" s="41">
        <f t="shared" si="45"/>
        <v>14475.44011135767</v>
      </c>
      <c r="Q88" s="42">
        <f t="shared" si="45"/>
        <v>35869.965508046764</v>
      </c>
    </row>
    <row r="89" spans="2:17" ht="12.95" customHeight="1" x14ac:dyDescent="0.15">
      <c r="B89" s="36"/>
      <c r="C89" s="37"/>
      <c r="D89" s="40" t="s">
        <v>70</v>
      </c>
      <c r="E89" s="38">
        <v>64198.280724278433</v>
      </c>
      <c r="F89" s="38">
        <v>44385.705736692449</v>
      </c>
      <c r="G89" s="38">
        <v>45050.79699994054</v>
      </c>
      <c r="H89" s="38">
        <v>39531.371511833539</v>
      </c>
      <c r="I89" s="38">
        <v>48378</v>
      </c>
      <c r="J89" s="38">
        <v>41233</v>
      </c>
      <c r="K89" s="38">
        <v>52770</v>
      </c>
      <c r="L89" s="38">
        <v>53232</v>
      </c>
      <c r="M89" s="41">
        <f t="shared" si="45"/>
        <v>152241.99474847357</v>
      </c>
      <c r="N89" s="41">
        <f t="shared" si="45"/>
        <v>152952.41553041773</v>
      </c>
      <c r="O89" s="41">
        <f t="shared" si="45"/>
        <v>59284.284664187035</v>
      </c>
      <c r="P89" s="41">
        <f t="shared" si="45"/>
        <v>46979.431045469544</v>
      </c>
      <c r="Q89" s="42">
        <f t="shared" si="45"/>
        <v>116414.46189027835</v>
      </c>
    </row>
    <row r="90" spans="2:17" ht="12.95" customHeight="1" x14ac:dyDescent="0.15">
      <c r="B90" s="36"/>
      <c r="C90" s="37"/>
      <c r="D90" s="112" t="s">
        <v>100</v>
      </c>
      <c r="E90" s="38"/>
      <c r="F90" s="38"/>
      <c r="G90" s="38"/>
      <c r="H90" s="38"/>
      <c r="I90" s="38"/>
      <c r="J90" s="38"/>
      <c r="K90" s="38"/>
      <c r="L90" s="38"/>
      <c r="M90" s="38">
        <v>632823</v>
      </c>
      <c r="N90" s="38">
        <v>635776</v>
      </c>
      <c r="O90" s="38">
        <v>246426.48</v>
      </c>
      <c r="P90" s="38">
        <v>195279</v>
      </c>
      <c r="Q90" s="39">
        <v>483899</v>
      </c>
    </row>
    <row r="91" spans="2:17" ht="12.95" customHeight="1" x14ac:dyDescent="0.15">
      <c r="B91" s="43"/>
      <c r="C91" s="44"/>
      <c r="D91" s="44" t="s">
        <v>71</v>
      </c>
      <c r="E91" s="48">
        <v>492445.84334222763</v>
      </c>
      <c r="F91" s="48">
        <v>449212.5408996956</v>
      </c>
      <c r="G91" s="48">
        <v>471102.06302451383</v>
      </c>
      <c r="H91" s="48">
        <v>493359.02324245375</v>
      </c>
      <c r="I91" s="48">
        <v>457955</v>
      </c>
      <c r="J91" s="48">
        <v>517840</v>
      </c>
      <c r="K91" s="48">
        <v>510525</v>
      </c>
      <c r="L91" s="48">
        <v>538358</v>
      </c>
      <c r="M91" s="48">
        <v>722084</v>
      </c>
      <c r="N91" s="48">
        <v>765579</v>
      </c>
      <c r="O91" s="48">
        <v>320784.05900000001</v>
      </c>
      <c r="P91" s="48">
        <v>269727</v>
      </c>
      <c r="Q91" s="49">
        <v>675417</v>
      </c>
    </row>
  </sheetData>
  <sheetProtection sheet="1" objects="1" scenarios="1"/>
  <phoneticPr fontId="4"/>
  <dataValidations count="1">
    <dataValidation type="list" allowBlank="1" showInputMessage="1" showErrorMessage="1" sqref="C48:C68">
      <formula1>$C$5:$C$43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B1:Q91"/>
  <sheetViews>
    <sheetView topLeftCell="A2" workbookViewId="0">
      <pane xSplit="4" topLeftCell="E1" activePane="topRight" state="frozen"/>
      <selection pane="topRight" activeCell="P92" sqref="P92"/>
    </sheetView>
  </sheetViews>
  <sheetFormatPr defaultColWidth="8.625" defaultRowHeight="12.95" customHeight="1" x14ac:dyDescent="0.15"/>
  <cols>
    <col min="1" max="1" width="1.625" style="1" customWidth="1"/>
    <col min="2" max="2" width="10.625" style="1" customWidth="1"/>
    <col min="3" max="3" width="22.625" style="1" customWidth="1"/>
    <col min="4" max="4" width="20.625" style="1" customWidth="1"/>
    <col min="5" max="13" width="10.625" style="1" customWidth="1"/>
    <col min="14" max="16" width="10.625" style="111" customWidth="1"/>
    <col min="17" max="17" width="10.625" style="1" customWidth="1"/>
    <col min="18" max="16384" width="8.625" style="1"/>
  </cols>
  <sheetData>
    <row r="1" spans="2:17" ht="20.100000000000001" customHeight="1" x14ac:dyDescent="0.15">
      <c r="B1" s="110" t="str">
        <f>入力・結果!B1</f>
        <v>鳥取県観光消費額試算ファイル ver.1.01</v>
      </c>
      <c r="M1" s="111"/>
      <c r="Q1" s="111"/>
    </row>
    <row r="2" spans="2:17" ht="20.100000000000001" customHeight="1" x14ac:dyDescent="0.15">
      <c r="B2" s="2" t="s">
        <v>83</v>
      </c>
      <c r="M2" s="111"/>
      <c r="Q2" s="111"/>
    </row>
    <row r="3" spans="2:17" ht="12.95" customHeight="1" x14ac:dyDescent="0.15">
      <c r="B3" s="3" t="s">
        <v>0</v>
      </c>
      <c r="M3" s="111"/>
      <c r="Q3" s="111"/>
    </row>
    <row r="4" spans="2:17" ht="27.95" customHeight="1" x14ac:dyDescent="0.15">
      <c r="B4" s="4" t="s">
        <v>31</v>
      </c>
      <c r="C4" s="5" t="s">
        <v>32</v>
      </c>
      <c r="D4" s="6"/>
      <c r="E4" s="113">
        <f>県外・宿泊!E4</f>
        <v>2010</v>
      </c>
      <c r="F4" s="113">
        <f>県外・宿泊!F4</f>
        <v>2011</v>
      </c>
      <c r="G4" s="113">
        <f>県外・宿泊!G4</f>
        <v>2012</v>
      </c>
      <c r="H4" s="113">
        <f>県外・宿泊!H4</f>
        <v>2013</v>
      </c>
      <c r="I4" s="113">
        <f>県外・宿泊!I4</f>
        <v>2014</v>
      </c>
      <c r="J4" s="113">
        <f>県外・宿泊!J4</f>
        <v>2015</v>
      </c>
      <c r="K4" s="113">
        <f>県外・宿泊!K4</f>
        <v>2016</v>
      </c>
      <c r="L4" s="113">
        <f>県外・宿泊!L4</f>
        <v>2017</v>
      </c>
      <c r="M4" s="113">
        <f>県外・宿泊!M4</f>
        <v>2018</v>
      </c>
      <c r="N4" s="113">
        <f>県外・宿泊!N4</f>
        <v>2019</v>
      </c>
      <c r="O4" s="113">
        <f>県外・宿泊!O4</f>
        <v>2020</v>
      </c>
      <c r="P4" s="113">
        <f>県外・宿泊!P4</f>
        <v>2021</v>
      </c>
      <c r="Q4" s="115">
        <f>県外・宿泊!Q4</f>
        <v>2022</v>
      </c>
    </row>
    <row r="5" spans="2:17" ht="12.95" customHeight="1" x14ac:dyDescent="0.15">
      <c r="B5" s="7" t="str">
        <f>入力・結果!I6</f>
        <v>01</v>
      </c>
      <c r="C5" s="8" t="str">
        <f>入力・結果!J6</f>
        <v>農業</v>
      </c>
      <c r="D5" s="9"/>
      <c r="E5" s="10">
        <f t="shared" ref="E5:Q14" si="0">SUMIF($B$48:$B$68,$B5,E$48:E$68)</f>
        <v>145.76963200052555</v>
      </c>
      <c r="F5" s="10">
        <f t="shared" si="0"/>
        <v>137.72321106073713</v>
      </c>
      <c r="G5" s="10">
        <f t="shared" si="0"/>
        <v>151.98638655843024</v>
      </c>
      <c r="H5" s="10">
        <f t="shared" si="0"/>
        <v>211.86850558064643</v>
      </c>
      <c r="I5" s="10">
        <f t="shared" si="0"/>
        <v>287.08959516616312</v>
      </c>
      <c r="J5" s="10">
        <f t="shared" si="0"/>
        <v>338.4224144041965</v>
      </c>
      <c r="K5" s="10">
        <f t="shared" si="0"/>
        <v>342.17213356849311</v>
      </c>
      <c r="L5" s="10">
        <f t="shared" si="0"/>
        <v>331.10805411079701</v>
      </c>
      <c r="M5" s="10">
        <f t="shared" si="0"/>
        <v>252.73393662189486</v>
      </c>
      <c r="N5" s="10">
        <f t="shared" si="0"/>
        <v>284.54204437942741</v>
      </c>
      <c r="O5" s="10">
        <f t="shared" si="0"/>
        <v>364.66999578636523</v>
      </c>
      <c r="P5" s="10">
        <f t="shared" si="0"/>
        <v>334.90998041999205</v>
      </c>
      <c r="Q5" s="9">
        <f t="shared" si="0"/>
        <v>279.67311271186526</v>
      </c>
    </row>
    <row r="6" spans="2:17" ht="12.95" customHeight="1" x14ac:dyDescent="0.15">
      <c r="B6" s="11" t="str">
        <f>入力・結果!I7</f>
        <v>02</v>
      </c>
      <c r="C6" s="12" t="str">
        <f>入力・結果!J7</f>
        <v>林業</v>
      </c>
      <c r="D6" s="13"/>
      <c r="E6" s="14">
        <f t="shared" si="0"/>
        <v>0</v>
      </c>
      <c r="F6" s="14">
        <f t="shared" si="0"/>
        <v>0</v>
      </c>
      <c r="G6" s="14">
        <f t="shared" si="0"/>
        <v>0</v>
      </c>
      <c r="H6" s="14">
        <f t="shared" si="0"/>
        <v>0</v>
      </c>
      <c r="I6" s="14">
        <f t="shared" si="0"/>
        <v>0</v>
      </c>
      <c r="J6" s="14">
        <f t="shared" si="0"/>
        <v>0</v>
      </c>
      <c r="K6" s="14">
        <f t="shared" si="0"/>
        <v>0</v>
      </c>
      <c r="L6" s="14">
        <f t="shared" si="0"/>
        <v>0</v>
      </c>
      <c r="M6" s="14">
        <f t="shared" si="0"/>
        <v>0</v>
      </c>
      <c r="N6" s="14">
        <f t="shared" si="0"/>
        <v>0</v>
      </c>
      <c r="O6" s="14">
        <f t="shared" si="0"/>
        <v>0</v>
      </c>
      <c r="P6" s="14">
        <f t="shared" si="0"/>
        <v>0</v>
      </c>
      <c r="Q6" s="13">
        <f t="shared" si="0"/>
        <v>0</v>
      </c>
    </row>
    <row r="7" spans="2:17" ht="12.95" customHeight="1" x14ac:dyDescent="0.15">
      <c r="B7" s="11" t="str">
        <f>入力・結果!I8</f>
        <v>03</v>
      </c>
      <c r="C7" s="12" t="str">
        <f>入力・結果!J8</f>
        <v>漁業</v>
      </c>
      <c r="D7" s="13"/>
      <c r="E7" s="14">
        <f t="shared" si="0"/>
        <v>134.29082470527396</v>
      </c>
      <c r="F7" s="14">
        <f t="shared" si="0"/>
        <v>137.09711464577896</v>
      </c>
      <c r="G7" s="14">
        <f t="shared" si="0"/>
        <v>147.32971855872077</v>
      </c>
      <c r="H7" s="14">
        <f t="shared" si="0"/>
        <v>175.85461453170763</v>
      </c>
      <c r="I7" s="14">
        <f t="shared" si="0"/>
        <v>213.04367371601208</v>
      </c>
      <c r="J7" s="14">
        <f t="shared" si="0"/>
        <v>250.41100163039627</v>
      </c>
      <c r="K7" s="14">
        <f t="shared" si="0"/>
        <v>237.13501151889014</v>
      </c>
      <c r="L7" s="14">
        <f t="shared" si="0"/>
        <v>182.46086247433985</v>
      </c>
      <c r="M7" s="14">
        <f t="shared" si="0"/>
        <v>223.10382468372242</v>
      </c>
      <c r="N7" s="14">
        <f t="shared" si="0"/>
        <v>197.22701881872172</v>
      </c>
      <c r="O7" s="14">
        <f t="shared" si="0"/>
        <v>209.2396826889258</v>
      </c>
      <c r="P7" s="14">
        <f t="shared" si="0"/>
        <v>400.50165021240093</v>
      </c>
      <c r="Q7" s="13">
        <f t="shared" si="0"/>
        <v>185.97244724229768</v>
      </c>
    </row>
    <row r="8" spans="2:17" ht="12.95" customHeight="1" x14ac:dyDescent="0.15">
      <c r="B8" s="11" t="str">
        <f>入力・結果!I9</f>
        <v>04</v>
      </c>
      <c r="C8" s="12" t="str">
        <f>入力・結果!J9</f>
        <v>鉱業</v>
      </c>
      <c r="D8" s="13"/>
      <c r="E8" s="14">
        <f t="shared" si="0"/>
        <v>0</v>
      </c>
      <c r="F8" s="14">
        <f t="shared" si="0"/>
        <v>0</v>
      </c>
      <c r="G8" s="14">
        <f t="shared" si="0"/>
        <v>0</v>
      </c>
      <c r="H8" s="14">
        <f t="shared" si="0"/>
        <v>0</v>
      </c>
      <c r="I8" s="14">
        <f t="shared" si="0"/>
        <v>0</v>
      </c>
      <c r="J8" s="14">
        <f t="shared" si="0"/>
        <v>0</v>
      </c>
      <c r="K8" s="14">
        <f t="shared" si="0"/>
        <v>0</v>
      </c>
      <c r="L8" s="14">
        <f t="shared" si="0"/>
        <v>0</v>
      </c>
      <c r="M8" s="14">
        <f t="shared" si="0"/>
        <v>0</v>
      </c>
      <c r="N8" s="14">
        <f t="shared" si="0"/>
        <v>0</v>
      </c>
      <c r="O8" s="14">
        <f t="shared" si="0"/>
        <v>0</v>
      </c>
      <c r="P8" s="14">
        <f t="shared" si="0"/>
        <v>0</v>
      </c>
      <c r="Q8" s="13">
        <f t="shared" si="0"/>
        <v>0</v>
      </c>
    </row>
    <row r="9" spans="2:17" ht="12.95" customHeight="1" x14ac:dyDescent="0.15">
      <c r="B9" s="11" t="str">
        <f>入力・結果!I10</f>
        <v>05</v>
      </c>
      <c r="C9" s="12" t="str">
        <f>入力・結果!J10</f>
        <v>飲食料品</v>
      </c>
      <c r="D9" s="13"/>
      <c r="E9" s="14">
        <f t="shared" si="0"/>
        <v>1153.2584471085497</v>
      </c>
      <c r="F9" s="14">
        <f t="shared" si="0"/>
        <v>1097.5181891222549</v>
      </c>
      <c r="G9" s="14">
        <f t="shared" si="0"/>
        <v>1100.1285205392192</v>
      </c>
      <c r="H9" s="14">
        <f t="shared" si="0"/>
        <v>1409.849098318751</v>
      </c>
      <c r="I9" s="14">
        <f t="shared" si="0"/>
        <v>1773.1703806646524</v>
      </c>
      <c r="J9" s="14">
        <f t="shared" si="0"/>
        <v>2276.3941305734743</v>
      </c>
      <c r="K9" s="14">
        <f t="shared" si="0"/>
        <v>2191.4433127146604</v>
      </c>
      <c r="L9" s="14">
        <f t="shared" si="0"/>
        <v>2095.9114627139415</v>
      </c>
      <c r="M9" s="14">
        <f t="shared" si="0"/>
        <v>1762.100808960425</v>
      </c>
      <c r="N9" s="14">
        <f t="shared" si="0"/>
        <v>1504.0460799855221</v>
      </c>
      <c r="O9" s="14">
        <f t="shared" si="0"/>
        <v>1602.9549764648034</v>
      </c>
      <c r="P9" s="14">
        <f t="shared" si="0"/>
        <v>1486.0854052082836</v>
      </c>
      <c r="Q9" s="13">
        <f t="shared" si="0"/>
        <v>1681.747561504998</v>
      </c>
    </row>
    <row r="10" spans="2:17" ht="12.95" customHeight="1" x14ac:dyDescent="0.15">
      <c r="B10" s="15" t="str">
        <f>入力・結果!I11</f>
        <v>06</v>
      </c>
      <c r="C10" s="16" t="str">
        <f>入力・結果!J11</f>
        <v>繊維製品</v>
      </c>
      <c r="D10" s="17"/>
      <c r="E10" s="18">
        <f t="shared" si="0"/>
        <v>239.03427942614576</v>
      </c>
      <c r="F10" s="18">
        <f t="shared" si="0"/>
        <v>413.46017643760359</v>
      </c>
      <c r="G10" s="18">
        <f t="shared" si="0"/>
        <v>249.19837644739687</v>
      </c>
      <c r="H10" s="18">
        <f t="shared" si="0"/>
        <v>395.43625822356989</v>
      </c>
      <c r="I10" s="18">
        <f t="shared" si="0"/>
        <v>503.90335347432023</v>
      </c>
      <c r="J10" s="18">
        <f t="shared" si="0"/>
        <v>545.13915077621039</v>
      </c>
      <c r="K10" s="18">
        <f t="shared" si="0"/>
        <v>589.28704399118999</v>
      </c>
      <c r="L10" s="18">
        <f t="shared" si="0"/>
        <v>470.84477786512934</v>
      </c>
      <c r="M10" s="18">
        <f t="shared" si="0"/>
        <v>426.01147525981639</v>
      </c>
      <c r="N10" s="18">
        <f t="shared" si="0"/>
        <v>391.32555593541053</v>
      </c>
      <c r="O10" s="18">
        <f t="shared" si="0"/>
        <v>454.76753620765908</v>
      </c>
      <c r="P10" s="18">
        <f t="shared" si="0"/>
        <v>397.90261682947448</v>
      </c>
      <c r="Q10" s="17">
        <f t="shared" si="0"/>
        <v>424.63130569308771</v>
      </c>
    </row>
    <row r="11" spans="2:17" ht="12.95" customHeight="1" x14ac:dyDescent="0.15">
      <c r="B11" s="11" t="str">
        <f>入力・結果!I12</f>
        <v>07</v>
      </c>
      <c r="C11" s="12" t="str">
        <f>入力・結果!J12</f>
        <v>パルプ・紙・木製品</v>
      </c>
      <c r="D11" s="13"/>
      <c r="E11" s="14">
        <f t="shared" si="0"/>
        <v>45.405446866662231</v>
      </c>
      <c r="F11" s="14">
        <f t="shared" si="0"/>
        <v>36.011840075376561</v>
      </c>
      <c r="G11" s="14">
        <f t="shared" si="0"/>
        <v>53.22168678221437</v>
      </c>
      <c r="H11" s="14">
        <f t="shared" si="0"/>
        <v>33.886587614920337</v>
      </c>
      <c r="I11" s="14">
        <f t="shared" si="0"/>
        <v>43.973891238670696</v>
      </c>
      <c r="J11" s="14">
        <f t="shared" si="0"/>
        <v>85.828241298646063</v>
      </c>
      <c r="K11" s="14">
        <f t="shared" si="0"/>
        <v>77.030337296731673</v>
      </c>
      <c r="L11" s="14">
        <f t="shared" si="0"/>
        <v>65.375598889668851</v>
      </c>
      <c r="M11" s="14">
        <f t="shared" si="0"/>
        <v>130.14330015766356</v>
      </c>
      <c r="N11" s="14">
        <f t="shared" si="0"/>
        <v>110.2495544147712</v>
      </c>
      <c r="O11" s="14">
        <f t="shared" si="0"/>
        <v>102.25479381702739</v>
      </c>
      <c r="P11" s="14">
        <f t="shared" si="0"/>
        <v>102.6108426615386</v>
      </c>
      <c r="Q11" s="13">
        <f t="shared" si="0"/>
        <v>105.09960062249003</v>
      </c>
    </row>
    <row r="12" spans="2:17" ht="12.95" customHeight="1" x14ac:dyDescent="0.15">
      <c r="B12" s="11" t="str">
        <f>入力・結果!I13</f>
        <v>08</v>
      </c>
      <c r="C12" s="12" t="str">
        <f>入力・結果!J13</f>
        <v>化学製品</v>
      </c>
      <c r="D12" s="13"/>
      <c r="E12" s="14">
        <f t="shared" si="0"/>
        <v>9.9805001753370508</v>
      </c>
      <c r="F12" s="14">
        <f t="shared" si="0"/>
        <v>20.597021804368936</v>
      </c>
      <c r="G12" s="14">
        <f t="shared" si="0"/>
        <v>10.340054479636258</v>
      </c>
      <c r="H12" s="14">
        <f t="shared" si="0"/>
        <v>10.713231310142485</v>
      </c>
      <c r="I12" s="14">
        <f t="shared" si="0"/>
        <v>23.762483383685801</v>
      </c>
      <c r="J12" s="14">
        <f t="shared" si="0"/>
        <v>28.405897781243354</v>
      </c>
      <c r="K12" s="14">
        <f t="shared" si="0"/>
        <v>29.098792415253879</v>
      </c>
      <c r="L12" s="14">
        <f t="shared" si="0"/>
        <v>29.353075604472441</v>
      </c>
      <c r="M12" s="14">
        <f t="shared" si="0"/>
        <v>51.96967672090048</v>
      </c>
      <c r="N12" s="14">
        <f t="shared" si="0"/>
        <v>33.296289523688372</v>
      </c>
      <c r="O12" s="14">
        <f t="shared" si="0"/>
        <v>32.319780055229955</v>
      </c>
      <c r="P12" s="14">
        <f t="shared" si="0"/>
        <v>46.459026455444267</v>
      </c>
      <c r="Q12" s="13">
        <f t="shared" si="0"/>
        <v>67.28101752763051</v>
      </c>
    </row>
    <row r="13" spans="2:17" ht="12.95" customHeight="1" x14ac:dyDescent="0.15">
      <c r="B13" s="11" t="str">
        <f>入力・結果!I14</f>
        <v>09</v>
      </c>
      <c r="C13" s="12" t="str">
        <f>入力・結果!J14</f>
        <v>石油・石炭製品</v>
      </c>
      <c r="D13" s="13"/>
      <c r="E13" s="14">
        <f t="shared" si="0"/>
        <v>0</v>
      </c>
      <c r="F13" s="14">
        <f t="shared" si="0"/>
        <v>0</v>
      </c>
      <c r="G13" s="14">
        <f t="shared" si="0"/>
        <v>0</v>
      </c>
      <c r="H13" s="14">
        <f t="shared" si="0"/>
        <v>0</v>
      </c>
      <c r="I13" s="14">
        <f t="shared" si="0"/>
        <v>0</v>
      </c>
      <c r="J13" s="14">
        <f t="shared" si="0"/>
        <v>0</v>
      </c>
      <c r="K13" s="14">
        <f t="shared" si="0"/>
        <v>0</v>
      </c>
      <c r="L13" s="14">
        <f t="shared" si="0"/>
        <v>0</v>
      </c>
      <c r="M13" s="14">
        <f t="shared" si="0"/>
        <v>0</v>
      </c>
      <c r="N13" s="14">
        <f t="shared" si="0"/>
        <v>0</v>
      </c>
      <c r="O13" s="14">
        <f t="shared" si="0"/>
        <v>0</v>
      </c>
      <c r="P13" s="14">
        <f t="shared" si="0"/>
        <v>0</v>
      </c>
      <c r="Q13" s="13">
        <f t="shared" si="0"/>
        <v>0</v>
      </c>
    </row>
    <row r="14" spans="2:17" ht="12.95" customHeight="1" x14ac:dyDescent="0.15">
      <c r="B14" s="19" t="str">
        <f>入力・結果!I15</f>
        <v>10</v>
      </c>
      <c r="C14" s="20" t="str">
        <f>入力・結果!J15</f>
        <v>プラスチック・ゴム製品</v>
      </c>
      <c r="D14" s="21"/>
      <c r="E14" s="22">
        <f t="shared" si="0"/>
        <v>0</v>
      </c>
      <c r="F14" s="22">
        <f t="shared" si="0"/>
        <v>0</v>
      </c>
      <c r="G14" s="22">
        <f t="shared" si="0"/>
        <v>0</v>
      </c>
      <c r="H14" s="22">
        <f t="shared" si="0"/>
        <v>0</v>
      </c>
      <c r="I14" s="22">
        <f t="shared" si="0"/>
        <v>0</v>
      </c>
      <c r="J14" s="22">
        <f t="shared" si="0"/>
        <v>0</v>
      </c>
      <c r="K14" s="22">
        <f t="shared" si="0"/>
        <v>0</v>
      </c>
      <c r="L14" s="22">
        <f t="shared" si="0"/>
        <v>0</v>
      </c>
      <c r="M14" s="22">
        <f t="shared" si="0"/>
        <v>0</v>
      </c>
      <c r="N14" s="22">
        <f t="shared" si="0"/>
        <v>0</v>
      </c>
      <c r="O14" s="22">
        <f t="shared" si="0"/>
        <v>0</v>
      </c>
      <c r="P14" s="22">
        <f t="shared" si="0"/>
        <v>0</v>
      </c>
      <c r="Q14" s="21">
        <f t="shared" si="0"/>
        <v>0</v>
      </c>
    </row>
    <row r="15" spans="2:17" ht="12.95" customHeight="1" x14ac:dyDescent="0.15">
      <c r="B15" s="11" t="str">
        <f>入力・結果!I16</f>
        <v>11</v>
      </c>
      <c r="C15" s="12" t="str">
        <f>入力・結果!J16</f>
        <v>窯業・土石製品</v>
      </c>
      <c r="D15" s="13"/>
      <c r="E15" s="14">
        <f t="shared" ref="E15:Q24" si="1">SUMIF($B$48:$B$68,$B15,E$48:E$68)</f>
        <v>35.314150063768231</v>
      </c>
      <c r="F15" s="14">
        <f t="shared" si="1"/>
        <v>66.966681740195099</v>
      </c>
      <c r="G15" s="14">
        <f t="shared" si="1"/>
        <v>49.390795449888515</v>
      </c>
      <c r="H15" s="14">
        <f t="shared" si="1"/>
        <v>34.323296020946962</v>
      </c>
      <c r="I15" s="14">
        <f t="shared" si="1"/>
        <v>48.239353474320239</v>
      </c>
      <c r="J15" s="14">
        <f t="shared" si="1"/>
        <v>73.278088892039406</v>
      </c>
      <c r="K15" s="14">
        <f t="shared" si="1"/>
        <v>102.3158623133982</v>
      </c>
      <c r="L15" s="14">
        <f t="shared" si="1"/>
        <v>40.477757226258802</v>
      </c>
      <c r="M15" s="14">
        <f t="shared" si="1"/>
        <v>31.194887759665306</v>
      </c>
      <c r="N15" s="14">
        <f t="shared" si="1"/>
        <v>42.245202299270943</v>
      </c>
      <c r="O15" s="14">
        <f t="shared" si="1"/>
        <v>60.399912244961918</v>
      </c>
      <c r="P15" s="14">
        <f t="shared" si="1"/>
        <v>48.118650181891276</v>
      </c>
      <c r="Q15" s="13">
        <f t="shared" si="1"/>
        <v>37.885998595570996</v>
      </c>
    </row>
    <row r="16" spans="2:17" ht="12.95" customHeight="1" x14ac:dyDescent="0.15">
      <c r="B16" s="11" t="str">
        <f>入力・結果!I17</f>
        <v>12</v>
      </c>
      <c r="C16" s="12" t="str">
        <f>入力・結果!J17</f>
        <v>鉄鋼</v>
      </c>
      <c r="D16" s="13"/>
      <c r="E16" s="14">
        <f t="shared" si="1"/>
        <v>0</v>
      </c>
      <c r="F16" s="14">
        <f t="shared" si="1"/>
        <v>0</v>
      </c>
      <c r="G16" s="14">
        <f t="shared" si="1"/>
        <v>0</v>
      </c>
      <c r="H16" s="14">
        <f t="shared" si="1"/>
        <v>0</v>
      </c>
      <c r="I16" s="14">
        <f t="shared" si="1"/>
        <v>0</v>
      </c>
      <c r="J16" s="14">
        <f t="shared" si="1"/>
        <v>0</v>
      </c>
      <c r="K16" s="14">
        <f t="shared" si="1"/>
        <v>0</v>
      </c>
      <c r="L16" s="14">
        <f t="shared" si="1"/>
        <v>0</v>
      </c>
      <c r="M16" s="14">
        <f t="shared" si="1"/>
        <v>0</v>
      </c>
      <c r="N16" s="14">
        <f t="shared" si="1"/>
        <v>0</v>
      </c>
      <c r="O16" s="14">
        <f t="shared" si="1"/>
        <v>0</v>
      </c>
      <c r="P16" s="14">
        <f t="shared" si="1"/>
        <v>0</v>
      </c>
      <c r="Q16" s="13">
        <f t="shared" si="1"/>
        <v>0</v>
      </c>
    </row>
    <row r="17" spans="2:17" ht="12.95" customHeight="1" x14ac:dyDescent="0.15">
      <c r="B17" s="11" t="str">
        <f>入力・結果!I18</f>
        <v>13</v>
      </c>
      <c r="C17" s="12" t="str">
        <f>入力・結果!J18</f>
        <v>非鉄金属</v>
      </c>
      <c r="D17" s="13"/>
      <c r="E17" s="14">
        <f t="shared" si="1"/>
        <v>0</v>
      </c>
      <c r="F17" s="14">
        <f t="shared" si="1"/>
        <v>0</v>
      </c>
      <c r="G17" s="14">
        <f t="shared" si="1"/>
        <v>0</v>
      </c>
      <c r="H17" s="14">
        <f t="shared" si="1"/>
        <v>0</v>
      </c>
      <c r="I17" s="14">
        <f t="shared" si="1"/>
        <v>0</v>
      </c>
      <c r="J17" s="14">
        <f t="shared" si="1"/>
        <v>0</v>
      </c>
      <c r="K17" s="14">
        <f t="shared" si="1"/>
        <v>0</v>
      </c>
      <c r="L17" s="14">
        <f t="shared" si="1"/>
        <v>0</v>
      </c>
      <c r="M17" s="14">
        <f t="shared" si="1"/>
        <v>0</v>
      </c>
      <c r="N17" s="14">
        <f t="shared" si="1"/>
        <v>0</v>
      </c>
      <c r="O17" s="14">
        <f t="shared" si="1"/>
        <v>0</v>
      </c>
      <c r="P17" s="14">
        <f t="shared" si="1"/>
        <v>0</v>
      </c>
      <c r="Q17" s="13">
        <f t="shared" si="1"/>
        <v>0</v>
      </c>
    </row>
    <row r="18" spans="2:17" ht="12.95" customHeight="1" x14ac:dyDescent="0.15">
      <c r="B18" s="11" t="str">
        <f>入力・結果!I19</f>
        <v>14</v>
      </c>
      <c r="C18" s="12" t="str">
        <f>入力・結果!J19</f>
        <v>金属製品</v>
      </c>
      <c r="D18" s="13"/>
      <c r="E18" s="14">
        <f t="shared" si="1"/>
        <v>0</v>
      </c>
      <c r="F18" s="14">
        <f t="shared" si="1"/>
        <v>0</v>
      </c>
      <c r="G18" s="14">
        <f t="shared" si="1"/>
        <v>0</v>
      </c>
      <c r="H18" s="14">
        <f t="shared" si="1"/>
        <v>0</v>
      </c>
      <c r="I18" s="14">
        <f t="shared" si="1"/>
        <v>0</v>
      </c>
      <c r="J18" s="14">
        <f t="shared" si="1"/>
        <v>0</v>
      </c>
      <c r="K18" s="14">
        <f t="shared" si="1"/>
        <v>0</v>
      </c>
      <c r="L18" s="14">
        <f t="shared" si="1"/>
        <v>0</v>
      </c>
      <c r="M18" s="14">
        <f t="shared" si="1"/>
        <v>0</v>
      </c>
      <c r="N18" s="14">
        <f t="shared" si="1"/>
        <v>0</v>
      </c>
      <c r="O18" s="14">
        <f t="shared" si="1"/>
        <v>0</v>
      </c>
      <c r="P18" s="14">
        <f t="shared" si="1"/>
        <v>0</v>
      </c>
      <c r="Q18" s="13">
        <f t="shared" si="1"/>
        <v>0</v>
      </c>
    </row>
    <row r="19" spans="2:17" ht="12.95" customHeight="1" x14ac:dyDescent="0.15">
      <c r="B19" s="11" t="str">
        <f>入力・結果!I20</f>
        <v>15</v>
      </c>
      <c r="C19" s="12" t="str">
        <f>入力・結果!J20</f>
        <v>はん用機械</v>
      </c>
      <c r="D19" s="13"/>
      <c r="E19" s="14">
        <f t="shared" si="1"/>
        <v>0</v>
      </c>
      <c r="F19" s="14">
        <f t="shared" si="1"/>
        <v>0</v>
      </c>
      <c r="G19" s="14">
        <f t="shared" si="1"/>
        <v>0</v>
      </c>
      <c r="H19" s="14">
        <f t="shared" si="1"/>
        <v>0</v>
      </c>
      <c r="I19" s="14">
        <f t="shared" si="1"/>
        <v>0</v>
      </c>
      <c r="J19" s="14">
        <f t="shared" si="1"/>
        <v>0</v>
      </c>
      <c r="K19" s="14">
        <f t="shared" si="1"/>
        <v>0</v>
      </c>
      <c r="L19" s="14">
        <f t="shared" si="1"/>
        <v>0</v>
      </c>
      <c r="M19" s="14">
        <f t="shared" si="1"/>
        <v>0</v>
      </c>
      <c r="N19" s="14">
        <f t="shared" si="1"/>
        <v>0</v>
      </c>
      <c r="O19" s="14">
        <f t="shared" si="1"/>
        <v>0</v>
      </c>
      <c r="P19" s="14">
        <f t="shared" si="1"/>
        <v>0</v>
      </c>
      <c r="Q19" s="13">
        <f t="shared" si="1"/>
        <v>0</v>
      </c>
    </row>
    <row r="20" spans="2:17" ht="12.95" customHeight="1" x14ac:dyDescent="0.15">
      <c r="B20" s="15" t="str">
        <f>入力・結果!I21</f>
        <v>16</v>
      </c>
      <c r="C20" s="16" t="str">
        <f>入力・結果!J21</f>
        <v>生産用機械</v>
      </c>
      <c r="D20" s="17"/>
      <c r="E20" s="18">
        <f t="shared" si="1"/>
        <v>0</v>
      </c>
      <c r="F20" s="18">
        <f t="shared" si="1"/>
        <v>0</v>
      </c>
      <c r="G20" s="18">
        <f t="shared" si="1"/>
        <v>0</v>
      </c>
      <c r="H20" s="18">
        <f t="shared" si="1"/>
        <v>0</v>
      </c>
      <c r="I20" s="18">
        <f t="shared" si="1"/>
        <v>0</v>
      </c>
      <c r="J20" s="18">
        <f t="shared" si="1"/>
        <v>0</v>
      </c>
      <c r="K20" s="18">
        <f t="shared" si="1"/>
        <v>0</v>
      </c>
      <c r="L20" s="18">
        <f t="shared" si="1"/>
        <v>0</v>
      </c>
      <c r="M20" s="18">
        <f t="shared" si="1"/>
        <v>0</v>
      </c>
      <c r="N20" s="18">
        <f t="shared" si="1"/>
        <v>0</v>
      </c>
      <c r="O20" s="18">
        <f t="shared" si="1"/>
        <v>0</v>
      </c>
      <c r="P20" s="18">
        <f t="shared" si="1"/>
        <v>0</v>
      </c>
      <c r="Q20" s="17">
        <f t="shared" si="1"/>
        <v>0</v>
      </c>
    </row>
    <row r="21" spans="2:17" ht="12.95" customHeight="1" x14ac:dyDescent="0.15">
      <c r="B21" s="11" t="str">
        <f>入力・結果!I22</f>
        <v>17</v>
      </c>
      <c r="C21" s="12" t="str">
        <f>入力・結果!J22</f>
        <v>業務用機械</v>
      </c>
      <c r="D21" s="13"/>
      <c r="E21" s="14">
        <f t="shared" si="1"/>
        <v>0</v>
      </c>
      <c r="F21" s="14">
        <f t="shared" si="1"/>
        <v>0</v>
      </c>
      <c r="G21" s="14">
        <f t="shared" si="1"/>
        <v>0</v>
      </c>
      <c r="H21" s="14">
        <f t="shared" si="1"/>
        <v>0</v>
      </c>
      <c r="I21" s="14">
        <f t="shared" si="1"/>
        <v>0</v>
      </c>
      <c r="J21" s="14">
        <f t="shared" si="1"/>
        <v>0</v>
      </c>
      <c r="K21" s="14">
        <f t="shared" si="1"/>
        <v>0</v>
      </c>
      <c r="L21" s="14">
        <f t="shared" si="1"/>
        <v>0</v>
      </c>
      <c r="M21" s="14">
        <f t="shared" si="1"/>
        <v>0</v>
      </c>
      <c r="N21" s="14">
        <f t="shared" si="1"/>
        <v>0</v>
      </c>
      <c r="O21" s="14">
        <f t="shared" si="1"/>
        <v>0</v>
      </c>
      <c r="P21" s="14">
        <f t="shared" si="1"/>
        <v>0</v>
      </c>
      <c r="Q21" s="13">
        <f t="shared" si="1"/>
        <v>0</v>
      </c>
    </row>
    <row r="22" spans="2:17" ht="12.95" customHeight="1" x14ac:dyDescent="0.15">
      <c r="B22" s="11" t="str">
        <f>入力・結果!I23</f>
        <v>18</v>
      </c>
      <c r="C22" s="12" t="str">
        <f>入力・結果!J23</f>
        <v>電子部品</v>
      </c>
      <c r="D22" s="13"/>
      <c r="E22" s="14">
        <f t="shared" si="1"/>
        <v>0</v>
      </c>
      <c r="F22" s="14">
        <f t="shared" si="1"/>
        <v>0</v>
      </c>
      <c r="G22" s="14">
        <f t="shared" si="1"/>
        <v>0</v>
      </c>
      <c r="H22" s="14">
        <f t="shared" si="1"/>
        <v>0</v>
      </c>
      <c r="I22" s="14">
        <f t="shared" si="1"/>
        <v>0</v>
      </c>
      <c r="J22" s="14">
        <f t="shared" si="1"/>
        <v>0</v>
      </c>
      <c r="K22" s="14">
        <f t="shared" si="1"/>
        <v>0</v>
      </c>
      <c r="L22" s="14">
        <f t="shared" si="1"/>
        <v>0</v>
      </c>
      <c r="M22" s="14">
        <f t="shared" si="1"/>
        <v>0</v>
      </c>
      <c r="N22" s="14">
        <f t="shared" si="1"/>
        <v>0</v>
      </c>
      <c r="O22" s="14">
        <f t="shared" si="1"/>
        <v>0</v>
      </c>
      <c r="P22" s="14">
        <f t="shared" si="1"/>
        <v>0</v>
      </c>
      <c r="Q22" s="13">
        <f t="shared" si="1"/>
        <v>0</v>
      </c>
    </row>
    <row r="23" spans="2:17" ht="12.95" customHeight="1" x14ac:dyDescent="0.15">
      <c r="B23" s="11" t="str">
        <f>入力・結果!I24</f>
        <v>19</v>
      </c>
      <c r="C23" s="12" t="str">
        <f>入力・結果!J24</f>
        <v>電気機械</v>
      </c>
      <c r="D23" s="13"/>
      <c r="E23" s="14">
        <f t="shared" si="1"/>
        <v>87.314572400992105</v>
      </c>
      <c r="F23" s="14">
        <f t="shared" si="1"/>
        <v>47.075607742429504</v>
      </c>
      <c r="G23" s="14">
        <f t="shared" si="1"/>
        <v>18.301141978794455</v>
      </c>
      <c r="H23" s="14">
        <f t="shared" si="1"/>
        <v>7.8299376742997833</v>
      </c>
      <c r="I23" s="14">
        <f t="shared" si="1"/>
        <v>46.356918429003024</v>
      </c>
      <c r="J23" s="14">
        <f t="shared" si="1"/>
        <v>35.047919472602253</v>
      </c>
      <c r="K23" s="14">
        <f t="shared" si="1"/>
        <v>9.6587201795765445</v>
      </c>
      <c r="L23" s="14">
        <f t="shared" si="1"/>
        <v>33.481270712316054</v>
      </c>
      <c r="M23" s="14">
        <f t="shared" si="1"/>
        <v>66.651214489470959</v>
      </c>
      <c r="N23" s="14">
        <f t="shared" si="1"/>
        <v>56.462888906039531</v>
      </c>
      <c r="O23" s="14">
        <f t="shared" si="1"/>
        <v>52.368475265485984</v>
      </c>
      <c r="P23" s="14">
        <f t="shared" si="1"/>
        <v>52.550821094087958</v>
      </c>
      <c r="Q23" s="13">
        <f t="shared" si="1"/>
        <v>53.825406420161578</v>
      </c>
    </row>
    <row r="24" spans="2:17" ht="12.95" customHeight="1" x14ac:dyDescent="0.15">
      <c r="B24" s="19" t="str">
        <f>入力・結果!I25</f>
        <v>20</v>
      </c>
      <c r="C24" s="20" t="str">
        <f>入力・結果!J25</f>
        <v>情報通信機器</v>
      </c>
      <c r="D24" s="21"/>
      <c r="E24" s="22">
        <f t="shared" si="1"/>
        <v>0</v>
      </c>
      <c r="F24" s="22">
        <f t="shared" si="1"/>
        <v>0</v>
      </c>
      <c r="G24" s="22">
        <f t="shared" si="1"/>
        <v>0</v>
      </c>
      <c r="H24" s="22">
        <f t="shared" si="1"/>
        <v>0</v>
      </c>
      <c r="I24" s="22">
        <f t="shared" si="1"/>
        <v>0</v>
      </c>
      <c r="J24" s="22">
        <f t="shared" si="1"/>
        <v>0</v>
      </c>
      <c r="K24" s="22">
        <f t="shared" si="1"/>
        <v>0</v>
      </c>
      <c r="L24" s="22">
        <f t="shared" si="1"/>
        <v>0</v>
      </c>
      <c r="M24" s="22">
        <f t="shared" si="1"/>
        <v>0</v>
      </c>
      <c r="N24" s="22">
        <f t="shared" si="1"/>
        <v>0</v>
      </c>
      <c r="O24" s="22">
        <f t="shared" si="1"/>
        <v>0</v>
      </c>
      <c r="P24" s="22">
        <f t="shared" si="1"/>
        <v>0</v>
      </c>
      <c r="Q24" s="21">
        <f t="shared" si="1"/>
        <v>0</v>
      </c>
    </row>
    <row r="25" spans="2:17" ht="12.95" customHeight="1" x14ac:dyDescent="0.15">
      <c r="B25" s="11" t="str">
        <f>入力・結果!I26</f>
        <v>21</v>
      </c>
      <c r="C25" s="12" t="str">
        <f>入力・結果!J26</f>
        <v>輸送機械</v>
      </c>
      <c r="D25" s="13"/>
      <c r="E25" s="14">
        <f t="shared" ref="E25:Q34" si="2">SUMIF($B$48:$B$68,$B25,E$48:E$68)</f>
        <v>0</v>
      </c>
      <c r="F25" s="14">
        <f t="shared" si="2"/>
        <v>0</v>
      </c>
      <c r="G25" s="14">
        <f t="shared" si="2"/>
        <v>0</v>
      </c>
      <c r="H25" s="14">
        <f t="shared" si="2"/>
        <v>0</v>
      </c>
      <c r="I25" s="14">
        <f t="shared" si="2"/>
        <v>0</v>
      </c>
      <c r="J25" s="14">
        <f t="shared" si="2"/>
        <v>0</v>
      </c>
      <c r="K25" s="14">
        <f t="shared" si="2"/>
        <v>0</v>
      </c>
      <c r="L25" s="14">
        <f t="shared" si="2"/>
        <v>0</v>
      </c>
      <c r="M25" s="14">
        <f t="shared" si="2"/>
        <v>0</v>
      </c>
      <c r="N25" s="14">
        <f t="shared" si="2"/>
        <v>0</v>
      </c>
      <c r="O25" s="14">
        <f t="shared" si="2"/>
        <v>0</v>
      </c>
      <c r="P25" s="14">
        <f t="shared" si="2"/>
        <v>0</v>
      </c>
      <c r="Q25" s="13">
        <f t="shared" si="2"/>
        <v>0</v>
      </c>
    </row>
    <row r="26" spans="2:17" ht="12.95" customHeight="1" x14ac:dyDescent="0.15">
      <c r="B26" s="11" t="str">
        <f>入力・結果!I27</f>
        <v>22</v>
      </c>
      <c r="C26" s="12" t="str">
        <f>入力・結果!J27</f>
        <v>その他の製造工業製品</v>
      </c>
      <c r="D26" s="13"/>
      <c r="E26" s="14">
        <f t="shared" si="2"/>
        <v>233.27907675177596</v>
      </c>
      <c r="F26" s="14">
        <f t="shared" si="2"/>
        <v>328.14976386397188</v>
      </c>
      <c r="G26" s="14">
        <f t="shared" si="2"/>
        <v>212.01746083883287</v>
      </c>
      <c r="H26" s="14">
        <f t="shared" si="2"/>
        <v>282.61505940618861</v>
      </c>
      <c r="I26" s="14">
        <f t="shared" si="2"/>
        <v>485.20415105740176</v>
      </c>
      <c r="J26" s="14">
        <f t="shared" si="2"/>
        <v>613.02098249096207</v>
      </c>
      <c r="K26" s="14">
        <f t="shared" si="2"/>
        <v>466.14128150817294</v>
      </c>
      <c r="L26" s="14">
        <f t="shared" si="2"/>
        <v>486.07620942536789</v>
      </c>
      <c r="M26" s="14">
        <f t="shared" si="2"/>
        <v>791.72396746794823</v>
      </c>
      <c r="N26" s="14">
        <f t="shared" si="2"/>
        <v>672.88940520319591</v>
      </c>
      <c r="O26" s="14">
        <f t="shared" si="2"/>
        <v>612.48537685529095</v>
      </c>
      <c r="P26" s="14">
        <f t="shared" si="2"/>
        <v>590.58151712979748</v>
      </c>
      <c r="Q26" s="13">
        <f t="shared" si="2"/>
        <v>733.79364146499825</v>
      </c>
    </row>
    <row r="27" spans="2:17" ht="12.95" customHeight="1" x14ac:dyDescent="0.15">
      <c r="B27" s="11" t="str">
        <f>入力・結果!I28</f>
        <v>23</v>
      </c>
      <c r="C27" s="12" t="str">
        <f>入力・結果!J28</f>
        <v>建設</v>
      </c>
      <c r="D27" s="13"/>
      <c r="E27" s="14">
        <f t="shared" si="2"/>
        <v>0</v>
      </c>
      <c r="F27" s="14">
        <f t="shared" si="2"/>
        <v>0</v>
      </c>
      <c r="G27" s="14">
        <f t="shared" si="2"/>
        <v>0</v>
      </c>
      <c r="H27" s="14">
        <f t="shared" si="2"/>
        <v>0</v>
      </c>
      <c r="I27" s="14">
        <f t="shared" si="2"/>
        <v>0</v>
      </c>
      <c r="J27" s="14">
        <f t="shared" si="2"/>
        <v>0</v>
      </c>
      <c r="K27" s="14">
        <f t="shared" si="2"/>
        <v>0</v>
      </c>
      <c r="L27" s="14">
        <f t="shared" si="2"/>
        <v>0</v>
      </c>
      <c r="M27" s="14">
        <f t="shared" si="2"/>
        <v>0</v>
      </c>
      <c r="N27" s="14">
        <f t="shared" si="2"/>
        <v>0</v>
      </c>
      <c r="O27" s="14">
        <f t="shared" si="2"/>
        <v>0</v>
      </c>
      <c r="P27" s="14">
        <f t="shared" si="2"/>
        <v>0</v>
      </c>
      <c r="Q27" s="13">
        <f t="shared" si="2"/>
        <v>0</v>
      </c>
    </row>
    <row r="28" spans="2:17" ht="12.95" customHeight="1" x14ac:dyDescent="0.15">
      <c r="B28" s="11" t="str">
        <f>入力・結果!I29</f>
        <v>24</v>
      </c>
      <c r="C28" s="12" t="str">
        <f>入力・結果!J29</f>
        <v>電力・ガス・熱供給</v>
      </c>
      <c r="D28" s="13"/>
      <c r="E28" s="14">
        <f t="shared" si="2"/>
        <v>0</v>
      </c>
      <c r="F28" s="14">
        <f t="shared" si="2"/>
        <v>0</v>
      </c>
      <c r="G28" s="14">
        <f t="shared" si="2"/>
        <v>0</v>
      </c>
      <c r="H28" s="14">
        <f t="shared" si="2"/>
        <v>0</v>
      </c>
      <c r="I28" s="14">
        <f t="shared" si="2"/>
        <v>0</v>
      </c>
      <c r="J28" s="14">
        <f t="shared" si="2"/>
        <v>0</v>
      </c>
      <c r="K28" s="14">
        <f t="shared" si="2"/>
        <v>0</v>
      </c>
      <c r="L28" s="14">
        <f t="shared" si="2"/>
        <v>0</v>
      </c>
      <c r="M28" s="14">
        <f t="shared" si="2"/>
        <v>0</v>
      </c>
      <c r="N28" s="14">
        <f t="shared" si="2"/>
        <v>0</v>
      </c>
      <c r="O28" s="14">
        <f t="shared" si="2"/>
        <v>0</v>
      </c>
      <c r="P28" s="14">
        <f t="shared" si="2"/>
        <v>0</v>
      </c>
      <c r="Q28" s="13">
        <f t="shared" si="2"/>
        <v>0</v>
      </c>
    </row>
    <row r="29" spans="2:17" ht="12.95" customHeight="1" x14ac:dyDescent="0.15">
      <c r="B29" s="11" t="str">
        <f>入力・結果!I30</f>
        <v>25</v>
      </c>
      <c r="C29" s="12" t="str">
        <f>入力・結果!J30</f>
        <v>水道</v>
      </c>
      <c r="D29" s="13"/>
      <c r="E29" s="14">
        <f t="shared" si="2"/>
        <v>0</v>
      </c>
      <c r="F29" s="14">
        <f t="shared" si="2"/>
        <v>0</v>
      </c>
      <c r="G29" s="14">
        <f t="shared" si="2"/>
        <v>0</v>
      </c>
      <c r="H29" s="14">
        <f t="shared" si="2"/>
        <v>0</v>
      </c>
      <c r="I29" s="14">
        <f t="shared" si="2"/>
        <v>0</v>
      </c>
      <c r="J29" s="14">
        <f t="shared" si="2"/>
        <v>0</v>
      </c>
      <c r="K29" s="14">
        <f t="shared" si="2"/>
        <v>0</v>
      </c>
      <c r="L29" s="14">
        <f t="shared" si="2"/>
        <v>0</v>
      </c>
      <c r="M29" s="14">
        <f t="shared" si="2"/>
        <v>0</v>
      </c>
      <c r="N29" s="14">
        <f t="shared" si="2"/>
        <v>0</v>
      </c>
      <c r="O29" s="14">
        <f t="shared" si="2"/>
        <v>0</v>
      </c>
      <c r="P29" s="14">
        <f t="shared" si="2"/>
        <v>0</v>
      </c>
      <c r="Q29" s="13">
        <f t="shared" si="2"/>
        <v>0</v>
      </c>
    </row>
    <row r="30" spans="2:17" ht="12.95" customHeight="1" x14ac:dyDescent="0.15">
      <c r="B30" s="15" t="str">
        <f>入力・結果!I31</f>
        <v>26</v>
      </c>
      <c r="C30" s="16" t="str">
        <f>入力・結果!J31</f>
        <v>廃棄物処理</v>
      </c>
      <c r="D30" s="17"/>
      <c r="E30" s="18">
        <f t="shared" si="2"/>
        <v>0</v>
      </c>
      <c r="F30" s="18">
        <f t="shared" si="2"/>
        <v>0</v>
      </c>
      <c r="G30" s="18">
        <f t="shared" si="2"/>
        <v>0</v>
      </c>
      <c r="H30" s="18">
        <f t="shared" si="2"/>
        <v>0</v>
      </c>
      <c r="I30" s="18">
        <f t="shared" si="2"/>
        <v>0</v>
      </c>
      <c r="J30" s="18">
        <f t="shared" si="2"/>
        <v>0</v>
      </c>
      <c r="K30" s="18">
        <f t="shared" si="2"/>
        <v>0</v>
      </c>
      <c r="L30" s="18">
        <f t="shared" si="2"/>
        <v>0</v>
      </c>
      <c r="M30" s="18">
        <f t="shared" si="2"/>
        <v>0</v>
      </c>
      <c r="N30" s="18">
        <f t="shared" si="2"/>
        <v>0</v>
      </c>
      <c r="O30" s="18">
        <f t="shared" si="2"/>
        <v>0</v>
      </c>
      <c r="P30" s="18">
        <f t="shared" si="2"/>
        <v>0</v>
      </c>
      <c r="Q30" s="17">
        <f t="shared" si="2"/>
        <v>0</v>
      </c>
    </row>
    <row r="31" spans="2:17" ht="12.95" customHeight="1" x14ac:dyDescent="0.15">
      <c r="B31" s="11" t="str">
        <f>入力・結果!I32</f>
        <v>27</v>
      </c>
      <c r="C31" s="12" t="str">
        <f>入力・結果!J32</f>
        <v>商業</v>
      </c>
      <c r="D31" s="13"/>
      <c r="E31" s="14">
        <f t="shared" si="2"/>
        <v>0</v>
      </c>
      <c r="F31" s="14">
        <f t="shared" si="2"/>
        <v>0</v>
      </c>
      <c r="G31" s="14">
        <f t="shared" si="2"/>
        <v>0</v>
      </c>
      <c r="H31" s="14">
        <f t="shared" si="2"/>
        <v>0</v>
      </c>
      <c r="I31" s="14">
        <f t="shared" si="2"/>
        <v>0</v>
      </c>
      <c r="J31" s="14">
        <f t="shared" si="2"/>
        <v>0</v>
      </c>
      <c r="K31" s="14">
        <f t="shared" si="2"/>
        <v>0</v>
      </c>
      <c r="L31" s="14">
        <f t="shared" si="2"/>
        <v>0</v>
      </c>
      <c r="M31" s="14">
        <f t="shared" si="2"/>
        <v>0</v>
      </c>
      <c r="N31" s="14">
        <f t="shared" si="2"/>
        <v>0</v>
      </c>
      <c r="O31" s="14">
        <f t="shared" si="2"/>
        <v>0</v>
      </c>
      <c r="P31" s="14">
        <f t="shared" si="2"/>
        <v>0</v>
      </c>
      <c r="Q31" s="13">
        <f t="shared" si="2"/>
        <v>0</v>
      </c>
    </row>
    <row r="32" spans="2:17" ht="12.95" customHeight="1" x14ac:dyDescent="0.15">
      <c r="B32" s="11" t="str">
        <f>入力・結果!I33</f>
        <v>28</v>
      </c>
      <c r="C32" s="12" t="str">
        <f>入力・結果!J33</f>
        <v>金融・保険</v>
      </c>
      <c r="D32" s="13"/>
      <c r="E32" s="14">
        <f t="shared" si="2"/>
        <v>0</v>
      </c>
      <c r="F32" s="14">
        <f t="shared" si="2"/>
        <v>0</v>
      </c>
      <c r="G32" s="14">
        <f t="shared" si="2"/>
        <v>0</v>
      </c>
      <c r="H32" s="14">
        <f t="shared" si="2"/>
        <v>0</v>
      </c>
      <c r="I32" s="14">
        <f t="shared" si="2"/>
        <v>0</v>
      </c>
      <c r="J32" s="14">
        <f t="shared" si="2"/>
        <v>0</v>
      </c>
      <c r="K32" s="14">
        <f t="shared" si="2"/>
        <v>0</v>
      </c>
      <c r="L32" s="14">
        <f t="shared" si="2"/>
        <v>0</v>
      </c>
      <c r="M32" s="14">
        <f t="shared" si="2"/>
        <v>0</v>
      </c>
      <c r="N32" s="14">
        <f t="shared" si="2"/>
        <v>0</v>
      </c>
      <c r="O32" s="14">
        <f t="shared" si="2"/>
        <v>0</v>
      </c>
      <c r="P32" s="14">
        <f t="shared" si="2"/>
        <v>0</v>
      </c>
      <c r="Q32" s="13">
        <f t="shared" si="2"/>
        <v>0</v>
      </c>
    </row>
    <row r="33" spans="2:17" ht="12.95" customHeight="1" x14ac:dyDescent="0.15">
      <c r="B33" s="11" t="str">
        <f>入力・結果!I34</f>
        <v>29</v>
      </c>
      <c r="C33" s="12" t="str">
        <f>入力・結果!J34</f>
        <v>不動産</v>
      </c>
      <c r="D33" s="13"/>
      <c r="E33" s="14">
        <f t="shared" si="2"/>
        <v>0</v>
      </c>
      <c r="F33" s="14">
        <f t="shared" si="2"/>
        <v>0</v>
      </c>
      <c r="G33" s="14">
        <f t="shared" si="2"/>
        <v>0</v>
      </c>
      <c r="H33" s="14">
        <f t="shared" si="2"/>
        <v>0</v>
      </c>
      <c r="I33" s="14">
        <f t="shared" si="2"/>
        <v>0</v>
      </c>
      <c r="J33" s="14">
        <f t="shared" si="2"/>
        <v>0</v>
      </c>
      <c r="K33" s="14">
        <f t="shared" si="2"/>
        <v>0</v>
      </c>
      <c r="L33" s="14">
        <f t="shared" si="2"/>
        <v>0</v>
      </c>
      <c r="M33" s="14">
        <f t="shared" si="2"/>
        <v>0</v>
      </c>
      <c r="N33" s="14">
        <f t="shared" si="2"/>
        <v>0</v>
      </c>
      <c r="O33" s="14">
        <f t="shared" si="2"/>
        <v>0</v>
      </c>
      <c r="P33" s="14">
        <f t="shared" si="2"/>
        <v>0</v>
      </c>
      <c r="Q33" s="13">
        <f t="shared" si="2"/>
        <v>0</v>
      </c>
    </row>
    <row r="34" spans="2:17" ht="12.95" customHeight="1" x14ac:dyDescent="0.15">
      <c r="B34" s="19" t="str">
        <f>入力・結果!I35</f>
        <v>30</v>
      </c>
      <c r="C34" s="20" t="str">
        <f>入力・結果!J35</f>
        <v>運輸・郵便</v>
      </c>
      <c r="D34" s="21"/>
      <c r="E34" s="22">
        <f t="shared" si="2"/>
        <v>1381</v>
      </c>
      <c r="F34" s="22">
        <f t="shared" si="2"/>
        <v>1129</v>
      </c>
      <c r="G34" s="22">
        <f t="shared" si="2"/>
        <v>1398</v>
      </c>
      <c r="H34" s="22">
        <f t="shared" si="2"/>
        <v>1559</v>
      </c>
      <c r="I34" s="22">
        <f t="shared" si="2"/>
        <v>1635</v>
      </c>
      <c r="J34" s="22">
        <f t="shared" si="2"/>
        <v>1079</v>
      </c>
      <c r="K34" s="22">
        <f t="shared" si="2"/>
        <v>787</v>
      </c>
      <c r="L34" s="22">
        <f t="shared" si="2"/>
        <v>727</v>
      </c>
      <c r="M34" s="22">
        <f t="shared" si="2"/>
        <v>762</v>
      </c>
      <c r="N34" s="22">
        <f t="shared" si="2"/>
        <v>823</v>
      </c>
      <c r="O34" s="22">
        <f t="shared" si="2"/>
        <v>849</v>
      </c>
      <c r="P34" s="22">
        <f t="shared" si="2"/>
        <v>843</v>
      </c>
      <c r="Q34" s="21">
        <f t="shared" si="2"/>
        <v>854</v>
      </c>
    </row>
    <row r="35" spans="2:17" ht="12.95" customHeight="1" x14ac:dyDescent="0.15">
      <c r="B35" s="15" t="str">
        <f>入力・結果!I36</f>
        <v>31</v>
      </c>
      <c r="C35" s="16" t="str">
        <f>入力・結果!J36</f>
        <v>情報通信</v>
      </c>
      <c r="D35" s="17"/>
      <c r="E35" s="18">
        <f t="shared" ref="E35:Q43" si="3">SUMIF($B$48:$B$68,$B35,E$48:E$68)</f>
        <v>0</v>
      </c>
      <c r="F35" s="18">
        <f t="shared" si="3"/>
        <v>0</v>
      </c>
      <c r="G35" s="18">
        <f t="shared" si="3"/>
        <v>0</v>
      </c>
      <c r="H35" s="18">
        <f t="shared" si="3"/>
        <v>0</v>
      </c>
      <c r="I35" s="18">
        <f t="shared" si="3"/>
        <v>0</v>
      </c>
      <c r="J35" s="18">
        <f t="shared" si="3"/>
        <v>0</v>
      </c>
      <c r="K35" s="18">
        <f t="shared" si="3"/>
        <v>0</v>
      </c>
      <c r="L35" s="18">
        <f t="shared" si="3"/>
        <v>0</v>
      </c>
      <c r="M35" s="18">
        <f t="shared" si="3"/>
        <v>0</v>
      </c>
      <c r="N35" s="18">
        <f t="shared" si="3"/>
        <v>0</v>
      </c>
      <c r="O35" s="18">
        <f t="shared" si="3"/>
        <v>0</v>
      </c>
      <c r="P35" s="18">
        <f t="shared" si="3"/>
        <v>0</v>
      </c>
      <c r="Q35" s="17">
        <f t="shared" si="3"/>
        <v>0</v>
      </c>
    </row>
    <row r="36" spans="2:17" ht="12.95" customHeight="1" x14ac:dyDescent="0.15">
      <c r="B36" s="11" t="str">
        <f>入力・結果!I37</f>
        <v>32</v>
      </c>
      <c r="C36" s="12" t="str">
        <f>入力・結果!J37</f>
        <v>公務</v>
      </c>
      <c r="D36" s="13"/>
      <c r="E36" s="14">
        <f t="shared" si="3"/>
        <v>0</v>
      </c>
      <c r="F36" s="14">
        <f t="shared" si="3"/>
        <v>0</v>
      </c>
      <c r="G36" s="14">
        <f t="shared" si="3"/>
        <v>0</v>
      </c>
      <c r="H36" s="14">
        <f t="shared" si="3"/>
        <v>0</v>
      </c>
      <c r="I36" s="14">
        <f t="shared" si="3"/>
        <v>0</v>
      </c>
      <c r="J36" s="14">
        <f t="shared" si="3"/>
        <v>0</v>
      </c>
      <c r="K36" s="14">
        <f t="shared" si="3"/>
        <v>0</v>
      </c>
      <c r="L36" s="14">
        <f t="shared" si="3"/>
        <v>0</v>
      </c>
      <c r="M36" s="14">
        <f t="shared" si="3"/>
        <v>0</v>
      </c>
      <c r="N36" s="14">
        <f t="shared" si="3"/>
        <v>0</v>
      </c>
      <c r="O36" s="14">
        <f t="shared" si="3"/>
        <v>0</v>
      </c>
      <c r="P36" s="14">
        <f t="shared" si="3"/>
        <v>0</v>
      </c>
      <c r="Q36" s="13">
        <f t="shared" si="3"/>
        <v>0</v>
      </c>
    </row>
    <row r="37" spans="2:17" ht="12.95" customHeight="1" x14ac:dyDescent="0.15">
      <c r="B37" s="11" t="str">
        <f>入力・結果!I38</f>
        <v>33</v>
      </c>
      <c r="C37" s="12" t="str">
        <f>入力・結果!J38</f>
        <v>教育・研究</v>
      </c>
      <c r="D37" s="13"/>
      <c r="E37" s="14">
        <f t="shared" si="3"/>
        <v>0</v>
      </c>
      <c r="F37" s="14">
        <f t="shared" si="3"/>
        <v>0</v>
      </c>
      <c r="G37" s="14">
        <f t="shared" si="3"/>
        <v>0</v>
      </c>
      <c r="H37" s="14">
        <f t="shared" si="3"/>
        <v>0</v>
      </c>
      <c r="I37" s="14">
        <f t="shared" si="3"/>
        <v>0</v>
      </c>
      <c r="J37" s="14">
        <f t="shared" si="3"/>
        <v>0</v>
      </c>
      <c r="K37" s="14">
        <f t="shared" si="3"/>
        <v>0</v>
      </c>
      <c r="L37" s="14">
        <f t="shared" si="3"/>
        <v>0</v>
      </c>
      <c r="M37" s="14">
        <f t="shared" si="3"/>
        <v>0</v>
      </c>
      <c r="N37" s="14">
        <f t="shared" si="3"/>
        <v>0</v>
      </c>
      <c r="O37" s="14">
        <f t="shared" si="3"/>
        <v>0</v>
      </c>
      <c r="P37" s="14">
        <f t="shared" si="3"/>
        <v>0</v>
      </c>
      <c r="Q37" s="13">
        <f t="shared" si="3"/>
        <v>0</v>
      </c>
    </row>
    <row r="38" spans="2:17" ht="12.95" customHeight="1" x14ac:dyDescent="0.15">
      <c r="B38" s="11" t="str">
        <f>入力・結果!I39</f>
        <v>34</v>
      </c>
      <c r="C38" s="12" t="str">
        <f>入力・結果!J39</f>
        <v>医療・福祉</v>
      </c>
      <c r="D38" s="13"/>
      <c r="E38" s="14">
        <f t="shared" si="3"/>
        <v>0</v>
      </c>
      <c r="F38" s="14">
        <f t="shared" si="3"/>
        <v>0</v>
      </c>
      <c r="G38" s="14">
        <f t="shared" si="3"/>
        <v>0</v>
      </c>
      <c r="H38" s="14">
        <f t="shared" si="3"/>
        <v>0</v>
      </c>
      <c r="I38" s="14">
        <f t="shared" si="3"/>
        <v>0</v>
      </c>
      <c r="J38" s="14">
        <f t="shared" si="3"/>
        <v>0</v>
      </c>
      <c r="K38" s="14">
        <f t="shared" si="3"/>
        <v>0</v>
      </c>
      <c r="L38" s="14">
        <f t="shared" si="3"/>
        <v>0</v>
      </c>
      <c r="M38" s="14">
        <f t="shared" si="3"/>
        <v>0</v>
      </c>
      <c r="N38" s="14">
        <f t="shared" si="3"/>
        <v>0</v>
      </c>
      <c r="O38" s="14">
        <f t="shared" si="3"/>
        <v>0</v>
      </c>
      <c r="P38" s="14">
        <f t="shared" si="3"/>
        <v>0</v>
      </c>
      <c r="Q38" s="13">
        <f t="shared" si="3"/>
        <v>0</v>
      </c>
    </row>
    <row r="39" spans="2:17" ht="12.95" customHeight="1" x14ac:dyDescent="0.15">
      <c r="B39" s="19" t="str">
        <f>入力・結果!I40</f>
        <v>35</v>
      </c>
      <c r="C39" s="20" t="str">
        <f>入力・結果!J40</f>
        <v>他に分類されない会員制団体</v>
      </c>
      <c r="D39" s="21"/>
      <c r="E39" s="22">
        <f t="shared" si="3"/>
        <v>0</v>
      </c>
      <c r="F39" s="22">
        <f t="shared" si="3"/>
        <v>0</v>
      </c>
      <c r="G39" s="22">
        <f t="shared" si="3"/>
        <v>0</v>
      </c>
      <c r="H39" s="22">
        <f t="shared" si="3"/>
        <v>0</v>
      </c>
      <c r="I39" s="22">
        <f t="shared" si="3"/>
        <v>0</v>
      </c>
      <c r="J39" s="22">
        <f t="shared" si="3"/>
        <v>0</v>
      </c>
      <c r="K39" s="22">
        <f t="shared" si="3"/>
        <v>0</v>
      </c>
      <c r="L39" s="22">
        <f t="shared" si="3"/>
        <v>0</v>
      </c>
      <c r="M39" s="22">
        <f t="shared" si="3"/>
        <v>0</v>
      </c>
      <c r="N39" s="22">
        <f t="shared" si="3"/>
        <v>0</v>
      </c>
      <c r="O39" s="22">
        <f t="shared" si="3"/>
        <v>0</v>
      </c>
      <c r="P39" s="22">
        <f t="shared" si="3"/>
        <v>0</v>
      </c>
      <c r="Q39" s="21">
        <f t="shared" si="3"/>
        <v>0</v>
      </c>
    </row>
    <row r="40" spans="2:17" ht="12.95" customHeight="1" x14ac:dyDescent="0.15">
      <c r="B40" s="11" t="str">
        <f>入力・結果!I41</f>
        <v>36</v>
      </c>
      <c r="C40" s="12" t="str">
        <f>入力・結果!J41</f>
        <v>対事業所サービス</v>
      </c>
      <c r="D40" s="13"/>
      <c r="E40" s="14">
        <f t="shared" si="3"/>
        <v>0</v>
      </c>
      <c r="F40" s="14">
        <f t="shared" si="3"/>
        <v>0</v>
      </c>
      <c r="G40" s="14">
        <f t="shared" si="3"/>
        <v>0</v>
      </c>
      <c r="H40" s="14">
        <f t="shared" si="3"/>
        <v>0</v>
      </c>
      <c r="I40" s="14">
        <f t="shared" si="3"/>
        <v>0</v>
      </c>
      <c r="J40" s="14">
        <f t="shared" si="3"/>
        <v>0</v>
      </c>
      <c r="K40" s="14">
        <f t="shared" si="3"/>
        <v>0</v>
      </c>
      <c r="L40" s="14">
        <f t="shared" si="3"/>
        <v>0</v>
      </c>
      <c r="M40" s="14">
        <f t="shared" si="3"/>
        <v>0</v>
      </c>
      <c r="N40" s="14">
        <f t="shared" si="3"/>
        <v>0</v>
      </c>
      <c r="O40" s="14">
        <f t="shared" si="3"/>
        <v>0</v>
      </c>
      <c r="P40" s="14">
        <f t="shared" si="3"/>
        <v>0</v>
      </c>
      <c r="Q40" s="13">
        <f t="shared" si="3"/>
        <v>0</v>
      </c>
    </row>
    <row r="41" spans="2:17" ht="12.95" customHeight="1" x14ac:dyDescent="0.15">
      <c r="B41" s="11" t="str">
        <f>入力・結果!I42</f>
        <v>37</v>
      </c>
      <c r="C41" s="12" t="str">
        <f>入力・結果!J42</f>
        <v>対個人サービス</v>
      </c>
      <c r="D41" s="13"/>
      <c r="E41" s="14">
        <f t="shared" si="3"/>
        <v>2609.3530705009744</v>
      </c>
      <c r="F41" s="14">
        <f t="shared" si="3"/>
        <v>2571.4003935072924</v>
      </c>
      <c r="G41" s="14">
        <f t="shared" si="3"/>
        <v>2398.0858583668719</v>
      </c>
      <c r="H41" s="14">
        <f t="shared" si="3"/>
        <v>2790.6234113188302</v>
      </c>
      <c r="I41" s="14">
        <f t="shared" si="3"/>
        <v>3435.25098489426</v>
      </c>
      <c r="J41" s="14">
        <f t="shared" si="3"/>
        <v>3823.0460055291696</v>
      </c>
      <c r="K41" s="14">
        <f t="shared" si="3"/>
        <v>4064.7233441068006</v>
      </c>
      <c r="L41" s="14">
        <f t="shared" si="3"/>
        <v>4010.9002083930127</v>
      </c>
      <c r="M41" s="14">
        <f t="shared" si="3"/>
        <v>3958.361876444983</v>
      </c>
      <c r="N41" s="14">
        <f t="shared" si="3"/>
        <v>3961.7202402626831</v>
      </c>
      <c r="O41" s="14">
        <f t="shared" si="3"/>
        <v>4262.5394706142506</v>
      </c>
      <c r="P41" s="14">
        <f t="shared" si="3"/>
        <v>4370.2899276921617</v>
      </c>
      <c r="Q41" s="13">
        <f t="shared" si="3"/>
        <v>4441.0840280370776</v>
      </c>
    </row>
    <row r="42" spans="2:17" ht="12.95" customHeight="1" x14ac:dyDescent="0.15">
      <c r="B42" s="11" t="str">
        <f>入力・結果!I43</f>
        <v>38</v>
      </c>
      <c r="C42" s="12" t="str">
        <f>入力・結果!J43</f>
        <v>事務用品</v>
      </c>
      <c r="D42" s="13"/>
      <c r="E42" s="14">
        <f t="shared" si="3"/>
        <v>0</v>
      </c>
      <c r="F42" s="14">
        <f t="shared" si="3"/>
        <v>0</v>
      </c>
      <c r="G42" s="14">
        <f t="shared" si="3"/>
        <v>0</v>
      </c>
      <c r="H42" s="14">
        <f t="shared" si="3"/>
        <v>0</v>
      </c>
      <c r="I42" s="14">
        <f t="shared" si="3"/>
        <v>0</v>
      </c>
      <c r="J42" s="14">
        <f t="shared" si="3"/>
        <v>0</v>
      </c>
      <c r="K42" s="14">
        <f t="shared" si="3"/>
        <v>0</v>
      </c>
      <c r="L42" s="14">
        <f t="shared" si="3"/>
        <v>0</v>
      </c>
      <c r="M42" s="14">
        <f t="shared" si="3"/>
        <v>0</v>
      </c>
      <c r="N42" s="14">
        <f t="shared" si="3"/>
        <v>0</v>
      </c>
      <c r="O42" s="14">
        <f t="shared" si="3"/>
        <v>0</v>
      </c>
      <c r="P42" s="14">
        <f t="shared" si="3"/>
        <v>0</v>
      </c>
      <c r="Q42" s="13">
        <f t="shared" si="3"/>
        <v>0</v>
      </c>
    </row>
    <row r="43" spans="2:17" ht="12.95" customHeight="1" x14ac:dyDescent="0.15">
      <c r="B43" s="23" t="str">
        <f>入力・結果!I44</f>
        <v>39</v>
      </c>
      <c r="C43" s="24" t="str">
        <f>入力・結果!J44</f>
        <v>分類不明</v>
      </c>
      <c r="D43" s="25"/>
      <c r="E43" s="26">
        <f t="shared" si="3"/>
        <v>0</v>
      </c>
      <c r="F43" s="26">
        <f t="shared" si="3"/>
        <v>0</v>
      </c>
      <c r="G43" s="26">
        <f t="shared" si="3"/>
        <v>0</v>
      </c>
      <c r="H43" s="26">
        <f t="shared" si="3"/>
        <v>0</v>
      </c>
      <c r="I43" s="26">
        <f t="shared" si="3"/>
        <v>0</v>
      </c>
      <c r="J43" s="26">
        <f t="shared" si="3"/>
        <v>0</v>
      </c>
      <c r="K43" s="26">
        <f t="shared" si="3"/>
        <v>0</v>
      </c>
      <c r="L43" s="26">
        <f t="shared" si="3"/>
        <v>0</v>
      </c>
      <c r="M43" s="26">
        <f t="shared" si="3"/>
        <v>0</v>
      </c>
      <c r="N43" s="26">
        <f t="shared" si="3"/>
        <v>0</v>
      </c>
      <c r="O43" s="26">
        <f t="shared" si="3"/>
        <v>0</v>
      </c>
      <c r="P43" s="26">
        <f t="shared" si="3"/>
        <v>0</v>
      </c>
      <c r="Q43" s="25">
        <f t="shared" si="3"/>
        <v>0</v>
      </c>
    </row>
    <row r="44" spans="2:17" ht="12.95" customHeight="1" x14ac:dyDescent="0.15">
      <c r="B44" s="27"/>
      <c r="C44" s="28"/>
      <c r="D44" s="29"/>
      <c r="E44" s="29"/>
      <c r="F44" s="29"/>
      <c r="G44" s="29"/>
      <c r="H44" s="29"/>
      <c r="I44" s="29"/>
      <c r="J44" s="29"/>
      <c r="K44" s="29"/>
      <c r="L44" s="29"/>
      <c r="M44" s="29"/>
      <c r="N44" s="29"/>
      <c r="O44" s="29"/>
      <c r="P44" s="29"/>
      <c r="Q44" s="29"/>
    </row>
    <row r="45" spans="2:17" ht="20.100000000000001" customHeight="1" x14ac:dyDescent="0.15">
      <c r="B45" s="2" t="s">
        <v>84</v>
      </c>
      <c r="M45" s="111"/>
      <c r="Q45" s="111"/>
    </row>
    <row r="46" spans="2:17" ht="12.95" customHeight="1" x14ac:dyDescent="0.15">
      <c r="B46" s="3" t="s">
        <v>0</v>
      </c>
      <c r="M46" s="111"/>
      <c r="Q46" s="111"/>
    </row>
    <row r="47" spans="2:17" ht="27.95" customHeight="1" x14ac:dyDescent="0.15">
      <c r="B47" s="30" t="s">
        <v>31</v>
      </c>
      <c r="C47" s="5" t="s">
        <v>32</v>
      </c>
      <c r="D47" s="31" t="s">
        <v>1</v>
      </c>
      <c r="E47" s="113">
        <f>県外・宿泊!E4</f>
        <v>2010</v>
      </c>
      <c r="F47" s="113">
        <f>県外・宿泊!F4</f>
        <v>2011</v>
      </c>
      <c r="G47" s="113">
        <f>県外・宿泊!G4</f>
        <v>2012</v>
      </c>
      <c r="H47" s="113">
        <f>県外・宿泊!H4</f>
        <v>2013</v>
      </c>
      <c r="I47" s="113">
        <f>県外・宿泊!I4</f>
        <v>2014</v>
      </c>
      <c r="J47" s="113">
        <f>県外・宿泊!J4</f>
        <v>2015</v>
      </c>
      <c r="K47" s="113">
        <f>県外・宿泊!K4</f>
        <v>2016</v>
      </c>
      <c r="L47" s="113">
        <f>県外・宿泊!L4</f>
        <v>2017</v>
      </c>
      <c r="M47" s="113">
        <f>県外・宿泊!M4</f>
        <v>2018</v>
      </c>
      <c r="N47" s="113">
        <f>県外・宿泊!N4</f>
        <v>2019</v>
      </c>
      <c r="O47" s="113">
        <f>県外・宿泊!O4</f>
        <v>2020</v>
      </c>
      <c r="P47" s="113">
        <f>県外・宿泊!P4</f>
        <v>2021</v>
      </c>
      <c r="Q47" s="115">
        <f>県外・宿泊!Q4</f>
        <v>2022</v>
      </c>
    </row>
    <row r="48" spans="2:17" ht="12.95" customHeight="1" x14ac:dyDescent="0.15">
      <c r="B48" s="32" t="str">
        <f>IF(C48="","",INDEX($B$5:$C$43,MATCH(C48,$C$5:$C$43,0),1))</f>
        <v>37</v>
      </c>
      <c r="C48" s="33" t="str">
        <f>IF(県外・宿泊!C48="","",県外・宿泊!C48)</f>
        <v>対個人サービス</v>
      </c>
      <c r="D48" s="33" t="s">
        <v>3</v>
      </c>
      <c r="E48" s="34">
        <v>0</v>
      </c>
      <c r="F48" s="34">
        <v>0</v>
      </c>
      <c r="G48" s="34">
        <v>0</v>
      </c>
      <c r="H48" s="34">
        <v>0</v>
      </c>
      <c r="I48" s="34">
        <v>0</v>
      </c>
      <c r="J48" s="34">
        <v>0</v>
      </c>
      <c r="K48" s="34">
        <v>0</v>
      </c>
      <c r="L48" s="34">
        <v>0</v>
      </c>
      <c r="M48" s="34">
        <v>0</v>
      </c>
      <c r="N48" s="34">
        <v>0</v>
      </c>
      <c r="O48" s="34">
        <v>0</v>
      </c>
      <c r="P48" s="34">
        <v>0</v>
      </c>
      <c r="Q48" s="35">
        <v>0</v>
      </c>
    </row>
    <row r="49" spans="2:17" ht="12.95" customHeight="1" x14ac:dyDescent="0.15">
      <c r="B49" s="36" t="str">
        <f>IF(C49="","",INDEX($B$5:$C$43,MATCH(C49,$C$5:$C$43,0),1))</f>
        <v>30</v>
      </c>
      <c r="C49" s="37" t="str">
        <f>IF(県外・宿泊!C49="","",県外・宿泊!C49)</f>
        <v>運輸・郵便</v>
      </c>
      <c r="D49" s="37" t="s">
        <v>4</v>
      </c>
      <c r="E49" s="38">
        <v>1381</v>
      </c>
      <c r="F49" s="38">
        <v>1129</v>
      </c>
      <c r="G49" s="38">
        <v>1398</v>
      </c>
      <c r="H49" s="38">
        <v>1559</v>
      </c>
      <c r="I49" s="38">
        <v>1635</v>
      </c>
      <c r="J49" s="38">
        <v>1079</v>
      </c>
      <c r="K49" s="38">
        <v>787</v>
      </c>
      <c r="L49" s="38">
        <v>727</v>
      </c>
      <c r="M49" s="38">
        <v>762</v>
      </c>
      <c r="N49" s="38">
        <v>823</v>
      </c>
      <c r="O49" s="38">
        <v>849</v>
      </c>
      <c r="P49" s="38">
        <v>843</v>
      </c>
      <c r="Q49" s="39">
        <v>854</v>
      </c>
    </row>
    <row r="50" spans="2:17" ht="12.95" customHeight="1" x14ac:dyDescent="0.15">
      <c r="B50" s="36" t="str">
        <f>IF(C50="","",INDEX($B$5:$C$43,MATCH(C50,$C$5:$C$43,0),1))</f>
        <v>37</v>
      </c>
      <c r="C50" s="37" t="str">
        <f>IF(県外・宿泊!C50="","",県外・宿泊!C50)</f>
        <v>対個人サービス</v>
      </c>
      <c r="D50" s="37" t="s">
        <v>5</v>
      </c>
      <c r="E50" s="38">
        <v>1548</v>
      </c>
      <c r="F50" s="38">
        <v>1550</v>
      </c>
      <c r="G50" s="38">
        <v>1480</v>
      </c>
      <c r="H50" s="38">
        <v>1578</v>
      </c>
      <c r="I50" s="38">
        <v>1682</v>
      </c>
      <c r="J50" s="38">
        <v>1805</v>
      </c>
      <c r="K50" s="38">
        <v>1881</v>
      </c>
      <c r="L50" s="38">
        <v>1888</v>
      </c>
      <c r="M50" s="38">
        <v>1866</v>
      </c>
      <c r="N50" s="38">
        <v>1871</v>
      </c>
      <c r="O50" s="38">
        <v>1984</v>
      </c>
      <c r="P50" s="38">
        <v>2014</v>
      </c>
      <c r="Q50" s="39">
        <v>2074</v>
      </c>
    </row>
    <row r="51" spans="2:17" ht="12.95" customHeight="1" x14ac:dyDescent="0.15">
      <c r="B51" s="36" t="str">
        <f>IF(C51="","",INDEX($B$5:$C$43,MATCH(C51,$C$5:$C$43,0),1))</f>
        <v/>
      </c>
      <c r="C51" s="37" t="str">
        <f>IF(県外・宿泊!C51="","",県外・宿泊!C51)</f>
        <v/>
      </c>
      <c r="D51" s="37" t="s">
        <v>82</v>
      </c>
      <c r="E51" s="38">
        <v>3145</v>
      </c>
      <c r="F51" s="38">
        <v>3306</v>
      </c>
      <c r="G51" s="38">
        <v>2910</v>
      </c>
      <c r="H51" s="38">
        <v>3775</v>
      </c>
      <c r="I51" s="38">
        <v>5178</v>
      </c>
      <c r="J51" s="38">
        <v>6264</v>
      </c>
      <c r="K51" s="38">
        <v>6228</v>
      </c>
      <c r="L51" s="38">
        <v>5858</v>
      </c>
      <c r="M51" s="38">
        <v>5828</v>
      </c>
      <c r="N51" s="38">
        <v>5383</v>
      </c>
      <c r="O51" s="38">
        <v>5770</v>
      </c>
      <c r="P51" s="38">
        <v>5816</v>
      </c>
      <c r="Q51" s="39">
        <v>5937</v>
      </c>
    </row>
    <row r="52" spans="2:17" ht="12.95" customHeight="1" x14ac:dyDescent="0.15">
      <c r="B52" s="36" t="str">
        <f t="shared" ref="B52:B68" si="4">IF(C52="","",INDEX($B$5:$C$43,MATCH(C52,$C$5:$C$43,0),1))</f>
        <v>01</v>
      </c>
      <c r="C52" s="37" t="str">
        <f>IF(県外・宿泊!C52="","",県外・宿泊!C52)</f>
        <v>農業</v>
      </c>
      <c r="D52" s="40" t="s">
        <v>7</v>
      </c>
      <c r="E52" s="41">
        <f t="shared" ref="E52:M52" si="5">E$51*E74/SUM(E$73,E$91)</f>
        <v>145.76963200052555</v>
      </c>
      <c r="F52" s="41">
        <f t="shared" si="5"/>
        <v>137.72321106073713</v>
      </c>
      <c r="G52" s="41">
        <f t="shared" si="5"/>
        <v>151.98638655843024</v>
      </c>
      <c r="H52" s="41">
        <f t="shared" si="5"/>
        <v>211.86850558064643</v>
      </c>
      <c r="I52" s="41">
        <f t="shared" si="5"/>
        <v>287.08959516616312</v>
      </c>
      <c r="J52" s="41">
        <f t="shared" si="5"/>
        <v>338.4224144041965</v>
      </c>
      <c r="K52" s="41">
        <f t="shared" si="5"/>
        <v>342.17213356849311</v>
      </c>
      <c r="L52" s="41">
        <f t="shared" si="5"/>
        <v>331.10805411079701</v>
      </c>
      <c r="M52" s="41">
        <f t="shared" si="5"/>
        <v>252.73393662189486</v>
      </c>
      <c r="N52" s="41">
        <f t="shared" ref="N52:N67" si="6">N$51*N74/SUM(N$73,N$91)</f>
        <v>284.54204437942741</v>
      </c>
      <c r="O52" s="41">
        <f t="shared" ref="O52:Q52" si="7">O$51*O74/SUM(O$73,O$91)</f>
        <v>364.66999578636523</v>
      </c>
      <c r="P52" s="41">
        <f t="shared" si="7"/>
        <v>334.90998041999205</v>
      </c>
      <c r="Q52" s="42">
        <f t="shared" si="7"/>
        <v>279.67311271186526</v>
      </c>
    </row>
    <row r="53" spans="2:17" ht="12.95" customHeight="1" x14ac:dyDescent="0.15">
      <c r="B53" s="36" t="str">
        <f t="shared" si="4"/>
        <v>05</v>
      </c>
      <c r="C53" s="37" t="str">
        <f>IF(県外・宿泊!C53="","",県外・宿泊!C53)</f>
        <v>飲食料品</v>
      </c>
      <c r="D53" s="40" t="s">
        <v>8</v>
      </c>
      <c r="E53" s="41">
        <f t="shared" ref="E53:M53" si="8">E$51*E75/SUM(E$73,E$91)</f>
        <v>98.958340480143889</v>
      </c>
      <c r="F53" s="41">
        <f t="shared" si="8"/>
        <v>82.615476845987999</v>
      </c>
      <c r="G53" s="41">
        <f t="shared" si="8"/>
        <v>80.944710379690704</v>
      </c>
      <c r="H53" s="41">
        <f t="shared" si="8"/>
        <v>90.298533002188464</v>
      </c>
      <c r="I53" s="41">
        <f t="shared" si="8"/>
        <v>158.40612688821753</v>
      </c>
      <c r="J53" s="41">
        <f t="shared" si="8"/>
        <v>162.9237966966754</v>
      </c>
      <c r="K53" s="41">
        <f t="shared" si="8"/>
        <v>175.67892254073806</v>
      </c>
      <c r="L53" s="41">
        <f t="shared" si="8"/>
        <v>163.60519728695544</v>
      </c>
      <c r="M53" s="41">
        <f t="shared" si="8"/>
        <v>325.68910510179273</v>
      </c>
      <c r="N53" s="41">
        <f t="shared" si="6"/>
        <v>275.90416619002445</v>
      </c>
      <c r="O53" s="41">
        <f t="shared" ref="O53:Q53" si="9">O$51*O75/SUM(O$73,O$91)</f>
        <v>255.89694014436671</v>
      </c>
      <c r="P53" s="41">
        <f t="shared" si="9"/>
        <v>256.78796741508216</v>
      </c>
      <c r="Q53" s="42">
        <f t="shared" si="9"/>
        <v>263.01618932228195</v>
      </c>
    </row>
    <row r="54" spans="2:17" ht="12.95" customHeight="1" x14ac:dyDescent="0.15">
      <c r="B54" s="36" t="str">
        <f t="shared" si="4"/>
        <v>03</v>
      </c>
      <c r="C54" s="37" t="str">
        <f>IF(県外・宿泊!C54="","",県外・宿泊!C54)</f>
        <v>漁業</v>
      </c>
      <c r="D54" s="40" t="s">
        <v>10</v>
      </c>
      <c r="E54" s="41">
        <f t="shared" ref="E54:M54" si="10">E$51*E76/SUM(E$73,E$91)</f>
        <v>134.29082470527396</v>
      </c>
      <c r="F54" s="41">
        <f t="shared" si="10"/>
        <v>137.09711464577896</v>
      </c>
      <c r="G54" s="41">
        <f t="shared" si="10"/>
        <v>147.32971855872077</v>
      </c>
      <c r="H54" s="41">
        <f t="shared" si="10"/>
        <v>175.85461453170763</v>
      </c>
      <c r="I54" s="41">
        <f t="shared" si="10"/>
        <v>213.04367371601208</v>
      </c>
      <c r="J54" s="41">
        <f t="shared" si="10"/>
        <v>250.41100163039627</v>
      </c>
      <c r="K54" s="41">
        <f t="shared" si="10"/>
        <v>237.13501151889014</v>
      </c>
      <c r="L54" s="41">
        <f t="shared" si="10"/>
        <v>182.46086247433985</v>
      </c>
      <c r="M54" s="41">
        <f t="shared" si="10"/>
        <v>223.10382468372242</v>
      </c>
      <c r="N54" s="41">
        <f t="shared" si="6"/>
        <v>197.22701881872172</v>
      </c>
      <c r="O54" s="41">
        <f t="shared" ref="O54:Q54" si="11">O$51*O76/SUM(O$73,O$91)</f>
        <v>209.2396826889258</v>
      </c>
      <c r="P54" s="41">
        <f t="shared" si="11"/>
        <v>400.50165021240093</v>
      </c>
      <c r="Q54" s="42">
        <f t="shared" si="11"/>
        <v>185.97244724229768</v>
      </c>
    </row>
    <row r="55" spans="2:17" ht="12.95" customHeight="1" x14ac:dyDescent="0.15">
      <c r="B55" s="36" t="str">
        <f t="shared" si="4"/>
        <v>05</v>
      </c>
      <c r="C55" s="37" t="str">
        <f>IF(県外・宿泊!C55="","",県外・宿泊!C55)</f>
        <v>飲食料品</v>
      </c>
      <c r="D55" s="40" t="s">
        <v>11</v>
      </c>
      <c r="E55" s="41">
        <f t="shared" ref="E55:M55" si="12">E$51*E77/SUM(E$73,E$91)</f>
        <v>122.03311002802451</v>
      </c>
      <c r="F55" s="41">
        <f t="shared" si="12"/>
        <v>113.55448196985809</v>
      </c>
      <c r="G55" s="41">
        <f t="shared" si="12"/>
        <v>111.6982637997737</v>
      </c>
      <c r="H55" s="41">
        <f t="shared" si="12"/>
        <v>160.34749194277725</v>
      </c>
      <c r="I55" s="41">
        <f t="shared" si="12"/>
        <v>173.58032628398792</v>
      </c>
      <c r="J55" s="41">
        <f t="shared" si="12"/>
        <v>235.85652512936841</v>
      </c>
      <c r="K55" s="41">
        <f t="shared" si="12"/>
        <v>205.14561058556467</v>
      </c>
      <c r="L55" s="41">
        <f t="shared" si="12"/>
        <v>208.44168519201534</v>
      </c>
      <c r="M55" s="41">
        <f t="shared" si="12"/>
        <v>414.94516703541103</v>
      </c>
      <c r="N55" s="41">
        <f t="shared" si="6"/>
        <v>351.51651845923317</v>
      </c>
      <c r="O55" s="41">
        <f t="shared" ref="O55:Q55" si="13">O$51*O77/SUM(O$73,O$91)</f>
        <v>326.026252977875</v>
      </c>
      <c r="P55" s="41">
        <f t="shared" si="13"/>
        <v>327.16146890585196</v>
      </c>
      <c r="Q55" s="42">
        <f t="shared" si="13"/>
        <v>335.09655343626298</v>
      </c>
    </row>
    <row r="56" spans="2:17" ht="12.95" customHeight="1" x14ac:dyDescent="0.15">
      <c r="B56" s="36" t="str">
        <f t="shared" si="4"/>
        <v>05</v>
      </c>
      <c r="C56" s="37" t="str">
        <f>IF(県外・宿泊!C56="","",県外・宿泊!C56)</f>
        <v>飲食料品</v>
      </c>
      <c r="D56" s="40" t="s">
        <v>12</v>
      </c>
      <c r="E56" s="41">
        <f t="shared" ref="E56:M56" si="14">E$51*E78/SUM(E$73,E$91)</f>
        <v>565.51983017801695</v>
      </c>
      <c r="F56" s="41">
        <f t="shared" si="14"/>
        <v>563.0498598618509</v>
      </c>
      <c r="G56" s="41">
        <f t="shared" si="14"/>
        <v>567.66155112897866</v>
      </c>
      <c r="H56" s="41">
        <f t="shared" si="14"/>
        <v>696.20878554837657</v>
      </c>
      <c r="I56" s="41">
        <f t="shared" si="14"/>
        <v>944.72166767371596</v>
      </c>
      <c r="J56" s="41">
        <f t="shared" si="14"/>
        <v>1165.1660168710569</v>
      </c>
      <c r="K56" s="41">
        <f t="shared" si="14"/>
        <v>1099.6750744719454</v>
      </c>
      <c r="L56" s="41">
        <f t="shared" si="14"/>
        <v>1078.0701104748377</v>
      </c>
      <c r="M56" s="41">
        <f t="shared" si="14"/>
        <v>598.45882736865008</v>
      </c>
      <c r="N56" s="41">
        <f t="shared" si="6"/>
        <v>505.19629826918646</v>
      </c>
      <c r="O56" s="41">
        <f t="shared" ref="O56:Q56" si="15">O$51*O78/SUM(O$73,O$91)</f>
        <v>572.66390516884144</v>
      </c>
      <c r="P56" s="41">
        <f t="shared" si="15"/>
        <v>502.97036796416376</v>
      </c>
      <c r="Q56" s="42">
        <f t="shared" si="15"/>
        <v>599.94298691741699</v>
      </c>
    </row>
    <row r="57" spans="2:17" ht="12.95" customHeight="1" x14ac:dyDescent="0.15">
      <c r="B57" s="36" t="str">
        <f t="shared" si="4"/>
        <v>05</v>
      </c>
      <c r="C57" s="37" t="str">
        <f>IF(県外・宿泊!C57="","",県外・宿泊!C57)</f>
        <v>飲食料品</v>
      </c>
      <c r="D57" s="40" t="s">
        <v>13</v>
      </c>
      <c r="E57" s="41">
        <f t="shared" ref="E57:M57" si="16">E$51*E79/SUM(E$73,E$91)</f>
        <v>366.74716642236439</v>
      </c>
      <c r="F57" s="41">
        <f t="shared" si="16"/>
        <v>338.29837044455775</v>
      </c>
      <c r="G57" s="41">
        <f t="shared" si="16"/>
        <v>339.82399523077618</v>
      </c>
      <c r="H57" s="41">
        <f t="shared" si="16"/>
        <v>462.99428782540872</v>
      </c>
      <c r="I57" s="41">
        <f t="shared" si="16"/>
        <v>496.46225981873113</v>
      </c>
      <c r="J57" s="41">
        <f t="shared" si="16"/>
        <v>712.44779187637346</v>
      </c>
      <c r="K57" s="41">
        <f t="shared" si="16"/>
        <v>710.9437051164125</v>
      </c>
      <c r="L57" s="41">
        <f t="shared" si="16"/>
        <v>645.79446976013298</v>
      </c>
      <c r="M57" s="41">
        <f t="shared" si="16"/>
        <v>423.00770945457117</v>
      </c>
      <c r="N57" s="41">
        <f t="shared" si="6"/>
        <v>371.42909706707798</v>
      </c>
      <c r="O57" s="41">
        <f t="shared" ref="O57:Q57" si="17">O$51*O79/SUM(O$73,O$91)</f>
        <v>448.36787817372016</v>
      </c>
      <c r="P57" s="41">
        <f t="shared" si="17"/>
        <v>399.16560092318571</v>
      </c>
      <c r="Q57" s="42">
        <f t="shared" si="17"/>
        <v>483.691831829036</v>
      </c>
    </row>
    <row r="58" spans="2:17" ht="12.95" customHeight="1" x14ac:dyDescent="0.15">
      <c r="B58" s="36" t="str">
        <f t="shared" si="4"/>
        <v>06</v>
      </c>
      <c r="C58" s="37" t="str">
        <f>IF(県外・宿泊!C58="","",県外・宿泊!C58)</f>
        <v>繊維製品</v>
      </c>
      <c r="D58" s="40" t="s">
        <v>15</v>
      </c>
      <c r="E58" s="41">
        <f t="shared" ref="E58:M58" si="18">E$51*E80/SUM(E$73,E$91)</f>
        <v>239.03427942614576</v>
      </c>
      <c r="F58" s="41">
        <f t="shared" si="18"/>
        <v>413.46017643760359</v>
      </c>
      <c r="G58" s="41">
        <f t="shared" si="18"/>
        <v>249.19837644739687</v>
      </c>
      <c r="H58" s="41">
        <f t="shared" si="18"/>
        <v>395.43625822356989</v>
      </c>
      <c r="I58" s="41">
        <f t="shared" si="18"/>
        <v>503.90335347432023</v>
      </c>
      <c r="J58" s="41">
        <f t="shared" si="18"/>
        <v>545.13915077621039</v>
      </c>
      <c r="K58" s="41">
        <f t="shared" si="18"/>
        <v>589.28704399118999</v>
      </c>
      <c r="L58" s="41">
        <f t="shared" si="18"/>
        <v>470.84477786512934</v>
      </c>
      <c r="M58" s="41">
        <f t="shared" si="18"/>
        <v>426.01147525981639</v>
      </c>
      <c r="N58" s="41">
        <f t="shared" si="6"/>
        <v>391.32555593541053</v>
      </c>
      <c r="O58" s="41">
        <f t="shared" ref="O58:Q58" si="19">O$51*O80/SUM(O$73,O$91)</f>
        <v>454.76753620765908</v>
      </c>
      <c r="P58" s="41">
        <f t="shared" si="19"/>
        <v>397.90261682947448</v>
      </c>
      <c r="Q58" s="42">
        <f t="shared" si="19"/>
        <v>424.63130569308771</v>
      </c>
    </row>
    <row r="59" spans="2:17" ht="12.95" customHeight="1" x14ac:dyDescent="0.15">
      <c r="B59" s="36" t="str">
        <f t="shared" si="4"/>
        <v>22</v>
      </c>
      <c r="C59" s="37" t="str">
        <f>IF(県外・宿泊!C59="","",県外・宿泊!C59)</f>
        <v>その他の製造工業製品</v>
      </c>
      <c r="D59" s="40" t="s">
        <v>17</v>
      </c>
      <c r="E59" s="41">
        <f t="shared" ref="E59:M59" si="20">E$51*E81/SUM(E$73,E$91)</f>
        <v>113.51616365816855</v>
      </c>
      <c r="F59" s="41">
        <f t="shared" si="20"/>
        <v>175.00491497717871</v>
      </c>
      <c r="G59" s="41">
        <f t="shared" si="20"/>
        <v>77.103443947957373</v>
      </c>
      <c r="H59" s="41">
        <f t="shared" si="20"/>
        <v>119.63226552205278</v>
      </c>
      <c r="I59" s="41">
        <f t="shared" si="20"/>
        <v>256.45439879154077</v>
      </c>
      <c r="J59" s="41">
        <f t="shared" si="20"/>
        <v>256.89267739420148</v>
      </c>
      <c r="K59" s="41">
        <f t="shared" si="20"/>
        <v>157.04471692222006</v>
      </c>
      <c r="L59" s="41">
        <f t="shared" si="20"/>
        <v>174.42428524491442</v>
      </c>
      <c r="M59" s="41">
        <f t="shared" si="20"/>
        <v>177.43350271687049</v>
      </c>
      <c r="N59" s="41">
        <f t="shared" si="6"/>
        <v>152.49957385573109</v>
      </c>
      <c r="O59" s="41">
        <f t="shared" ref="O59:Q59" si="21">O$51*O81/SUM(O$73,O$91)</f>
        <v>129.83168096168379</v>
      </c>
      <c r="P59" s="41">
        <f t="shared" si="21"/>
        <v>106.24723214782458</v>
      </c>
      <c r="Q59" s="42">
        <f t="shared" si="21"/>
        <v>237.71214949938741</v>
      </c>
    </row>
    <row r="60" spans="2:17" ht="12.95" customHeight="1" x14ac:dyDescent="0.15">
      <c r="B60" s="36" t="str">
        <f t="shared" si="4"/>
        <v>11</v>
      </c>
      <c r="C60" s="37" t="str">
        <f>IF(県外・宿泊!C60="","",県外・宿泊!C60)</f>
        <v>窯業・土石製品</v>
      </c>
      <c r="D60" s="40" t="s">
        <v>19</v>
      </c>
      <c r="E60" s="41">
        <f t="shared" ref="E60:M60" si="22">E$51*E82/SUM(E$73,E$91)</f>
        <v>35.314150063768231</v>
      </c>
      <c r="F60" s="41">
        <f t="shared" si="22"/>
        <v>66.966681740195099</v>
      </c>
      <c r="G60" s="41">
        <f t="shared" si="22"/>
        <v>49.390795449888515</v>
      </c>
      <c r="H60" s="41">
        <f t="shared" si="22"/>
        <v>34.323296020946962</v>
      </c>
      <c r="I60" s="41">
        <f t="shared" si="22"/>
        <v>48.239353474320239</v>
      </c>
      <c r="J60" s="41">
        <f t="shared" si="22"/>
        <v>73.278088892039406</v>
      </c>
      <c r="K60" s="41">
        <f t="shared" si="22"/>
        <v>102.3158623133982</v>
      </c>
      <c r="L60" s="41">
        <f t="shared" si="22"/>
        <v>40.477757226258802</v>
      </c>
      <c r="M60" s="41">
        <f t="shared" si="22"/>
        <v>31.194887759665306</v>
      </c>
      <c r="N60" s="41">
        <f t="shared" si="6"/>
        <v>42.245202299270943</v>
      </c>
      <c r="O60" s="41">
        <f t="shared" ref="O60:Q60" si="23">O$51*O82/SUM(O$73,O$91)</f>
        <v>60.399912244961918</v>
      </c>
      <c r="P60" s="41">
        <f t="shared" si="23"/>
        <v>48.118650181891276</v>
      </c>
      <c r="Q60" s="42">
        <f t="shared" si="23"/>
        <v>37.885998595570996</v>
      </c>
    </row>
    <row r="61" spans="2:17" ht="12.95" customHeight="1" x14ac:dyDescent="0.15">
      <c r="B61" s="36" t="str">
        <f t="shared" si="4"/>
        <v>22</v>
      </c>
      <c r="C61" s="37" t="str">
        <f>IF(県外・宿泊!C61="","",県外・宿泊!C61)</f>
        <v>その他の製造工業製品</v>
      </c>
      <c r="D61" s="40" t="s">
        <v>20</v>
      </c>
      <c r="E61" s="41">
        <f t="shared" ref="E61:M61" si="24">E$51*E83/SUM(E$73,E$91)</f>
        <v>20.353200415384759</v>
      </c>
      <c r="F61" s="41">
        <f t="shared" si="24"/>
        <v>18.40519272885858</v>
      </c>
      <c r="G61" s="41">
        <f t="shared" si="24"/>
        <v>23.011699567532546</v>
      </c>
      <c r="H61" s="41">
        <f t="shared" si="24"/>
        <v>33.181043876694034</v>
      </c>
      <c r="I61" s="41">
        <f t="shared" si="24"/>
        <v>45.173226586102722</v>
      </c>
      <c r="J61" s="41">
        <f t="shared" si="24"/>
        <v>31.736159353512441</v>
      </c>
      <c r="K61" s="41">
        <f t="shared" si="24"/>
        <v>69.57315128142379</v>
      </c>
      <c r="L61" s="41">
        <f t="shared" si="24"/>
        <v>54.996136904233481</v>
      </c>
      <c r="M61" s="41">
        <f t="shared" si="24"/>
        <v>109.48089002930234</v>
      </c>
      <c r="N61" s="41">
        <f t="shared" si="6"/>
        <v>92.745606789135891</v>
      </c>
      <c r="O61" s="41">
        <f t="shared" ref="O61:Q61" si="25">O$51*O83/SUM(O$73,O$91)</f>
        <v>86.020147201498034</v>
      </c>
      <c r="P61" s="41">
        <f t="shared" si="25"/>
        <v>86.319667379208056</v>
      </c>
      <c r="Q61" s="42">
        <f t="shared" si="25"/>
        <v>88.413293684230169</v>
      </c>
    </row>
    <row r="62" spans="2:17" ht="12.95" customHeight="1" x14ac:dyDescent="0.15">
      <c r="B62" s="36" t="str">
        <f t="shared" si="4"/>
        <v>07</v>
      </c>
      <c r="C62" s="37" t="str">
        <f>IF(県外・宿泊!C62="","",県外・宿泊!C62)</f>
        <v>パルプ・紙・木製品</v>
      </c>
      <c r="D62" s="40" t="s">
        <v>22</v>
      </c>
      <c r="E62" s="41">
        <f t="shared" ref="E62:M62" si="26">E$51*E84/SUM(E$73,E$91)</f>
        <v>45.405446866662231</v>
      </c>
      <c r="F62" s="41">
        <f t="shared" si="26"/>
        <v>36.011840075376561</v>
      </c>
      <c r="G62" s="41">
        <f t="shared" si="26"/>
        <v>53.22168678221437</v>
      </c>
      <c r="H62" s="41">
        <f t="shared" si="26"/>
        <v>33.886587614920337</v>
      </c>
      <c r="I62" s="41">
        <f t="shared" si="26"/>
        <v>43.973891238670696</v>
      </c>
      <c r="J62" s="41">
        <f t="shared" si="26"/>
        <v>85.828241298646063</v>
      </c>
      <c r="K62" s="41">
        <f t="shared" si="26"/>
        <v>77.030337296731673</v>
      </c>
      <c r="L62" s="41">
        <f t="shared" si="26"/>
        <v>65.375598889668851</v>
      </c>
      <c r="M62" s="41">
        <f t="shared" si="26"/>
        <v>130.14330015766356</v>
      </c>
      <c r="N62" s="41">
        <f t="shared" si="6"/>
        <v>110.2495544147712</v>
      </c>
      <c r="O62" s="41">
        <f t="shared" ref="O62:Q62" si="27">O$51*O84/SUM(O$73,O$91)</f>
        <v>102.25479381702739</v>
      </c>
      <c r="P62" s="41">
        <f t="shared" si="27"/>
        <v>102.6108426615386</v>
      </c>
      <c r="Q62" s="42">
        <f t="shared" si="27"/>
        <v>105.09960062249003</v>
      </c>
    </row>
    <row r="63" spans="2:17" ht="12.95" customHeight="1" x14ac:dyDescent="0.15">
      <c r="B63" s="36" t="str">
        <f t="shared" si="4"/>
        <v>08</v>
      </c>
      <c r="C63" s="37" t="str">
        <f>IF(県外・宿泊!C63="","",県外・宿泊!C63)</f>
        <v>化学製品</v>
      </c>
      <c r="D63" s="40" t="s">
        <v>24</v>
      </c>
      <c r="E63" s="41">
        <f t="shared" ref="E63:M63" si="28">E$51*E85/SUM(E$73,E$91)</f>
        <v>9.9805001753370508</v>
      </c>
      <c r="F63" s="41">
        <f t="shared" si="28"/>
        <v>20.597021804368936</v>
      </c>
      <c r="G63" s="41">
        <f t="shared" si="28"/>
        <v>10.340054479636258</v>
      </c>
      <c r="H63" s="41">
        <f t="shared" si="28"/>
        <v>10.713231310142485</v>
      </c>
      <c r="I63" s="41">
        <f t="shared" si="28"/>
        <v>23.762483383685801</v>
      </c>
      <c r="J63" s="41">
        <f t="shared" si="28"/>
        <v>28.405897781243354</v>
      </c>
      <c r="K63" s="41">
        <f t="shared" si="28"/>
        <v>29.098792415253879</v>
      </c>
      <c r="L63" s="41">
        <f t="shared" si="28"/>
        <v>29.353075604472441</v>
      </c>
      <c r="M63" s="41">
        <f t="shared" si="28"/>
        <v>51.96967672090048</v>
      </c>
      <c r="N63" s="41">
        <f t="shared" si="6"/>
        <v>33.296289523688372</v>
      </c>
      <c r="O63" s="41">
        <f t="shared" ref="O63:Q63" si="29">O$51*O85/SUM(O$73,O$91)</f>
        <v>32.319780055229955</v>
      </c>
      <c r="P63" s="41">
        <f t="shared" si="29"/>
        <v>46.459026455444267</v>
      </c>
      <c r="Q63" s="42">
        <f t="shared" si="29"/>
        <v>67.28101752763051</v>
      </c>
    </row>
    <row r="64" spans="2:17" ht="12.95" customHeight="1" x14ac:dyDescent="0.15">
      <c r="B64" s="36" t="str">
        <f t="shared" si="4"/>
        <v>22</v>
      </c>
      <c r="C64" s="37" t="str">
        <f>IF(県外・宿泊!C64="","",県外・宿泊!C64)</f>
        <v>その他の製造工業製品</v>
      </c>
      <c r="D64" s="40" t="s">
        <v>25</v>
      </c>
      <c r="E64" s="41">
        <f t="shared" ref="E64:M64" si="30">E$51*E86/SUM(E$73,E$91)</f>
        <v>2.406675939386079</v>
      </c>
      <c r="F64" s="41">
        <f t="shared" si="30"/>
        <v>1.2266857552497994</v>
      </c>
      <c r="G64" s="41">
        <f t="shared" si="30"/>
        <v>1.3023927845488883</v>
      </c>
      <c r="H64" s="41">
        <f t="shared" si="30"/>
        <v>0.80423241466223605</v>
      </c>
      <c r="I64" s="41">
        <f t="shared" si="30"/>
        <v>1.1159033232628399</v>
      </c>
      <c r="J64" s="41">
        <f t="shared" si="30"/>
        <v>4.1566598142766003</v>
      </c>
      <c r="K64" s="41">
        <f t="shared" si="30"/>
        <v>5.0220673243263771</v>
      </c>
      <c r="L64" s="41">
        <f t="shared" si="30"/>
        <v>3.0720205153173898</v>
      </c>
      <c r="M64" s="41">
        <f t="shared" si="30"/>
        <v>0</v>
      </c>
      <c r="N64" s="41">
        <f t="shared" si="6"/>
        <v>0</v>
      </c>
      <c r="O64" s="41">
        <f t="shared" ref="O64:Q64" si="31">O$51*O86/SUM(O$73,O$91)</f>
        <v>0</v>
      </c>
      <c r="P64" s="41">
        <f t="shared" si="31"/>
        <v>0</v>
      </c>
      <c r="Q64" s="42">
        <f t="shared" si="31"/>
        <v>0</v>
      </c>
    </row>
    <row r="65" spans="2:17" ht="12.95" customHeight="1" x14ac:dyDescent="0.15">
      <c r="B65" s="36" t="str">
        <f t="shared" si="4"/>
        <v>19</v>
      </c>
      <c r="C65" s="37" t="str">
        <f>IF(県外・宿泊!C65="","",県外・宿泊!C65)</f>
        <v>電気機械</v>
      </c>
      <c r="D65" s="40" t="s">
        <v>27</v>
      </c>
      <c r="E65" s="41">
        <f t="shared" ref="E65:M65" si="32">E$51*E87/SUM(E$73,E$91)</f>
        <v>87.314572400992105</v>
      </c>
      <c r="F65" s="41">
        <f t="shared" si="32"/>
        <v>47.075607742429504</v>
      </c>
      <c r="G65" s="41">
        <f t="shared" si="32"/>
        <v>18.301141978794455</v>
      </c>
      <c r="H65" s="41">
        <f t="shared" si="32"/>
        <v>7.8299376742997833</v>
      </c>
      <c r="I65" s="41">
        <f t="shared" si="32"/>
        <v>46.356918429003024</v>
      </c>
      <c r="J65" s="41">
        <f t="shared" si="32"/>
        <v>35.047919472602253</v>
      </c>
      <c r="K65" s="41">
        <f t="shared" si="32"/>
        <v>9.6587201795765445</v>
      </c>
      <c r="L65" s="41">
        <f t="shared" si="32"/>
        <v>33.481270712316054</v>
      </c>
      <c r="M65" s="41">
        <f t="shared" si="32"/>
        <v>66.651214489470959</v>
      </c>
      <c r="N65" s="41">
        <f t="shared" si="6"/>
        <v>56.462888906039531</v>
      </c>
      <c r="O65" s="41">
        <f t="shared" ref="O65:Q65" si="33">O$51*O87/SUM(O$73,O$91)</f>
        <v>52.368475265485984</v>
      </c>
      <c r="P65" s="41">
        <f t="shared" si="33"/>
        <v>52.550821094087958</v>
      </c>
      <c r="Q65" s="42">
        <f t="shared" si="33"/>
        <v>53.825406420161578</v>
      </c>
    </row>
    <row r="66" spans="2:17" ht="12.95" customHeight="1" x14ac:dyDescent="0.15">
      <c r="B66" s="36" t="str">
        <f t="shared" si="4"/>
        <v>22</v>
      </c>
      <c r="C66" s="37" t="str">
        <f>IF(県外・宿泊!C66="","",県外・宿泊!C66)</f>
        <v>その他の製造工業製品</v>
      </c>
      <c r="D66" s="40" t="s">
        <v>28</v>
      </c>
      <c r="E66" s="41">
        <f t="shared" ref="E66:M66" si="34">E$51*E88/SUM(E$73,E$91)</f>
        <v>6.657661562724587</v>
      </c>
      <c r="F66" s="41">
        <f t="shared" si="34"/>
        <v>7.7473989990697332</v>
      </c>
      <c r="G66" s="41">
        <f t="shared" si="34"/>
        <v>16.701848458215515</v>
      </c>
      <c r="H66" s="41">
        <f t="shared" si="34"/>
        <v>10.482691701633158</v>
      </c>
      <c r="I66" s="41">
        <f t="shared" si="34"/>
        <v>2.3986706948640482</v>
      </c>
      <c r="J66" s="41">
        <f t="shared" si="34"/>
        <v>27.073793152335721</v>
      </c>
      <c r="K66" s="41">
        <f t="shared" si="34"/>
        <v>9.5127298503810103</v>
      </c>
      <c r="L66" s="41">
        <f t="shared" si="34"/>
        <v>37.732775544160191</v>
      </c>
      <c r="M66" s="41">
        <f t="shared" si="34"/>
        <v>75.114691365395785</v>
      </c>
      <c r="N66" s="41">
        <f t="shared" si="6"/>
        <v>63.632636048151532</v>
      </c>
      <c r="O66" s="41">
        <f t="shared" ref="O66:Q66" si="35">O$51*O88/SUM(O$73,O$91)</f>
        <v>59.018307272776674</v>
      </c>
      <c r="P66" s="41">
        <f t="shared" si="35"/>
        <v>59.223807663761576</v>
      </c>
      <c r="Q66" s="42">
        <f t="shared" si="35"/>
        <v>60.660241855099628</v>
      </c>
    </row>
    <row r="67" spans="2:17" ht="12.95" customHeight="1" x14ac:dyDescent="0.15">
      <c r="B67" s="36" t="str">
        <f t="shared" si="4"/>
        <v>22</v>
      </c>
      <c r="C67" s="37" t="str">
        <f>IF(県外・宿泊!C67="","",県外・宿泊!C67)</f>
        <v>その他の製造工業製品</v>
      </c>
      <c r="D67" s="40" t="s">
        <v>29</v>
      </c>
      <c r="E67" s="41">
        <f t="shared" ref="E67:M67" si="36">E$51*E89/SUM(E$73,E$91)</f>
        <v>90.345375176111972</v>
      </c>
      <c r="F67" s="41">
        <f t="shared" si="36"/>
        <v>125.76557140361507</v>
      </c>
      <c r="G67" s="41">
        <f t="shared" si="36"/>
        <v>93.898076080578562</v>
      </c>
      <c r="H67" s="41">
        <f t="shared" si="36"/>
        <v>118.51482589114642</v>
      </c>
      <c r="I67" s="41">
        <f t="shared" si="36"/>
        <v>180.06195166163141</v>
      </c>
      <c r="J67" s="41">
        <f t="shared" si="36"/>
        <v>293.16169277663573</v>
      </c>
      <c r="K67" s="41">
        <f t="shared" si="36"/>
        <v>224.98861612982168</v>
      </c>
      <c r="L67" s="41">
        <f t="shared" si="36"/>
        <v>215.85099121674247</v>
      </c>
      <c r="M67" s="41">
        <f t="shared" si="36"/>
        <v>429.69488335637959</v>
      </c>
      <c r="N67" s="41">
        <f t="shared" si="6"/>
        <v>364.01158851017738</v>
      </c>
      <c r="O67" s="41">
        <f t="shared" ref="O67:Q67" si="37">O$51*O89/SUM(O$73,O$91)</f>
        <v>337.61524141933245</v>
      </c>
      <c r="P67" s="41">
        <f t="shared" si="37"/>
        <v>338.79080993900322</v>
      </c>
      <c r="Q67" s="42">
        <f t="shared" si="37"/>
        <v>347.00795642628105</v>
      </c>
    </row>
    <row r="68" spans="2:17" ht="12.95" customHeight="1" x14ac:dyDescent="0.15">
      <c r="B68" s="43" t="str">
        <f t="shared" si="4"/>
        <v>37</v>
      </c>
      <c r="C68" s="44" t="str">
        <f>IF(県外・宿泊!C68="","",県外・宿泊!C68)</f>
        <v>対個人サービス</v>
      </c>
      <c r="D68" s="45" t="s">
        <v>30</v>
      </c>
      <c r="E68" s="46">
        <f t="shared" ref="E68:M68" si="38">E$51*E91/SUM(E$73,E$91)</f>
        <v>1061.3530705009741</v>
      </c>
      <c r="F68" s="46">
        <f t="shared" si="38"/>
        <v>1021.4003935072924</v>
      </c>
      <c r="G68" s="46">
        <f t="shared" si="38"/>
        <v>918.085858366872</v>
      </c>
      <c r="H68" s="46">
        <f t="shared" si="38"/>
        <v>1212.6234113188304</v>
      </c>
      <c r="I68" s="46">
        <f t="shared" si="38"/>
        <v>1753.2509848942598</v>
      </c>
      <c r="J68" s="46">
        <f t="shared" si="38"/>
        <v>2018.0460055291699</v>
      </c>
      <c r="K68" s="46">
        <f t="shared" si="38"/>
        <v>2183.7233441068006</v>
      </c>
      <c r="L68" s="46">
        <f t="shared" si="38"/>
        <v>2122.9002083930127</v>
      </c>
      <c r="M68" s="46">
        <f t="shared" si="38"/>
        <v>2092.361876444983</v>
      </c>
      <c r="N68" s="46">
        <f>N$51*N91/SUM(N$73,N$91)</f>
        <v>2090.7202402626831</v>
      </c>
      <c r="O68" s="46">
        <f t="shared" ref="O68:Q68" si="39">O$51*O91/SUM(O$73,O$91)</f>
        <v>2278.5394706142506</v>
      </c>
      <c r="P68" s="46">
        <f t="shared" si="39"/>
        <v>2356.2899276921612</v>
      </c>
      <c r="Q68" s="47">
        <f t="shared" si="39"/>
        <v>2367.0840280370776</v>
      </c>
    </row>
    <row r="69" spans="2:17" ht="12.95" customHeight="1" x14ac:dyDescent="0.15">
      <c r="M69" s="111"/>
      <c r="Q69" s="111"/>
    </row>
    <row r="70" spans="2:17" ht="20.100000000000001" customHeight="1" x14ac:dyDescent="0.15">
      <c r="B70" s="2" t="s">
        <v>85</v>
      </c>
      <c r="M70" s="111"/>
      <c r="Q70" s="111"/>
    </row>
    <row r="71" spans="2:17" ht="12.95" customHeight="1" x14ac:dyDescent="0.15">
      <c r="B71" s="3" t="s">
        <v>72</v>
      </c>
      <c r="M71" s="111"/>
      <c r="Q71" s="111"/>
    </row>
    <row r="72" spans="2:17" ht="27.95" customHeight="1" x14ac:dyDescent="0.15">
      <c r="B72" s="30"/>
      <c r="C72" s="5"/>
      <c r="D72" s="31" t="s">
        <v>1</v>
      </c>
      <c r="E72" s="113">
        <f>県外・宿泊!E4</f>
        <v>2010</v>
      </c>
      <c r="F72" s="113">
        <f>県外・宿泊!F4</f>
        <v>2011</v>
      </c>
      <c r="G72" s="113">
        <f>県外・宿泊!G4</f>
        <v>2012</v>
      </c>
      <c r="H72" s="113">
        <f>県外・宿泊!H4</f>
        <v>2013</v>
      </c>
      <c r="I72" s="113">
        <f>県外・宿泊!I4</f>
        <v>2014</v>
      </c>
      <c r="J72" s="113">
        <f>県外・宿泊!J4</f>
        <v>2015</v>
      </c>
      <c r="K72" s="113">
        <f>県外・宿泊!K4</f>
        <v>2016</v>
      </c>
      <c r="L72" s="113">
        <f>県外・宿泊!L4</f>
        <v>2017</v>
      </c>
      <c r="M72" s="113">
        <f>県外・宿泊!M4</f>
        <v>2018</v>
      </c>
      <c r="N72" s="113">
        <f>県外・宿泊!N4</f>
        <v>2019</v>
      </c>
      <c r="O72" s="113">
        <f>県外・宿泊!O4</f>
        <v>2020</v>
      </c>
      <c r="P72" s="113">
        <f>県外・宿泊!P4</f>
        <v>2021</v>
      </c>
      <c r="Q72" s="115">
        <f>県外・宿泊!Q4</f>
        <v>2022</v>
      </c>
    </row>
    <row r="73" spans="2:17" ht="12.95" customHeight="1" x14ac:dyDescent="0.15">
      <c r="B73" s="36"/>
      <c r="C73" s="37"/>
      <c r="D73" s="37" t="s">
        <v>33</v>
      </c>
      <c r="E73" s="38">
        <v>708232.15061335464</v>
      </c>
      <c r="F73" s="38">
        <v>749643.54218208243</v>
      </c>
      <c r="G73" s="38">
        <v>679442.82512542023</v>
      </c>
      <c r="H73" s="38">
        <v>723964.82659994438</v>
      </c>
      <c r="I73" s="38">
        <v>656774</v>
      </c>
      <c r="J73" s="38">
        <v>688479</v>
      </c>
      <c r="K73" s="38">
        <v>692559</v>
      </c>
      <c r="L73" s="38">
        <v>696679</v>
      </c>
      <c r="M73" s="38">
        <v>742460</v>
      </c>
      <c r="N73" s="38">
        <v>769273</v>
      </c>
      <c r="O73" s="38">
        <v>347528</v>
      </c>
      <c r="P73" s="38">
        <v>331457</v>
      </c>
      <c r="Q73" s="39">
        <v>607110</v>
      </c>
    </row>
    <row r="74" spans="2:17" ht="12.95" customHeight="1" x14ac:dyDescent="0.15">
      <c r="B74" s="36"/>
      <c r="C74" s="37"/>
      <c r="D74" s="40" t="s">
        <v>59</v>
      </c>
      <c r="E74" s="38">
        <v>49547.137043352792</v>
      </c>
      <c r="F74" s="38">
        <v>45190.98904107733</v>
      </c>
      <c r="G74" s="38">
        <v>51842.625997523362</v>
      </c>
      <c r="H74" s="38">
        <v>59860.578879089728</v>
      </c>
      <c r="I74" s="38">
        <v>55056</v>
      </c>
      <c r="J74" s="38">
        <v>54875</v>
      </c>
      <c r="K74" s="38">
        <v>58595</v>
      </c>
      <c r="L74" s="38">
        <v>61759</v>
      </c>
      <c r="M74" s="38">
        <v>50231</v>
      </c>
      <c r="N74" s="38">
        <v>66486</v>
      </c>
      <c r="O74" s="38">
        <v>36298</v>
      </c>
      <c r="P74" s="38">
        <v>32086</v>
      </c>
      <c r="Q74" s="39">
        <v>47562</v>
      </c>
    </row>
    <row r="75" spans="2:17" ht="12.95" customHeight="1" x14ac:dyDescent="0.15">
      <c r="B75" s="36"/>
      <c r="C75" s="37"/>
      <c r="D75" s="40" t="s">
        <v>60</v>
      </c>
      <c r="E75" s="38">
        <v>33635.966490844803</v>
      </c>
      <c r="F75" s="38">
        <v>27108.539512079242</v>
      </c>
      <c r="G75" s="38">
        <v>27610.277747335465</v>
      </c>
      <c r="H75" s="38">
        <v>25512.628423133363</v>
      </c>
      <c r="I75" s="38">
        <v>30378</v>
      </c>
      <c r="J75" s="38">
        <v>26418</v>
      </c>
      <c r="K75" s="38">
        <v>30084</v>
      </c>
      <c r="L75" s="38">
        <v>30516</v>
      </c>
      <c r="M75" s="41">
        <f>M$90*$L75/SUM($L$75,$L$77,$L$83:$L$84,$L$87:$L$89)</f>
        <v>64730.877289515854</v>
      </c>
      <c r="N75" s="41">
        <f>N$90*$L75/SUM($L$75,$L$77,$L$83:$L$84,$L$87:$L$89)</f>
        <v>64467.67623855672</v>
      </c>
      <c r="O75" s="41">
        <f t="shared" ref="O75:Q75" si="40">O$90*$L75/SUM($L$75,$L$77,$L$83:$L$84,$L$87:$L$89)</f>
        <v>25471.103300754516</v>
      </c>
      <c r="P75" s="41">
        <f t="shared" si="40"/>
        <v>24601.532364451719</v>
      </c>
      <c r="Q75" s="42">
        <f t="shared" si="40"/>
        <v>44729.276530184121</v>
      </c>
    </row>
    <row r="76" spans="2:17" ht="12.95" customHeight="1" x14ac:dyDescent="0.15">
      <c r="B76" s="36"/>
      <c r="C76" s="37"/>
      <c r="D76" s="40" t="s">
        <v>61</v>
      </c>
      <c r="E76" s="38">
        <v>45645.487362642772</v>
      </c>
      <c r="F76" s="38">
        <v>44985.548607260011</v>
      </c>
      <c r="G76" s="38">
        <v>50254.234412131191</v>
      </c>
      <c r="H76" s="38">
        <v>49685.341365756976</v>
      </c>
      <c r="I76" s="38">
        <v>40856</v>
      </c>
      <c r="J76" s="38">
        <v>40604</v>
      </c>
      <c r="K76" s="38">
        <v>40608</v>
      </c>
      <c r="L76" s="38">
        <v>34033</v>
      </c>
      <c r="M76" s="38">
        <v>44342</v>
      </c>
      <c r="N76" s="38">
        <v>46084</v>
      </c>
      <c r="O76" s="38">
        <v>20827</v>
      </c>
      <c r="P76" s="38">
        <v>38370</v>
      </c>
      <c r="Q76" s="39">
        <v>31627</v>
      </c>
    </row>
    <row r="77" spans="2:17" ht="12.95" customHeight="1" x14ac:dyDescent="0.15">
      <c r="B77" s="36"/>
      <c r="C77" s="37"/>
      <c r="D77" s="40" t="s">
        <v>62</v>
      </c>
      <c r="E77" s="38">
        <v>41479.086853723289</v>
      </c>
      <c r="F77" s="38">
        <v>37260.526462761409</v>
      </c>
      <c r="G77" s="38">
        <v>38100.328890430981</v>
      </c>
      <c r="H77" s="38">
        <v>45304.013747579942</v>
      </c>
      <c r="I77" s="38">
        <v>33288</v>
      </c>
      <c r="J77" s="38">
        <v>38244</v>
      </c>
      <c r="K77" s="38">
        <v>35130</v>
      </c>
      <c r="L77" s="38">
        <v>38879</v>
      </c>
      <c r="M77" s="41">
        <f>M$90*$L77/SUM($L$75,$L$77,$L$83:$L$84,$L$87:$L$89)</f>
        <v>82470.565543947014</v>
      </c>
      <c r="N77" s="41">
        <f>N$90*$L77/SUM($L$75,$L$77,$L$83:$L$84,$L$87:$L$89)</f>
        <v>82135.233466995895</v>
      </c>
      <c r="O77" s="41">
        <f t="shared" ref="O77:Q77" si="41">O$90*$L77/SUM($L$75,$L$77,$L$83:$L$84,$L$87:$L$89)</f>
        <v>32451.534448487182</v>
      </c>
      <c r="P77" s="41">
        <f t="shared" si="41"/>
        <v>31343.655026789827</v>
      </c>
      <c r="Q77" s="42">
        <f t="shared" si="41"/>
        <v>56987.46697525982</v>
      </c>
    </row>
    <row r="78" spans="2:17" ht="12.95" customHeight="1" x14ac:dyDescent="0.15">
      <c r="B78" s="36"/>
      <c r="C78" s="37"/>
      <c r="D78" s="40" t="s">
        <v>63</v>
      </c>
      <c r="E78" s="38">
        <v>192220.34207003267</v>
      </c>
      <c r="F78" s="38">
        <v>184753.02638257298</v>
      </c>
      <c r="G78" s="38">
        <v>193629.61482763986</v>
      </c>
      <c r="H78" s="38">
        <v>196704.37004980128</v>
      </c>
      <c r="I78" s="38">
        <v>181172</v>
      </c>
      <c r="J78" s="38">
        <v>188931</v>
      </c>
      <c r="K78" s="38">
        <v>188313</v>
      </c>
      <c r="L78" s="38">
        <v>201084</v>
      </c>
      <c r="M78" s="38">
        <v>118944</v>
      </c>
      <c r="N78" s="38">
        <v>118044</v>
      </c>
      <c r="O78" s="38">
        <v>57001</v>
      </c>
      <c r="P78" s="38">
        <v>48187</v>
      </c>
      <c r="Q78" s="39">
        <v>102028</v>
      </c>
    </row>
    <row r="79" spans="2:17" ht="12.95" customHeight="1" x14ac:dyDescent="0.15">
      <c r="B79" s="36"/>
      <c r="C79" s="37"/>
      <c r="D79" s="40" t="s">
        <v>13</v>
      </c>
      <c r="E79" s="38">
        <v>124657.46030644223</v>
      </c>
      <c r="F79" s="38">
        <v>111005.52937755837</v>
      </c>
      <c r="G79" s="38">
        <v>115914.12026208284</v>
      </c>
      <c r="H79" s="38">
        <v>130812.76998195123</v>
      </c>
      <c r="I79" s="38">
        <v>95208</v>
      </c>
      <c r="J79" s="38">
        <v>115523</v>
      </c>
      <c r="K79" s="38">
        <v>121745</v>
      </c>
      <c r="L79" s="38">
        <v>120455</v>
      </c>
      <c r="M79" s="38">
        <v>84073</v>
      </c>
      <c r="N79" s="38">
        <v>86788</v>
      </c>
      <c r="O79" s="38">
        <v>44629</v>
      </c>
      <c r="P79" s="38">
        <v>38242</v>
      </c>
      <c r="Q79" s="39">
        <v>82258</v>
      </c>
    </row>
    <row r="80" spans="2:17" ht="12.95" customHeight="1" x14ac:dyDescent="0.15">
      <c r="B80" s="36"/>
      <c r="C80" s="37"/>
      <c r="D80" s="40" t="s">
        <v>64</v>
      </c>
      <c r="E80" s="38">
        <v>81247.815736707285</v>
      </c>
      <c r="F80" s="38">
        <v>135668.30281116188</v>
      </c>
      <c r="G80" s="38">
        <v>85001.680228681289</v>
      </c>
      <c r="H80" s="38">
        <v>111725.16303058485</v>
      </c>
      <c r="I80" s="38">
        <v>96635</v>
      </c>
      <c r="J80" s="38">
        <v>88394</v>
      </c>
      <c r="K80" s="38">
        <v>100912</v>
      </c>
      <c r="L80" s="38">
        <v>87823</v>
      </c>
      <c r="M80" s="38">
        <v>84670</v>
      </c>
      <c r="N80" s="38">
        <v>91437</v>
      </c>
      <c r="O80" s="38">
        <v>45266</v>
      </c>
      <c r="P80" s="38">
        <v>38121</v>
      </c>
      <c r="Q80" s="39">
        <v>72214</v>
      </c>
    </row>
    <row r="81" spans="2:17" ht="12.95" customHeight="1" x14ac:dyDescent="0.15">
      <c r="B81" s="36"/>
      <c r="C81" s="37"/>
      <c r="D81" s="40" t="s">
        <v>17</v>
      </c>
      <c r="E81" s="38">
        <v>38584.174496555381</v>
      </c>
      <c r="F81" s="38">
        <v>57424.199842251517</v>
      </c>
      <c r="G81" s="38">
        <v>26300.020009872693</v>
      </c>
      <c r="H81" s="38">
        <v>33800.477551587574</v>
      </c>
      <c r="I81" s="38">
        <v>49181</v>
      </c>
      <c r="J81" s="38">
        <v>41655</v>
      </c>
      <c r="K81" s="38">
        <v>26893</v>
      </c>
      <c r="L81" s="38">
        <v>32534</v>
      </c>
      <c r="M81" s="38">
        <v>35265</v>
      </c>
      <c r="N81" s="38">
        <v>35633</v>
      </c>
      <c r="O81" s="38">
        <v>12923</v>
      </c>
      <c r="P81" s="38">
        <v>10179</v>
      </c>
      <c r="Q81" s="39">
        <v>40426</v>
      </c>
    </row>
    <row r="82" spans="2:17" ht="12.95" customHeight="1" x14ac:dyDescent="0.15">
      <c r="B82" s="36"/>
      <c r="C82" s="37"/>
      <c r="D82" s="40" t="s">
        <v>65</v>
      </c>
      <c r="E82" s="38">
        <v>12003.28908542996</v>
      </c>
      <c r="F82" s="38">
        <v>21973.714941222581</v>
      </c>
      <c r="G82" s="38">
        <v>16847.222927063682</v>
      </c>
      <c r="H82" s="38">
        <v>9697.5827682428571</v>
      </c>
      <c r="I82" s="38">
        <v>9251</v>
      </c>
      <c r="J82" s="38">
        <v>11882</v>
      </c>
      <c r="K82" s="38">
        <v>17521</v>
      </c>
      <c r="L82" s="38">
        <v>7550</v>
      </c>
      <c r="M82" s="38">
        <v>6200</v>
      </c>
      <c r="N82" s="38">
        <v>9871</v>
      </c>
      <c r="O82" s="38">
        <v>6012</v>
      </c>
      <c r="P82" s="38">
        <v>4610</v>
      </c>
      <c r="Q82" s="39">
        <v>6443</v>
      </c>
    </row>
    <row r="83" spans="2:17" ht="12.95" customHeight="1" x14ac:dyDescent="0.15">
      <c r="B83" s="36"/>
      <c r="C83" s="37"/>
      <c r="D83" s="40" t="s">
        <v>20</v>
      </c>
      <c r="E83" s="38">
        <v>6918.0582842402855</v>
      </c>
      <c r="F83" s="38">
        <v>6039.2787570277878</v>
      </c>
      <c r="G83" s="38">
        <v>7849.3012516507424</v>
      </c>
      <c r="H83" s="38">
        <v>9374.8548838247789</v>
      </c>
      <c r="I83" s="38">
        <v>8663</v>
      </c>
      <c r="J83" s="38">
        <v>5146</v>
      </c>
      <c r="K83" s="38">
        <v>11914</v>
      </c>
      <c r="L83" s="38">
        <v>10258</v>
      </c>
      <c r="M83" s="41">
        <f t="shared" ref="M83:Q84" si="42">M$90*$L83/SUM($L$75,$L$77,$L$83:$L$84,$L$87:$L$89)</f>
        <v>21759.38324930704</v>
      </c>
      <c r="N83" s="41">
        <f t="shared" si="42"/>
        <v>21670.907814101287</v>
      </c>
      <c r="O83" s="41">
        <f t="shared" si="42"/>
        <v>8562.1502706494903</v>
      </c>
      <c r="P83" s="41">
        <f t="shared" si="42"/>
        <v>8269.8426725175559</v>
      </c>
      <c r="Q83" s="42">
        <f t="shared" si="42"/>
        <v>15035.814610257856</v>
      </c>
    </row>
    <row r="84" spans="2:17" ht="12.95" customHeight="1" x14ac:dyDescent="0.15">
      <c r="B84" s="36"/>
      <c r="C84" s="37"/>
      <c r="D84" s="40" t="s">
        <v>66</v>
      </c>
      <c r="E84" s="38">
        <v>15433.323577362646</v>
      </c>
      <c r="F84" s="38">
        <v>11816.531561100977</v>
      </c>
      <c r="G84" s="38">
        <v>18153.941713371372</v>
      </c>
      <c r="H84" s="38">
        <v>9574.1967184169298</v>
      </c>
      <c r="I84" s="38">
        <v>8433</v>
      </c>
      <c r="J84" s="38">
        <v>13917</v>
      </c>
      <c r="K84" s="38">
        <v>13191</v>
      </c>
      <c r="L84" s="38">
        <v>12194</v>
      </c>
      <c r="M84" s="41">
        <f t="shared" si="42"/>
        <v>25866.047898425626</v>
      </c>
      <c r="N84" s="41">
        <f t="shared" si="42"/>
        <v>25760.874428265848</v>
      </c>
      <c r="O84" s="41">
        <f t="shared" si="42"/>
        <v>10178.091284880082</v>
      </c>
      <c r="P84" s="41">
        <f t="shared" si="42"/>
        <v>9830.6162554766106</v>
      </c>
      <c r="Q84" s="42">
        <f t="shared" si="42"/>
        <v>17873.535129409662</v>
      </c>
    </row>
    <row r="85" spans="2:17" ht="12.95" customHeight="1" x14ac:dyDescent="0.15">
      <c r="B85" s="36"/>
      <c r="C85" s="37"/>
      <c r="D85" s="40" t="s">
        <v>67</v>
      </c>
      <c r="E85" s="38">
        <v>3392.3746884868897</v>
      </c>
      <c r="F85" s="38">
        <v>6758.4815912371996</v>
      </c>
      <c r="G85" s="38">
        <v>3526.9973141687619</v>
      </c>
      <c r="H85" s="38">
        <v>3026.8785166212965</v>
      </c>
      <c r="I85" s="38">
        <v>4557</v>
      </c>
      <c r="J85" s="38">
        <v>4606</v>
      </c>
      <c r="K85" s="38">
        <v>4983</v>
      </c>
      <c r="L85" s="38">
        <v>5475</v>
      </c>
      <c r="M85" s="38">
        <v>10329</v>
      </c>
      <c r="N85" s="38">
        <v>7780</v>
      </c>
      <c r="O85" s="38">
        <v>3217</v>
      </c>
      <c r="P85" s="38">
        <v>4451</v>
      </c>
      <c r="Q85" s="39">
        <v>11442</v>
      </c>
    </row>
    <row r="86" spans="2:17" ht="12.95" customHeight="1" x14ac:dyDescent="0.15">
      <c r="B86" s="36"/>
      <c r="C86" s="37"/>
      <c r="D86" s="40" t="s">
        <v>68</v>
      </c>
      <c r="E86" s="38">
        <v>818.02979777895007</v>
      </c>
      <c r="F86" s="38">
        <v>402.51125496843071</v>
      </c>
      <c r="G86" s="38">
        <v>444.24677472862743</v>
      </c>
      <c r="H86" s="38">
        <v>227.22498449249079</v>
      </c>
      <c r="I86" s="38">
        <v>214</v>
      </c>
      <c r="J86" s="38">
        <v>674</v>
      </c>
      <c r="K86" s="38">
        <v>860</v>
      </c>
      <c r="L86" s="38">
        <v>573</v>
      </c>
      <c r="M86" s="41"/>
      <c r="N86" s="41"/>
      <c r="O86" s="41"/>
      <c r="P86" s="41"/>
      <c r="Q86" s="42"/>
    </row>
    <row r="87" spans="2:17" ht="12.95" customHeight="1" x14ac:dyDescent="0.15">
      <c r="B87" s="36"/>
      <c r="C87" s="37"/>
      <c r="D87" s="40" t="s">
        <v>69</v>
      </c>
      <c r="E87" s="38">
        <v>29678.246595409582</v>
      </c>
      <c r="F87" s="38">
        <v>15446.875346610879</v>
      </c>
      <c r="G87" s="38">
        <v>6242.5279027833412</v>
      </c>
      <c r="H87" s="38">
        <v>2212.2429215529114</v>
      </c>
      <c r="I87" s="38">
        <v>8890</v>
      </c>
      <c r="J87" s="38">
        <v>5683</v>
      </c>
      <c r="K87" s="38">
        <v>1654</v>
      </c>
      <c r="L87" s="38">
        <v>6245</v>
      </c>
      <c r="M87" s="41">
        <f>M$90*$L87/SUM($L$75,$L$77,$L$83:$L$84,$L$87:$L$89)</f>
        <v>13246.963188918158</v>
      </c>
      <c r="N87" s="41">
        <f t="shared" ref="N87:Q89" si="43">N$90*$L87/SUM($L$75,$L$77,$L$83:$L$84,$L$87:$L$89)</f>
        <v>13193.099951166165</v>
      </c>
      <c r="O87" s="41">
        <f t="shared" si="43"/>
        <v>5212.5783232799831</v>
      </c>
      <c r="P87" s="41">
        <f t="shared" si="43"/>
        <v>5034.6234636256713</v>
      </c>
      <c r="Q87" s="42">
        <f t="shared" si="43"/>
        <v>9153.7007448879231</v>
      </c>
    </row>
    <row r="88" spans="2:17" ht="12.95" customHeight="1" x14ac:dyDescent="0.15">
      <c r="B88" s="36"/>
      <c r="C88" s="37"/>
      <c r="D88" s="40" t="s">
        <v>28</v>
      </c>
      <c r="E88" s="38">
        <v>2262.9409521688863</v>
      </c>
      <c r="F88" s="38">
        <v>2542.1468216378657</v>
      </c>
      <c r="G88" s="38">
        <v>5697.0081511458375</v>
      </c>
      <c r="H88" s="38">
        <v>2961.7426702995131</v>
      </c>
      <c r="I88" s="38">
        <v>460</v>
      </c>
      <c r="J88" s="38">
        <v>4390</v>
      </c>
      <c r="K88" s="38">
        <v>1629</v>
      </c>
      <c r="L88" s="38">
        <v>7038</v>
      </c>
      <c r="M88" s="41">
        <f>M$90*$L88/SUM($L$75,$L$77,$L$83:$L$84,$L$87:$L$89)</f>
        <v>14929.08357463667</v>
      </c>
      <c r="N88" s="41">
        <f t="shared" si="43"/>
        <v>14868.380697567251</v>
      </c>
      <c r="O88" s="41">
        <f t="shared" si="43"/>
        <v>5874.4797821048069</v>
      </c>
      <c r="P88" s="41">
        <f t="shared" si="43"/>
        <v>5673.9279322654083</v>
      </c>
      <c r="Q88" s="42">
        <f t="shared" si="43"/>
        <v>10316.052176544628</v>
      </c>
    </row>
    <row r="89" spans="2:17" ht="12.95" customHeight="1" x14ac:dyDescent="0.15">
      <c r="B89" s="36"/>
      <c r="C89" s="37"/>
      <c r="D89" s="40" t="s">
        <v>70</v>
      </c>
      <c r="E89" s="38">
        <v>30708.41727217782</v>
      </c>
      <c r="F89" s="38">
        <v>41267.339871556855</v>
      </c>
      <c r="G89" s="38">
        <v>32028.676714812129</v>
      </c>
      <c r="H89" s="38">
        <v>33484.760107009533</v>
      </c>
      <c r="I89" s="38">
        <v>34531</v>
      </c>
      <c r="J89" s="38">
        <v>47536</v>
      </c>
      <c r="K89" s="38">
        <v>38528</v>
      </c>
      <c r="L89" s="38">
        <v>40261</v>
      </c>
      <c r="M89" s="41">
        <f>M$90*$L89/SUM($L$75,$L$77,$L$83:$L$84,$L$87:$L$89)</f>
        <v>85402.079255249642</v>
      </c>
      <c r="N89" s="41">
        <f t="shared" si="43"/>
        <v>85054.827403346833</v>
      </c>
      <c r="O89" s="41">
        <f t="shared" si="43"/>
        <v>33605.062589843939</v>
      </c>
      <c r="P89" s="41">
        <f t="shared" si="43"/>
        <v>32457.802284873203</v>
      </c>
      <c r="Q89" s="42">
        <f t="shared" si="43"/>
        <v>59013.153833455988</v>
      </c>
    </row>
    <row r="90" spans="2:17" ht="12.95" customHeight="1" x14ac:dyDescent="0.15">
      <c r="B90" s="36"/>
      <c r="C90" s="37"/>
      <c r="D90" s="112" t="s">
        <v>100</v>
      </c>
      <c r="E90" s="38"/>
      <c r="F90" s="38"/>
      <c r="G90" s="38"/>
      <c r="H90" s="38"/>
      <c r="I90" s="38"/>
      <c r="J90" s="38"/>
      <c r="K90" s="38"/>
      <c r="L90" s="38"/>
      <c r="M90" s="38">
        <v>308405</v>
      </c>
      <c r="N90" s="38">
        <v>307151</v>
      </c>
      <c r="O90" s="38">
        <v>121355</v>
      </c>
      <c r="P90" s="38">
        <v>117212</v>
      </c>
      <c r="Q90" s="39">
        <v>213109</v>
      </c>
    </row>
    <row r="91" spans="2:17" ht="12.95" customHeight="1" x14ac:dyDescent="0.15">
      <c r="B91" s="43"/>
      <c r="C91" s="44"/>
      <c r="D91" s="44" t="s">
        <v>71</v>
      </c>
      <c r="E91" s="48">
        <v>360754.193543587</v>
      </c>
      <c r="F91" s="48">
        <v>335151.16031664412</v>
      </c>
      <c r="G91" s="48">
        <v>313159.50636559789</v>
      </c>
      <c r="H91" s="48">
        <v>342610.3335412984</v>
      </c>
      <c r="I91" s="48">
        <v>336226</v>
      </c>
      <c r="J91" s="48">
        <v>327225</v>
      </c>
      <c r="K91" s="48">
        <v>373950</v>
      </c>
      <c r="L91" s="48">
        <v>395968</v>
      </c>
      <c r="M91" s="48">
        <v>415858</v>
      </c>
      <c r="N91" s="48">
        <v>488517</v>
      </c>
      <c r="O91" s="48">
        <v>226798</v>
      </c>
      <c r="P91" s="48">
        <v>225744</v>
      </c>
      <c r="Q91" s="49">
        <v>402553</v>
      </c>
    </row>
  </sheetData>
  <sheetProtection sheet="1"/>
  <phoneticPr fontId="9"/>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B1:Q91"/>
  <sheetViews>
    <sheetView topLeftCell="A52" workbookViewId="0">
      <selection activeCell="O73" sqref="O73"/>
    </sheetView>
  </sheetViews>
  <sheetFormatPr defaultColWidth="8.625" defaultRowHeight="12.95" customHeight="1" x14ac:dyDescent="0.15"/>
  <cols>
    <col min="1" max="1" width="1.625" style="1" customWidth="1"/>
    <col min="2" max="2" width="10.625" style="1" customWidth="1"/>
    <col min="3" max="3" width="22.625" style="1" customWidth="1"/>
    <col min="4" max="4" width="20.625" style="1" customWidth="1"/>
    <col min="5" max="13" width="10.625" style="1" customWidth="1"/>
    <col min="14" max="16" width="10.625" style="111" customWidth="1"/>
    <col min="17" max="17" width="10.625" style="1" customWidth="1"/>
    <col min="18" max="16384" width="8.625" style="1"/>
  </cols>
  <sheetData>
    <row r="1" spans="2:17" ht="20.100000000000001" customHeight="1" x14ac:dyDescent="0.15">
      <c r="B1" s="110" t="str">
        <f>入力・結果!B1</f>
        <v>鳥取県観光消費額試算ファイル ver.1.01</v>
      </c>
      <c r="M1" s="111"/>
      <c r="Q1" s="111"/>
    </row>
    <row r="2" spans="2:17" ht="20.100000000000001" customHeight="1" x14ac:dyDescent="0.15">
      <c r="B2" s="2" t="s">
        <v>86</v>
      </c>
      <c r="M2" s="111"/>
      <c r="Q2" s="111"/>
    </row>
    <row r="3" spans="2:17" ht="12.95" customHeight="1" x14ac:dyDescent="0.15">
      <c r="B3" s="3" t="s">
        <v>0</v>
      </c>
      <c r="M3" s="111"/>
      <c r="Q3" s="111"/>
    </row>
    <row r="4" spans="2:17" ht="27.95" customHeight="1" x14ac:dyDescent="0.15">
      <c r="B4" s="4" t="s">
        <v>31</v>
      </c>
      <c r="C4" s="5" t="s">
        <v>32</v>
      </c>
      <c r="D4" s="6"/>
      <c r="E4" s="113">
        <f>県外・宿泊!E4</f>
        <v>2010</v>
      </c>
      <c r="F4" s="113">
        <f>県外・宿泊!F4</f>
        <v>2011</v>
      </c>
      <c r="G4" s="113">
        <f>県外・宿泊!G4</f>
        <v>2012</v>
      </c>
      <c r="H4" s="113">
        <f>県外・宿泊!H4</f>
        <v>2013</v>
      </c>
      <c r="I4" s="113">
        <f>県外・宿泊!I4</f>
        <v>2014</v>
      </c>
      <c r="J4" s="113">
        <f>県外・宿泊!J4</f>
        <v>2015</v>
      </c>
      <c r="K4" s="113">
        <f>県外・宿泊!K4</f>
        <v>2016</v>
      </c>
      <c r="L4" s="113">
        <f>県外・宿泊!L4</f>
        <v>2017</v>
      </c>
      <c r="M4" s="113">
        <f>県外・宿泊!M4</f>
        <v>2018</v>
      </c>
      <c r="N4" s="113">
        <f>県外・宿泊!N4</f>
        <v>2019</v>
      </c>
      <c r="O4" s="113">
        <f>県外・宿泊!O4</f>
        <v>2020</v>
      </c>
      <c r="P4" s="113">
        <f>県外・宿泊!P4</f>
        <v>2021</v>
      </c>
      <c r="Q4" s="115">
        <f>県外・宿泊!Q4</f>
        <v>2022</v>
      </c>
    </row>
    <row r="5" spans="2:17" ht="12.95" customHeight="1" x14ac:dyDescent="0.15">
      <c r="B5" s="7" t="str">
        <f>入力・結果!I6</f>
        <v>01</v>
      </c>
      <c r="C5" s="8" t="str">
        <f>入力・結果!J6</f>
        <v>農業</v>
      </c>
      <c r="D5" s="9"/>
      <c r="E5" s="10">
        <f t="shared" ref="E5:Q14" si="0">SUMIF($B$48:$B$68,$B5,E$48:E$68)</f>
        <v>130.82845925892963</v>
      </c>
      <c r="F5" s="10">
        <f t="shared" si="0"/>
        <v>138.85224255939059</v>
      </c>
      <c r="G5" s="10">
        <f t="shared" si="0"/>
        <v>115.91911456463831</v>
      </c>
      <c r="H5" s="10">
        <f t="shared" si="0"/>
        <v>134.82256034259873</v>
      </c>
      <c r="I5" s="10">
        <f t="shared" si="0"/>
        <v>110.52468557640287</v>
      </c>
      <c r="J5" s="10">
        <f t="shared" si="0"/>
        <v>158.4567868172409</v>
      </c>
      <c r="K5" s="10">
        <f t="shared" si="0"/>
        <v>154.72664656122146</v>
      </c>
      <c r="L5" s="10">
        <f t="shared" si="0"/>
        <v>174.38199410922908</v>
      </c>
      <c r="M5" s="10">
        <f t="shared" si="0"/>
        <v>109.53289036447225</v>
      </c>
      <c r="N5" s="10">
        <f t="shared" si="0"/>
        <v>141.89053754659955</v>
      </c>
      <c r="O5" s="10">
        <f t="shared" si="0"/>
        <v>204.43311258992438</v>
      </c>
      <c r="P5" s="10">
        <f t="shared" si="0"/>
        <v>256.94572498234538</v>
      </c>
      <c r="Q5" s="9">
        <f t="shared" si="0"/>
        <v>170.96403761842919</v>
      </c>
    </row>
    <row r="6" spans="2:17" ht="12.95" customHeight="1" x14ac:dyDescent="0.15">
      <c r="B6" s="11" t="str">
        <f>入力・結果!I7</f>
        <v>02</v>
      </c>
      <c r="C6" s="12" t="str">
        <f>入力・結果!J7</f>
        <v>林業</v>
      </c>
      <c r="D6" s="13"/>
      <c r="E6" s="14">
        <f t="shared" si="0"/>
        <v>0</v>
      </c>
      <c r="F6" s="14">
        <f t="shared" si="0"/>
        <v>0</v>
      </c>
      <c r="G6" s="14">
        <f t="shared" si="0"/>
        <v>0</v>
      </c>
      <c r="H6" s="14">
        <f t="shared" si="0"/>
        <v>0</v>
      </c>
      <c r="I6" s="14">
        <f t="shared" si="0"/>
        <v>0</v>
      </c>
      <c r="J6" s="14">
        <f t="shared" si="0"/>
        <v>0</v>
      </c>
      <c r="K6" s="14">
        <f t="shared" si="0"/>
        <v>0</v>
      </c>
      <c r="L6" s="14">
        <f t="shared" si="0"/>
        <v>0</v>
      </c>
      <c r="M6" s="14">
        <f t="shared" si="0"/>
        <v>0</v>
      </c>
      <c r="N6" s="14">
        <f t="shared" si="0"/>
        <v>0</v>
      </c>
      <c r="O6" s="14">
        <f t="shared" si="0"/>
        <v>0</v>
      </c>
      <c r="P6" s="14">
        <f t="shared" si="0"/>
        <v>0</v>
      </c>
      <c r="Q6" s="13">
        <f t="shared" si="0"/>
        <v>0</v>
      </c>
    </row>
    <row r="7" spans="2:17" ht="12.95" customHeight="1" x14ac:dyDescent="0.15">
      <c r="B7" s="11" t="str">
        <f>入力・結果!I8</f>
        <v>03</v>
      </c>
      <c r="C7" s="12" t="str">
        <f>入力・結果!J8</f>
        <v>漁業</v>
      </c>
      <c r="D7" s="13"/>
      <c r="E7" s="14">
        <f t="shared" si="0"/>
        <v>241.38388224433936</v>
      </c>
      <c r="F7" s="14">
        <f t="shared" si="0"/>
        <v>234.25240558147348</v>
      </c>
      <c r="G7" s="14">
        <f t="shared" si="0"/>
        <v>229.41094652400284</v>
      </c>
      <c r="H7" s="14">
        <f t="shared" si="0"/>
        <v>177.61690664428997</v>
      </c>
      <c r="I7" s="14">
        <f t="shared" si="0"/>
        <v>160.05976963010608</v>
      </c>
      <c r="J7" s="14">
        <f t="shared" si="0"/>
        <v>193.49666305082911</v>
      </c>
      <c r="K7" s="14">
        <f t="shared" si="0"/>
        <v>188.07477560633839</v>
      </c>
      <c r="L7" s="14">
        <f t="shared" si="0"/>
        <v>175.87680410026951</v>
      </c>
      <c r="M7" s="14">
        <f t="shared" si="0"/>
        <v>151.74427437361308</v>
      </c>
      <c r="N7" s="14">
        <f t="shared" si="0"/>
        <v>165.11943396819029</v>
      </c>
      <c r="O7" s="14">
        <f t="shared" si="0"/>
        <v>210.55191767025826</v>
      </c>
      <c r="P7" s="14">
        <f t="shared" si="0"/>
        <v>305.23245181323472</v>
      </c>
      <c r="Q7" s="13">
        <f t="shared" si="0"/>
        <v>181.10102598687365</v>
      </c>
    </row>
    <row r="8" spans="2:17" ht="12.95" customHeight="1" x14ac:dyDescent="0.15">
      <c r="B8" s="11" t="str">
        <f>入力・結果!I9</f>
        <v>04</v>
      </c>
      <c r="C8" s="12" t="str">
        <f>入力・結果!J9</f>
        <v>鉱業</v>
      </c>
      <c r="D8" s="13"/>
      <c r="E8" s="14">
        <f t="shared" si="0"/>
        <v>0</v>
      </c>
      <c r="F8" s="14">
        <f t="shared" si="0"/>
        <v>0</v>
      </c>
      <c r="G8" s="14">
        <f t="shared" si="0"/>
        <v>0</v>
      </c>
      <c r="H8" s="14">
        <f t="shared" si="0"/>
        <v>0</v>
      </c>
      <c r="I8" s="14">
        <f t="shared" si="0"/>
        <v>0</v>
      </c>
      <c r="J8" s="14">
        <f t="shared" si="0"/>
        <v>0</v>
      </c>
      <c r="K8" s="14">
        <f t="shared" si="0"/>
        <v>0</v>
      </c>
      <c r="L8" s="14">
        <f t="shared" si="0"/>
        <v>0</v>
      </c>
      <c r="M8" s="14">
        <f t="shared" si="0"/>
        <v>0</v>
      </c>
      <c r="N8" s="14">
        <f t="shared" si="0"/>
        <v>0</v>
      </c>
      <c r="O8" s="14">
        <f t="shared" si="0"/>
        <v>0</v>
      </c>
      <c r="P8" s="14">
        <f t="shared" si="0"/>
        <v>0</v>
      </c>
      <c r="Q8" s="13">
        <f t="shared" si="0"/>
        <v>0</v>
      </c>
    </row>
    <row r="9" spans="2:17" ht="12.95" customHeight="1" x14ac:dyDescent="0.15">
      <c r="B9" s="11" t="str">
        <f>入力・結果!I10</f>
        <v>05</v>
      </c>
      <c r="C9" s="12" t="str">
        <f>入力・結果!J10</f>
        <v>飲食料品</v>
      </c>
      <c r="D9" s="13"/>
      <c r="E9" s="14">
        <f t="shared" si="0"/>
        <v>1652.1998360369967</v>
      </c>
      <c r="F9" s="14">
        <f t="shared" si="0"/>
        <v>1814.0945091907938</v>
      </c>
      <c r="G9" s="14">
        <f t="shared" si="0"/>
        <v>1791.9682241628702</v>
      </c>
      <c r="H9" s="14">
        <f t="shared" si="0"/>
        <v>1540.3869837281866</v>
      </c>
      <c r="I9" s="14">
        <f t="shared" si="0"/>
        <v>1436.253835240856</v>
      </c>
      <c r="J9" s="14">
        <f t="shared" si="0"/>
        <v>1941.0539273822887</v>
      </c>
      <c r="K9" s="14">
        <f t="shared" si="0"/>
        <v>1816.7254288104996</v>
      </c>
      <c r="L9" s="14">
        <f t="shared" si="0"/>
        <v>2174.8821650916016</v>
      </c>
      <c r="M9" s="14">
        <f t="shared" si="0"/>
        <v>1421.9385384131756</v>
      </c>
      <c r="N9" s="14">
        <f t="shared" si="0"/>
        <v>1727.8840901727938</v>
      </c>
      <c r="O9" s="14">
        <f t="shared" si="0"/>
        <v>1796.8617927157668</v>
      </c>
      <c r="P9" s="14">
        <f t="shared" si="0"/>
        <v>2204.3809274193654</v>
      </c>
      <c r="Q9" s="13">
        <f t="shared" si="0"/>
        <v>1850.9421702609561</v>
      </c>
    </row>
    <row r="10" spans="2:17" ht="12.95" customHeight="1" x14ac:dyDescent="0.15">
      <c r="B10" s="15" t="str">
        <f>入力・結果!I11</f>
        <v>06</v>
      </c>
      <c r="C10" s="16" t="str">
        <f>入力・結果!J11</f>
        <v>繊維製品</v>
      </c>
      <c r="D10" s="17"/>
      <c r="E10" s="18">
        <f t="shared" si="0"/>
        <v>234.68030844246076</v>
      </c>
      <c r="F10" s="18">
        <f t="shared" si="0"/>
        <v>259.83584160284113</v>
      </c>
      <c r="G10" s="18">
        <f t="shared" si="0"/>
        <v>242.94942652212768</v>
      </c>
      <c r="H10" s="18">
        <f t="shared" si="0"/>
        <v>188.77104519989166</v>
      </c>
      <c r="I10" s="18">
        <f t="shared" si="0"/>
        <v>196.32391689077932</v>
      </c>
      <c r="J10" s="18">
        <f t="shared" si="0"/>
        <v>244.80387956023725</v>
      </c>
      <c r="K10" s="18">
        <f t="shared" si="0"/>
        <v>241.35901527475045</v>
      </c>
      <c r="L10" s="18">
        <f t="shared" si="0"/>
        <v>275.4548125188627</v>
      </c>
      <c r="M10" s="18">
        <f t="shared" si="0"/>
        <v>169.66645884645581</v>
      </c>
      <c r="N10" s="18">
        <f t="shared" si="0"/>
        <v>241.68063706363148</v>
      </c>
      <c r="O10" s="18">
        <f t="shared" si="0"/>
        <v>309.20714039991623</v>
      </c>
      <c r="P10" s="18">
        <f t="shared" si="0"/>
        <v>350.34093434553233</v>
      </c>
      <c r="Q10" s="17">
        <f t="shared" si="0"/>
        <v>306.93350532985852</v>
      </c>
    </row>
    <row r="11" spans="2:17" ht="12.95" customHeight="1" x14ac:dyDescent="0.15">
      <c r="B11" s="11" t="str">
        <f>入力・結果!I12</f>
        <v>07</v>
      </c>
      <c r="C11" s="12" t="str">
        <f>入力・結果!J12</f>
        <v>パルプ・紙・木製品</v>
      </c>
      <c r="D11" s="13"/>
      <c r="E11" s="14">
        <f t="shared" si="0"/>
        <v>37.715547327585739</v>
      </c>
      <c r="F11" s="14">
        <f t="shared" si="0"/>
        <v>53.037577714810183</v>
      </c>
      <c r="G11" s="14">
        <f t="shared" si="0"/>
        <v>40.58806951268172</v>
      </c>
      <c r="H11" s="14">
        <f t="shared" si="0"/>
        <v>37.49631182786365</v>
      </c>
      <c r="I11" s="14">
        <f t="shared" si="0"/>
        <v>32.626878321572057</v>
      </c>
      <c r="J11" s="14">
        <f t="shared" si="0"/>
        <v>40.573552669294479</v>
      </c>
      <c r="K11" s="14">
        <f t="shared" si="0"/>
        <v>32.199310670449556</v>
      </c>
      <c r="L11" s="14">
        <f t="shared" si="0"/>
        <v>51.617116428068989</v>
      </c>
      <c r="M11" s="14">
        <f t="shared" si="0"/>
        <v>99.515117736227012</v>
      </c>
      <c r="N11" s="14">
        <f t="shared" si="0"/>
        <v>122.50894432768322</v>
      </c>
      <c r="O11" s="14">
        <f t="shared" si="0"/>
        <v>105.04938693704918</v>
      </c>
      <c r="P11" s="14">
        <f t="shared" si="0"/>
        <v>127.33961459109682</v>
      </c>
      <c r="Q11" s="13">
        <f t="shared" si="0"/>
        <v>115.3050771855399</v>
      </c>
    </row>
    <row r="12" spans="2:17" ht="12.95" customHeight="1" x14ac:dyDescent="0.15">
      <c r="B12" s="11" t="str">
        <f>入力・結果!I13</f>
        <v>08</v>
      </c>
      <c r="C12" s="12" t="str">
        <f>入力・結果!J13</f>
        <v>化学製品</v>
      </c>
      <c r="D12" s="13"/>
      <c r="E12" s="14">
        <f t="shared" si="0"/>
        <v>23.357434697538324</v>
      </c>
      <c r="F12" s="14">
        <f t="shared" si="0"/>
        <v>32.406785392019131</v>
      </c>
      <c r="G12" s="14">
        <f t="shared" si="0"/>
        <v>28.700258295776731</v>
      </c>
      <c r="H12" s="14">
        <f t="shared" si="0"/>
        <v>20.214241023205659</v>
      </c>
      <c r="I12" s="14">
        <f t="shared" si="0"/>
        <v>25.713409162659275</v>
      </c>
      <c r="J12" s="14">
        <f t="shared" si="0"/>
        <v>34.205653655341031</v>
      </c>
      <c r="K12" s="14">
        <f t="shared" si="0"/>
        <v>30.965763825633168</v>
      </c>
      <c r="L12" s="14">
        <f t="shared" si="0"/>
        <v>36.068783934390019</v>
      </c>
      <c r="M12" s="14">
        <f t="shared" si="0"/>
        <v>25.641193263490724</v>
      </c>
      <c r="N12" s="14">
        <f t="shared" si="0"/>
        <v>31.612275458505579</v>
      </c>
      <c r="O12" s="14">
        <f t="shared" si="0"/>
        <v>54.873703453005426</v>
      </c>
      <c r="P12" s="14">
        <f t="shared" si="0"/>
        <v>42.728832613301208</v>
      </c>
      <c r="Q12" s="13">
        <f t="shared" si="0"/>
        <v>45.249464508284596</v>
      </c>
    </row>
    <row r="13" spans="2:17" ht="12.95" customHeight="1" x14ac:dyDescent="0.15">
      <c r="B13" s="11" t="str">
        <f>入力・結果!I14</f>
        <v>09</v>
      </c>
      <c r="C13" s="12" t="str">
        <f>入力・結果!J14</f>
        <v>石油・石炭製品</v>
      </c>
      <c r="D13" s="13"/>
      <c r="E13" s="14">
        <f t="shared" si="0"/>
        <v>0</v>
      </c>
      <c r="F13" s="14">
        <f t="shared" si="0"/>
        <v>0</v>
      </c>
      <c r="G13" s="14">
        <f t="shared" si="0"/>
        <v>0</v>
      </c>
      <c r="H13" s="14">
        <f t="shared" si="0"/>
        <v>0</v>
      </c>
      <c r="I13" s="14">
        <f t="shared" si="0"/>
        <v>0</v>
      </c>
      <c r="J13" s="14">
        <f t="shared" si="0"/>
        <v>0</v>
      </c>
      <c r="K13" s="14">
        <f t="shared" si="0"/>
        <v>0</v>
      </c>
      <c r="L13" s="14">
        <f t="shared" si="0"/>
        <v>0</v>
      </c>
      <c r="M13" s="14">
        <f t="shared" si="0"/>
        <v>0</v>
      </c>
      <c r="N13" s="14">
        <f t="shared" si="0"/>
        <v>0</v>
      </c>
      <c r="O13" s="14">
        <f t="shared" si="0"/>
        <v>0</v>
      </c>
      <c r="P13" s="14">
        <f t="shared" si="0"/>
        <v>0</v>
      </c>
      <c r="Q13" s="13">
        <f t="shared" si="0"/>
        <v>0</v>
      </c>
    </row>
    <row r="14" spans="2:17" ht="12.95" customHeight="1" x14ac:dyDescent="0.15">
      <c r="B14" s="19" t="str">
        <f>入力・結果!I15</f>
        <v>10</v>
      </c>
      <c r="C14" s="20" t="str">
        <f>入力・結果!J15</f>
        <v>プラスチック・ゴム製品</v>
      </c>
      <c r="D14" s="21"/>
      <c r="E14" s="22">
        <f t="shared" si="0"/>
        <v>0</v>
      </c>
      <c r="F14" s="22">
        <f t="shared" si="0"/>
        <v>0</v>
      </c>
      <c r="G14" s="22">
        <f t="shared" si="0"/>
        <v>0</v>
      </c>
      <c r="H14" s="22">
        <f t="shared" si="0"/>
        <v>0</v>
      </c>
      <c r="I14" s="22">
        <f t="shared" si="0"/>
        <v>0</v>
      </c>
      <c r="J14" s="22">
        <f t="shared" si="0"/>
        <v>0</v>
      </c>
      <c r="K14" s="22">
        <f t="shared" si="0"/>
        <v>0</v>
      </c>
      <c r="L14" s="22">
        <f t="shared" si="0"/>
        <v>0</v>
      </c>
      <c r="M14" s="22">
        <f t="shared" si="0"/>
        <v>0</v>
      </c>
      <c r="N14" s="22">
        <f t="shared" si="0"/>
        <v>0</v>
      </c>
      <c r="O14" s="22">
        <f t="shared" si="0"/>
        <v>0</v>
      </c>
      <c r="P14" s="22">
        <f t="shared" si="0"/>
        <v>0</v>
      </c>
      <c r="Q14" s="21">
        <f t="shared" si="0"/>
        <v>0</v>
      </c>
    </row>
    <row r="15" spans="2:17" ht="12.95" customHeight="1" x14ac:dyDescent="0.15">
      <c r="B15" s="11" t="str">
        <f>入力・結果!I16</f>
        <v>11</v>
      </c>
      <c r="C15" s="12" t="str">
        <f>入力・結果!J16</f>
        <v>窯業・土石製品</v>
      </c>
      <c r="D15" s="13"/>
      <c r="E15" s="14">
        <f t="shared" ref="E15:Q24" si="1">SUMIF($B$48:$B$68,$B15,E$48:E$68)</f>
        <v>98.818515107279921</v>
      </c>
      <c r="F15" s="14">
        <f t="shared" si="1"/>
        <v>71.180869678143935</v>
      </c>
      <c r="G15" s="14">
        <f t="shared" si="1"/>
        <v>69.645888862300538</v>
      </c>
      <c r="H15" s="14">
        <f t="shared" si="1"/>
        <v>66.553672113485419</v>
      </c>
      <c r="I15" s="14">
        <f t="shared" si="1"/>
        <v>70.03404066907612</v>
      </c>
      <c r="J15" s="14">
        <f t="shared" si="1"/>
        <v>75.302491396445106</v>
      </c>
      <c r="K15" s="14">
        <f t="shared" si="1"/>
        <v>56.122643418403712</v>
      </c>
      <c r="L15" s="14">
        <f t="shared" si="1"/>
        <v>77.438660443183949</v>
      </c>
      <c r="M15" s="14">
        <f t="shared" si="1"/>
        <v>51.805676185420033</v>
      </c>
      <c r="N15" s="14">
        <f t="shared" si="1"/>
        <v>39.063638230582825</v>
      </c>
      <c r="O15" s="14">
        <f t="shared" si="1"/>
        <v>52.874142547460472</v>
      </c>
      <c r="P15" s="14">
        <f t="shared" si="1"/>
        <v>51.723102646118058</v>
      </c>
      <c r="Q15" s="13">
        <f t="shared" si="1"/>
        <v>59.569176486738542</v>
      </c>
    </row>
    <row r="16" spans="2:17" ht="12.95" customHeight="1" x14ac:dyDescent="0.15">
      <c r="B16" s="11" t="str">
        <f>入力・結果!I17</f>
        <v>12</v>
      </c>
      <c r="C16" s="12" t="str">
        <f>入力・結果!J17</f>
        <v>鉄鋼</v>
      </c>
      <c r="D16" s="13"/>
      <c r="E16" s="14">
        <f t="shared" si="1"/>
        <v>0</v>
      </c>
      <c r="F16" s="14">
        <f t="shared" si="1"/>
        <v>0</v>
      </c>
      <c r="G16" s="14">
        <f t="shared" si="1"/>
        <v>0</v>
      </c>
      <c r="H16" s="14">
        <f t="shared" si="1"/>
        <v>0</v>
      </c>
      <c r="I16" s="14">
        <f t="shared" si="1"/>
        <v>0</v>
      </c>
      <c r="J16" s="14">
        <f t="shared" si="1"/>
        <v>0</v>
      </c>
      <c r="K16" s="14">
        <f t="shared" si="1"/>
        <v>0</v>
      </c>
      <c r="L16" s="14">
        <f t="shared" si="1"/>
        <v>0</v>
      </c>
      <c r="M16" s="14">
        <f t="shared" si="1"/>
        <v>0</v>
      </c>
      <c r="N16" s="14">
        <f t="shared" si="1"/>
        <v>0</v>
      </c>
      <c r="O16" s="14">
        <f t="shared" si="1"/>
        <v>0</v>
      </c>
      <c r="P16" s="14">
        <f t="shared" si="1"/>
        <v>0</v>
      </c>
      <c r="Q16" s="13">
        <f t="shared" si="1"/>
        <v>0</v>
      </c>
    </row>
    <row r="17" spans="2:17" ht="12.95" customHeight="1" x14ac:dyDescent="0.15">
      <c r="B17" s="11" t="str">
        <f>入力・結果!I18</f>
        <v>13</v>
      </c>
      <c r="C17" s="12" t="str">
        <f>入力・結果!J18</f>
        <v>非鉄金属</v>
      </c>
      <c r="D17" s="13"/>
      <c r="E17" s="14">
        <f t="shared" si="1"/>
        <v>0</v>
      </c>
      <c r="F17" s="14">
        <f t="shared" si="1"/>
        <v>0</v>
      </c>
      <c r="G17" s="14">
        <f t="shared" si="1"/>
        <v>0</v>
      </c>
      <c r="H17" s="14">
        <f t="shared" si="1"/>
        <v>0</v>
      </c>
      <c r="I17" s="14">
        <f t="shared" si="1"/>
        <v>0</v>
      </c>
      <c r="J17" s="14">
        <f t="shared" si="1"/>
        <v>0</v>
      </c>
      <c r="K17" s="14">
        <f t="shared" si="1"/>
        <v>0</v>
      </c>
      <c r="L17" s="14">
        <f t="shared" si="1"/>
        <v>0</v>
      </c>
      <c r="M17" s="14">
        <f t="shared" si="1"/>
        <v>0</v>
      </c>
      <c r="N17" s="14">
        <f t="shared" si="1"/>
        <v>0</v>
      </c>
      <c r="O17" s="14">
        <f t="shared" si="1"/>
        <v>0</v>
      </c>
      <c r="P17" s="14">
        <f t="shared" si="1"/>
        <v>0</v>
      </c>
      <c r="Q17" s="13">
        <f t="shared" si="1"/>
        <v>0</v>
      </c>
    </row>
    <row r="18" spans="2:17" ht="12.95" customHeight="1" x14ac:dyDescent="0.15">
      <c r="B18" s="11" t="str">
        <f>入力・結果!I19</f>
        <v>14</v>
      </c>
      <c r="C18" s="12" t="str">
        <f>入力・結果!J19</f>
        <v>金属製品</v>
      </c>
      <c r="D18" s="13"/>
      <c r="E18" s="14">
        <f t="shared" si="1"/>
        <v>0</v>
      </c>
      <c r="F18" s="14">
        <f t="shared" si="1"/>
        <v>0</v>
      </c>
      <c r="G18" s="14">
        <f t="shared" si="1"/>
        <v>0</v>
      </c>
      <c r="H18" s="14">
        <f t="shared" si="1"/>
        <v>0</v>
      </c>
      <c r="I18" s="14">
        <f t="shared" si="1"/>
        <v>0</v>
      </c>
      <c r="J18" s="14">
        <f t="shared" si="1"/>
        <v>0</v>
      </c>
      <c r="K18" s="14">
        <f t="shared" si="1"/>
        <v>0</v>
      </c>
      <c r="L18" s="14">
        <f t="shared" si="1"/>
        <v>0</v>
      </c>
      <c r="M18" s="14">
        <f t="shared" si="1"/>
        <v>0</v>
      </c>
      <c r="N18" s="14">
        <f t="shared" si="1"/>
        <v>0</v>
      </c>
      <c r="O18" s="14">
        <f t="shared" si="1"/>
        <v>0</v>
      </c>
      <c r="P18" s="14">
        <f t="shared" si="1"/>
        <v>0</v>
      </c>
      <c r="Q18" s="13">
        <f t="shared" si="1"/>
        <v>0</v>
      </c>
    </row>
    <row r="19" spans="2:17" ht="12.95" customHeight="1" x14ac:dyDescent="0.15">
      <c r="B19" s="11" t="str">
        <f>入力・結果!I20</f>
        <v>15</v>
      </c>
      <c r="C19" s="12" t="str">
        <f>入力・結果!J20</f>
        <v>はん用機械</v>
      </c>
      <c r="D19" s="13"/>
      <c r="E19" s="14">
        <f t="shared" si="1"/>
        <v>0</v>
      </c>
      <c r="F19" s="14">
        <f t="shared" si="1"/>
        <v>0</v>
      </c>
      <c r="G19" s="14">
        <f t="shared" si="1"/>
        <v>0</v>
      </c>
      <c r="H19" s="14">
        <f t="shared" si="1"/>
        <v>0</v>
      </c>
      <c r="I19" s="14">
        <f t="shared" si="1"/>
        <v>0</v>
      </c>
      <c r="J19" s="14">
        <f t="shared" si="1"/>
        <v>0</v>
      </c>
      <c r="K19" s="14">
        <f t="shared" si="1"/>
        <v>0</v>
      </c>
      <c r="L19" s="14">
        <f t="shared" si="1"/>
        <v>0</v>
      </c>
      <c r="M19" s="14">
        <f t="shared" si="1"/>
        <v>0</v>
      </c>
      <c r="N19" s="14">
        <f t="shared" si="1"/>
        <v>0</v>
      </c>
      <c r="O19" s="14">
        <f t="shared" si="1"/>
        <v>0</v>
      </c>
      <c r="P19" s="14">
        <f t="shared" si="1"/>
        <v>0</v>
      </c>
      <c r="Q19" s="13">
        <f t="shared" si="1"/>
        <v>0</v>
      </c>
    </row>
    <row r="20" spans="2:17" ht="12.95" customHeight="1" x14ac:dyDescent="0.15">
      <c r="B20" s="15" t="str">
        <f>入力・結果!I21</f>
        <v>16</v>
      </c>
      <c r="C20" s="16" t="str">
        <f>入力・結果!J21</f>
        <v>生産用機械</v>
      </c>
      <c r="D20" s="17"/>
      <c r="E20" s="18">
        <f t="shared" si="1"/>
        <v>0</v>
      </c>
      <c r="F20" s="18">
        <f t="shared" si="1"/>
        <v>0</v>
      </c>
      <c r="G20" s="18">
        <f t="shared" si="1"/>
        <v>0</v>
      </c>
      <c r="H20" s="18">
        <f t="shared" si="1"/>
        <v>0</v>
      </c>
      <c r="I20" s="18">
        <f t="shared" si="1"/>
        <v>0</v>
      </c>
      <c r="J20" s="18">
        <f t="shared" si="1"/>
        <v>0</v>
      </c>
      <c r="K20" s="18">
        <f t="shared" si="1"/>
        <v>0</v>
      </c>
      <c r="L20" s="18">
        <f t="shared" si="1"/>
        <v>0</v>
      </c>
      <c r="M20" s="18">
        <f t="shared" si="1"/>
        <v>0</v>
      </c>
      <c r="N20" s="18">
        <f t="shared" si="1"/>
        <v>0</v>
      </c>
      <c r="O20" s="18">
        <f t="shared" si="1"/>
        <v>0</v>
      </c>
      <c r="P20" s="18">
        <f t="shared" si="1"/>
        <v>0</v>
      </c>
      <c r="Q20" s="17">
        <f t="shared" si="1"/>
        <v>0</v>
      </c>
    </row>
    <row r="21" spans="2:17" ht="12.95" customHeight="1" x14ac:dyDescent="0.15">
      <c r="B21" s="11" t="str">
        <f>入力・結果!I22</f>
        <v>17</v>
      </c>
      <c r="C21" s="12" t="str">
        <f>入力・結果!J22</f>
        <v>業務用機械</v>
      </c>
      <c r="D21" s="13"/>
      <c r="E21" s="14">
        <f t="shared" si="1"/>
        <v>0</v>
      </c>
      <c r="F21" s="14">
        <f t="shared" si="1"/>
        <v>0</v>
      </c>
      <c r="G21" s="14">
        <f t="shared" si="1"/>
        <v>0</v>
      </c>
      <c r="H21" s="14">
        <f t="shared" si="1"/>
        <v>0</v>
      </c>
      <c r="I21" s="14">
        <f t="shared" si="1"/>
        <v>0</v>
      </c>
      <c r="J21" s="14">
        <f t="shared" si="1"/>
        <v>0</v>
      </c>
      <c r="K21" s="14">
        <f t="shared" si="1"/>
        <v>0</v>
      </c>
      <c r="L21" s="14">
        <f t="shared" si="1"/>
        <v>0</v>
      </c>
      <c r="M21" s="14">
        <f t="shared" si="1"/>
        <v>0</v>
      </c>
      <c r="N21" s="14">
        <f t="shared" si="1"/>
        <v>0</v>
      </c>
      <c r="O21" s="14">
        <f t="shared" si="1"/>
        <v>0</v>
      </c>
      <c r="P21" s="14">
        <f t="shared" si="1"/>
        <v>0</v>
      </c>
      <c r="Q21" s="13">
        <f t="shared" si="1"/>
        <v>0</v>
      </c>
    </row>
    <row r="22" spans="2:17" ht="12.95" customHeight="1" x14ac:dyDescent="0.15">
      <c r="B22" s="11" t="str">
        <f>入力・結果!I23</f>
        <v>18</v>
      </c>
      <c r="C22" s="12" t="str">
        <f>入力・結果!J23</f>
        <v>電子部品</v>
      </c>
      <c r="D22" s="13"/>
      <c r="E22" s="14">
        <f t="shared" si="1"/>
        <v>0</v>
      </c>
      <c r="F22" s="14">
        <f t="shared" si="1"/>
        <v>0</v>
      </c>
      <c r="G22" s="14">
        <f t="shared" si="1"/>
        <v>0</v>
      </c>
      <c r="H22" s="14">
        <f t="shared" si="1"/>
        <v>0</v>
      </c>
      <c r="I22" s="14">
        <f t="shared" si="1"/>
        <v>0</v>
      </c>
      <c r="J22" s="14">
        <f t="shared" si="1"/>
        <v>0</v>
      </c>
      <c r="K22" s="14">
        <f t="shared" si="1"/>
        <v>0</v>
      </c>
      <c r="L22" s="14">
        <f t="shared" si="1"/>
        <v>0</v>
      </c>
      <c r="M22" s="14">
        <f t="shared" si="1"/>
        <v>0</v>
      </c>
      <c r="N22" s="14">
        <f t="shared" si="1"/>
        <v>0</v>
      </c>
      <c r="O22" s="14">
        <f t="shared" si="1"/>
        <v>0</v>
      </c>
      <c r="P22" s="14">
        <f t="shared" si="1"/>
        <v>0</v>
      </c>
      <c r="Q22" s="13">
        <f t="shared" si="1"/>
        <v>0</v>
      </c>
    </row>
    <row r="23" spans="2:17" ht="12.95" customHeight="1" x14ac:dyDescent="0.15">
      <c r="B23" s="11" t="str">
        <f>入力・結果!I24</f>
        <v>19</v>
      </c>
      <c r="C23" s="12" t="str">
        <f>入力・結果!J24</f>
        <v>電気機械</v>
      </c>
      <c r="D23" s="13"/>
      <c r="E23" s="14">
        <f t="shared" si="1"/>
        <v>23.10722108538614</v>
      </c>
      <c r="F23" s="14">
        <f t="shared" si="1"/>
        <v>6.8149398659435887</v>
      </c>
      <c r="G23" s="14">
        <f t="shared" si="1"/>
        <v>30.65067980040611</v>
      </c>
      <c r="H23" s="14">
        <f t="shared" si="1"/>
        <v>24.815188104200299</v>
      </c>
      <c r="I23" s="14">
        <f t="shared" si="1"/>
        <v>23.197003855217776</v>
      </c>
      <c r="J23" s="14">
        <f t="shared" si="1"/>
        <v>16.853824027799767</v>
      </c>
      <c r="K23" s="14">
        <f t="shared" si="1"/>
        <v>7.0773192712697721</v>
      </c>
      <c r="L23" s="14">
        <f t="shared" si="1"/>
        <v>12.991572547613718</v>
      </c>
      <c r="M23" s="14">
        <f t="shared" si="1"/>
        <v>25.047076650555933</v>
      </c>
      <c r="N23" s="14">
        <f t="shared" si="1"/>
        <v>30.834419822397823</v>
      </c>
      <c r="O23" s="14">
        <f t="shared" si="1"/>
        <v>26.440003353865681</v>
      </c>
      <c r="P23" s="14">
        <f t="shared" si="1"/>
        <v>32.050256884280081</v>
      </c>
      <c r="Q23" s="13">
        <f t="shared" si="1"/>
        <v>29.021270055867419</v>
      </c>
    </row>
    <row r="24" spans="2:17" ht="12.95" customHeight="1" x14ac:dyDescent="0.15">
      <c r="B24" s="19" t="str">
        <f>入力・結果!I25</f>
        <v>20</v>
      </c>
      <c r="C24" s="20" t="str">
        <f>入力・結果!J25</f>
        <v>情報通信機器</v>
      </c>
      <c r="D24" s="21"/>
      <c r="E24" s="22">
        <f t="shared" si="1"/>
        <v>0</v>
      </c>
      <c r="F24" s="22">
        <f t="shared" si="1"/>
        <v>0</v>
      </c>
      <c r="G24" s="22">
        <f t="shared" si="1"/>
        <v>0</v>
      </c>
      <c r="H24" s="22">
        <f t="shared" si="1"/>
        <v>0</v>
      </c>
      <c r="I24" s="22">
        <f t="shared" si="1"/>
        <v>0</v>
      </c>
      <c r="J24" s="22">
        <f t="shared" si="1"/>
        <v>0</v>
      </c>
      <c r="K24" s="22">
        <f t="shared" si="1"/>
        <v>0</v>
      </c>
      <c r="L24" s="22">
        <f t="shared" si="1"/>
        <v>0</v>
      </c>
      <c r="M24" s="22">
        <f t="shared" si="1"/>
        <v>0</v>
      </c>
      <c r="N24" s="22">
        <f t="shared" si="1"/>
        <v>0</v>
      </c>
      <c r="O24" s="22">
        <f t="shared" si="1"/>
        <v>0</v>
      </c>
      <c r="P24" s="22">
        <f t="shared" si="1"/>
        <v>0</v>
      </c>
      <c r="Q24" s="21">
        <f t="shared" si="1"/>
        <v>0</v>
      </c>
    </row>
    <row r="25" spans="2:17" ht="12.95" customHeight="1" x14ac:dyDescent="0.15">
      <c r="B25" s="11" t="str">
        <f>入力・結果!I26</f>
        <v>21</v>
      </c>
      <c r="C25" s="12" t="str">
        <f>入力・結果!J26</f>
        <v>輸送機械</v>
      </c>
      <c r="D25" s="13"/>
      <c r="E25" s="14">
        <f t="shared" ref="E25:Q34" si="2">SUMIF($B$48:$B$68,$B25,E$48:E$68)</f>
        <v>0</v>
      </c>
      <c r="F25" s="14">
        <f t="shared" si="2"/>
        <v>0</v>
      </c>
      <c r="G25" s="14">
        <f t="shared" si="2"/>
        <v>0</v>
      </c>
      <c r="H25" s="14">
        <f t="shared" si="2"/>
        <v>0</v>
      </c>
      <c r="I25" s="14">
        <f t="shared" si="2"/>
        <v>0</v>
      </c>
      <c r="J25" s="14">
        <f t="shared" si="2"/>
        <v>0</v>
      </c>
      <c r="K25" s="14">
        <f t="shared" si="2"/>
        <v>0</v>
      </c>
      <c r="L25" s="14">
        <f t="shared" si="2"/>
        <v>0</v>
      </c>
      <c r="M25" s="14">
        <f t="shared" si="2"/>
        <v>0</v>
      </c>
      <c r="N25" s="14">
        <f t="shared" si="2"/>
        <v>0</v>
      </c>
      <c r="O25" s="14">
        <f t="shared" si="2"/>
        <v>0</v>
      </c>
      <c r="P25" s="14">
        <f t="shared" si="2"/>
        <v>0</v>
      </c>
      <c r="Q25" s="13">
        <f t="shared" si="2"/>
        <v>0</v>
      </c>
    </row>
    <row r="26" spans="2:17" ht="12.95" customHeight="1" x14ac:dyDescent="0.15">
      <c r="B26" s="11" t="str">
        <f>入力・結果!I27</f>
        <v>22</v>
      </c>
      <c r="C26" s="12" t="str">
        <f>入力・結果!J27</f>
        <v>その他の製造工業製品</v>
      </c>
      <c r="D26" s="13"/>
      <c r="E26" s="14">
        <f t="shared" si="2"/>
        <v>285.68576222318381</v>
      </c>
      <c r="F26" s="14">
        <f t="shared" si="2"/>
        <v>263.63662495734019</v>
      </c>
      <c r="G26" s="14">
        <f t="shared" si="2"/>
        <v>228.81139771926419</v>
      </c>
      <c r="H26" s="14">
        <f t="shared" si="2"/>
        <v>280.85784722764026</v>
      </c>
      <c r="I26" s="14">
        <f t="shared" si="2"/>
        <v>312.82728021787284</v>
      </c>
      <c r="J26" s="14">
        <f t="shared" si="2"/>
        <v>281.18103986622776</v>
      </c>
      <c r="K26" s="14">
        <f t="shared" si="2"/>
        <v>301.51622908054355</v>
      </c>
      <c r="L26" s="14">
        <f t="shared" si="2"/>
        <v>353.73033569834337</v>
      </c>
      <c r="M26" s="14">
        <f t="shared" si="2"/>
        <v>512.42619790775507</v>
      </c>
      <c r="N26" s="14">
        <f t="shared" si="2"/>
        <v>607.51579318436711</v>
      </c>
      <c r="O26" s="14">
        <f t="shared" si="2"/>
        <v>533.0919811492895</v>
      </c>
      <c r="P26" s="14">
        <f t="shared" si="2"/>
        <v>667.47566758222342</v>
      </c>
      <c r="Q26" s="13">
        <f t="shared" si="2"/>
        <v>661.02036856591792</v>
      </c>
    </row>
    <row r="27" spans="2:17" ht="12.95" customHeight="1" x14ac:dyDescent="0.15">
      <c r="B27" s="11" t="str">
        <f>入力・結果!I28</f>
        <v>23</v>
      </c>
      <c r="C27" s="12" t="str">
        <f>入力・結果!J28</f>
        <v>建設</v>
      </c>
      <c r="D27" s="13"/>
      <c r="E27" s="14">
        <f t="shared" si="2"/>
        <v>0</v>
      </c>
      <c r="F27" s="14">
        <f t="shared" si="2"/>
        <v>0</v>
      </c>
      <c r="G27" s="14">
        <f t="shared" si="2"/>
        <v>0</v>
      </c>
      <c r="H27" s="14">
        <f t="shared" si="2"/>
        <v>0</v>
      </c>
      <c r="I27" s="14">
        <f t="shared" si="2"/>
        <v>0</v>
      </c>
      <c r="J27" s="14">
        <f t="shared" si="2"/>
        <v>0</v>
      </c>
      <c r="K27" s="14">
        <f t="shared" si="2"/>
        <v>0</v>
      </c>
      <c r="L27" s="14">
        <f t="shared" si="2"/>
        <v>0</v>
      </c>
      <c r="M27" s="14">
        <f t="shared" si="2"/>
        <v>0</v>
      </c>
      <c r="N27" s="14">
        <f t="shared" si="2"/>
        <v>0</v>
      </c>
      <c r="O27" s="14">
        <f t="shared" si="2"/>
        <v>0</v>
      </c>
      <c r="P27" s="14">
        <f t="shared" si="2"/>
        <v>0</v>
      </c>
      <c r="Q27" s="13">
        <f t="shared" si="2"/>
        <v>0</v>
      </c>
    </row>
    <row r="28" spans="2:17" ht="12.95" customHeight="1" x14ac:dyDescent="0.15">
      <c r="B28" s="11" t="str">
        <f>入力・結果!I29</f>
        <v>24</v>
      </c>
      <c r="C28" s="12" t="str">
        <f>入力・結果!J29</f>
        <v>電力・ガス・熱供給</v>
      </c>
      <c r="D28" s="13"/>
      <c r="E28" s="14">
        <f t="shared" si="2"/>
        <v>0</v>
      </c>
      <c r="F28" s="14">
        <f t="shared" si="2"/>
        <v>0</v>
      </c>
      <c r="G28" s="14">
        <f t="shared" si="2"/>
        <v>0</v>
      </c>
      <c r="H28" s="14">
        <f t="shared" si="2"/>
        <v>0</v>
      </c>
      <c r="I28" s="14">
        <f t="shared" si="2"/>
        <v>0</v>
      </c>
      <c r="J28" s="14">
        <f t="shared" si="2"/>
        <v>0</v>
      </c>
      <c r="K28" s="14">
        <f t="shared" si="2"/>
        <v>0</v>
      </c>
      <c r="L28" s="14">
        <f t="shared" si="2"/>
        <v>0</v>
      </c>
      <c r="M28" s="14">
        <f t="shared" si="2"/>
        <v>0</v>
      </c>
      <c r="N28" s="14">
        <f t="shared" si="2"/>
        <v>0</v>
      </c>
      <c r="O28" s="14">
        <f t="shared" si="2"/>
        <v>0</v>
      </c>
      <c r="P28" s="14">
        <f t="shared" si="2"/>
        <v>0</v>
      </c>
      <c r="Q28" s="13">
        <f t="shared" si="2"/>
        <v>0</v>
      </c>
    </row>
    <row r="29" spans="2:17" ht="12.95" customHeight="1" x14ac:dyDescent="0.15">
      <c r="B29" s="11" t="str">
        <f>入力・結果!I30</f>
        <v>25</v>
      </c>
      <c r="C29" s="12" t="str">
        <f>入力・結果!J30</f>
        <v>水道</v>
      </c>
      <c r="D29" s="13"/>
      <c r="E29" s="14">
        <f t="shared" si="2"/>
        <v>0</v>
      </c>
      <c r="F29" s="14">
        <f t="shared" si="2"/>
        <v>0</v>
      </c>
      <c r="G29" s="14">
        <f t="shared" si="2"/>
        <v>0</v>
      </c>
      <c r="H29" s="14">
        <f t="shared" si="2"/>
        <v>0</v>
      </c>
      <c r="I29" s="14">
        <f t="shared" si="2"/>
        <v>0</v>
      </c>
      <c r="J29" s="14">
        <f t="shared" si="2"/>
        <v>0</v>
      </c>
      <c r="K29" s="14">
        <f t="shared" si="2"/>
        <v>0</v>
      </c>
      <c r="L29" s="14">
        <f t="shared" si="2"/>
        <v>0</v>
      </c>
      <c r="M29" s="14">
        <f t="shared" si="2"/>
        <v>0</v>
      </c>
      <c r="N29" s="14">
        <f t="shared" si="2"/>
        <v>0</v>
      </c>
      <c r="O29" s="14">
        <f t="shared" si="2"/>
        <v>0</v>
      </c>
      <c r="P29" s="14">
        <f t="shared" si="2"/>
        <v>0</v>
      </c>
      <c r="Q29" s="13">
        <f t="shared" si="2"/>
        <v>0</v>
      </c>
    </row>
    <row r="30" spans="2:17" ht="12.95" customHeight="1" x14ac:dyDescent="0.15">
      <c r="B30" s="15" t="str">
        <f>入力・結果!I31</f>
        <v>26</v>
      </c>
      <c r="C30" s="16" t="str">
        <f>入力・結果!J31</f>
        <v>廃棄物処理</v>
      </c>
      <c r="D30" s="17"/>
      <c r="E30" s="18">
        <f t="shared" si="2"/>
        <v>0</v>
      </c>
      <c r="F30" s="18">
        <f t="shared" si="2"/>
        <v>0</v>
      </c>
      <c r="G30" s="18">
        <f t="shared" si="2"/>
        <v>0</v>
      </c>
      <c r="H30" s="18">
        <f t="shared" si="2"/>
        <v>0</v>
      </c>
      <c r="I30" s="18">
        <f t="shared" si="2"/>
        <v>0</v>
      </c>
      <c r="J30" s="18">
        <f t="shared" si="2"/>
        <v>0</v>
      </c>
      <c r="K30" s="18">
        <f t="shared" si="2"/>
        <v>0</v>
      </c>
      <c r="L30" s="18">
        <f t="shared" si="2"/>
        <v>0</v>
      </c>
      <c r="M30" s="18">
        <f t="shared" si="2"/>
        <v>0</v>
      </c>
      <c r="N30" s="18">
        <f t="shared" si="2"/>
        <v>0</v>
      </c>
      <c r="O30" s="18">
        <f t="shared" si="2"/>
        <v>0</v>
      </c>
      <c r="P30" s="18">
        <f t="shared" si="2"/>
        <v>0</v>
      </c>
      <c r="Q30" s="17">
        <f t="shared" si="2"/>
        <v>0</v>
      </c>
    </row>
    <row r="31" spans="2:17" ht="12.95" customHeight="1" x14ac:dyDescent="0.15">
      <c r="B31" s="11" t="str">
        <f>入力・結果!I32</f>
        <v>27</v>
      </c>
      <c r="C31" s="12" t="str">
        <f>入力・結果!J32</f>
        <v>商業</v>
      </c>
      <c r="D31" s="13"/>
      <c r="E31" s="14">
        <f t="shared" si="2"/>
        <v>0</v>
      </c>
      <c r="F31" s="14">
        <f t="shared" si="2"/>
        <v>0</v>
      </c>
      <c r="G31" s="14">
        <f t="shared" si="2"/>
        <v>0</v>
      </c>
      <c r="H31" s="14">
        <f t="shared" si="2"/>
        <v>0</v>
      </c>
      <c r="I31" s="14">
        <f t="shared" si="2"/>
        <v>0</v>
      </c>
      <c r="J31" s="14">
        <f t="shared" si="2"/>
        <v>0</v>
      </c>
      <c r="K31" s="14">
        <f t="shared" si="2"/>
        <v>0</v>
      </c>
      <c r="L31" s="14">
        <f t="shared" si="2"/>
        <v>0</v>
      </c>
      <c r="M31" s="14">
        <f t="shared" si="2"/>
        <v>0</v>
      </c>
      <c r="N31" s="14">
        <f t="shared" si="2"/>
        <v>0</v>
      </c>
      <c r="O31" s="14">
        <f t="shared" si="2"/>
        <v>0</v>
      </c>
      <c r="P31" s="14">
        <f t="shared" si="2"/>
        <v>0</v>
      </c>
      <c r="Q31" s="13">
        <f t="shared" si="2"/>
        <v>0</v>
      </c>
    </row>
    <row r="32" spans="2:17" ht="12.95" customHeight="1" x14ac:dyDescent="0.15">
      <c r="B32" s="11" t="str">
        <f>入力・結果!I33</f>
        <v>28</v>
      </c>
      <c r="C32" s="12" t="str">
        <f>入力・結果!J33</f>
        <v>金融・保険</v>
      </c>
      <c r="D32" s="13"/>
      <c r="E32" s="14">
        <f t="shared" si="2"/>
        <v>0</v>
      </c>
      <c r="F32" s="14">
        <f t="shared" si="2"/>
        <v>0</v>
      </c>
      <c r="G32" s="14">
        <f t="shared" si="2"/>
        <v>0</v>
      </c>
      <c r="H32" s="14">
        <f t="shared" si="2"/>
        <v>0</v>
      </c>
      <c r="I32" s="14">
        <f t="shared" si="2"/>
        <v>0</v>
      </c>
      <c r="J32" s="14">
        <f t="shared" si="2"/>
        <v>0</v>
      </c>
      <c r="K32" s="14">
        <f t="shared" si="2"/>
        <v>0</v>
      </c>
      <c r="L32" s="14">
        <f t="shared" si="2"/>
        <v>0</v>
      </c>
      <c r="M32" s="14">
        <f t="shared" si="2"/>
        <v>0</v>
      </c>
      <c r="N32" s="14">
        <f t="shared" si="2"/>
        <v>0</v>
      </c>
      <c r="O32" s="14">
        <f t="shared" si="2"/>
        <v>0</v>
      </c>
      <c r="P32" s="14">
        <f t="shared" si="2"/>
        <v>0</v>
      </c>
      <c r="Q32" s="13">
        <f t="shared" si="2"/>
        <v>0</v>
      </c>
    </row>
    <row r="33" spans="2:17" ht="12.95" customHeight="1" x14ac:dyDescent="0.15">
      <c r="B33" s="11" t="str">
        <f>入力・結果!I34</f>
        <v>29</v>
      </c>
      <c r="C33" s="12" t="str">
        <f>入力・結果!J34</f>
        <v>不動産</v>
      </c>
      <c r="D33" s="13"/>
      <c r="E33" s="14">
        <f t="shared" si="2"/>
        <v>0</v>
      </c>
      <c r="F33" s="14">
        <f t="shared" si="2"/>
        <v>0</v>
      </c>
      <c r="G33" s="14">
        <f t="shared" si="2"/>
        <v>0</v>
      </c>
      <c r="H33" s="14">
        <f t="shared" si="2"/>
        <v>0</v>
      </c>
      <c r="I33" s="14">
        <f t="shared" si="2"/>
        <v>0</v>
      </c>
      <c r="J33" s="14">
        <f t="shared" si="2"/>
        <v>0</v>
      </c>
      <c r="K33" s="14">
        <f t="shared" si="2"/>
        <v>0</v>
      </c>
      <c r="L33" s="14">
        <f t="shared" si="2"/>
        <v>0</v>
      </c>
      <c r="M33" s="14">
        <f t="shared" si="2"/>
        <v>0</v>
      </c>
      <c r="N33" s="14">
        <f t="shared" si="2"/>
        <v>0</v>
      </c>
      <c r="O33" s="14">
        <f t="shared" si="2"/>
        <v>0</v>
      </c>
      <c r="P33" s="14">
        <f t="shared" si="2"/>
        <v>0</v>
      </c>
      <c r="Q33" s="13">
        <f t="shared" si="2"/>
        <v>0</v>
      </c>
    </row>
    <row r="34" spans="2:17" ht="12.95" customHeight="1" x14ac:dyDescent="0.15">
      <c r="B34" s="19" t="str">
        <f>入力・結果!I35</f>
        <v>30</v>
      </c>
      <c r="C34" s="20" t="str">
        <f>入力・結果!J35</f>
        <v>運輸・郵便</v>
      </c>
      <c r="D34" s="21"/>
      <c r="E34" s="22">
        <f t="shared" si="2"/>
        <v>1777</v>
      </c>
      <c r="F34" s="22">
        <f t="shared" si="2"/>
        <v>1631</v>
      </c>
      <c r="G34" s="22">
        <f t="shared" si="2"/>
        <v>1553</v>
      </c>
      <c r="H34" s="22">
        <f t="shared" si="2"/>
        <v>1513</v>
      </c>
      <c r="I34" s="22">
        <f t="shared" si="2"/>
        <v>1271</v>
      </c>
      <c r="J34" s="22">
        <f t="shared" si="2"/>
        <v>1222</v>
      </c>
      <c r="K34" s="22">
        <f t="shared" si="2"/>
        <v>1057</v>
      </c>
      <c r="L34" s="22">
        <f t="shared" si="2"/>
        <v>1002</v>
      </c>
      <c r="M34" s="22">
        <f t="shared" si="2"/>
        <v>912</v>
      </c>
      <c r="N34" s="22">
        <f t="shared" si="2"/>
        <v>899</v>
      </c>
      <c r="O34" s="22">
        <f t="shared" si="2"/>
        <v>806</v>
      </c>
      <c r="P34" s="22">
        <f t="shared" si="2"/>
        <v>800</v>
      </c>
      <c r="Q34" s="21">
        <f t="shared" si="2"/>
        <v>886</v>
      </c>
    </row>
    <row r="35" spans="2:17" ht="12.95" customHeight="1" x14ac:dyDescent="0.15">
      <c r="B35" s="15" t="str">
        <f>入力・結果!I36</f>
        <v>31</v>
      </c>
      <c r="C35" s="16" t="str">
        <f>入力・結果!J36</f>
        <v>情報通信</v>
      </c>
      <c r="D35" s="17"/>
      <c r="E35" s="18">
        <f t="shared" ref="E35:Q43" si="3">SUMIF($B$48:$B$68,$B35,E$48:E$68)</f>
        <v>0</v>
      </c>
      <c r="F35" s="18">
        <f t="shared" si="3"/>
        <v>0</v>
      </c>
      <c r="G35" s="18">
        <f t="shared" si="3"/>
        <v>0</v>
      </c>
      <c r="H35" s="18">
        <f t="shared" si="3"/>
        <v>0</v>
      </c>
      <c r="I35" s="18">
        <f t="shared" si="3"/>
        <v>0</v>
      </c>
      <c r="J35" s="18">
        <f t="shared" si="3"/>
        <v>0</v>
      </c>
      <c r="K35" s="18">
        <f t="shared" si="3"/>
        <v>0</v>
      </c>
      <c r="L35" s="18">
        <f t="shared" si="3"/>
        <v>0</v>
      </c>
      <c r="M35" s="18">
        <f t="shared" si="3"/>
        <v>0</v>
      </c>
      <c r="N35" s="18">
        <f t="shared" si="3"/>
        <v>0</v>
      </c>
      <c r="O35" s="18">
        <f t="shared" si="3"/>
        <v>0</v>
      </c>
      <c r="P35" s="18">
        <f t="shared" si="3"/>
        <v>0</v>
      </c>
      <c r="Q35" s="17">
        <f t="shared" si="3"/>
        <v>0</v>
      </c>
    </row>
    <row r="36" spans="2:17" ht="12.95" customHeight="1" x14ac:dyDescent="0.15">
      <c r="B36" s="11" t="str">
        <f>入力・結果!I37</f>
        <v>32</v>
      </c>
      <c r="C36" s="12" t="str">
        <f>入力・結果!J37</f>
        <v>公務</v>
      </c>
      <c r="D36" s="13"/>
      <c r="E36" s="14">
        <f t="shared" si="3"/>
        <v>0</v>
      </c>
      <c r="F36" s="14">
        <f t="shared" si="3"/>
        <v>0</v>
      </c>
      <c r="G36" s="14">
        <f t="shared" si="3"/>
        <v>0</v>
      </c>
      <c r="H36" s="14">
        <f t="shared" si="3"/>
        <v>0</v>
      </c>
      <c r="I36" s="14">
        <f t="shared" si="3"/>
        <v>0</v>
      </c>
      <c r="J36" s="14">
        <f t="shared" si="3"/>
        <v>0</v>
      </c>
      <c r="K36" s="14">
        <f t="shared" si="3"/>
        <v>0</v>
      </c>
      <c r="L36" s="14">
        <f t="shared" si="3"/>
        <v>0</v>
      </c>
      <c r="M36" s="14">
        <f t="shared" si="3"/>
        <v>0</v>
      </c>
      <c r="N36" s="14">
        <f t="shared" si="3"/>
        <v>0</v>
      </c>
      <c r="O36" s="14">
        <f t="shared" si="3"/>
        <v>0</v>
      </c>
      <c r="P36" s="14">
        <f t="shared" si="3"/>
        <v>0</v>
      </c>
      <c r="Q36" s="13">
        <f t="shared" si="3"/>
        <v>0</v>
      </c>
    </row>
    <row r="37" spans="2:17" ht="12.95" customHeight="1" x14ac:dyDescent="0.15">
      <c r="B37" s="11" t="str">
        <f>入力・結果!I38</f>
        <v>33</v>
      </c>
      <c r="C37" s="12" t="str">
        <f>入力・結果!J38</f>
        <v>教育・研究</v>
      </c>
      <c r="D37" s="13"/>
      <c r="E37" s="14">
        <f t="shared" si="3"/>
        <v>0</v>
      </c>
      <c r="F37" s="14">
        <f t="shared" si="3"/>
        <v>0</v>
      </c>
      <c r="G37" s="14">
        <f t="shared" si="3"/>
        <v>0</v>
      </c>
      <c r="H37" s="14">
        <f t="shared" si="3"/>
        <v>0</v>
      </c>
      <c r="I37" s="14">
        <f t="shared" si="3"/>
        <v>0</v>
      </c>
      <c r="J37" s="14">
        <f t="shared" si="3"/>
        <v>0</v>
      </c>
      <c r="K37" s="14">
        <f t="shared" si="3"/>
        <v>0</v>
      </c>
      <c r="L37" s="14">
        <f t="shared" si="3"/>
        <v>0</v>
      </c>
      <c r="M37" s="14">
        <f t="shared" si="3"/>
        <v>0</v>
      </c>
      <c r="N37" s="14">
        <f t="shared" si="3"/>
        <v>0</v>
      </c>
      <c r="O37" s="14">
        <f t="shared" si="3"/>
        <v>0</v>
      </c>
      <c r="P37" s="14">
        <f t="shared" si="3"/>
        <v>0</v>
      </c>
      <c r="Q37" s="13">
        <f t="shared" si="3"/>
        <v>0</v>
      </c>
    </row>
    <row r="38" spans="2:17" ht="12.95" customHeight="1" x14ac:dyDescent="0.15">
      <c r="B38" s="11" t="str">
        <f>入力・結果!I39</f>
        <v>34</v>
      </c>
      <c r="C38" s="12" t="str">
        <f>入力・結果!J39</f>
        <v>医療・福祉</v>
      </c>
      <c r="D38" s="13"/>
      <c r="E38" s="14">
        <f t="shared" si="3"/>
        <v>0</v>
      </c>
      <c r="F38" s="14">
        <f t="shared" si="3"/>
        <v>0</v>
      </c>
      <c r="G38" s="14">
        <f t="shared" si="3"/>
        <v>0</v>
      </c>
      <c r="H38" s="14">
        <f t="shared" si="3"/>
        <v>0</v>
      </c>
      <c r="I38" s="14">
        <f t="shared" si="3"/>
        <v>0</v>
      </c>
      <c r="J38" s="14">
        <f t="shared" si="3"/>
        <v>0</v>
      </c>
      <c r="K38" s="14">
        <f t="shared" si="3"/>
        <v>0</v>
      </c>
      <c r="L38" s="14">
        <f t="shared" si="3"/>
        <v>0</v>
      </c>
      <c r="M38" s="14">
        <f t="shared" si="3"/>
        <v>0</v>
      </c>
      <c r="N38" s="14">
        <f t="shared" si="3"/>
        <v>0</v>
      </c>
      <c r="O38" s="14">
        <f t="shared" si="3"/>
        <v>0</v>
      </c>
      <c r="P38" s="14">
        <f t="shared" si="3"/>
        <v>0</v>
      </c>
      <c r="Q38" s="13">
        <f t="shared" si="3"/>
        <v>0</v>
      </c>
    </row>
    <row r="39" spans="2:17" ht="12.95" customHeight="1" x14ac:dyDescent="0.15">
      <c r="B39" s="19" t="str">
        <f>入力・結果!I40</f>
        <v>35</v>
      </c>
      <c r="C39" s="20" t="str">
        <f>入力・結果!J40</f>
        <v>他に分類されない会員制団体</v>
      </c>
      <c r="D39" s="21"/>
      <c r="E39" s="22">
        <f t="shared" si="3"/>
        <v>0</v>
      </c>
      <c r="F39" s="22">
        <f t="shared" si="3"/>
        <v>0</v>
      </c>
      <c r="G39" s="22">
        <f t="shared" si="3"/>
        <v>0</v>
      </c>
      <c r="H39" s="22">
        <f t="shared" si="3"/>
        <v>0</v>
      </c>
      <c r="I39" s="22">
        <f t="shared" si="3"/>
        <v>0</v>
      </c>
      <c r="J39" s="22">
        <f t="shared" si="3"/>
        <v>0</v>
      </c>
      <c r="K39" s="22">
        <f t="shared" si="3"/>
        <v>0</v>
      </c>
      <c r="L39" s="22">
        <f t="shared" si="3"/>
        <v>0</v>
      </c>
      <c r="M39" s="22">
        <f t="shared" si="3"/>
        <v>0</v>
      </c>
      <c r="N39" s="22">
        <f t="shared" si="3"/>
        <v>0</v>
      </c>
      <c r="O39" s="22">
        <f t="shared" si="3"/>
        <v>0</v>
      </c>
      <c r="P39" s="22">
        <f t="shared" si="3"/>
        <v>0</v>
      </c>
      <c r="Q39" s="21">
        <f t="shared" si="3"/>
        <v>0</v>
      </c>
    </row>
    <row r="40" spans="2:17" ht="12.95" customHeight="1" x14ac:dyDescent="0.15">
      <c r="B40" s="11" t="str">
        <f>入力・結果!I41</f>
        <v>36</v>
      </c>
      <c r="C40" s="12" t="str">
        <f>入力・結果!J41</f>
        <v>対事業所サービス</v>
      </c>
      <c r="D40" s="13"/>
      <c r="E40" s="14">
        <f t="shared" si="3"/>
        <v>0</v>
      </c>
      <c r="F40" s="14">
        <f t="shared" si="3"/>
        <v>0</v>
      </c>
      <c r="G40" s="14">
        <f t="shared" si="3"/>
        <v>0</v>
      </c>
      <c r="H40" s="14">
        <f t="shared" si="3"/>
        <v>0</v>
      </c>
      <c r="I40" s="14">
        <f t="shared" si="3"/>
        <v>0</v>
      </c>
      <c r="J40" s="14">
        <f t="shared" si="3"/>
        <v>0</v>
      </c>
      <c r="K40" s="14">
        <f t="shared" si="3"/>
        <v>0</v>
      </c>
      <c r="L40" s="14">
        <f t="shared" si="3"/>
        <v>0</v>
      </c>
      <c r="M40" s="14">
        <f t="shared" si="3"/>
        <v>0</v>
      </c>
      <c r="N40" s="14">
        <f t="shared" si="3"/>
        <v>0</v>
      </c>
      <c r="O40" s="14">
        <f t="shared" si="3"/>
        <v>0</v>
      </c>
      <c r="P40" s="14">
        <f t="shared" si="3"/>
        <v>0</v>
      </c>
      <c r="Q40" s="13">
        <f t="shared" si="3"/>
        <v>0</v>
      </c>
    </row>
    <row r="41" spans="2:17" ht="12.95" customHeight="1" x14ac:dyDescent="0.15">
      <c r="B41" s="11" t="str">
        <f>入力・結果!I42</f>
        <v>37</v>
      </c>
      <c r="C41" s="12" t="str">
        <f>入力・結果!J42</f>
        <v>対個人サービス</v>
      </c>
      <c r="D41" s="13"/>
      <c r="E41" s="14">
        <f t="shared" si="3"/>
        <v>15636.223033576294</v>
      </c>
      <c r="F41" s="14">
        <f t="shared" si="3"/>
        <v>15064.888203457249</v>
      </c>
      <c r="G41" s="14">
        <f t="shared" si="3"/>
        <v>13615.355994035921</v>
      </c>
      <c r="H41" s="14">
        <f t="shared" si="3"/>
        <v>15697.465243788636</v>
      </c>
      <c r="I41" s="14">
        <f t="shared" si="3"/>
        <v>17101.43696528994</v>
      </c>
      <c r="J41" s="14">
        <f t="shared" si="3"/>
        <v>19185.072181574295</v>
      </c>
      <c r="K41" s="14">
        <f t="shared" si="3"/>
        <v>18654.23535949472</v>
      </c>
      <c r="L41" s="14">
        <f t="shared" si="3"/>
        <v>18009.557755128437</v>
      </c>
      <c r="M41" s="14">
        <f t="shared" si="3"/>
        <v>17739.68063094412</v>
      </c>
      <c r="N41" s="14">
        <f t="shared" si="3"/>
        <v>18592.890230225246</v>
      </c>
      <c r="O41" s="14">
        <f t="shared" si="3"/>
        <v>18784.616813910081</v>
      </c>
      <c r="P41" s="14">
        <f t="shared" si="3"/>
        <v>19691.782487122502</v>
      </c>
      <c r="Q41" s="13">
        <f t="shared" si="3"/>
        <v>17423.896851657355</v>
      </c>
    </row>
    <row r="42" spans="2:17" ht="12.95" customHeight="1" x14ac:dyDescent="0.15">
      <c r="B42" s="11" t="str">
        <f>入力・結果!I43</f>
        <v>38</v>
      </c>
      <c r="C42" s="12" t="str">
        <f>入力・結果!J43</f>
        <v>事務用品</v>
      </c>
      <c r="D42" s="13"/>
      <c r="E42" s="14">
        <f t="shared" si="3"/>
        <v>0</v>
      </c>
      <c r="F42" s="14">
        <f t="shared" si="3"/>
        <v>0</v>
      </c>
      <c r="G42" s="14">
        <f t="shared" si="3"/>
        <v>0</v>
      </c>
      <c r="H42" s="14">
        <f t="shared" si="3"/>
        <v>0</v>
      </c>
      <c r="I42" s="14">
        <f t="shared" si="3"/>
        <v>0</v>
      </c>
      <c r="J42" s="14">
        <f t="shared" si="3"/>
        <v>0</v>
      </c>
      <c r="K42" s="14">
        <f t="shared" si="3"/>
        <v>0</v>
      </c>
      <c r="L42" s="14">
        <f t="shared" si="3"/>
        <v>0</v>
      </c>
      <c r="M42" s="14">
        <f t="shared" si="3"/>
        <v>0</v>
      </c>
      <c r="N42" s="14">
        <f t="shared" si="3"/>
        <v>0</v>
      </c>
      <c r="O42" s="14">
        <f t="shared" si="3"/>
        <v>0</v>
      </c>
      <c r="P42" s="14">
        <f t="shared" si="3"/>
        <v>0</v>
      </c>
      <c r="Q42" s="13">
        <f t="shared" si="3"/>
        <v>0</v>
      </c>
    </row>
    <row r="43" spans="2:17" ht="12.95" customHeight="1" x14ac:dyDescent="0.15">
      <c r="B43" s="23" t="str">
        <f>入力・結果!I44</f>
        <v>39</v>
      </c>
      <c r="C43" s="24" t="str">
        <f>入力・結果!J44</f>
        <v>分類不明</v>
      </c>
      <c r="D43" s="25"/>
      <c r="E43" s="26">
        <f t="shared" si="3"/>
        <v>0</v>
      </c>
      <c r="F43" s="26">
        <f t="shared" si="3"/>
        <v>0</v>
      </c>
      <c r="G43" s="26">
        <f t="shared" si="3"/>
        <v>0</v>
      </c>
      <c r="H43" s="26">
        <f t="shared" si="3"/>
        <v>0</v>
      </c>
      <c r="I43" s="26">
        <f t="shared" si="3"/>
        <v>0</v>
      </c>
      <c r="J43" s="26">
        <f t="shared" si="3"/>
        <v>0</v>
      </c>
      <c r="K43" s="26">
        <f t="shared" si="3"/>
        <v>0</v>
      </c>
      <c r="L43" s="26">
        <f t="shared" si="3"/>
        <v>0</v>
      </c>
      <c r="M43" s="26">
        <f t="shared" si="3"/>
        <v>0</v>
      </c>
      <c r="N43" s="26">
        <f t="shared" si="3"/>
        <v>0</v>
      </c>
      <c r="O43" s="26">
        <f t="shared" si="3"/>
        <v>0</v>
      </c>
      <c r="P43" s="26">
        <f t="shared" si="3"/>
        <v>0</v>
      </c>
      <c r="Q43" s="25">
        <f t="shared" si="3"/>
        <v>0</v>
      </c>
    </row>
    <row r="44" spans="2:17" ht="12.95" customHeight="1" x14ac:dyDescent="0.15">
      <c r="B44" s="27"/>
      <c r="C44" s="28"/>
      <c r="D44" s="29"/>
      <c r="E44" s="29"/>
      <c r="F44" s="29"/>
      <c r="G44" s="29"/>
      <c r="H44" s="29"/>
      <c r="I44" s="29"/>
      <c r="J44" s="29"/>
      <c r="K44" s="29"/>
      <c r="L44" s="29"/>
      <c r="M44" s="29"/>
      <c r="N44" s="29"/>
      <c r="O44" s="29"/>
      <c r="P44" s="29"/>
      <c r="Q44" s="29"/>
    </row>
    <row r="45" spans="2:17" ht="20.100000000000001" customHeight="1" x14ac:dyDescent="0.15">
      <c r="B45" s="2" t="s">
        <v>87</v>
      </c>
      <c r="M45" s="111"/>
      <c r="Q45" s="111"/>
    </row>
    <row r="46" spans="2:17" ht="12.95" customHeight="1" x14ac:dyDescent="0.15">
      <c r="B46" s="3" t="s">
        <v>0</v>
      </c>
      <c r="M46" s="111"/>
      <c r="Q46" s="111"/>
    </row>
    <row r="47" spans="2:17" ht="27.95" customHeight="1" x14ac:dyDescent="0.15">
      <c r="B47" s="30" t="s">
        <v>31</v>
      </c>
      <c r="C47" s="5" t="s">
        <v>32</v>
      </c>
      <c r="D47" s="31" t="s">
        <v>1</v>
      </c>
      <c r="E47" s="113">
        <f>県外・宿泊!E4</f>
        <v>2010</v>
      </c>
      <c r="F47" s="113">
        <f>県外・宿泊!F4</f>
        <v>2011</v>
      </c>
      <c r="G47" s="113">
        <f>県外・宿泊!G4</f>
        <v>2012</v>
      </c>
      <c r="H47" s="113">
        <f>県外・宿泊!H4</f>
        <v>2013</v>
      </c>
      <c r="I47" s="113">
        <f>県外・宿泊!I4</f>
        <v>2014</v>
      </c>
      <c r="J47" s="113">
        <f>県外・宿泊!J4</f>
        <v>2015</v>
      </c>
      <c r="K47" s="113">
        <f>県外・宿泊!K4</f>
        <v>2016</v>
      </c>
      <c r="L47" s="113">
        <f>県外・宿泊!L4</f>
        <v>2017</v>
      </c>
      <c r="M47" s="113">
        <f>県外・宿泊!M4</f>
        <v>2018</v>
      </c>
      <c r="N47" s="113">
        <f>県外・宿泊!N4</f>
        <v>2019</v>
      </c>
      <c r="O47" s="113">
        <f>県外・宿泊!O4</f>
        <v>2020</v>
      </c>
      <c r="P47" s="113">
        <f>県外・宿泊!P4</f>
        <v>2021</v>
      </c>
      <c r="Q47" s="115">
        <f>県外・宿泊!Q4</f>
        <v>2022</v>
      </c>
    </row>
    <row r="48" spans="2:17" ht="12.95" customHeight="1" x14ac:dyDescent="0.15">
      <c r="B48" s="32" t="str">
        <f>IF(C48="","",INDEX($B$5:$C$43,MATCH(C48,$C$5:$C$43,0),1))</f>
        <v>37</v>
      </c>
      <c r="C48" s="33" t="str">
        <f>IF(県外・宿泊!C48="","",県外・宿泊!C48)</f>
        <v>対個人サービス</v>
      </c>
      <c r="D48" s="33" t="s">
        <v>3</v>
      </c>
      <c r="E48" s="34">
        <v>12014</v>
      </c>
      <c r="F48" s="34">
        <v>11216</v>
      </c>
      <c r="G48" s="34">
        <v>10147</v>
      </c>
      <c r="H48" s="34">
        <v>12235</v>
      </c>
      <c r="I48" s="34">
        <v>13454</v>
      </c>
      <c r="J48" s="34">
        <v>14846</v>
      </c>
      <c r="K48" s="34">
        <v>14407</v>
      </c>
      <c r="L48" s="34">
        <v>13831</v>
      </c>
      <c r="M48" s="34">
        <v>14376</v>
      </c>
      <c r="N48" s="34">
        <v>14242</v>
      </c>
      <c r="O48" s="34">
        <v>14430</v>
      </c>
      <c r="P48" s="34">
        <v>14167</v>
      </c>
      <c r="Q48" s="35">
        <v>12556</v>
      </c>
    </row>
    <row r="49" spans="2:17" ht="12.95" customHeight="1" x14ac:dyDescent="0.15">
      <c r="B49" s="36" t="str">
        <f>IF(C49="","",INDEX($B$5:$C$43,MATCH(C49,$C$5:$C$43,0),1))</f>
        <v>30</v>
      </c>
      <c r="C49" s="37" t="str">
        <f>IF(県外・宿泊!C49="","",県外・宿泊!C49)</f>
        <v>運輸・郵便</v>
      </c>
      <c r="D49" s="37" t="s">
        <v>4</v>
      </c>
      <c r="E49" s="38">
        <v>1777</v>
      </c>
      <c r="F49" s="38">
        <v>1631</v>
      </c>
      <c r="G49" s="38">
        <v>1553</v>
      </c>
      <c r="H49" s="38">
        <v>1513</v>
      </c>
      <c r="I49" s="38">
        <v>1271</v>
      </c>
      <c r="J49" s="38">
        <v>1222</v>
      </c>
      <c r="K49" s="38">
        <v>1057</v>
      </c>
      <c r="L49" s="38">
        <v>1002</v>
      </c>
      <c r="M49" s="38">
        <v>912</v>
      </c>
      <c r="N49" s="38">
        <v>899</v>
      </c>
      <c r="O49" s="38">
        <v>806</v>
      </c>
      <c r="P49" s="38">
        <v>800</v>
      </c>
      <c r="Q49" s="39">
        <v>886</v>
      </c>
    </row>
    <row r="50" spans="2:17" ht="12.95" customHeight="1" x14ac:dyDescent="0.15">
      <c r="B50" s="36" t="str">
        <f>IF(C50="","",INDEX($B$5:$C$43,MATCH(C50,$C$5:$C$43,0),1))</f>
        <v>37</v>
      </c>
      <c r="C50" s="37" t="str">
        <f>IF(県外・宿泊!C50="","",県外・宿泊!C50)</f>
        <v>対個人サービス</v>
      </c>
      <c r="D50" s="37" t="s">
        <v>5</v>
      </c>
      <c r="E50" s="38">
        <v>2504</v>
      </c>
      <c r="F50" s="38">
        <v>2728</v>
      </c>
      <c r="G50" s="38">
        <v>2325</v>
      </c>
      <c r="H50" s="38">
        <v>2440</v>
      </c>
      <c r="I50" s="38">
        <v>2633</v>
      </c>
      <c r="J50" s="38">
        <v>3030</v>
      </c>
      <c r="K50" s="38">
        <v>2975</v>
      </c>
      <c r="L50" s="38">
        <v>2625</v>
      </c>
      <c r="M50" s="38">
        <v>1959</v>
      </c>
      <c r="N50" s="38">
        <v>2526</v>
      </c>
      <c r="O50" s="38">
        <v>2663</v>
      </c>
      <c r="P50" s="38">
        <v>3349</v>
      </c>
      <c r="Q50" s="39">
        <v>2877</v>
      </c>
    </row>
    <row r="51" spans="2:17" ht="12.95" customHeight="1" x14ac:dyDescent="0.15">
      <c r="B51" s="36" t="str">
        <f>IF(C51="","",INDEX($B$5:$C$43,MATCH(C51,$C$5:$C$43,0),1))</f>
        <v/>
      </c>
      <c r="C51" s="37" t="str">
        <f>IF(県外・宿泊!C51="","",県外・宿泊!C51)</f>
        <v/>
      </c>
      <c r="D51" s="37" t="s">
        <v>82</v>
      </c>
      <c r="E51" s="38">
        <v>3846</v>
      </c>
      <c r="F51" s="38">
        <v>3995</v>
      </c>
      <c r="G51" s="38">
        <v>3922</v>
      </c>
      <c r="H51" s="38">
        <v>3494</v>
      </c>
      <c r="I51" s="38">
        <v>3382</v>
      </c>
      <c r="J51" s="38">
        <v>4295</v>
      </c>
      <c r="K51" s="38">
        <v>4101</v>
      </c>
      <c r="L51" s="38">
        <v>4886</v>
      </c>
      <c r="M51" s="38">
        <v>3972</v>
      </c>
      <c r="N51" s="38">
        <v>4933</v>
      </c>
      <c r="O51" s="38">
        <v>4985</v>
      </c>
      <c r="P51" s="38">
        <v>6214</v>
      </c>
      <c r="Q51" s="39">
        <v>5411</v>
      </c>
    </row>
    <row r="52" spans="2:17" ht="12.95" customHeight="1" x14ac:dyDescent="0.15">
      <c r="B52" s="36" t="str">
        <f t="shared" ref="B52:B68" si="4">IF(C52="","",INDEX($B$5:$C$43,MATCH(C52,$C$5:$C$43,0),1))</f>
        <v>01</v>
      </c>
      <c r="C52" s="37" t="str">
        <f>IF(県外・宿泊!C52="","",県外・宿泊!C52)</f>
        <v>農業</v>
      </c>
      <c r="D52" s="40" t="s">
        <v>7</v>
      </c>
      <c r="E52" s="41">
        <f t="shared" ref="E52:M52" si="5">E$51*E74/SUM(E$73,E$91)</f>
        <v>130.82845925892963</v>
      </c>
      <c r="F52" s="41">
        <f t="shared" si="5"/>
        <v>138.85224255939059</v>
      </c>
      <c r="G52" s="41">
        <f t="shared" si="5"/>
        <v>115.91911456463831</v>
      </c>
      <c r="H52" s="41">
        <f t="shared" si="5"/>
        <v>134.82256034259873</v>
      </c>
      <c r="I52" s="41">
        <f t="shared" si="5"/>
        <v>110.52468557640287</v>
      </c>
      <c r="J52" s="41">
        <f t="shared" si="5"/>
        <v>158.4567868172409</v>
      </c>
      <c r="K52" s="41">
        <f t="shared" si="5"/>
        <v>154.72664656122146</v>
      </c>
      <c r="L52" s="41">
        <f t="shared" si="5"/>
        <v>174.38199410922908</v>
      </c>
      <c r="M52" s="41">
        <f t="shared" si="5"/>
        <v>109.53289036447225</v>
      </c>
      <c r="N52" s="41">
        <f t="shared" ref="N52:N67" si="6">N$51*N74/SUM(N$73,N$91)</f>
        <v>141.89053754659955</v>
      </c>
      <c r="O52" s="41">
        <f t="shared" ref="O52:Q52" si="7">O$51*O74/SUM(O$73,O$91)</f>
        <v>204.43311258992438</v>
      </c>
      <c r="P52" s="41">
        <f t="shared" si="7"/>
        <v>256.94572498234538</v>
      </c>
      <c r="Q52" s="42">
        <f t="shared" si="7"/>
        <v>170.96403761842919</v>
      </c>
    </row>
    <row r="53" spans="2:17" ht="12.95" customHeight="1" x14ac:dyDescent="0.15">
      <c r="B53" s="36" t="str">
        <f t="shared" si="4"/>
        <v>05</v>
      </c>
      <c r="C53" s="37" t="str">
        <f>IF(県外・宿泊!C53="","",県外・宿泊!C53)</f>
        <v>飲食料品</v>
      </c>
      <c r="D53" s="40" t="s">
        <v>8</v>
      </c>
      <c r="E53" s="41">
        <f t="shared" ref="E53:M53" si="8">E$51*E75/SUM(E$73,E$91)</f>
        <v>110.59871422816617</v>
      </c>
      <c r="F53" s="41">
        <f t="shared" si="8"/>
        <v>115.27530035083223</v>
      </c>
      <c r="G53" s="41">
        <f t="shared" si="8"/>
        <v>103.42552733106835</v>
      </c>
      <c r="H53" s="41">
        <f t="shared" si="8"/>
        <v>96.192187774811401</v>
      </c>
      <c r="I53" s="41">
        <f t="shared" si="8"/>
        <v>93.975333418044201</v>
      </c>
      <c r="J53" s="41">
        <f t="shared" si="8"/>
        <v>110.25388947779497</v>
      </c>
      <c r="K53" s="41">
        <f t="shared" si="8"/>
        <v>111.05659624089346</v>
      </c>
      <c r="L53" s="41">
        <f t="shared" si="8"/>
        <v>129.23757808637947</v>
      </c>
      <c r="M53" s="41">
        <f t="shared" si="8"/>
        <v>249.16333358399544</v>
      </c>
      <c r="N53" s="41">
        <f t="shared" si="6"/>
        <v>306.73467164506587</v>
      </c>
      <c r="O53" s="41">
        <f t="shared" ref="O53:Q53" si="9">O$51*O75/SUM(O$73,O$91)</f>
        <v>263.01989120454789</v>
      </c>
      <c r="P53" s="41">
        <f t="shared" si="9"/>
        <v>318.82957675754852</v>
      </c>
      <c r="Q53" s="42">
        <f t="shared" si="9"/>
        <v>288.69781862550474</v>
      </c>
    </row>
    <row r="54" spans="2:17" ht="12.95" customHeight="1" x14ac:dyDescent="0.15">
      <c r="B54" s="36" t="str">
        <f t="shared" si="4"/>
        <v>03</v>
      </c>
      <c r="C54" s="37" t="str">
        <f>IF(県外・宿泊!C54="","",県外・宿泊!C54)</f>
        <v>漁業</v>
      </c>
      <c r="D54" s="40" t="s">
        <v>10</v>
      </c>
      <c r="E54" s="41">
        <f t="shared" ref="E54:M54" si="10">E$51*E76/SUM(E$73,E$91)</f>
        <v>241.38388224433936</v>
      </c>
      <c r="F54" s="41">
        <f t="shared" si="10"/>
        <v>234.25240558147348</v>
      </c>
      <c r="G54" s="41">
        <f t="shared" si="10"/>
        <v>229.41094652400284</v>
      </c>
      <c r="H54" s="41">
        <f t="shared" si="10"/>
        <v>177.61690664428997</v>
      </c>
      <c r="I54" s="41">
        <f t="shared" si="10"/>
        <v>160.05976963010608</v>
      </c>
      <c r="J54" s="41">
        <f t="shared" si="10"/>
        <v>193.49666305082911</v>
      </c>
      <c r="K54" s="41">
        <f t="shared" si="10"/>
        <v>188.07477560633839</v>
      </c>
      <c r="L54" s="41">
        <f t="shared" si="10"/>
        <v>175.87680410026951</v>
      </c>
      <c r="M54" s="41">
        <f t="shared" si="10"/>
        <v>151.74427437361308</v>
      </c>
      <c r="N54" s="41">
        <f t="shared" si="6"/>
        <v>165.11943396819029</v>
      </c>
      <c r="O54" s="41">
        <f t="shared" ref="O54:Q54" si="11">O$51*O76/SUM(O$73,O$91)</f>
        <v>210.55191767025826</v>
      </c>
      <c r="P54" s="41">
        <f t="shared" si="11"/>
        <v>305.23245181323472</v>
      </c>
      <c r="Q54" s="42">
        <f t="shared" si="11"/>
        <v>181.10102598687365</v>
      </c>
    </row>
    <row r="55" spans="2:17" ht="12.95" customHeight="1" x14ac:dyDescent="0.15">
      <c r="B55" s="36" t="str">
        <f t="shared" si="4"/>
        <v>05</v>
      </c>
      <c r="C55" s="37" t="str">
        <f>IF(県外・宿泊!C55="","",県外・宿泊!C55)</f>
        <v>飲食料品</v>
      </c>
      <c r="D55" s="40" t="s">
        <v>11</v>
      </c>
      <c r="E55" s="41">
        <f t="shared" ref="E55:M55" si="12">E$51*E77/SUM(E$73,E$91)</f>
        <v>206.98872192377593</v>
      </c>
      <c r="F55" s="41">
        <f t="shared" si="12"/>
        <v>233.6893740711314</v>
      </c>
      <c r="G55" s="41">
        <f t="shared" si="12"/>
        <v>207.04528945063558</v>
      </c>
      <c r="H55" s="41">
        <f t="shared" si="12"/>
        <v>165.62781118717533</v>
      </c>
      <c r="I55" s="41">
        <f t="shared" si="12"/>
        <v>159.3863653929034</v>
      </c>
      <c r="J55" s="41">
        <f t="shared" si="12"/>
        <v>195.0968536327396</v>
      </c>
      <c r="K55" s="41">
        <f t="shared" si="12"/>
        <v>178.73470777932462</v>
      </c>
      <c r="L55" s="41">
        <f t="shared" si="12"/>
        <v>218.7616907351179</v>
      </c>
      <c r="M55" s="41">
        <f t="shared" si="12"/>
        <v>421.76116986347051</v>
      </c>
      <c r="N55" s="41">
        <f t="shared" si="6"/>
        <v>519.21272720931461</v>
      </c>
      <c r="O55" s="41">
        <f t="shared" ref="O55:Q55" si="13">O$51*O77/SUM(O$73,O$91)</f>
        <v>445.21629814523533</v>
      </c>
      <c r="P55" s="41">
        <f t="shared" si="13"/>
        <v>539.68588935662035</v>
      </c>
      <c r="Q55" s="42">
        <f t="shared" si="13"/>
        <v>488.68157272216735</v>
      </c>
    </row>
    <row r="56" spans="2:17" ht="12.95" customHeight="1" x14ac:dyDescent="0.15">
      <c r="B56" s="36" t="str">
        <f t="shared" si="4"/>
        <v>05</v>
      </c>
      <c r="C56" s="37" t="str">
        <f>IF(県外・宿泊!C56="","",県外・宿泊!C56)</f>
        <v>飲食料品</v>
      </c>
      <c r="D56" s="40" t="s">
        <v>12</v>
      </c>
      <c r="E56" s="41">
        <f t="shared" ref="E56:M56" si="14">E$51*E78/SUM(E$73,E$91)</f>
        <v>904.83979167557379</v>
      </c>
      <c r="F56" s="41">
        <f t="shared" si="14"/>
        <v>1006.4282058429202</v>
      </c>
      <c r="G56" s="41">
        <f t="shared" si="14"/>
        <v>1009.1399296065325</v>
      </c>
      <c r="H56" s="41">
        <f t="shared" si="14"/>
        <v>846.07381160611203</v>
      </c>
      <c r="I56" s="41">
        <f t="shared" si="14"/>
        <v>792.49489049373767</v>
      </c>
      <c r="J56" s="41">
        <f t="shared" si="14"/>
        <v>1096.7473677271489</v>
      </c>
      <c r="K56" s="41">
        <f t="shared" si="14"/>
        <v>1036.1070812447551</v>
      </c>
      <c r="L56" s="41">
        <f t="shared" si="14"/>
        <v>1282.572943914829</v>
      </c>
      <c r="M56" s="41">
        <f t="shared" si="14"/>
        <v>484.44561420177695</v>
      </c>
      <c r="N56" s="41">
        <f t="shared" si="6"/>
        <v>588.5742304281963</v>
      </c>
      <c r="O56" s="41">
        <f t="shared" ref="O56:Q56" si="15">O$51*O78/SUM(O$73,O$91)</f>
        <v>653.3989871569521</v>
      </c>
      <c r="P56" s="41">
        <f t="shared" si="15"/>
        <v>792.26209082789842</v>
      </c>
      <c r="Q56" s="42">
        <f t="shared" si="15"/>
        <v>670.47674070216419</v>
      </c>
    </row>
    <row r="57" spans="2:17" ht="12.95" customHeight="1" x14ac:dyDescent="0.15">
      <c r="B57" s="36" t="str">
        <f t="shared" si="4"/>
        <v>05</v>
      </c>
      <c r="C57" s="37" t="str">
        <f>IF(県外・宿泊!C57="","",県外・宿泊!C57)</f>
        <v>飲食料品</v>
      </c>
      <c r="D57" s="40" t="s">
        <v>13</v>
      </c>
      <c r="E57" s="41">
        <f t="shared" ref="E57:M57" si="16">E$51*E79/SUM(E$73,E$91)</f>
        <v>429.77260820948072</v>
      </c>
      <c r="F57" s="41">
        <f t="shared" si="16"/>
        <v>458.70162892591003</v>
      </c>
      <c r="G57" s="41">
        <f t="shared" si="16"/>
        <v>472.35747777463382</v>
      </c>
      <c r="H57" s="41">
        <f t="shared" si="16"/>
        <v>432.49317316008796</v>
      </c>
      <c r="I57" s="41">
        <f t="shared" si="16"/>
        <v>390.3972459361708</v>
      </c>
      <c r="J57" s="41">
        <f t="shared" si="16"/>
        <v>538.95581654460523</v>
      </c>
      <c r="K57" s="41">
        <f t="shared" si="16"/>
        <v>490.82704354552618</v>
      </c>
      <c r="L57" s="41">
        <f t="shared" si="16"/>
        <v>544.30995235527485</v>
      </c>
      <c r="M57" s="41">
        <f t="shared" si="16"/>
        <v>266.56842076393275</v>
      </c>
      <c r="N57" s="41">
        <f t="shared" si="6"/>
        <v>313.36246089021716</v>
      </c>
      <c r="O57" s="41">
        <f t="shared" ref="O57:Q57" si="17">O$51*O79/SUM(O$73,O$91)</f>
        <v>435.22661620903153</v>
      </c>
      <c r="P57" s="41">
        <f t="shared" si="17"/>
        <v>553.6033704772982</v>
      </c>
      <c r="Q57" s="42">
        <f t="shared" si="17"/>
        <v>403.0860382111199</v>
      </c>
    </row>
    <row r="58" spans="2:17" ht="12.95" customHeight="1" x14ac:dyDescent="0.15">
      <c r="B58" s="36" t="str">
        <f t="shared" si="4"/>
        <v>06</v>
      </c>
      <c r="C58" s="37" t="str">
        <f>IF(県外・宿泊!C58="","",県外・宿泊!C58)</f>
        <v>繊維製品</v>
      </c>
      <c r="D58" s="40" t="s">
        <v>15</v>
      </c>
      <c r="E58" s="41">
        <f t="shared" ref="E58:M58" si="18">E$51*E80/SUM(E$73,E$91)</f>
        <v>234.68030844246076</v>
      </c>
      <c r="F58" s="41">
        <f t="shared" si="18"/>
        <v>259.83584160284113</v>
      </c>
      <c r="G58" s="41">
        <f t="shared" si="18"/>
        <v>242.94942652212768</v>
      </c>
      <c r="H58" s="41">
        <f t="shared" si="18"/>
        <v>188.77104519989166</v>
      </c>
      <c r="I58" s="41">
        <f t="shared" si="18"/>
        <v>196.32391689077932</v>
      </c>
      <c r="J58" s="41">
        <f t="shared" si="18"/>
        <v>244.80387956023725</v>
      </c>
      <c r="K58" s="41">
        <f t="shared" si="18"/>
        <v>241.35901527475045</v>
      </c>
      <c r="L58" s="41">
        <f t="shared" si="18"/>
        <v>275.4548125188627</v>
      </c>
      <c r="M58" s="41">
        <f t="shared" si="18"/>
        <v>169.66645884645581</v>
      </c>
      <c r="N58" s="41">
        <f t="shared" si="6"/>
        <v>241.68063706363148</v>
      </c>
      <c r="O58" s="41">
        <f t="shared" ref="O58:Q58" si="19">O$51*O80/SUM(O$73,O$91)</f>
        <v>309.20714039991623</v>
      </c>
      <c r="P58" s="41">
        <f t="shared" si="19"/>
        <v>350.34093434553233</v>
      </c>
      <c r="Q58" s="42">
        <f t="shared" si="19"/>
        <v>306.93350532985852</v>
      </c>
    </row>
    <row r="59" spans="2:17" ht="12.95" customHeight="1" x14ac:dyDescent="0.15">
      <c r="B59" s="36" t="str">
        <f t="shared" si="4"/>
        <v>22</v>
      </c>
      <c r="C59" s="37" t="str">
        <f>IF(県外・宿泊!C59="","",県外・宿泊!C59)</f>
        <v>その他の製造工業製品</v>
      </c>
      <c r="D59" s="40" t="s">
        <v>17</v>
      </c>
      <c r="E59" s="41">
        <f t="shared" ref="E59:M59" si="20">E$51*E81/SUM(E$73,E$91)</f>
        <v>92.570634685129704</v>
      </c>
      <c r="F59" s="41">
        <f t="shared" si="20"/>
        <v>101.73996395336599</v>
      </c>
      <c r="G59" s="41">
        <f t="shared" si="20"/>
        <v>75.014798664634654</v>
      </c>
      <c r="H59" s="41">
        <f t="shared" si="20"/>
        <v>105.6267192202134</v>
      </c>
      <c r="I59" s="41">
        <f t="shared" si="20"/>
        <v>146.55624255777914</v>
      </c>
      <c r="J59" s="41">
        <f t="shared" si="20"/>
        <v>139.53004607985724</v>
      </c>
      <c r="K59" s="41">
        <f t="shared" si="20"/>
        <v>140.72152884835663</v>
      </c>
      <c r="L59" s="41">
        <f t="shared" si="20"/>
        <v>123.09962277567881</v>
      </c>
      <c r="M59" s="41">
        <f t="shared" si="20"/>
        <v>76.873001607872155</v>
      </c>
      <c r="N59" s="41">
        <f t="shared" si="6"/>
        <v>71.324272829844958</v>
      </c>
      <c r="O59" s="41">
        <f t="shared" ref="O59:Q59" si="21">O$51*O81/SUM(O$73,O$91)</f>
        <v>73.316649615730583</v>
      </c>
      <c r="P59" s="41">
        <f t="shared" si="21"/>
        <v>110.1414915050056</v>
      </c>
      <c r="Q59" s="42">
        <f t="shared" si="21"/>
        <v>156.35840302533754</v>
      </c>
    </row>
    <row r="60" spans="2:17" ht="12.95" customHeight="1" x14ac:dyDescent="0.15">
      <c r="B60" s="36" t="str">
        <f t="shared" si="4"/>
        <v>11</v>
      </c>
      <c r="C60" s="37" t="str">
        <f>IF(県外・宿泊!C60="","",県外・宿泊!C60)</f>
        <v>窯業・土石製品</v>
      </c>
      <c r="D60" s="40" t="s">
        <v>19</v>
      </c>
      <c r="E60" s="41">
        <f t="shared" ref="E60:M60" si="22">E$51*E82/SUM(E$73,E$91)</f>
        <v>98.818515107279921</v>
      </c>
      <c r="F60" s="41">
        <f t="shared" si="22"/>
        <v>71.180869678143935</v>
      </c>
      <c r="G60" s="41">
        <f t="shared" si="22"/>
        <v>69.645888862300538</v>
      </c>
      <c r="H60" s="41">
        <f t="shared" si="22"/>
        <v>66.553672113485419</v>
      </c>
      <c r="I60" s="41">
        <f t="shared" si="22"/>
        <v>70.03404066907612</v>
      </c>
      <c r="J60" s="41">
        <f t="shared" si="22"/>
        <v>75.302491396445106</v>
      </c>
      <c r="K60" s="41">
        <f t="shared" si="22"/>
        <v>56.122643418403712</v>
      </c>
      <c r="L60" s="41">
        <f t="shared" si="22"/>
        <v>77.438660443183949</v>
      </c>
      <c r="M60" s="41">
        <f t="shared" si="22"/>
        <v>51.805676185420033</v>
      </c>
      <c r="N60" s="41">
        <f t="shared" si="6"/>
        <v>39.063638230582825</v>
      </c>
      <c r="O60" s="41">
        <f t="shared" ref="O60:Q60" si="23">O$51*O82/SUM(O$73,O$91)</f>
        <v>52.874142547460472</v>
      </c>
      <c r="P60" s="41">
        <f t="shared" si="23"/>
        <v>51.723102646118058</v>
      </c>
      <c r="Q60" s="42">
        <f t="shared" si="23"/>
        <v>59.569176486738542</v>
      </c>
    </row>
    <row r="61" spans="2:17" ht="12.95" customHeight="1" x14ac:dyDescent="0.15">
      <c r="B61" s="36" t="str">
        <f t="shared" si="4"/>
        <v>22</v>
      </c>
      <c r="C61" s="37" t="str">
        <f>IF(県外・宿泊!C61="","",県外・宿泊!C61)</f>
        <v>その他の製造工業製品</v>
      </c>
      <c r="D61" s="40" t="s">
        <v>20</v>
      </c>
      <c r="E61" s="41">
        <f t="shared" ref="E61:M61" si="24">E$51*E83/SUM(E$73,E$91)</f>
        <v>30.110704565522056</v>
      </c>
      <c r="F61" s="41">
        <f t="shared" si="24"/>
        <v>27.345594616957754</v>
      </c>
      <c r="G61" s="41">
        <f t="shared" si="24"/>
        <v>25.521752091019415</v>
      </c>
      <c r="H61" s="41">
        <f t="shared" si="24"/>
        <v>23.166788537811417</v>
      </c>
      <c r="I61" s="41">
        <f t="shared" si="24"/>
        <v>21.214448617400748</v>
      </c>
      <c r="J61" s="41">
        <f t="shared" si="24"/>
        <v>34.114647555895885</v>
      </c>
      <c r="K61" s="41">
        <f t="shared" si="24"/>
        <v>21.765248772982464</v>
      </c>
      <c r="L61" s="41">
        <f t="shared" si="24"/>
        <v>24.970252610951022</v>
      </c>
      <c r="M61" s="41">
        <f t="shared" si="24"/>
        <v>48.141349235286647</v>
      </c>
      <c r="N61" s="41">
        <f t="shared" si="6"/>
        <v>59.26482335033505</v>
      </c>
      <c r="O61" s="41">
        <f t="shared" ref="O61:Q61" si="25">O$51*O83/SUM(O$73,O$91)</f>
        <v>50.818602625721837</v>
      </c>
      <c r="P61" s="41">
        <f t="shared" si="25"/>
        <v>61.601704313566316</v>
      </c>
      <c r="Q61" s="42">
        <f t="shared" si="25"/>
        <v>55.779886671128565</v>
      </c>
    </row>
    <row r="62" spans="2:17" ht="12.95" customHeight="1" x14ac:dyDescent="0.15">
      <c r="B62" s="36" t="str">
        <f t="shared" si="4"/>
        <v>07</v>
      </c>
      <c r="C62" s="37" t="str">
        <f>IF(県外・宿泊!C62="","",県外・宿泊!C62)</f>
        <v>パルプ・紙・木製品</v>
      </c>
      <c r="D62" s="40" t="s">
        <v>22</v>
      </c>
      <c r="E62" s="41">
        <f t="shared" ref="E62:M62" si="26">E$51*E84/SUM(E$73,E$91)</f>
        <v>37.715547327585739</v>
      </c>
      <c r="F62" s="41">
        <f t="shared" si="26"/>
        <v>53.037577714810183</v>
      </c>
      <c r="G62" s="41">
        <f t="shared" si="26"/>
        <v>40.58806951268172</v>
      </c>
      <c r="H62" s="41">
        <f t="shared" si="26"/>
        <v>37.49631182786365</v>
      </c>
      <c r="I62" s="41">
        <f t="shared" si="26"/>
        <v>32.626878321572057</v>
      </c>
      <c r="J62" s="41">
        <f t="shared" si="26"/>
        <v>40.573552669294479</v>
      </c>
      <c r="K62" s="41">
        <f t="shared" si="26"/>
        <v>32.199310670449556</v>
      </c>
      <c r="L62" s="41">
        <f t="shared" si="26"/>
        <v>51.617116428068989</v>
      </c>
      <c r="M62" s="41">
        <f t="shared" si="26"/>
        <v>99.515117736227012</v>
      </c>
      <c r="N62" s="41">
        <f t="shared" si="6"/>
        <v>122.50894432768322</v>
      </c>
      <c r="O62" s="41">
        <f t="shared" ref="O62:Q62" si="27">O$51*O84/SUM(O$73,O$91)</f>
        <v>105.04938693704918</v>
      </c>
      <c r="P62" s="41">
        <f t="shared" si="27"/>
        <v>127.33961459109682</v>
      </c>
      <c r="Q62" s="42">
        <f t="shared" si="27"/>
        <v>115.3050771855399</v>
      </c>
    </row>
    <row r="63" spans="2:17" ht="12.95" customHeight="1" x14ac:dyDescent="0.15">
      <c r="B63" s="36" t="str">
        <f t="shared" si="4"/>
        <v>08</v>
      </c>
      <c r="C63" s="37" t="str">
        <f>IF(県外・宿泊!C63="","",県外・宿泊!C63)</f>
        <v>化学製品</v>
      </c>
      <c r="D63" s="40" t="s">
        <v>24</v>
      </c>
      <c r="E63" s="41">
        <f t="shared" ref="E63:M63" si="28">E$51*E85/SUM(E$73,E$91)</f>
        <v>23.357434697538324</v>
      </c>
      <c r="F63" s="41">
        <f t="shared" si="28"/>
        <v>32.406785392019131</v>
      </c>
      <c r="G63" s="41">
        <f t="shared" si="28"/>
        <v>28.700258295776731</v>
      </c>
      <c r="H63" s="41">
        <f t="shared" si="28"/>
        <v>20.214241023205659</v>
      </c>
      <c r="I63" s="41">
        <f t="shared" si="28"/>
        <v>25.713409162659275</v>
      </c>
      <c r="J63" s="41">
        <f t="shared" si="28"/>
        <v>34.205653655341031</v>
      </c>
      <c r="K63" s="41">
        <f t="shared" si="28"/>
        <v>30.965763825633168</v>
      </c>
      <c r="L63" s="41">
        <f t="shared" si="28"/>
        <v>36.068783934390019</v>
      </c>
      <c r="M63" s="41">
        <f t="shared" si="28"/>
        <v>25.641193263490724</v>
      </c>
      <c r="N63" s="41">
        <f t="shared" si="6"/>
        <v>31.612275458505579</v>
      </c>
      <c r="O63" s="41">
        <f t="shared" ref="O63:Q63" si="29">O$51*O85/SUM(O$73,O$91)</f>
        <v>54.873703453005426</v>
      </c>
      <c r="P63" s="41">
        <f t="shared" si="29"/>
        <v>42.728832613301208</v>
      </c>
      <c r="Q63" s="42">
        <f t="shared" si="29"/>
        <v>45.249464508284596</v>
      </c>
    </row>
    <row r="64" spans="2:17" ht="12.95" customHeight="1" x14ac:dyDescent="0.15">
      <c r="B64" s="36" t="str">
        <f t="shared" si="4"/>
        <v>22</v>
      </c>
      <c r="C64" s="37" t="str">
        <f>IF(県外・宿泊!C64="","",県外・宿泊!C64)</f>
        <v>その他の製造工業製品</v>
      </c>
      <c r="D64" s="40" t="s">
        <v>25</v>
      </c>
      <c r="E64" s="41">
        <f t="shared" ref="E64:M64" si="30">E$51*E86/SUM(E$73,E$91)</f>
        <v>2.6872991862560003</v>
      </c>
      <c r="F64" s="41">
        <f t="shared" si="30"/>
        <v>3.6425636381250679</v>
      </c>
      <c r="G64" s="41">
        <f t="shared" si="30"/>
        <v>6.4900165316658986</v>
      </c>
      <c r="H64" s="41">
        <f t="shared" si="30"/>
        <v>2.2368466043823241</v>
      </c>
      <c r="I64" s="41">
        <f t="shared" si="30"/>
        <v>0.85504616960600277</v>
      </c>
      <c r="J64" s="41">
        <f t="shared" si="30"/>
        <v>1.137576243064331</v>
      </c>
      <c r="K64" s="41">
        <f t="shared" si="30"/>
        <v>2.5518221597817772</v>
      </c>
      <c r="L64" s="41">
        <f t="shared" si="30"/>
        <v>4.7152886589961831</v>
      </c>
      <c r="M64" s="41">
        <f t="shared" si="30"/>
        <v>0</v>
      </c>
      <c r="N64" s="41">
        <f t="shared" si="6"/>
        <v>0</v>
      </c>
      <c r="O64" s="41">
        <f t="shared" ref="O64:Q64" si="31">O$51*O86/SUM(O$73,O$91)</f>
        <v>0</v>
      </c>
      <c r="P64" s="41">
        <f t="shared" si="31"/>
        <v>0</v>
      </c>
      <c r="Q64" s="42">
        <f t="shared" si="31"/>
        <v>0</v>
      </c>
    </row>
    <row r="65" spans="2:17" ht="12.95" customHeight="1" x14ac:dyDescent="0.15">
      <c r="B65" s="36" t="str">
        <f t="shared" si="4"/>
        <v>19</v>
      </c>
      <c r="C65" s="37" t="str">
        <f>IF(県外・宿泊!C65="","",県外・宿泊!C65)</f>
        <v>電気機械</v>
      </c>
      <c r="D65" s="40" t="s">
        <v>27</v>
      </c>
      <c r="E65" s="41">
        <f t="shared" ref="E65:M65" si="32">E$51*E87/SUM(E$73,E$91)</f>
        <v>23.10722108538614</v>
      </c>
      <c r="F65" s="41">
        <f t="shared" si="32"/>
        <v>6.8149398659435887</v>
      </c>
      <c r="G65" s="41">
        <f t="shared" si="32"/>
        <v>30.65067980040611</v>
      </c>
      <c r="H65" s="41">
        <f t="shared" si="32"/>
        <v>24.815188104200299</v>
      </c>
      <c r="I65" s="41">
        <f t="shared" si="32"/>
        <v>23.197003855217776</v>
      </c>
      <c r="J65" s="41">
        <f t="shared" si="32"/>
        <v>16.853824027799767</v>
      </c>
      <c r="K65" s="41">
        <f t="shared" si="32"/>
        <v>7.0773192712697721</v>
      </c>
      <c r="L65" s="41">
        <f t="shared" si="32"/>
        <v>12.991572547613718</v>
      </c>
      <c r="M65" s="41">
        <f t="shared" si="32"/>
        <v>25.047076650555933</v>
      </c>
      <c r="N65" s="41">
        <f t="shared" si="6"/>
        <v>30.834419822397823</v>
      </c>
      <c r="O65" s="41">
        <f t="shared" ref="O65:Q65" si="33">O$51*O87/SUM(O$73,O$91)</f>
        <v>26.440003353865681</v>
      </c>
      <c r="P65" s="41">
        <f t="shared" si="33"/>
        <v>32.050256884280081</v>
      </c>
      <c r="Q65" s="42">
        <f t="shared" si="33"/>
        <v>29.021270055867419</v>
      </c>
    </row>
    <row r="66" spans="2:17" ht="12.95" customHeight="1" x14ac:dyDescent="0.15">
      <c r="B66" s="36" t="str">
        <f t="shared" si="4"/>
        <v>22</v>
      </c>
      <c r="C66" s="37" t="str">
        <f>IF(県外・宿泊!C66="","",県外・宿泊!C66)</f>
        <v>その他の製造工業製品</v>
      </c>
      <c r="D66" s="40" t="s">
        <v>28</v>
      </c>
      <c r="E66" s="41">
        <f t="shared" ref="E66:M66" si="34">E$51*E88/SUM(E$73,E$91)</f>
        <v>14.538664708095181</v>
      </c>
      <c r="F66" s="41">
        <f t="shared" si="34"/>
        <v>20.155998237909259</v>
      </c>
      <c r="G66" s="41">
        <f t="shared" si="34"/>
        <v>12.447379317243419</v>
      </c>
      <c r="H66" s="41">
        <f t="shared" si="34"/>
        <v>67.900434666314865</v>
      </c>
      <c r="I66" s="41">
        <f t="shared" si="34"/>
        <v>37.037233046146028</v>
      </c>
      <c r="J66" s="41">
        <f t="shared" si="34"/>
        <v>2.1639228090290388</v>
      </c>
      <c r="K66" s="41">
        <f t="shared" si="34"/>
        <v>4.9740596005121356</v>
      </c>
      <c r="L66" s="41">
        <f t="shared" si="34"/>
        <v>47.331802071514929</v>
      </c>
      <c r="M66" s="41">
        <f t="shared" si="34"/>
        <v>91.253254380812621</v>
      </c>
      <c r="N66" s="41">
        <f t="shared" si="6"/>
        <v>112.33810615881146</v>
      </c>
      <c r="O66" s="41">
        <f t="shared" ref="O66:Q66" si="35">O$51*O88/SUM(O$73,O$91)</f>
        <v>96.328061974701214</v>
      </c>
      <c r="P66" s="41">
        <f t="shared" si="35"/>
        <v>116.7677284353536</v>
      </c>
      <c r="Q66" s="42">
        <f t="shared" si="35"/>
        <v>105.7323126291287</v>
      </c>
    </row>
    <row r="67" spans="2:17" ht="12.95" customHeight="1" x14ac:dyDescent="0.15">
      <c r="B67" s="36" t="str">
        <f t="shared" si="4"/>
        <v>22</v>
      </c>
      <c r="C67" s="37" t="str">
        <f>IF(県外・宿泊!C67="","",県外・宿泊!C67)</f>
        <v>その他の製造工業製品</v>
      </c>
      <c r="D67" s="40" t="s">
        <v>29</v>
      </c>
      <c r="E67" s="41">
        <f t="shared" ref="E67:M67" si="36">E$51*E89/SUM(E$73,E$91)</f>
        <v>145.77845907818084</v>
      </c>
      <c r="F67" s="41">
        <f t="shared" si="36"/>
        <v>110.75250451098213</v>
      </c>
      <c r="G67" s="41">
        <f t="shared" si="36"/>
        <v>109.3374511147008</v>
      </c>
      <c r="H67" s="41">
        <f t="shared" si="36"/>
        <v>81.927058198918274</v>
      </c>
      <c r="I67" s="41">
        <f t="shared" si="36"/>
        <v>107.16430982694094</v>
      </c>
      <c r="J67" s="41">
        <f t="shared" si="36"/>
        <v>104.23484717838126</v>
      </c>
      <c r="K67" s="41">
        <f t="shared" si="36"/>
        <v>131.50356969891052</v>
      </c>
      <c r="L67" s="41">
        <f t="shared" si="36"/>
        <v>153.61336958120245</v>
      </c>
      <c r="M67" s="41">
        <f t="shared" si="36"/>
        <v>296.15859268378358</v>
      </c>
      <c r="N67" s="41">
        <f t="shared" si="6"/>
        <v>364.58859084537562</v>
      </c>
      <c r="O67" s="41">
        <f t="shared" ref="O67:Q67" si="37">O$51*O89/SUM(O$73,O$91)</f>
        <v>312.62866693313589</v>
      </c>
      <c r="P67" s="41">
        <f t="shared" si="37"/>
        <v>378.96474332829797</v>
      </c>
      <c r="Q67" s="42">
        <f t="shared" si="37"/>
        <v>343.14976624032312</v>
      </c>
    </row>
    <row r="68" spans="2:17" ht="12.95" customHeight="1" x14ac:dyDescent="0.15">
      <c r="B68" s="43" t="str">
        <f t="shared" si="4"/>
        <v>37</v>
      </c>
      <c r="C68" s="44" t="str">
        <f>IF(県外・宿泊!C68="","",県外・宿泊!C68)</f>
        <v>対個人サービス</v>
      </c>
      <c r="D68" s="45" t="s">
        <v>30</v>
      </c>
      <c r="E68" s="46">
        <f>E$51*E91/SUM(E$73,E$91)</f>
        <v>1118.2230335762945</v>
      </c>
      <c r="F68" s="46">
        <f t="shared" ref="F68:M68" si="38">F$51*F91/SUM(F$73,F$91)</f>
        <v>1120.8882034572484</v>
      </c>
      <c r="G68" s="46">
        <f t="shared" si="38"/>
        <v>1143.3559940359205</v>
      </c>
      <c r="H68" s="46">
        <f t="shared" si="38"/>
        <v>1022.4652437886352</v>
      </c>
      <c r="I68" s="46">
        <f t="shared" si="38"/>
        <v>1014.4369652899404</v>
      </c>
      <c r="J68" s="46">
        <f t="shared" si="38"/>
        <v>1309.0721815742961</v>
      </c>
      <c r="K68" s="46">
        <f t="shared" si="38"/>
        <v>1272.2353594947185</v>
      </c>
      <c r="L68" s="46">
        <f t="shared" si="38"/>
        <v>1553.5577551284375</v>
      </c>
      <c r="M68" s="46">
        <f t="shared" si="38"/>
        <v>1404.6806309441192</v>
      </c>
      <c r="N68" s="46">
        <f>N$51*N91/SUM(N$73,N$91)</f>
        <v>1824.8902302252482</v>
      </c>
      <c r="O68" s="46">
        <f t="shared" ref="O68:Q68" si="39">O$51*O91/SUM(O$73,O$91)</f>
        <v>1691.6168139100823</v>
      </c>
      <c r="P68" s="46">
        <f t="shared" si="39"/>
        <v>2175.7824871225025</v>
      </c>
      <c r="Q68" s="47">
        <f t="shared" si="39"/>
        <v>1990.896851657355</v>
      </c>
    </row>
    <row r="69" spans="2:17" ht="12.95" customHeight="1" x14ac:dyDescent="0.15">
      <c r="M69" s="111"/>
      <c r="Q69" s="111"/>
    </row>
    <row r="70" spans="2:17" ht="20.100000000000001" customHeight="1" x14ac:dyDescent="0.15">
      <c r="B70" s="2" t="s">
        <v>80</v>
      </c>
      <c r="M70" s="111"/>
      <c r="Q70" s="111"/>
    </row>
    <row r="71" spans="2:17" ht="12.95" customHeight="1" x14ac:dyDescent="0.15">
      <c r="B71" s="3" t="s">
        <v>72</v>
      </c>
      <c r="M71" s="111"/>
      <c r="Q71" s="111"/>
    </row>
    <row r="72" spans="2:17" ht="27.95" customHeight="1" x14ac:dyDescent="0.15">
      <c r="B72" s="30"/>
      <c r="C72" s="5"/>
      <c r="D72" s="31" t="s">
        <v>1</v>
      </c>
      <c r="E72" s="113">
        <f>県外・宿泊!E4</f>
        <v>2010</v>
      </c>
      <c r="F72" s="113">
        <f>県外・宿泊!F4</f>
        <v>2011</v>
      </c>
      <c r="G72" s="113">
        <f>県外・宿泊!G4</f>
        <v>2012</v>
      </c>
      <c r="H72" s="113">
        <f>県外・宿泊!H4</f>
        <v>2013</v>
      </c>
      <c r="I72" s="113">
        <f>県外・宿泊!I4</f>
        <v>2014</v>
      </c>
      <c r="J72" s="113">
        <f>県外・宿泊!J4</f>
        <v>2015</v>
      </c>
      <c r="K72" s="113">
        <f>県外・宿泊!K4</f>
        <v>2016</v>
      </c>
      <c r="L72" s="113">
        <f>県外・宿泊!L4</f>
        <v>2017</v>
      </c>
      <c r="M72" s="113">
        <f>県外・宿泊!M4</f>
        <v>2018</v>
      </c>
      <c r="N72" s="113">
        <f>県外・宿泊!N4</f>
        <v>2019</v>
      </c>
      <c r="O72" s="113">
        <f>県外・宿泊!O4</f>
        <v>2020</v>
      </c>
      <c r="P72" s="113">
        <f>県外・宿泊!P4</f>
        <v>2021</v>
      </c>
      <c r="Q72" s="115">
        <f>県外・宿泊!Q4</f>
        <v>2022</v>
      </c>
    </row>
    <row r="73" spans="2:17" ht="12.95" customHeight="1" x14ac:dyDescent="0.15">
      <c r="B73" s="36"/>
      <c r="C73" s="37"/>
      <c r="D73" s="37" t="s">
        <v>33</v>
      </c>
      <c r="E73" s="41">
        <f>県外・宿泊!E73</f>
        <v>1201265.2112735924</v>
      </c>
      <c r="F73" s="41">
        <f>県外・宿泊!F73</f>
        <v>1151842.8501366607</v>
      </c>
      <c r="G73" s="41">
        <f>県外・宿泊!G73</f>
        <v>1144897.0665729961</v>
      </c>
      <c r="H73" s="41">
        <f>県外・宿泊!H73</f>
        <v>1192562.7600954236</v>
      </c>
      <c r="I73" s="41">
        <f>県外・宿泊!I73</f>
        <v>1068807</v>
      </c>
      <c r="J73" s="41">
        <f>県外・宿泊!J73</f>
        <v>1181167</v>
      </c>
      <c r="K73" s="41">
        <f>県外・宿泊!K73</f>
        <v>1135132</v>
      </c>
      <c r="L73" s="41">
        <f>県外・宿泊!L73</f>
        <v>1154799</v>
      </c>
      <c r="M73" s="41">
        <f>県外・宿泊!M73</f>
        <v>1319745</v>
      </c>
      <c r="N73" s="41">
        <f>県外・宿泊!N73</f>
        <v>1303916</v>
      </c>
      <c r="O73" s="41">
        <f>県外・宿泊!O73</f>
        <v>624529.63199999998</v>
      </c>
      <c r="P73" s="41">
        <f>県外・宿泊!P73</f>
        <v>500609</v>
      </c>
      <c r="Q73" s="42">
        <f>県外・宿泊!Q73</f>
        <v>1160279</v>
      </c>
    </row>
    <row r="74" spans="2:17" ht="12.95" customHeight="1" x14ac:dyDescent="0.15">
      <c r="B74" s="36"/>
      <c r="C74" s="37"/>
      <c r="D74" s="40" t="s">
        <v>59</v>
      </c>
      <c r="E74" s="41">
        <f>県外・宿泊!E74</f>
        <v>57614.562585856613</v>
      </c>
      <c r="F74" s="41">
        <f>県外・宿泊!F74</f>
        <v>55647.091741476877</v>
      </c>
      <c r="G74" s="41">
        <f>県外・宿泊!G74</f>
        <v>47762.669107641399</v>
      </c>
      <c r="H74" s="41">
        <f>県外・宿泊!H74</f>
        <v>65054.46232597957</v>
      </c>
      <c r="I74" s="41">
        <f>県外・宿泊!I74</f>
        <v>49895</v>
      </c>
      <c r="J74" s="41">
        <f>県外・宿泊!J74</f>
        <v>62682</v>
      </c>
      <c r="K74" s="41">
        <f>県外・宿泊!K74</f>
        <v>62089</v>
      </c>
      <c r="L74" s="41">
        <f>県外・宿泊!L74</f>
        <v>60429</v>
      </c>
      <c r="M74" s="41">
        <f>県外・宿泊!M74</f>
        <v>56306</v>
      </c>
      <c r="N74" s="41">
        <f>県外・宿泊!N74</f>
        <v>59526</v>
      </c>
      <c r="O74" s="41">
        <f>県外・宿泊!O74</f>
        <v>38766.985000000001</v>
      </c>
      <c r="P74" s="41">
        <f>県外・宿泊!P74</f>
        <v>31853</v>
      </c>
      <c r="Q74" s="42">
        <f>県外・宿泊!Q74</f>
        <v>58000</v>
      </c>
    </row>
    <row r="75" spans="2:17" ht="12.95" customHeight="1" x14ac:dyDescent="0.15">
      <c r="B75" s="36"/>
      <c r="C75" s="37"/>
      <c r="D75" s="40" t="s">
        <v>60</v>
      </c>
      <c r="E75" s="41">
        <f>県外・宿泊!E75</f>
        <v>48705.737107264962</v>
      </c>
      <c r="F75" s="41">
        <f>県外・宿泊!F75</f>
        <v>46198.283123913672</v>
      </c>
      <c r="G75" s="41">
        <f>県外・宿泊!G75</f>
        <v>42614.88071014022</v>
      </c>
      <c r="H75" s="41">
        <f>県外・宿泊!H75</f>
        <v>46414.569191895251</v>
      </c>
      <c r="I75" s="41">
        <f>県外・宿泊!I75</f>
        <v>42424</v>
      </c>
      <c r="J75" s="41">
        <f>県外・宿泊!J75</f>
        <v>43614</v>
      </c>
      <c r="K75" s="41">
        <f>県外・宿泊!K75</f>
        <v>44565</v>
      </c>
      <c r="L75" s="41">
        <f>県外・宿泊!L75</f>
        <v>44785</v>
      </c>
      <c r="M75" s="41">
        <f>県外・宿泊!M75</f>
        <v>128083.81677957599</v>
      </c>
      <c r="N75" s="41">
        <f>県外・宿泊!N75</f>
        <v>128681.50604015926</v>
      </c>
      <c r="O75" s="41">
        <f>県外・宿泊!O75</f>
        <v>49876.891506718071</v>
      </c>
      <c r="P75" s="41">
        <f>県外・宿泊!P75</f>
        <v>39524.605864355151</v>
      </c>
      <c r="Q75" s="42">
        <f>県外・宿泊!Q75</f>
        <v>97941.495261423872</v>
      </c>
    </row>
    <row r="76" spans="2:17" ht="12.95" customHeight="1" x14ac:dyDescent="0.15">
      <c r="B76" s="36"/>
      <c r="C76" s="37"/>
      <c r="D76" s="40" t="s">
        <v>61</v>
      </c>
      <c r="E76" s="41">
        <f>県外・宿泊!E76</f>
        <v>106301.23498786296</v>
      </c>
      <c r="F76" s="41">
        <f>県外・宿泊!F76</f>
        <v>93880.11935405586</v>
      </c>
      <c r="G76" s="41">
        <f>県外・宿泊!G76</f>
        <v>94525.214151690336</v>
      </c>
      <c r="H76" s="41">
        <f>県外・宿泊!H76</f>
        <v>85703.552375700805</v>
      </c>
      <c r="I76" s="41">
        <f>県外・宿泊!I76</f>
        <v>72257</v>
      </c>
      <c r="J76" s="41">
        <f>県外・宿泊!J76</f>
        <v>76543</v>
      </c>
      <c r="K76" s="41">
        <f>県外・宿泊!K76</f>
        <v>75471</v>
      </c>
      <c r="L76" s="41">
        <f>県外・宿泊!L76</f>
        <v>60947</v>
      </c>
      <c r="M76" s="41">
        <f>県外・宿泊!M76</f>
        <v>78005</v>
      </c>
      <c r="N76" s="41">
        <f>県外・宿泊!N76</f>
        <v>69271</v>
      </c>
      <c r="O76" s="41">
        <f>県外・宿泊!O76</f>
        <v>39927.303999999996</v>
      </c>
      <c r="P76" s="41">
        <f>県外・宿泊!P76</f>
        <v>37839</v>
      </c>
      <c r="Q76" s="42">
        <f>県外・宿泊!Q76</f>
        <v>61439</v>
      </c>
    </row>
    <row r="77" spans="2:17" ht="12.95" customHeight="1" x14ac:dyDescent="0.15">
      <c r="B77" s="36"/>
      <c r="C77" s="37"/>
      <c r="D77" s="40" t="s">
        <v>62</v>
      </c>
      <c r="E77" s="41">
        <f>県外・宿泊!E77</f>
        <v>91154.20865915218</v>
      </c>
      <c r="F77" s="41">
        <f>県外・宿泊!F77</f>
        <v>93654.47614130078</v>
      </c>
      <c r="G77" s="41">
        <f>県外・宿泊!G77</f>
        <v>85309.79284535737</v>
      </c>
      <c r="H77" s="41">
        <f>県外・宿泊!H77</f>
        <v>79918.5846614287</v>
      </c>
      <c r="I77" s="41">
        <f>県外・宿泊!I77</f>
        <v>71953</v>
      </c>
      <c r="J77" s="41">
        <f>県外・宿泊!J77</f>
        <v>77176</v>
      </c>
      <c r="K77" s="41">
        <f>県外・宿泊!K77</f>
        <v>71723</v>
      </c>
      <c r="L77" s="41">
        <f>県外・宿泊!L77</f>
        <v>75808</v>
      </c>
      <c r="M77" s="41">
        <f>県外・宿泊!M77</f>
        <v>216808.70788045321</v>
      </c>
      <c r="N77" s="41">
        <f>県外・宿泊!N77</f>
        <v>217820.4222371864</v>
      </c>
      <c r="O77" s="41">
        <f>県外・宿泊!O77</f>
        <v>84427.093699704885</v>
      </c>
      <c r="P77" s="41">
        <f>県外・宿泊!P77</f>
        <v>66903.68028056348</v>
      </c>
      <c r="Q77" s="42">
        <f>県外・宿泊!Q77</f>
        <v>165786.51050079314</v>
      </c>
    </row>
    <row r="78" spans="2:17" ht="12.95" customHeight="1" x14ac:dyDescent="0.15">
      <c r="B78" s="36"/>
      <c r="C78" s="37"/>
      <c r="D78" s="40" t="s">
        <v>63</v>
      </c>
      <c r="E78" s="41">
        <f>県外・宿泊!E78</f>
        <v>398475.60005647293</v>
      </c>
      <c r="F78" s="41">
        <f>県外・宿泊!F78</f>
        <v>403341.00241698505</v>
      </c>
      <c r="G78" s="41">
        <f>県外・宿泊!G78</f>
        <v>415800.42016477539</v>
      </c>
      <c r="H78" s="41">
        <f>県外・宿泊!H78</f>
        <v>408246.78571793123</v>
      </c>
      <c r="I78" s="41">
        <f>県外・宿泊!I78</f>
        <v>357762</v>
      </c>
      <c r="J78" s="41">
        <f>県外・宿泊!J78</f>
        <v>433849</v>
      </c>
      <c r="K78" s="41">
        <f>県外・宿泊!K78</f>
        <v>415771</v>
      </c>
      <c r="L78" s="41">
        <f>県外・宿泊!L78</f>
        <v>444453</v>
      </c>
      <c r="M78" s="41">
        <f>県外・宿泊!M78</f>
        <v>249032</v>
      </c>
      <c r="N78" s="41">
        <f>県外・宿泊!N78</f>
        <v>246919</v>
      </c>
      <c r="O78" s="41">
        <f>県外・宿泊!O78</f>
        <v>123905.117</v>
      </c>
      <c r="P78" s="41">
        <f>県外・宿泊!P78</f>
        <v>98215</v>
      </c>
      <c r="Q78" s="42">
        <f>県外・宿泊!Q78</f>
        <v>227461</v>
      </c>
    </row>
    <row r="79" spans="2:17" ht="12.95" customHeight="1" x14ac:dyDescent="0.15">
      <c r="B79" s="36"/>
      <c r="C79" s="37"/>
      <c r="D79" s="40" t="s">
        <v>13</v>
      </c>
      <c r="E79" s="41">
        <f>県外・宿泊!E79</f>
        <v>189264.33112206741</v>
      </c>
      <c r="F79" s="41">
        <f>県外・宿泊!F79</f>
        <v>183831.46830262491</v>
      </c>
      <c r="G79" s="41">
        <f>県外・宿泊!G79</f>
        <v>194627.55556927167</v>
      </c>
      <c r="H79" s="41">
        <f>県外・宿泊!H79</f>
        <v>208686.22260318059</v>
      </c>
      <c r="I79" s="41">
        <f>県外・宿泊!I79</f>
        <v>176240</v>
      </c>
      <c r="J79" s="41">
        <f>県外・宿泊!J79</f>
        <v>213199</v>
      </c>
      <c r="K79" s="41">
        <f>県外・宿泊!K79</f>
        <v>196960</v>
      </c>
      <c r="L79" s="41">
        <f>県外・宿泊!L79</f>
        <v>188621</v>
      </c>
      <c r="M79" s="41">
        <f>県外・宿泊!M79</f>
        <v>137031</v>
      </c>
      <c r="N79" s="41">
        <f>県外・宿泊!N79</f>
        <v>131462</v>
      </c>
      <c r="O79" s="41">
        <f>県外・宿泊!O79</f>
        <v>82532.733999999997</v>
      </c>
      <c r="P79" s="41">
        <f>県外・宿泊!P79</f>
        <v>68629</v>
      </c>
      <c r="Q79" s="42">
        <f>県外・宿泊!Q79</f>
        <v>136748</v>
      </c>
    </row>
    <row r="80" spans="2:17" ht="12.95" customHeight="1" x14ac:dyDescent="0.15">
      <c r="B80" s="36"/>
      <c r="C80" s="37"/>
      <c r="D80" s="40" t="s">
        <v>64</v>
      </c>
      <c r="E80" s="41">
        <f>県外・宿泊!E80</f>
        <v>103349.09846844674</v>
      </c>
      <c r="F80" s="41">
        <f>県外・宿泊!F80</f>
        <v>104133.06007076285</v>
      </c>
      <c r="G80" s="41">
        <f>県外・宿泊!G80</f>
        <v>100103.53436919238</v>
      </c>
      <c r="H80" s="41">
        <f>県外・宿泊!H80</f>
        <v>91085.637425860448</v>
      </c>
      <c r="I80" s="41">
        <f>県外・宿泊!I80</f>
        <v>88628</v>
      </c>
      <c r="J80" s="41">
        <f>県外・宿泊!J80</f>
        <v>96839</v>
      </c>
      <c r="K80" s="41">
        <f>県外・宿泊!K80</f>
        <v>96853</v>
      </c>
      <c r="L80" s="41">
        <f>県外・宿泊!L80</f>
        <v>95454</v>
      </c>
      <c r="M80" s="41">
        <f>県外・宿泊!M80</f>
        <v>87218</v>
      </c>
      <c r="N80" s="41">
        <f>県外・宿泊!N80</f>
        <v>101390</v>
      </c>
      <c r="O80" s="41">
        <f>県外・宿泊!O80</f>
        <v>58635.455000000002</v>
      </c>
      <c r="P80" s="41">
        <f>県外・宿泊!P80</f>
        <v>43431</v>
      </c>
      <c r="Q80" s="42">
        <f>県外・宿泊!Q80</f>
        <v>104128</v>
      </c>
    </row>
    <row r="81" spans="2:17" ht="12.95" customHeight="1" x14ac:dyDescent="0.15">
      <c r="B81" s="36"/>
      <c r="C81" s="37"/>
      <c r="D81" s="40" t="s">
        <v>17</v>
      </c>
      <c r="E81" s="41">
        <f>県外・宿泊!E81</f>
        <v>40766.486557204073</v>
      </c>
      <c r="F81" s="41">
        <f>県外・宿泊!F81</f>
        <v>40773.796688706178</v>
      </c>
      <c r="G81" s="41">
        <f>県外・宿泊!G81</f>
        <v>30908.681629011237</v>
      </c>
      <c r="H81" s="41">
        <f>県外・宿泊!H81</f>
        <v>50966.910943294628</v>
      </c>
      <c r="I81" s="41">
        <f>県外・宿泊!I81</f>
        <v>66161</v>
      </c>
      <c r="J81" s="41">
        <f>県外・宿泊!J81</f>
        <v>55195</v>
      </c>
      <c r="K81" s="41">
        <f>県外・宿泊!K81</f>
        <v>56469</v>
      </c>
      <c r="L81" s="41">
        <f>県外・宿泊!L81</f>
        <v>42658</v>
      </c>
      <c r="M81" s="41">
        <f>県外・宿泊!M81</f>
        <v>39517</v>
      </c>
      <c r="N81" s="41">
        <f>県外・宿泊!N81</f>
        <v>29922</v>
      </c>
      <c r="O81" s="41">
        <f>県外・宿泊!O81</f>
        <v>13903.156000000001</v>
      </c>
      <c r="P81" s="41">
        <f>県外・宿泊!P81</f>
        <v>13654</v>
      </c>
      <c r="Q81" s="42">
        <f>県外・宿泊!Q81</f>
        <v>53045</v>
      </c>
    </row>
    <row r="82" spans="2:17" ht="12.95" customHeight="1" x14ac:dyDescent="0.15">
      <c r="B82" s="36"/>
      <c r="C82" s="37"/>
      <c r="D82" s="40" t="s">
        <v>65</v>
      </c>
      <c r="E82" s="41">
        <f>県外・宿泊!E82</f>
        <v>43517.943691606975</v>
      </c>
      <c r="F82" s="41">
        <f>県外・宿泊!F82</f>
        <v>28526.787268297536</v>
      </c>
      <c r="G82" s="41">
        <f>県外・宿泊!G82</f>
        <v>28696.505808649308</v>
      </c>
      <c r="H82" s="41">
        <f>県外・宿泊!H82</f>
        <v>32113.418883014223</v>
      </c>
      <c r="I82" s="41">
        <f>県外・宿泊!I82</f>
        <v>31616</v>
      </c>
      <c r="J82" s="41">
        <f>県外・宿泊!J82</f>
        <v>29788</v>
      </c>
      <c r="K82" s="41">
        <f>県外・宿泊!K82</f>
        <v>22521</v>
      </c>
      <c r="L82" s="41">
        <f>県外・宿泊!L82</f>
        <v>26835</v>
      </c>
      <c r="M82" s="41">
        <f>県外・宿泊!M82</f>
        <v>26631</v>
      </c>
      <c r="N82" s="41">
        <f>県外・宿泊!N82</f>
        <v>16388</v>
      </c>
      <c r="O82" s="41">
        <f>県外・宿泊!O82</f>
        <v>10026.61</v>
      </c>
      <c r="P82" s="41">
        <f>県外・宿泊!P82</f>
        <v>6412</v>
      </c>
      <c r="Q82" s="42">
        <f>県外・宿泊!Q82</f>
        <v>20209</v>
      </c>
    </row>
    <row r="83" spans="2:17" ht="12.95" customHeight="1" x14ac:dyDescent="0.15">
      <c r="B83" s="36"/>
      <c r="C83" s="37"/>
      <c r="D83" s="40" t="s">
        <v>20</v>
      </c>
      <c r="E83" s="41">
        <f>県外・宿泊!E83</f>
        <v>13260.22703715438</v>
      </c>
      <c r="F83" s="41">
        <f>県外・宿泊!F83</f>
        <v>10959.151860469332</v>
      </c>
      <c r="G83" s="41">
        <f>県外・宿泊!G83</f>
        <v>10515.841194515759</v>
      </c>
      <c r="H83" s="41">
        <f>県外・宿泊!H83</f>
        <v>11178.418273004729</v>
      </c>
      <c r="I83" s="41">
        <f>県外・宿泊!I83</f>
        <v>9577</v>
      </c>
      <c r="J83" s="41">
        <f>県外・宿泊!J83</f>
        <v>13495</v>
      </c>
      <c r="K83" s="41">
        <f>県外・宿泊!K83</f>
        <v>8734</v>
      </c>
      <c r="L83" s="41">
        <f>県外・宿泊!L83</f>
        <v>8653</v>
      </c>
      <c r="M83" s="41">
        <f>県外・宿泊!M83</f>
        <v>24747.332066398816</v>
      </c>
      <c r="N83" s="41">
        <f>県外・宿泊!N83</f>
        <v>24862.812811555166</v>
      </c>
      <c r="O83" s="41">
        <f>県外・宿泊!O83</f>
        <v>9636.8146077398997</v>
      </c>
      <c r="P83" s="41">
        <f>県外・宿泊!P83</f>
        <v>7636.6286601376605</v>
      </c>
      <c r="Q83" s="42">
        <f>県外・宿泊!Q83</f>
        <v>18923.473450867496</v>
      </c>
    </row>
    <row r="84" spans="2:17" ht="12.95" customHeight="1" x14ac:dyDescent="0.15">
      <c r="B84" s="36"/>
      <c r="C84" s="37"/>
      <c r="D84" s="40" t="s">
        <v>66</v>
      </c>
      <c r="E84" s="41">
        <f>県外・宿泊!E84</f>
        <v>16609.266624965709</v>
      </c>
      <c r="F84" s="41">
        <f>県外・宿泊!F84</f>
        <v>21255.594424982868</v>
      </c>
      <c r="G84" s="41">
        <f>県外・宿泊!G84</f>
        <v>16723.683071019095</v>
      </c>
      <c r="H84" s="41">
        <f>県外・宿泊!H84</f>
        <v>18092.687150951639</v>
      </c>
      <c r="I84" s="41">
        <f>県外・宿泊!I84</f>
        <v>14729</v>
      </c>
      <c r="J84" s="41">
        <f>県外・宿泊!J84</f>
        <v>16050</v>
      </c>
      <c r="K84" s="41">
        <f>県外・宿泊!K84</f>
        <v>12921</v>
      </c>
      <c r="L84" s="41">
        <f>県外・宿泊!L84</f>
        <v>17887</v>
      </c>
      <c r="M84" s="41">
        <f>県外・宿泊!M84</f>
        <v>51156.307485458878</v>
      </c>
      <c r="N84" s="41">
        <f>県外・宿泊!N84</f>
        <v>51395.022854534524</v>
      </c>
      <c r="O84" s="41">
        <f>県外・宿泊!O84</f>
        <v>19920.686800952688</v>
      </c>
      <c r="P84" s="41">
        <f>県外・宿泊!P84</f>
        <v>15786.013734413767</v>
      </c>
      <c r="Q84" s="42">
        <f>県外・宿泊!Q84</f>
        <v>39117.551093917362</v>
      </c>
    </row>
    <row r="85" spans="2:17" ht="12.95" customHeight="1" x14ac:dyDescent="0.15">
      <c r="B85" s="36"/>
      <c r="C85" s="37"/>
      <c r="D85" s="40" t="s">
        <v>67</v>
      </c>
      <c r="E85" s="41">
        <f>県外・宿泊!E85</f>
        <v>10286.20524042844</v>
      </c>
      <c r="F85" s="41">
        <f>県外・宿泊!F85</f>
        <v>12987.498988247929</v>
      </c>
      <c r="G85" s="41">
        <f>県外・宿泊!G85</f>
        <v>11825.495263946688</v>
      </c>
      <c r="H85" s="41">
        <f>県外・宿泊!H85</f>
        <v>9753.7576630408039</v>
      </c>
      <c r="I85" s="41">
        <f>県外・宿泊!I85</f>
        <v>11608</v>
      </c>
      <c r="J85" s="41">
        <f>県外・宿泊!J85</f>
        <v>13531</v>
      </c>
      <c r="K85" s="41">
        <f>県外・宿泊!K85</f>
        <v>12426</v>
      </c>
      <c r="L85" s="41">
        <f>県外・宿泊!L85</f>
        <v>12499</v>
      </c>
      <c r="M85" s="41">
        <f>県外・宿泊!M85</f>
        <v>13181</v>
      </c>
      <c r="N85" s="41">
        <f>県外・宿泊!N85</f>
        <v>13262</v>
      </c>
      <c r="O85" s="41">
        <f>県外・宿泊!O85</f>
        <v>10405.790000000001</v>
      </c>
      <c r="P85" s="41">
        <f>県外・宿泊!P85</f>
        <v>5297</v>
      </c>
      <c r="Q85" s="42">
        <f>県外・宿泊!Q85</f>
        <v>15351</v>
      </c>
    </row>
    <row r="86" spans="2:17" ht="12.95" customHeight="1" x14ac:dyDescent="0.15">
      <c r="B86" s="36"/>
      <c r="C86" s="37"/>
      <c r="D86" s="40" t="s">
        <v>68</v>
      </c>
      <c r="E86" s="41">
        <f>県外・宿泊!E86</f>
        <v>1183.4395056739172</v>
      </c>
      <c r="F86" s="41">
        <f>県外・宿泊!F86</f>
        <v>1459.8113016303237</v>
      </c>
      <c r="G86" s="41">
        <f>県外・宿泊!G86</f>
        <v>2674.1104197464415</v>
      </c>
      <c r="H86" s="41">
        <f>県外・宿泊!H86</f>
        <v>1079.3212410742769</v>
      </c>
      <c r="I86" s="41">
        <f>県外・宿泊!I86</f>
        <v>386</v>
      </c>
      <c r="J86" s="41">
        <f>県外・宿泊!J86</f>
        <v>450</v>
      </c>
      <c r="K86" s="41">
        <f>県外・宿泊!K86</f>
        <v>1024</v>
      </c>
      <c r="L86" s="41">
        <f>県外・宿泊!L86</f>
        <v>1634</v>
      </c>
      <c r="M86" s="41">
        <f>県外・宿泊!M86</f>
        <v>0</v>
      </c>
      <c r="N86" s="41">
        <f>県外・宿泊!N86</f>
        <v>0</v>
      </c>
      <c r="O86" s="41">
        <f>県外・宿泊!O86</f>
        <v>0</v>
      </c>
      <c r="P86" s="41">
        <f>県外・宿泊!P86</f>
        <v>0</v>
      </c>
      <c r="Q86" s="42">
        <f>県外・宿泊!Q86</f>
        <v>0</v>
      </c>
    </row>
    <row r="87" spans="2:17" ht="12.95" customHeight="1" x14ac:dyDescent="0.15">
      <c r="B87" s="36"/>
      <c r="C87" s="37"/>
      <c r="D87" s="40" t="s">
        <v>69</v>
      </c>
      <c r="E87" s="41">
        <f>県外・宿泊!E87</f>
        <v>10176.015547002153</v>
      </c>
      <c r="F87" s="41">
        <f>県外・宿泊!F87</f>
        <v>2731.188038036938</v>
      </c>
      <c r="G87" s="41">
        <f>県外・宿泊!G87</f>
        <v>12629.136124178545</v>
      </c>
      <c r="H87" s="41">
        <f>県外・宿泊!H87</f>
        <v>11973.802570835216</v>
      </c>
      <c r="I87" s="41">
        <f>県外・宿泊!I87</f>
        <v>10472</v>
      </c>
      <c r="J87" s="41">
        <f>県外・宿泊!J87</f>
        <v>6667</v>
      </c>
      <c r="K87" s="41">
        <f>県外・宿泊!K87</f>
        <v>2840</v>
      </c>
      <c r="L87" s="41">
        <f>県外・宿泊!L87</f>
        <v>4502</v>
      </c>
      <c r="M87" s="41">
        <f>県外・宿泊!M87</f>
        <v>12875.591004614293</v>
      </c>
      <c r="N87" s="41">
        <f>県外・宿泊!N87</f>
        <v>12935.673555717249</v>
      </c>
      <c r="O87" s="41">
        <f>県外・宿泊!O87</f>
        <v>5013.8610151444627</v>
      </c>
      <c r="P87" s="41">
        <f>県外・宿泊!P87</f>
        <v>3973.200303702733</v>
      </c>
      <c r="Q87" s="42">
        <f>県外・宿泊!Q87</f>
        <v>9845.5422946729996</v>
      </c>
    </row>
    <row r="88" spans="2:17" ht="12.95" customHeight="1" x14ac:dyDescent="0.15">
      <c r="B88" s="36"/>
      <c r="C88" s="37"/>
      <c r="D88" s="40" t="s">
        <v>28</v>
      </c>
      <c r="E88" s="41">
        <f>県外・宿泊!E88</f>
        <v>6402.5733581522863</v>
      </c>
      <c r="F88" s="41">
        <f>県外・宿泊!F88</f>
        <v>8077.8146784790788</v>
      </c>
      <c r="G88" s="41">
        <f>県外・宿泊!G88</f>
        <v>5128.7491439152</v>
      </c>
      <c r="H88" s="41">
        <f>県外・宿泊!H88</f>
        <v>32763.257556396849</v>
      </c>
      <c r="I88" s="41">
        <f>県外・宿泊!I88</f>
        <v>16720</v>
      </c>
      <c r="J88" s="41">
        <f>県外・宿泊!J88</f>
        <v>856</v>
      </c>
      <c r="K88" s="41">
        <f>県外・宿泊!K88</f>
        <v>1996</v>
      </c>
      <c r="L88" s="41">
        <f>県外・宿泊!L88</f>
        <v>16402</v>
      </c>
      <c r="M88" s="41">
        <f>県外・宿泊!M88</f>
        <v>46909.250035025238</v>
      </c>
      <c r="N88" s="41">
        <f>県外・宿泊!N88</f>
        <v>47128.146970429661</v>
      </c>
      <c r="O88" s="41">
        <f>県外・宿泊!O88</f>
        <v>18266.847705552969</v>
      </c>
      <c r="P88" s="41">
        <f>県外・宿泊!P88</f>
        <v>14475.44011135767</v>
      </c>
      <c r="Q88" s="42">
        <f>県外・宿泊!Q88</f>
        <v>35869.965508046764</v>
      </c>
    </row>
    <row r="89" spans="2:17" ht="12.95" customHeight="1" x14ac:dyDescent="0.15">
      <c r="B89" s="36"/>
      <c r="C89" s="37"/>
      <c r="D89" s="40" t="s">
        <v>70</v>
      </c>
      <c r="E89" s="41">
        <f>県外・宿泊!E89</f>
        <v>64198.280724278433</v>
      </c>
      <c r="F89" s="41">
        <f>県外・宿泊!F89</f>
        <v>44385.705736692449</v>
      </c>
      <c r="G89" s="41">
        <f>県外・宿泊!G89</f>
        <v>45050.79699994054</v>
      </c>
      <c r="H89" s="41">
        <f>県外・宿泊!H89</f>
        <v>39531.371511833539</v>
      </c>
      <c r="I89" s="41">
        <f>県外・宿泊!I89</f>
        <v>48378</v>
      </c>
      <c r="J89" s="41">
        <f>県外・宿泊!J89</f>
        <v>41233</v>
      </c>
      <c r="K89" s="41">
        <f>県外・宿泊!K89</f>
        <v>52770</v>
      </c>
      <c r="L89" s="41">
        <f>県外・宿泊!L89</f>
        <v>53232</v>
      </c>
      <c r="M89" s="41">
        <f>県外・宿泊!M89</f>
        <v>152241.99474847357</v>
      </c>
      <c r="N89" s="41">
        <f>県外・宿泊!N89</f>
        <v>152952.41553041773</v>
      </c>
      <c r="O89" s="41">
        <f>県外・宿泊!O89</f>
        <v>59284.284664187035</v>
      </c>
      <c r="P89" s="41">
        <f>県外・宿泊!P89</f>
        <v>46979.431045469544</v>
      </c>
      <c r="Q89" s="42">
        <f>県外・宿泊!Q89</f>
        <v>116414.46189027835</v>
      </c>
    </row>
    <row r="90" spans="2:17" ht="12.95" customHeight="1" x14ac:dyDescent="0.15">
      <c r="B90" s="36"/>
      <c r="C90" s="37"/>
      <c r="D90" s="40"/>
      <c r="E90" s="41"/>
      <c r="F90" s="41"/>
      <c r="G90" s="41"/>
      <c r="H90" s="41"/>
      <c r="I90" s="41"/>
      <c r="J90" s="41"/>
      <c r="K90" s="41"/>
      <c r="L90" s="41"/>
      <c r="M90" s="41"/>
      <c r="N90" s="41"/>
      <c r="O90" s="41"/>
      <c r="P90" s="41"/>
      <c r="Q90" s="42"/>
    </row>
    <row r="91" spans="2:17" ht="12.95" customHeight="1" x14ac:dyDescent="0.15">
      <c r="B91" s="43"/>
      <c r="C91" s="44"/>
      <c r="D91" s="44" t="s">
        <v>71</v>
      </c>
      <c r="E91" s="46">
        <f>県外・宿泊!E91</f>
        <v>492445.84334222763</v>
      </c>
      <c r="F91" s="46">
        <f>県外・宿泊!F91</f>
        <v>449212.5408996956</v>
      </c>
      <c r="G91" s="46">
        <f>県外・宿泊!G91</f>
        <v>471102.06302451383</v>
      </c>
      <c r="H91" s="46">
        <f>県外・宿泊!H91</f>
        <v>493359.02324245375</v>
      </c>
      <c r="I91" s="46">
        <f>県外・宿泊!I91</f>
        <v>457955</v>
      </c>
      <c r="J91" s="46">
        <f>県外・宿泊!J91</f>
        <v>517840</v>
      </c>
      <c r="K91" s="46">
        <f>県外・宿泊!K91</f>
        <v>510525</v>
      </c>
      <c r="L91" s="46">
        <f>県外・宿泊!L91</f>
        <v>538358</v>
      </c>
      <c r="M91" s="46">
        <f>県外・宿泊!M91</f>
        <v>722084</v>
      </c>
      <c r="N91" s="46">
        <f>県外・宿泊!N91</f>
        <v>765579</v>
      </c>
      <c r="O91" s="46">
        <f>県外・宿泊!O91</f>
        <v>320784.05900000001</v>
      </c>
      <c r="P91" s="46">
        <f>県外・宿泊!P91</f>
        <v>269727</v>
      </c>
      <c r="Q91" s="47">
        <f>県外・宿泊!Q91</f>
        <v>675417</v>
      </c>
    </row>
  </sheetData>
  <sheetProtection sheet="1"/>
  <phoneticPr fontId="9"/>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B1:Q91"/>
  <sheetViews>
    <sheetView topLeftCell="A64" workbookViewId="0">
      <selection activeCell="M97" sqref="M97"/>
    </sheetView>
  </sheetViews>
  <sheetFormatPr defaultColWidth="8.625" defaultRowHeight="12.95" customHeight="1" x14ac:dyDescent="0.15"/>
  <cols>
    <col min="1" max="1" width="1.625" style="1" customWidth="1"/>
    <col min="2" max="2" width="10.625" style="1" customWidth="1"/>
    <col min="3" max="3" width="22.625" style="1" customWidth="1"/>
    <col min="4" max="4" width="20.625" style="1" customWidth="1"/>
    <col min="5" max="13" width="10.625" style="1" customWidth="1"/>
    <col min="14" max="16" width="10.625" style="111" customWidth="1"/>
    <col min="17" max="17" width="10.625" style="1" customWidth="1"/>
    <col min="18" max="16384" width="8.625" style="1"/>
  </cols>
  <sheetData>
    <row r="1" spans="2:17" ht="20.100000000000001" customHeight="1" x14ac:dyDescent="0.15">
      <c r="B1" s="110" t="str">
        <f>入力・結果!B1</f>
        <v>鳥取県観光消費額試算ファイル ver.1.01</v>
      </c>
    </row>
    <row r="2" spans="2:17" ht="20.100000000000001" customHeight="1" x14ac:dyDescent="0.15">
      <c r="B2" s="2" t="s">
        <v>88</v>
      </c>
    </row>
    <row r="3" spans="2:17" ht="12.95" customHeight="1" x14ac:dyDescent="0.15">
      <c r="B3" s="3" t="s">
        <v>0</v>
      </c>
    </row>
    <row r="4" spans="2:17" ht="27.95" customHeight="1" x14ac:dyDescent="0.15">
      <c r="B4" s="4" t="s">
        <v>31</v>
      </c>
      <c r="C4" s="5" t="s">
        <v>32</v>
      </c>
      <c r="D4" s="6"/>
      <c r="E4" s="113">
        <f>県外・宿泊!E4</f>
        <v>2010</v>
      </c>
      <c r="F4" s="113">
        <f>県外・宿泊!F4</f>
        <v>2011</v>
      </c>
      <c r="G4" s="113">
        <f>県外・宿泊!G4</f>
        <v>2012</v>
      </c>
      <c r="H4" s="113">
        <f>県外・宿泊!H4</f>
        <v>2013</v>
      </c>
      <c r="I4" s="113">
        <f>県外・宿泊!I4</f>
        <v>2014</v>
      </c>
      <c r="J4" s="113">
        <f>県外・宿泊!J4</f>
        <v>2015</v>
      </c>
      <c r="K4" s="113">
        <f>県外・宿泊!K4</f>
        <v>2016</v>
      </c>
      <c r="L4" s="113">
        <f>県外・宿泊!L4</f>
        <v>2017</v>
      </c>
      <c r="M4" s="113">
        <f>県外・宿泊!M4</f>
        <v>2018</v>
      </c>
      <c r="N4" s="113">
        <f>県外・宿泊!N4</f>
        <v>2019</v>
      </c>
      <c r="O4" s="113">
        <f>県外・宿泊!O4</f>
        <v>2020</v>
      </c>
      <c r="P4" s="113">
        <f>県外・宿泊!P4</f>
        <v>2021</v>
      </c>
      <c r="Q4" s="115">
        <f>県外・宿泊!Q4</f>
        <v>2022</v>
      </c>
    </row>
    <row r="5" spans="2:17" ht="12.95" customHeight="1" x14ac:dyDescent="0.15">
      <c r="B5" s="7" t="str">
        <f>入力・結果!I6</f>
        <v>01</v>
      </c>
      <c r="C5" s="8" t="str">
        <f>入力・結果!J6</f>
        <v>農業</v>
      </c>
      <c r="D5" s="9"/>
      <c r="E5" s="10">
        <f t="shared" ref="E5:Q14" si="0">SUMIF($B$48:$B$68,$B5,E$48:E$68)</f>
        <v>104.05495193678215</v>
      </c>
      <c r="F5" s="10">
        <f t="shared" si="0"/>
        <v>93.565133709139616</v>
      </c>
      <c r="G5" s="10">
        <f t="shared" si="0"/>
        <v>104.56245563229461</v>
      </c>
      <c r="H5" s="10">
        <f t="shared" si="0"/>
        <v>154.17292313378428</v>
      </c>
      <c r="I5" s="10">
        <f t="shared" si="0"/>
        <v>208.08174018126888</v>
      </c>
      <c r="J5" s="10">
        <f t="shared" si="0"/>
        <v>264.18991162779707</v>
      </c>
      <c r="K5" s="10">
        <f t="shared" si="0"/>
        <v>252.45358923365859</v>
      </c>
      <c r="L5" s="10">
        <f t="shared" si="0"/>
        <v>243.49837779264485</v>
      </c>
      <c r="M5" s="10">
        <f t="shared" si="0"/>
        <v>193.27988255384099</v>
      </c>
      <c r="N5" s="10">
        <f t="shared" si="0"/>
        <v>239.45299294794839</v>
      </c>
      <c r="O5" s="10">
        <f t="shared" si="0"/>
        <v>306.27223562924195</v>
      </c>
      <c r="P5" s="10">
        <f t="shared" si="0"/>
        <v>280.78078826132759</v>
      </c>
      <c r="Q5" s="9">
        <f t="shared" si="0"/>
        <v>241.94056036519115</v>
      </c>
    </row>
    <row r="6" spans="2:17" ht="12.95" customHeight="1" x14ac:dyDescent="0.15">
      <c r="B6" s="11" t="str">
        <f>入力・結果!I7</f>
        <v>02</v>
      </c>
      <c r="C6" s="12" t="str">
        <f>入力・結果!J7</f>
        <v>林業</v>
      </c>
      <c r="D6" s="13"/>
      <c r="E6" s="14">
        <f t="shared" si="0"/>
        <v>0</v>
      </c>
      <c r="F6" s="14">
        <f t="shared" si="0"/>
        <v>0</v>
      </c>
      <c r="G6" s="14">
        <f t="shared" si="0"/>
        <v>0</v>
      </c>
      <c r="H6" s="14">
        <f t="shared" si="0"/>
        <v>0</v>
      </c>
      <c r="I6" s="14">
        <f t="shared" si="0"/>
        <v>0</v>
      </c>
      <c r="J6" s="14">
        <f t="shared" si="0"/>
        <v>0</v>
      </c>
      <c r="K6" s="14">
        <f t="shared" si="0"/>
        <v>0</v>
      </c>
      <c r="L6" s="14">
        <f t="shared" si="0"/>
        <v>0</v>
      </c>
      <c r="M6" s="14">
        <f t="shared" si="0"/>
        <v>0</v>
      </c>
      <c r="N6" s="14">
        <f t="shared" si="0"/>
        <v>0</v>
      </c>
      <c r="O6" s="14">
        <f t="shared" si="0"/>
        <v>0</v>
      </c>
      <c r="P6" s="14">
        <f t="shared" si="0"/>
        <v>0</v>
      </c>
      <c r="Q6" s="13">
        <f t="shared" si="0"/>
        <v>0</v>
      </c>
    </row>
    <row r="7" spans="2:17" ht="12.95" customHeight="1" x14ac:dyDescent="0.15">
      <c r="B7" s="11" t="str">
        <f>入力・結果!I8</f>
        <v>03</v>
      </c>
      <c r="C7" s="12" t="str">
        <f>入力・結果!J8</f>
        <v>漁業</v>
      </c>
      <c r="D7" s="13"/>
      <c r="E7" s="14">
        <f t="shared" si="0"/>
        <v>95.861017953367281</v>
      </c>
      <c r="F7" s="14">
        <f t="shared" si="0"/>
        <v>93.139782061227933</v>
      </c>
      <c r="G7" s="14">
        <f t="shared" si="0"/>
        <v>101.35879606685876</v>
      </c>
      <c r="H7" s="14">
        <f t="shared" si="0"/>
        <v>127.96625857446382</v>
      </c>
      <c r="I7" s="14">
        <f t="shared" si="0"/>
        <v>154.41346223564955</v>
      </c>
      <c r="J7" s="14">
        <f t="shared" si="0"/>
        <v>195.48368422296261</v>
      </c>
      <c r="K7" s="14">
        <f t="shared" si="0"/>
        <v>174.95751090708094</v>
      </c>
      <c r="L7" s="14">
        <f t="shared" si="0"/>
        <v>134.18255301117378</v>
      </c>
      <c r="M7" s="14">
        <f t="shared" si="0"/>
        <v>170.62006633756877</v>
      </c>
      <c r="N7" s="14">
        <f t="shared" si="0"/>
        <v>165.97406562303723</v>
      </c>
      <c r="O7" s="14">
        <f t="shared" si="0"/>
        <v>175.73232275745832</v>
      </c>
      <c r="P7" s="14">
        <f t="shared" si="0"/>
        <v>335.77132847931</v>
      </c>
      <c r="Q7" s="13">
        <f t="shared" si="0"/>
        <v>160.88167239960265</v>
      </c>
    </row>
    <row r="8" spans="2:17" ht="12.95" customHeight="1" x14ac:dyDescent="0.15">
      <c r="B8" s="11" t="str">
        <f>入力・結果!I9</f>
        <v>04</v>
      </c>
      <c r="C8" s="12" t="str">
        <f>入力・結果!J9</f>
        <v>鉱業</v>
      </c>
      <c r="D8" s="13"/>
      <c r="E8" s="14">
        <f t="shared" si="0"/>
        <v>0</v>
      </c>
      <c r="F8" s="14">
        <f t="shared" si="0"/>
        <v>0</v>
      </c>
      <c r="G8" s="14">
        <f t="shared" si="0"/>
        <v>0</v>
      </c>
      <c r="H8" s="14">
        <f t="shared" si="0"/>
        <v>0</v>
      </c>
      <c r="I8" s="14">
        <f t="shared" si="0"/>
        <v>0</v>
      </c>
      <c r="J8" s="14">
        <f t="shared" si="0"/>
        <v>0</v>
      </c>
      <c r="K8" s="14">
        <f t="shared" si="0"/>
        <v>0</v>
      </c>
      <c r="L8" s="14">
        <f t="shared" si="0"/>
        <v>0</v>
      </c>
      <c r="M8" s="14">
        <f t="shared" si="0"/>
        <v>0</v>
      </c>
      <c r="N8" s="14">
        <f t="shared" si="0"/>
        <v>0</v>
      </c>
      <c r="O8" s="14">
        <f t="shared" si="0"/>
        <v>0</v>
      </c>
      <c r="P8" s="14">
        <f t="shared" si="0"/>
        <v>0</v>
      </c>
      <c r="Q8" s="13">
        <f t="shared" si="0"/>
        <v>0</v>
      </c>
    </row>
    <row r="9" spans="2:17" ht="12.95" customHeight="1" x14ac:dyDescent="0.15">
      <c r="B9" s="11" t="str">
        <f>入力・結果!I10</f>
        <v>05</v>
      </c>
      <c r="C9" s="12" t="str">
        <f>入力・結果!J10</f>
        <v>飲食料品</v>
      </c>
      <c r="D9" s="13"/>
      <c r="E9" s="14">
        <f t="shared" si="0"/>
        <v>823.23218243519693</v>
      </c>
      <c r="F9" s="14">
        <f t="shared" si="0"/>
        <v>745.62185504191893</v>
      </c>
      <c r="G9" s="14">
        <f t="shared" si="0"/>
        <v>756.85817804794397</v>
      </c>
      <c r="H9" s="14">
        <f t="shared" si="0"/>
        <v>1025.9219796242674</v>
      </c>
      <c r="I9" s="14">
        <f t="shared" si="0"/>
        <v>1285.1889607250755</v>
      </c>
      <c r="J9" s="14">
        <f t="shared" si="0"/>
        <v>1777.0701306679898</v>
      </c>
      <c r="K9" s="14">
        <f t="shared" si="0"/>
        <v>1616.8404017218795</v>
      </c>
      <c r="L9" s="14">
        <f t="shared" si="0"/>
        <v>1541.3428783495492</v>
      </c>
      <c r="M9" s="14">
        <f t="shared" si="0"/>
        <v>1347.5777806342853</v>
      </c>
      <c r="N9" s="14">
        <f t="shared" si="0"/>
        <v>1265.7121943775617</v>
      </c>
      <c r="O9" s="14">
        <f t="shared" si="0"/>
        <v>1346.259933439937</v>
      </c>
      <c r="P9" s="14">
        <f t="shared" si="0"/>
        <v>1245.8996622757206</v>
      </c>
      <c r="Q9" s="13">
        <f t="shared" si="0"/>
        <v>1454.8518571483357</v>
      </c>
    </row>
    <row r="10" spans="2:17" ht="12.95" customHeight="1" x14ac:dyDescent="0.15">
      <c r="B10" s="15" t="str">
        <f>入力・結果!I11</f>
        <v>06</v>
      </c>
      <c r="C10" s="16" t="str">
        <f>入力・結果!J11</f>
        <v>繊維製品</v>
      </c>
      <c r="D10" s="17"/>
      <c r="E10" s="18">
        <f t="shared" si="0"/>
        <v>170.6301931038783</v>
      </c>
      <c r="F10" s="18">
        <f t="shared" si="0"/>
        <v>280.89278774315113</v>
      </c>
      <c r="G10" s="18">
        <f t="shared" si="0"/>
        <v>171.44163218133627</v>
      </c>
      <c r="H10" s="18">
        <f t="shared" si="0"/>
        <v>287.75189439474076</v>
      </c>
      <c r="I10" s="18">
        <f t="shared" si="0"/>
        <v>365.22774924471298</v>
      </c>
      <c r="J10" s="18">
        <f t="shared" si="0"/>
        <v>425.56360908296119</v>
      </c>
      <c r="K10" s="18">
        <f t="shared" si="0"/>
        <v>434.77424006735998</v>
      </c>
      <c r="L10" s="18">
        <f t="shared" si="0"/>
        <v>346.26140372874312</v>
      </c>
      <c r="M10" s="18">
        <f t="shared" si="0"/>
        <v>325.79498030765302</v>
      </c>
      <c r="N10" s="18">
        <f t="shared" si="0"/>
        <v>329.31539446171462</v>
      </c>
      <c r="O10" s="18">
        <f t="shared" si="0"/>
        <v>381.94167772310499</v>
      </c>
      <c r="P10" s="18">
        <f t="shared" si="0"/>
        <v>333.59235895125818</v>
      </c>
      <c r="Q10" s="17">
        <f t="shared" si="0"/>
        <v>367.34148324738055</v>
      </c>
    </row>
    <row r="11" spans="2:17" ht="12.95" customHeight="1" x14ac:dyDescent="0.15">
      <c r="B11" s="11" t="str">
        <f>入力・結果!I12</f>
        <v>07</v>
      </c>
      <c r="C11" s="12" t="str">
        <f>入力・結果!J12</f>
        <v>パルプ・紙・木製品</v>
      </c>
      <c r="D11" s="13"/>
      <c r="E11" s="14">
        <f t="shared" si="0"/>
        <v>32.411837270479076</v>
      </c>
      <c r="F11" s="14">
        <f t="shared" si="0"/>
        <v>24.465394074197139</v>
      </c>
      <c r="G11" s="14">
        <f t="shared" si="0"/>
        <v>36.615057367007964</v>
      </c>
      <c r="H11" s="14">
        <f t="shared" si="0"/>
        <v>24.658663888261238</v>
      </c>
      <c r="I11" s="14">
        <f t="shared" si="0"/>
        <v>31.872154078549848</v>
      </c>
      <c r="J11" s="14">
        <f t="shared" si="0"/>
        <v>67.001931665130783</v>
      </c>
      <c r="K11" s="14">
        <f t="shared" si="0"/>
        <v>56.832755279139697</v>
      </c>
      <c r="L11" s="14">
        <f t="shared" si="0"/>
        <v>48.077514512921375</v>
      </c>
      <c r="M11" s="14">
        <f t="shared" si="0"/>
        <v>99.527915031349778</v>
      </c>
      <c r="N11" s="14">
        <f t="shared" si="0"/>
        <v>92.779208898181963</v>
      </c>
      <c r="O11" s="14">
        <f t="shared" si="0"/>
        <v>85.879849365219187</v>
      </c>
      <c r="P11" s="14">
        <f t="shared" si="0"/>
        <v>86.026559287768606</v>
      </c>
      <c r="Q11" s="13">
        <f t="shared" si="0"/>
        <v>90.919917264124777</v>
      </c>
    </row>
    <row r="12" spans="2:17" ht="12.95" customHeight="1" x14ac:dyDescent="0.15">
      <c r="B12" s="11" t="str">
        <f>入力・結果!I13</f>
        <v>08</v>
      </c>
      <c r="C12" s="12" t="str">
        <f>入力・結果!J13</f>
        <v>化学製品</v>
      </c>
      <c r="D12" s="13"/>
      <c r="E12" s="14">
        <f t="shared" si="0"/>
        <v>7.1243951967032357</v>
      </c>
      <c r="F12" s="14">
        <f t="shared" si="0"/>
        <v>13.993016023173814</v>
      </c>
      <c r="G12" s="14">
        <f t="shared" si="0"/>
        <v>7.1136732193236387</v>
      </c>
      <c r="H12" s="14">
        <f t="shared" si="0"/>
        <v>7.7958268633010332</v>
      </c>
      <c r="I12" s="14">
        <f t="shared" si="0"/>
        <v>17.222981873111781</v>
      </c>
      <c r="J12" s="14">
        <f t="shared" si="0"/>
        <v>22.175102195127714</v>
      </c>
      <c r="K12" s="14">
        <f t="shared" si="0"/>
        <v>21.469003074516952</v>
      </c>
      <c r="L12" s="14">
        <f t="shared" si="0"/>
        <v>21.586386088096155</v>
      </c>
      <c r="M12" s="14">
        <f t="shared" si="0"/>
        <v>39.744140210201344</v>
      </c>
      <c r="N12" s="14">
        <f t="shared" si="0"/>
        <v>28.020098744623507</v>
      </c>
      <c r="O12" s="14">
        <f t="shared" si="0"/>
        <v>27.144134167702664</v>
      </c>
      <c r="P12" s="14">
        <f t="shared" si="0"/>
        <v>38.950174174131057</v>
      </c>
      <c r="Q12" s="13">
        <f t="shared" si="0"/>
        <v>58.203689745984555</v>
      </c>
    </row>
    <row r="13" spans="2:17" ht="12.95" customHeight="1" x14ac:dyDescent="0.15">
      <c r="B13" s="11" t="str">
        <f>入力・結果!I14</f>
        <v>09</v>
      </c>
      <c r="C13" s="12" t="str">
        <f>入力・結果!J14</f>
        <v>石油・石炭製品</v>
      </c>
      <c r="D13" s="13"/>
      <c r="E13" s="14">
        <f t="shared" si="0"/>
        <v>0</v>
      </c>
      <c r="F13" s="14">
        <f t="shared" si="0"/>
        <v>0</v>
      </c>
      <c r="G13" s="14">
        <f t="shared" si="0"/>
        <v>0</v>
      </c>
      <c r="H13" s="14">
        <f t="shared" si="0"/>
        <v>0</v>
      </c>
      <c r="I13" s="14">
        <f t="shared" si="0"/>
        <v>0</v>
      </c>
      <c r="J13" s="14">
        <f t="shared" si="0"/>
        <v>0</v>
      </c>
      <c r="K13" s="14">
        <f t="shared" si="0"/>
        <v>0</v>
      </c>
      <c r="L13" s="14">
        <f t="shared" si="0"/>
        <v>0</v>
      </c>
      <c r="M13" s="14">
        <f t="shared" si="0"/>
        <v>0</v>
      </c>
      <c r="N13" s="14">
        <f t="shared" si="0"/>
        <v>0</v>
      </c>
      <c r="O13" s="14">
        <f t="shared" si="0"/>
        <v>0</v>
      </c>
      <c r="P13" s="14">
        <f t="shared" si="0"/>
        <v>0</v>
      </c>
      <c r="Q13" s="13">
        <f t="shared" si="0"/>
        <v>0</v>
      </c>
    </row>
    <row r="14" spans="2:17" ht="12.95" customHeight="1" x14ac:dyDescent="0.15">
      <c r="B14" s="19" t="str">
        <f>入力・結果!I15</f>
        <v>10</v>
      </c>
      <c r="C14" s="20" t="str">
        <f>入力・結果!J15</f>
        <v>プラスチック・ゴム製品</v>
      </c>
      <c r="D14" s="21"/>
      <c r="E14" s="22">
        <f t="shared" si="0"/>
        <v>0</v>
      </c>
      <c r="F14" s="22">
        <f t="shared" si="0"/>
        <v>0</v>
      </c>
      <c r="G14" s="22">
        <f t="shared" si="0"/>
        <v>0</v>
      </c>
      <c r="H14" s="22">
        <f t="shared" si="0"/>
        <v>0</v>
      </c>
      <c r="I14" s="22">
        <f t="shared" si="0"/>
        <v>0</v>
      </c>
      <c r="J14" s="22">
        <f t="shared" si="0"/>
        <v>0</v>
      </c>
      <c r="K14" s="22">
        <f t="shared" si="0"/>
        <v>0</v>
      </c>
      <c r="L14" s="22">
        <f t="shared" si="0"/>
        <v>0</v>
      </c>
      <c r="M14" s="22">
        <f t="shared" si="0"/>
        <v>0</v>
      </c>
      <c r="N14" s="22">
        <f t="shared" si="0"/>
        <v>0</v>
      </c>
      <c r="O14" s="22">
        <f t="shared" si="0"/>
        <v>0</v>
      </c>
      <c r="P14" s="22">
        <f t="shared" si="0"/>
        <v>0</v>
      </c>
      <c r="Q14" s="21">
        <f t="shared" si="0"/>
        <v>0</v>
      </c>
    </row>
    <row r="15" spans="2:17" ht="12.95" customHeight="1" x14ac:dyDescent="0.15">
      <c r="B15" s="11" t="str">
        <f>入力・結果!I16</f>
        <v>11</v>
      </c>
      <c r="C15" s="12" t="str">
        <f>入力・結果!J16</f>
        <v>窯業・土石製品</v>
      </c>
      <c r="D15" s="13"/>
      <c r="E15" s="14">
        <f t="shared" ref="E15:Q24" si="1">SUMIF($B$48:$B$68,$B15,E$48:E$68)</f>
        <v>25.208351953309911</v>
      </c>
      <c r="F15" s="14">
        <f t="shared" si="1"/>
        <v>45.495210885807083</v>
      </c>
      <c r="G15" s="14">
        <f t="shared" si="1"/>
        <v>33.979509446967974</v>
      </c>
      <c r="H15" s="14">
        <f t="shared" si="1"/>
        <v>24.976448786633462</v>
      </c>
      <c r="I15" s="14">
        <f t="shared" si="1"/>
        <v>34.963749244712993</v>
      </c>
      <c r="J15" s="14">
        <f t="shared" si="1"/>
        <v>57.20463835920701</v>
      </c>
      <c r="K15" s="14">
        <f t="shared" si="1"/>
        <v>75.488340932894147</v>
      </c>
      <c r="L15" s="14">
        <f t="shared" si="1"/>
        <v>29.767527847511595</v>
      </c>
      <c r="M15" s="14">
        <f t="shared" si="1"/>
        <v>23.856488459991127</v>
      </c>
      <c r="N15" s="14">
        <f t="shared" si="1"/>
        <v>35.550950476629644</v>
      </c>
      <c r="O15" s="14">
        <f t="shared" si="1"/>
        <v>50.727551947848433</v>
      </c>
      <c r="P15" s="14">
        <f t="shared" si="1"/>
        <v>40.341564354694263</v>
      </c>
      <c r="Q15" s="13">
        <f t="shared" si="1"/>
        <v>32.774547547052826</v>
      </c>
    </row>
    <row r="16" spans="2:17" ht="12.95" customHeight="1" x14ac:dyDescent="0.15">
      <c r="B16" s="11" t="str">
        <f>入力・結果!I17</f>
        <v>12</v>
      </c>
      <c r="C16" s="12" t="str">
        <f>入力・結果!J17</f>
        <v>鉄鋼</v>
      </c>
      <c r="D16" s="13"/>
      <c r="E16" s="14">
        <f t="shared" si="1"/>
        <v>0</v>
      </c>
      <c r="F16" s="14">
        <f t="shared" si="1"/>
        <v>0</v>
      </c>
      <c r="G16" s="14">
        <f t="shared" si="1"/>
        <v>0</v>
      </c>
      <c r="H16" s="14">
        <f t="shared" si="1"/>
        <v>0</v>
      </c>
      <c r="I16" s="14">
        <f t="shared" si="1"/>
        <v>0</v>
      </c>
      <c r="J16" s="14">
        <f t="shared" si="1"/>
        <v>0</v>
      </c>
      <c r="K16" s="14">
        <f t="shared" si="1"/>
        <v>0</v>
      </c>
      <c r="L16" s="14">
        <f t="shared" si="1"/>
        <v>0</v>
      </c>
      <c r="M16" s="14">
        <f t="shared" si="1"/>
        <v>0</v>
      </c>
      <c r="N16" s="14">
        <f t="shared" si="1"/>
        <v>0</v>
      </c>
      <c r="O16" s="14">
        <f t="shared" si="1"/>
        <v>0</v>
      </c>
      <c r="P16" s="14">
        <f t="shared" si="1"/>
        <v>0</v>
      </c>
      <c r="Q16" s="13">
        <f t="shared" si="1"/>
        <v>0</v>
      </c>
    </row>
    <row r="17" spans="2:17" ht="12.95" customHeight="1" x14ac:dyDescent="0.15">
      <c r="B17" s="11" t="str">
        <f>入力・結果!I18</f>
        <v>13</v>
      </c>
      <c r="C17" s="12" t="str">
        <f>入力・結果!J18</f>
        <v>非鉄金属</v>
      </c>
      <c r="D17" s="13"/>
      <c r="E17" s="14">
        <f t="shared" si="1"/>
        <v>0</v>
      </c>
      <c r="F17" s="14">
        <f t="shared" si="1"/>
        <v>0</v>
      </c>
      <c r="G17" s="14">
        <f t="shared" si="1"/>
        <v>0</v>
      </c>
      <c r="H17" s="14">
        <f t="shared" si="1"/>
        <v>0</v>
      </c>
      <c r="I17" s="14">
        <f t="shared" si="1"/>
        <v>0</v>
      </c>
      <c r="J17" s="14">
        <f t="shared" si="1"/>
        <v>0</v>
      </c>
      <c r="K17" s="14">
        <f t="shared" si="1"/>
        <v>0</v>
      </c>
      <c r="L17" s="14">
        <f t="shared" si="1"/>
        <v>0</v>
      </c>
      <c r="M17" s="14">
        <f t="shared" si="1"/>
        <v>0</v>
      </c>
      <c r="N17" s="14">
        <f t="shared" si="1"/>
        <v>0</v>
      </c>
      <c r="O17" s="14">
        <f t="shared" si="1"/>
        <v>0</v>
      </c>
      <c r="P17" s="14">
        <f t="shared" si="1"/>
        <v>0</v>
      </c>
      <c r="Q17" s="13">
        <f t="shared" si="1"/>
        <v>0</v>
      </c>
    </row>
    <row r="18" spans="2:17" ht="12.95" customHeight="1" x14ac:dyDescent="0.15">
      <c r="B18" s="11" t="str">
        <f>入力・結果!I19</f>
        <v>14</v>
      </c>
      <c r="C18" s="12" t="str">
        <f>入力・結果!J19</f>
        <v>金属製品</v>
      </c>
      <c r="D18" s="13"/>
      <c r="E18" s="14">
        <f t="shared" si="1"/>
        <v>0</v>
      </c>
      <c r="F18" s="14">
        <f t="shared" si="1"/>
        <v>0</v>
      </c>
      <c r="G18" s="14">
        <f t="shared" si="1"/>
        <v>0</v>
      </c>
      <c r="H18" s="14">
        <f t="shared" si="1"/>
        <v>0</v>
      </c>
      <c r="I18" s="14">
        <f t="shared" si="1"/>
        <v>0</v>
      </c>
      <c r="J18" s="14">
        <f t="shared" si="1"/>
        <v>0</v>
      </c>
      <c r="K18" s="14">
        <f t="shared" si="1"/>
        <v>0</v>
      </c>
      <c r="L18" s="14">
        <f t="shared" si="1"/>
        <v>0</v>
      </c>
      <c r="M18" s="14">
        <f t="shared" si="1"/>
        <v>0</v>
      </c>
      <c r="N18" s="14">
        <f t="shared" si="1"/>
        <v>0</v>
      </c>
      <c r="O18" s="14">
        <f t="shared" si="1"/>
        <v>0</v>
      </c>
      <c r="P18" s="14">
        <f t="shared" si="1"/>
        <v>0</v>
      </c>
      <c r="Q18" s="13">
        <f t="shared" si="1"/>
        <v>0</v>
      </c>
    </row>
    <row r="19" spans="2:17" ht="12.95" customHeight="1" x14ac:dyDescent="0.15">
      <c r="B19" s="11" t="str">
        <f>入力・結果!I20</f>
        <v>15</v>
      </c>
      <c r="C19" s="12" t="str">
        <f>入力・結果!J20</f>
        <v>はん用機械</v>
      </c>
      <c r="D19" s="13"/>
      <c r="E19" s="14">
        <f t="shared" si="1"/>
        <v>0</v>
      </c>
      <c r="F19" s="14">
        <f t="shared" si="1"/>
        <v>0</v>
      </c>
      <c r="G19" s="14">
        <f t="shared" si="1"/>
        <v>0</v>
      </c>
      <c r="H19" s="14">
        <f t="shared" si="1"/>
        <v>0</v>
      </c>
      <c r="I19" s="14">
        <f t="shared" si="1"/>
        <v>0</v>
      </c>
      <c r="J19" s="14">
        <f t="shared" si="1"/>
        <v>0</v>
      </c>
      <c r="K19" s="14">
        <f t="shared" si="1"/>
        <v>0</v>
      </c>
      <c r="L19" s="14">
        <f t="shared" si="1"/>
        <v>0</v>
      </c>
      <c r="M19" s="14">
        <f t="shared" si="1"/>
        <v>0</v>
      </c>
      <c r="N19" s="14">
        <f t="shared" si="1"/>
        <v>0</v>
      </c>
      <c r="O19" s="14">
        <f t="shared" si="1"/>
        <v>0</v>
      </c>
      <c r="P19" s="14">
        <f t="shared" si="1"/>
        <v>0</v>
      </c>
      <c r="Q19" s="13">
        <f t="shared" si="1"/>
        <v>0</v>
      </c>
    </row>
    <row r="20" spans="2:17" ht="12.95" customHeight="1" x14ac:dyDescent="0.15">
      <c r="B20" s="15" t="str">
        <f>入力・結果!I21</f>
        <v>16</v>
      </c>
      <c r="C20" s="16" t="str">
        <f>入力・結果!J21</f>
        <v>生産用機械</v>
      </c>
      <c r="D20" s="17"/>
      <c r="E20" s="18">
        <f t="shared" si="1"/>
        <v>0</v>
      </c>
      <c r="F20" s="18">
        <f t="shared" si="1"/>
        <v>0</v>
      </c>
      <c r="G20" s="18">
        <f t="shared" si="1"/>
        <v>0</v>
      </c>
      <c r="H20" s="18">
        <f t="shared" si="1"/>
        <v>0</v>
      </c>
      <c r="I20" s="18">
        <f t="shared" si="1"/>
        <v>0</v>
      </c>
      <c r="J20" s="18">
        <f t="shared" si="1"/>
        <v>0</v>
      </c>
      <c r="K20" s="18">
        <f t="shared" si="1"/>
        <v>0</v>
      </c>
      <c r="L20" s="18">
        <f t="shared" si="1"/>
        <v>0</v>
      </c>
      <c r="M20" s="18">
        <f t="shared" si="1"/>
        <v>0</v>
      </c>
      <c r="N20" s="18">
        <f t="shared" si="1"/>
        <v>0</v>
      </c>
      <c r="O20" s="18">
        <f t="shared" si="1"/>
        <v>0</v>
      </c>
      <c r="P20" s="18">
        <f t="shared" si="1"/>
        <v>0</v>
      </c>
      <c r="Q20" s="17">
        <f t="shared" si="1"/>
        <v>0</v>
      </c>
    </row>
    <row r="21" spans="2:17" ht="12.95" customHeight="1" x14ac:dyDescent="0.15">
      <c r="B21" s="11" t="str">
        <f>入力・結果!I22</f>
        <v>17</v>
      </c>
      <c r="C21" s="12" t="str">
        <f>入力・結果!J22</f>
        <v>業務用機械</v>
      </c>
      <c r="D21" s="13"/>
      <c r="E21" s="14">
        <f t="shared" si="1"/>
        <v>0</v>
      </c>
      <c r="F21" s="14">
        <f t="shared" si="1"/>
        <v>0</v>
      </c>
      <c r="G21" s="14">
        <f t="shared" si="1"/>
        <v>0</v>
      </c>
      <c r="H21" s="14">
        <f t="shared" si="1"/>
        <v>0</v>
      </c>
      <c r="I21" s="14">
        <f t="shared" si="1"/>
        <v>0</v>
      </c>
      <c r="J21" s="14">
        <f t="shared" si="1"/>
        <v>0</v>
      </c>
      <c r="K21" s="14">
        <f t="shared" si="1"/>
        <v>0</v>
      </c>
      <c r="L21" s="14">
        <f t="shared" si="1"/>
        <v>0</v>
      </c>
      <c r="M21" s="14">
        <f t="shared" si="1"/>
        <v>0</v>
      </c>
      <c r="N21" s="14">
        <f t="shared" si="1"/>
        <v>0</v>
      </c>
      <c r="O21" s="14">
        <f t="shared" si="1"/>
        <v>0</v>
      </c>
      <c r="P21" s="14">
        <f t="shared" si="1"/>
        <v>0</v>
      </c>
      <c r="Q21" s="13">
        <f t="shared" si="1"/>
        <v>0</v>
      </c>
    </row>
    <row r="22" spans="2:17" ht="12.95" customHeight="1" x14ac:dyDescent="0.15">
      <c r="B22" s="11" t="str">
        <f>入力・結果!I23</f>
        <v>18</v>
      </c>
      <c r="C22" s="12" t="str">
        <f>入力・結果!J23</f>
        <v>電子部品</v>
      </c>
      <c r="D22" s="13"/>
      <c r="E22" s="14">
        <f t="shared" si="1"/>
        <v>0</v>
      </c>
      <c r="F22" s="14">
        <f t="shared" si="1"/>
        <v>0</v>
      </c>
      <c r="G22" s="14">
        <f t="shared" si="1"/>
        <v>0</v>
      </c>
      <c r="H22" s="14">
        <f t="shared" si="1"/>
        <v>0</v>
      </c>
      <c r="I22" s="14">
        <f t="shared" si="1"/>
        <v>0</v>
      </c>
      <c r="J22" s="14">
        <f t="shared" si="1"/>
        <v>0</v>
      </c>
      <c r="K22" s="14">
        <f t="shared" si="1"/>
        <v>0</v>
      </c>
      <c r="L22" s="14">
        <f t="shared" si="1"/>
        <v>0</v>
      </c>
      <c r="M22" s="14">
        <f t="shared" si="1"/>
        <v>0</v>
      </c>
      <c r="N22" s="14">
        <f t="shared" si="1"/>
        <v>0</v>
      </c>
      <c r="O22" s="14">
        <f t="shared" si="1"/>
        <v>0</v>
      </c>
      <c r="P22" s="14">
        <f t="shared" si="1"/>
        <v>0</v>
      </c>
      <c r="Q22" s="13">
        <f t="shared" si="1"/>
        <v>0</v>
      </c>
    </row>
    <row r="23" spans="2:17" ht="12.95" customHeight="1" x14ac:dyDescent="0.15">
      <c r="B23" s="11" t="str">
        <f>入力・結果!I24</f>
        <v>19</v>
      </c>
      <c r="C23" s="12" t="str">
        <f>入力・結果!J24</f>
        <v>電気機械</v>
      </c>
      <c r="D23" s="13"/>
      <c r="E23" s="14">
        <f t="shared" si="1"/>
        <v>62.327890314857633</v>
      </c>
      <c r="F23" s="14">
        <f t="shared" si="1"/>
        <v>31.981795217633596</v>
      </c>
      <c r="G23" s="14">
        <f t="shared" si="1"/>
        <v>12.590682557232475</v>
      </c>
      <c r="H23" s="14">
        <f t="shared" si="1"/>
        <v>5.6977056400798691</v>
      </c>
      <c r="I23" s="14">
        <f t="shared" si="1"/>
        <v>33.599365558912389</v>
      </c>
      <c r="J23" s="14">
        <f t="shared" si="1"/>
        <v>27.36020533541268</v>
      </c>
      <c r="K23" s="14">
        <f t="shared" si="1"/>
        <v>7.1261752127736377</v>
      </c>
      <c r="L23" s="14">
        <f t="shared" si="1"/>
        <v>24.622279656650317</v>
      </c>
      <c r="M23" s="14">
        <f t="shared" si="1"/>
        <v>50.97193942683117</v>
      </c>
      <c r="N23" s="14">
        <f t="shared" si="1"/>
        <v>47.515676526910475</v>
      </c>
      <c r="O23" s="14">
        <f t="shared" si="1"/>
        <v>43.982258429210582</v>
      </c>
      <c r="P23" s="14">
        <f t="shared" si="1"/>
        <v>44.057394025923813</v>
      </c>
      <c r="Q23" s="13">
        <f t="shared" si="1"/>
        <v>46.563464270498542</v>
      </c>
    </row>
    <row r="24" spans="2:17" ht="12.95" customHeight="1" x14ac:dyDescent="0.15">
      <c r="B24" s="19" t="str">
        <f>入力・結果!I25</f>
        <v>20</v>
      </c>
      <c r="C24" s="20" t="str">
        <f>入力・結果!J25</f>
        <v>情報通信機器</v>
      </c>
      <c r="D24" s="21"/>
      <c r="E24" s="22">
        <f t="shared" si="1"/>
        <v>0</v>
      </c>
      <c r="F24" s="22">
        <f t="shared" si="1"/>
        <v>0</v>
      </c>
      <c r="G24" s="22">
        <f t="shared" si="1"/>
        <v>0</v>
      </c>
      <c r="H24" s="22">
        <f t="shared" si="1"/>
        <v>0</v>
      </c>
      <c r="I24" s="22">
        <f t="shared" si="1"/>
        <v>0</v>
      </c>
      <c r="J24" s="22">
        <f t="shared" si="1"/>
        <v>0</v>
      </c>
      <c r="K24" s="22">
        <f t="shared" si="1"/>
        <v>0</v>
      </c>
      <c r="L24" s="22">
        <f t="shared" si="1"/>
        <v>0</v>
      </c>
      <c r="M24" s="22">
        <f t="shared" si="1"/>
        <v>0</v>
      </c>
      <c r="N24" s="22">
        <f t="shared" si="1"/>
        <v>0</v>
      </c>
      <c r="O24" s="22">
        <f t="shared" si="1"/>
        <v>0</v>
      </c>
      <c r="P24" s="22">
        <f t="shared" si="1"/>
        <v>0</v>
      </c>
      <c r="Q24" s="21">
        <f t="shared" si="1"/>
        <v>0</v>
      </c>
    </row>
    <row r="25" spans="2:17" ht="12.95" customHeight="1" x14ac:dyDescent="0.15">
      <c r="B25" s="11" t="str">
        <f>入力・結果!I26</f>
        <v>21</v>
      </c>
      <c r="C25" s="12" t="str">
        <f>入力・結果!J26</f>
        <v>輸送機械</v>
      </c>
      <c r="D25" s="13"/>
      <c r="E25" s="14">
        <f t="shared" ref="E25:Q34" si="2">SUMIF($B$48:$B$68,$B25,E$48:E$68)</f>
        <v>0</v>
      </c>
      <c r="F25" s="14">
        <f t="shared" si="2"/>
        <v>0</v>
      </c>
      <c r="G25" s="14">
        <f t="shared" si="2"/>
        <v>0</v>
      </c>
      <c r="H25" s="14">
        <f t="shared" si="2"/>
        <v>0</v>
      </c>
      <c r="I25" s="14">
        <f t="shared" si="2"/>
        <v>0</v>
      </c>
      <c r="J25" s="14">
        <f t="shared" si="2"/>
        <v>0</v>
      </c>
      <c r="K25" s="14">
        <f t="shared" si="2"/>
        <v>0</v>
      </c>
      <c r="L25" s="14">
        <f t="shared" si="2"/>
        <v>0</v>
      </c>
      <c r="M25" s="14">
        <f t="shared" si="2"/>
        <v>0</v>
      </c>
      <c r="N25" s="14">
        <f t="shared" si="2"/>
        <v>0</v>
      </c>
      <c r="O25" s="14">
        <f t="shared" si="2"/>
        <v>0</v>
      </c>
      <c r="P25" s="14">
        <f t="shared" si="2"/>
        <v>0</v>
      </c>
      <c r="Q25" s="13">
        <f t="shared" si="2"/>
        <v>0</v>
      </c>
    </row>
    <row r="26" spans="2:17" ht="12.95" customHeight="1" x14ac:dyDescent="0.15">
      <c r="B26" s="11" t="str">
        <f>入力・結果!I27</f>
        <v>22</v>
      </c>
      <c r="C26" s="12" t="str">
        <f>入力・結果!J27</f>
        <v>その他の製造工業製品</v>
      </c>
      <c r="D26" s="13"/>
      <c r="E26" s="14">
        <f t="shared" si="2"/>
        <v>166.52194826955071</v>
      </c>
      <c r="F26" s="14">
        <f t="shared" si="2"/>
        <v>222.93538101587441</v>
      </c>
      <c r="G26" s="14">
        <f t="shared" si="2"/>
        <v>145.86218439839979</v>
      </c>
      <c r="H26" s="14">
        <f t="shared" si="2"/>
        <v>205.65392534802652</v>
      </c>
      <c r="I26" s="14">
        <f t="shared" si="2"/>
        <v>351.67461933534742</v>
      </c>
      <c r="J26" s="14">
        <f t="shared" si="2"/>
        <v>478.55565204035815</v>
      </c>
      <c r="K26" s="14">
        <f t="shared" si="2"/>
        <v>343.9176603291674</v>
      </c>
      <c r="L26" s="14">
        <f t="shared" si="2"/>
        <v>357.46266818103192</v>
      </c>
      <c r="M26" s="14">
        <f t="shared" si="2"/>
        <v>605.47593050869</v>
      </c>
      <c r="N26" s="14">
        <f t="shared" si="2"/>
        <v>566.26212252841856</v>
      </c>
      <c r="O26" s="14">
        <f t="shared" si="2"/>
        <v>514.40279657551821</v>
      </c>
      <c r="P26" s="14">
        <f t="shared" si="2"/>
        <v>495.12989641074483</v>
      </c>
      <c r="Q26" s="13">
        <f t="shared" si="2"/>
        <v>634.79268023652207</v>
      </c>
    </row>
    <row r="27" spans="2:17" ht="12.95" customHeight="1" x14ac:dyDescent="0.15">
      <c r="B27" s="11" t="str">
        <f>入力・結果!I28</f>
        <v>23</v>
      </c>
      <c r="C27" s="12" t="str">
        <f>入力・結果!J28</f>
        <v>建設</v>
      </c>
      <c r="D27" s="13"/>
      <c r="E27" s="14">
        <f t="shared" si="2"/>
        <v>0</v>
      </c>
      <c r="F27" s="14">
        <f t="shared" si="2"/>
        <v>0</v>
      </c>
      <c r="G27" s="14">
        <f t="shared" si="2"/>
        <v>0</v>
      </c>
      <c r="H27" s="14">
        <f t="shared" si="2"/>
        <v>0</v>
      </c>
      <c r="I27" s="14">
        <f t="shared" si="2"/>
        <v>0</v>
      </c>
      <c r="J27" s="14">
        <f t="shared" si="2"/>
        <v>0</v>
      </c>
      <c r="K27" s="14">
        <f t="shared" si="2"/>
        <v>0</v>
      </c>
      <c r="L27" s="14">
        <f t="shared" si="2"/>
        <v>0</v>
      </c>
      <c r="M27" s="14">
        <f t="shared" si="2"/>
        <v>0</v>
      </c>
      <c r="N27" s="14">
        <f t="shared" si="2"/>
        <v>0</v>
      </c>
      <c r="O27" s="14">
        <f t="shared" si="2"/>
        <v>0</v>
      </c>
      <c r="P27" s="14">
        <f t="shared" si="2"/>
        <v>0</v>
      </c>
      <c r="Q27" s="13">
        <f t="shared" si="2"/>
        <v>0</v>
      </c>
    </row>
    <row r="28" spans="2:17" ht="12.95" customHeight="1" x14ac:dyDescent="0.15">
      <c r="B28" s="11" t="str">
        <f>入力・結果!I29</f>
        <v>24</v>
      </c>
      <c r="C28" s="12" t="str">
        <f>入力・結果!J29</f>
        <v>電力・ガス・熱供給</v>
      </c>
      <c r="D28" s="13"/>
      <c r="E28" s="14">
        <f t="shared" si="2"/>
        <v>0</v>
      </c>
      <c r="F28" s="14">
        <f t="shared" si="2"/>
        <v>0</v>
      </c>
      <c r="G28" s="14">
        <f t="shared" si="2"/>
        <v>0</v>
      </c>
      <c r="H28" s="14">
        <f t="shared" si="2"/>
        <v>0</v>
      </c>
      <c r="I28" s="14">
        <f t="shared" si="2"/>
        <v>0</v>
      </c>
      <c r="J28" s="14">
        <f t="shared" si="2"/>
        <v>0</v>
      </c>
      <c r="K28" s="14">
        <f t="shared" si="2"/>
        <v>0</v>
      </c>
      <c r="L28" s="14">
        <f t="shared" si="2"/>
        <v>0</v>
      </c>
      <c r="M28" s="14">
        <f t="shared" si="2"/>
        <v>0</v>
      </c>
      <c r="N28" s="14">
        <f t="shared" si="2"/>
        <v>0</v>
      </c>
      <c r="O28" s="14">
        <f t="shared" si="2"/>
        <v>0</v>
      </c>
      <c r="P28" s="14">
        <f t="shared" si="2"/>
        <v>0</v>
      </c>
      <c r="Q28" s="13">
        <f t="shared" si="2"/>
        <v>0</v>
      </c>
    </row>
    <row r="29" spans="2:17" ht="12.95" customHeight="1" x14ac:dyDescent="0.15">
      <c r="B29" s="11" t="str">
        <f>入力・結果!I30</f>
        <v>25</v>
      </c>
      <c r="C29" s="12" t="str">
        <f>入力・結果!J30</f>
        <v>水道</v>
      </c>
      <c r="D29" s="13"/>
      <c r="E29" s="14">
        <f t="shared" si="2"/>
        <v>0</v>
      </c>
      <c r="F29" s="14">
        <f t="shared" si="2"/>
        <v>0</v>
      </c>
      <c r="G29" s="14">
        <f t="shared" si="2"/>
        <v>0</v>
      </c>
      <c r="H29" s="14">
        <f t="shared" si="2"/>
        <v>0</v>
      </c>
      <c r="I29" s="14">
        <f t="shared" si="2"/>
        <v>0</v>
      </c>
      <c r="J29" s="14">
        <f t="shared" si="2"/>
        <v>0</v>
      </c>
      <c r="K29" s="14">
        <f t="shared" si="2"/>
        <v>0</v>
      </c>
      <c r="L29" s="14">
        <f t="shared" si="2"/>
        <v>0</v>
      </c>
      <c r="M29" s="14">
        <f t="shared" si="2"/>
        <v>0</v>
      </c>
      <c r="N29" s="14">
        <f t="shared" si="2"/>
        <v>0</v>
      </c>
      <c r="O29" s="14">
        <f t="shared" si="2"/>
        <v>0</v>
      </c>
      <c r="P29" s="14">
        <f t="shared" si="2"/>
        <v>0</v>
      </c>
      <c r="Q29" s="13">
        <f t="shared" si="2"/>
        <v>0</v>
      </c>
    </row>
    <row r="30" spans="2:17" ht="12.95" customHeight="1" x14ac:dyDescent="0.15">
      <c r="B30" s="15" t="str">
        <f>入力・結果!I31</f>
        <v>26</v>
      </c>
      <c r="C30" s="16" t="str">
        <f>入力・結果!J31</f>
        <v>廃棄物処理</v>
      </c>
      <c r="D30" s="17"/>
      <c r="E30" s="18">
        <f t="shared" si="2"/>
        <v>0</v>
      </c>
      <c r="F30" s="18">
        <f t="shared" si="2"/>
        <v>0</v>
      </c>
      <c r="G30" s="18">
        <f t="shared" si="2"/>
        <v>0</v>
      </c>
      <c r="H30" s="18">
        <f t="shared" si="2"/>
        <v>0</v>
      </c>
      <c r="I30" s="18">
        <f t="shared" si="2"/>
        <v>0</v>
      </c>
      <c r="J30" s="18">
        <f t="shared" si="2"/>
        <v>0</v>
      </c>
      <c r="K30" s="18">
        <f t="shared" si="2"/>
        <v>0</v>
      </c>
      <c r="L30" s="18">
        <f t="shared" si="2"/>
        <v>0</v>
      </c>
      <c r="M30" s="18">
        <f t="shared" si="2"/>
        <v>0</v>
      </c>
      <c r="N30" s="18">
        <f t="shared" si="2"/>
        <v>0</v>
      </c>
      <c r="O30" s="18">
        <f t="shared" si="2"/>
        <v>0</v>
      </c>
      <c r="P30" s="18">
        <f t="shared" si="2"/>
        <v>0</v>
      </c>
      <c r="Q30" s="17">
        <f t="shared" si="2"/>
        <v>0</v>
      </c>
    </row>
    <row r="31" spans="2:17" ht="12.95" customHeight="1" x14ac:dyDescent="0.15">
      <c r="B31" s="11" t="str">
        <f>入力・結果!I32</f>
        <v>27</v>
      </c>
      <c r="C31" s="12" t="str">
        <f>入力・結果!J32</f>
        <v>商業</v>
      </c>
      <c r="D31" s="13"/>
      <c r="E31" s="14">
        <f t="shared" si="2"/>
        <v>0</v>
      </c>
      <c r="F31" s="14">
        <f t="shared" si="2"/>
        <v>0</v>
      </c>
      <c r="G31" s="14">
        <f t="shared" si="2"/>
        <v>0</v>
      </c>
      <c r="H31" s="14">
        <f t="shared" si="2"/>
        <v>0</v>
      </c>
      <c r="I31" s="14">
        <f t="shared" si="2"/>
        <v>0</v>
      </c>
      <c r="J31" s="14">
        <f t="shared" si="2"/>
        <v>0</v>
      </c>
      <c r="K31" s="14">
        <f t="shared" si="2"/>
        <v>0</v>
      </c>
      <c r="L31" s="14">
        <f t="shared" si="2"/>
        <v>0</v>
      </c>
      <c r="M31" s="14">
        <f t="shared" si="2"/>
        <v>0</v>
      </c>
      <c r="N31" s="14">
        <f t="shared" si="2"/>
        <v>0</v>
      </c>
      <c r="O31" s="14">
        <f t="shared" si="2"/>
        <v>0</v>
      </c>
      <c r="P31" s="14">
        <f t="shared" si="2"/>
        <v>0</v>
      </c>
      <c r="Q31" s="13">
        <f t="shared" si="2"/>
        <v>0</v>
      </c>
    </row>
    <row r="32" spans="2:17" ht="12.95" customHeight="1" x14ac:dyDescent="0.15">
      <c r="B32" s="11" t="str">
        <f>入力・結果!I33</f>
        <v>28</v>
      </c>
      <c r="C32" s="12" t="str">
        <f>入力・結果!J33</f>
        <v>金融・保険</v>
      </c>
      <c r="D32" s="13"/>
      <c r="E32" s="14">
        <f t="shared" si="2"/>
        <v>0</v>
      </c>
      <c r="F32" s="14">
        <f t="shared" si="2"/>
        <v>0</v>
      </c>
      <c r="G32" s="14">
        <f t="shared" si="2"/>
        <v>0</v>
      </c>
      <c r="H32" s="14">
        <f t="shared" si="2"/>
        <v>0</v>
      </c>
      <c r="I32" s="14">
        <f t="shared" si="2"/>
        <v>0</v>
      </c>
      <c r="J32" s="14">
        <f t="shared" si="2"/>
        <v>0</v>
      </c>
      <c r="K32" s="14">
        <f t="shared" si="2"/>
        <v>0</v>
      </c>
      <c r="L32" s="14">
        <f t="shared" si="2"/>
        <v>0</v>
      </c>
      <c r="M32" s="14">
        <f t="shared" si="2"/>
        <v>0</v>
      </c>
      <c r="N32" s="14">
        <f t="shared" si="2"/>
        <v>0</v>
      </c>
      <c r="O32" s="14">
        <f t="shared" si="2"/>
        <v>0</v>
      </c>
      <c r="P32" s="14">
        <f t="shared" si="2"/>
        <v>0</v>
      </c>
      <c r="Q32" s="13">
        <f t="shared" si="2"/>
        <v>0</v>
      </c>
    </row>
    <row r="33" spans="2:17" ht="12.95" customHeight="1" x14ac:dyDescent="0.15">
      <c r="B33" s="11" t="str">
        <f>入力・結果!I34</f>
        <v>29</v>
      </c>
      <c r="C33" s="12" t="str">
        <f>入力・結果!J34</f>
        <v>不動産</v>
      </c>
      <c r="D33" s="13"/>
      <c r="E33" s="14">
        <f t="shared" si="2"/>
        <v>0</v>
      </c>
      <c r="F33" s="14">
        <f t="shared" si="2"/>
        <v>0</v>
      </c>
      <c r="G33" s="14">
        <f t="shared" si="2"/>
        <v>0</v>
      </c>
      <c r="H33" s="14">
        <f t="shared" si="2"/>
        <v>0</v>
      </c>
      <c r="I33" s="14">
        <f t="shared" si="2"/>
        <v>0</v>
      </c>
      <c r="J33" s="14">
        <f t="shared" si="2"/>
        <v>0</v>
      </c>
      <c r="K33" s="14">
        <f t="shared" si="2"/>
        <v>0</v>
      </c>
      <c r="L33" s="14">
        <f t="shared" si="2"/>
        <v>0</v>
      </c>
      <c r="M33" s="14">
        <f t="shared" si="2"/>
        <v>0</v>
      </c>
      <c r="N33" s="14">
        <f t="shared" si="2"/>
        <v>0</v>
      </c>
      <c r="O33" s="14">
        <f t="shared" si="2"/>
        <v>0</v>
      </c>
      <c r="P33" s="14">
        <f t="shared" si="2"/>
        <v>0</v>
      </c>
      <c r="Q33" s="13">
        <f t="shared" si="2"/>
        <v>0</v>
      </c>
    </row>
    <row r="34" spans="2:17" ht="12.95" customHeight="1" x14ac:dyDescent="0.15">
      <c r="B34" s="19" t="str">
        <f>入力・結果!I35</f>
        <v>30</v>
      </c>
      <c r="C34" s="20" t="str">
        <f>入力・結果!J35</f>
        <v>運輸・郵便</v>
      </c>
      <c r="D34" s="21"/>
      <c r="E34" s="22">
        <f t="shared" si="2"/>
        <v>706</v>
      </c>
      <c r="F34" s="22">
        <f t="shared" si="2"/>
        <v>535</v>
      </c>
      <c r="G34" s="22">
        <f t="shared" si="2"/>
        <v>559</v>
      </c>
      <c r="H34" s="22">
        <f t="shared" si="2"/>
        <v>476</v>
      </c>
      <c r="I34" s="22">
        <f t="shared" si="2"/>
        <v>469</v>
      </c>
      <c r="J34" s="22">
        <f t="shared" si="2"/>
        <v>474</v>
      </c>
      <c r="K34" s="22">
        <f t="shared" si="2"/>
        <v>443</v>
      </c>
      <c r="L34" s="22">
        <f t="shared" si="2"/>
        <v>405</v>
      </c>
      <c r="M34" s="22">
        <f t="shared" si="2"/>
        <v>384</v>
      </c>
      <c r="N34" s="22">
        <f t="shared" si="2"/>
        <v>399</v>
      </c>
      <c r="O34" s="22">
        <f t="shared" si="2"/>
        <v>417</v>
      </c>
      <c r="P34" s="22">
        <f t="shared" si="2"/>
        <v>402</v>
      </c>
      <c r="Q34" s="21">
        <f t="shared" si="2"/>
        <v>414</v>
      </c>
    </row>
    <row r="35" spans="2:17" ht="12.95" customHeight="1" x14ac:dyDescent="0.15">
      <c r="B35" s="15" t="str">
        <f>入力・結果!I36</f>
        <v>31</v>
      </c>
      <c r="C35" s="16" t="str">
        <f>入力・結果!J36</f>
        <v>情報通信</v>
      </c>
      <c r="D35" s="17"/>
      <c r="E35" s="18">
        <f t="shared" ref="E35:Q43" si="3">SUMIF($B$48:$B$68,$B35,E$48:E$68)</f>
        <v>0</v>
      </c>
      <c r="F35" s="18">
        <f t="shared" si="3"/>
        <v>0</v>
      </c>
      <c r="G35" s="18">
        <f t="shared" si="3"/>
        <v>0</v>
      </c>
      <c r="H35" s="18">
        <f t="shared" si="3"/>
        <v>0</v>
      </c>
      <c r="I35" s="18">
        <f t="shared" si="3"/>
        <v>0</v>
      </c>
      <c r="J35" s="18">
        <f t="shared" si="3"/>
        <v>0</v>
      </c>
      <c r="K35" s="18">
        <f t="shared" si="3"/>
        <v>0</v>
      </c>
      <c r="L35" s="18">
        <f t="shared" si="3"/>
        <v>0</v>
      </c>
      <c r="M35" s="18">
        <f t="shared" si="3"/>
        <v>0</v>
      </c>
      <c r="N35" s="18">
        <f t="shared" si="3"/>
        <v>0</v>
      </c>
      <c r="O35" s="18">
        <f t="shared" si="3"/>
        <v>0</v>
      </c>
      <c r="P35" s="18">
        <f t="shared" si="3"/>
        <v>0</v>
      </c>
      <c r="Q35" s="17">
        <f t="shared" si="3"/>
        <v>0</v>
      </c>
    </row>
    <row r="36" spans="2:17" ht="12.95" customHeight="1" x14ac:dyDescent="0.15">
      <c r="B36" s="11" t="str">
        <f>入力・結果!I37</f>
        <v>32</v>
      </c>
      <c r="C36" s="12" t="str">
        <f>入力・結果!J37</f>
        <v>公務</v>
      </c>
      <c r="D36" s="13"/>
      <c r="E36" s="14">
        <f t="shared" si="3"/>
        <v>0</v>
      </c>
      <c r="F36" s="14">
        <f t="shared" si="3"/>
        <v>0</v>
      </c>
      <c r="G36" s="14">
        <f t="shared" si="3"/>
        <v>0</v>
      </c>
      <c r="H36" s="14">
        <f t="shared" si="3"/>
        <v>0</v>
      </c>
      <c r="I36" s="14">
        <f t="shared" si="3"/>
        <v>0</v>
      </c>
      <c r="J36" s="14">
        <f t="shared" si="3"/>
        <v>0</v>
      </c>
      <c r="K36" s="14">
        <f t="shared" si="3"/>
        <v>0</v>
      </c>
      <c r="L36" s="14">
        <f t="shared" si="3"/>
        <v>0</v>
      </c>
      <c r="M36" s="14">
        <f t="shared" si="3"/>
        <v>0</v>
      </c>
      <c r="N36" s="14">
        <f t="shared" si="3"/>
        <v>0</v>
      </c>
      <c r="O36" s="14">
        <f t="shared" si="3"/>
        <v>0</v>
      </c>
      <c r="P36" s="14">
        <f t="shared" si="3"/>
        <v>0</v>
      </c>
      <c r="Q36" s="13">
        <f t="shared" si="3"/>
        <v>0</v>
      </c>
    </row>
    <row r="37" spans="2:17" ht="12.95" customHeight="1" x14ac:dyDescent="0.15">
      <c r="B37" s="11" t="str">
        <f>入力・結果!I38</f>
        <v>33</v>
      </c>
      <c r="C37" s="12" t="str">
        <f>入力・結果!J38</f>
        <v>教育・研究</v>
      </c>
      <c r="D37" s="13"/>
      <c r="E37" s="14">
        <f t="shared" si="3"/>
        <v>0</v>
      </c>
      <c r="F37" s="14">
        <f t="shared" si="3"/>
        <v>0</v>
      </c>
      <c r="G37" s="14">
        <f t="shared" si="3"/>
        <v>0</v>
      </c>
      <c r="H37" s="14">
        <f t="shared" si="3"/>
        <v>0</v>
      </c>
      <c r="I37" s="14">
        <f t="shared" si="3"/>
        <v>0</v>
      </c>
      <c r="J37" s="14">
        <f t="shared" si="3"/>
        <v>0</v>
      </c>
      <c r="K37" s="14">
        <f t="shared" si="3"/>
        <v>0</v>
      </c>
      <c r="L37" s="14">
        <f t="shared" si="3"/>
        <v>0</v>
      </c>
      <c r="M37" s="14">
        <f t="shared" si="3"/>
        <v>0</v>
      </c>
      <c r="N37" s="14">
        <f t="shared" si="3"/>
        <v>0</v>
      </c>
      <c r="O37" s="14">
        <f t="shared" si="3"/>
        <v>0</v>
      </c>
      <c r="P37" s="14">
        <f t="shared" si="3"/>
        <v>0</v>
      </c>
      <c r="Q37" s="13">
        <f t="shared" si="3"/>
        <v>0</v>
      </c>
    </row>
    <row r="38" spans="2:17" ht="12.95" customHeight="1" x14ac:dyDescent="0.15">
      <c r="B38" s="11" t="str">
        <f>入力・結果!I39</f>
        <v>34</v>
      </c>
      <c r="C38" s="12" t="str">
        <f>入力・結果!J39</f>
        <v>医療・福祉</v>
      </c>
      <c r="D38" s="13"/>
      <c r="E38" s="14">
        <f t="shared" si="3"/>
        <v>0</v>
      </c>
      <c r="F38" s="14">
        <f t="shared" si="3"/>
        <v>0</v>
      </c>
      <c r="G38" s="14">
        <f t="shared" si="3"/>
        <v>0</v>
      </c>
      <c r="H38" s="14">
        <f t="shared" si="3"/>
        <v>0</v>
      </c>
      <c r="I38" s="14">
        <f t="shared" si="3"/>
        <v>0</v>
      </c>
      <c r="J38" s="14">
        <f t="shared" si="3"/>
        <v>0</v>
      </c>
      <c r="K38" s="14">
        <f t="shared" si="3"/>
        <v>0</v>
      </c>
      <c r="L38" s="14">
        <f t="shared" si="3"/>
        <v>0</v>
      </c>
      <c r="M38" s="14">
        <f t="shared" si="3"/>
        <v>0</v>
      </c>
      <c r="N38" s="14">
        <f t="shared" si="3"/>
        <v>0</v>
      </c>
      <c r="O38" s="14">
        <f t="shared" si="3"/>
        <v>0</v>
      </c>
      <c r="P38" s="14">
        <f t="shared" si="3"/>
        <v>0</v>
      </c>
      <c r="Q38" s="13">
        <f t="shared" si="3"/>
        <v>0</v>
      </c>
    </row>
    <row r="39" spans="2:17" ht="12.95" customHeight="1" x14ac:dyDescent="0.15">
      <c r="B39" s="19" t="str">
        <f>入力・結果!I40</f>
        <v>35</v>
      </c>
      <c r="C39" s="20" t="str">
        <f>入力・結果!J40</f>
        <v>他に分類されない会員制団体</v>
      </c>
      <c r="D39" s="21"/>
      <c r="E39" s="22">
        <f t="shared" si="3"/>
        <v>0</v>
      </c>
      <c r="F39" s="22">
        <f t="shared" si="3"/>
        <v>0</v>
      </c>
      <c r="G39" s="22">
        <f t="shared" si="3"/>
        <v>0</v>
      </c>
      <c r="H39" s="22">
        <f t="shared" si="3"/>
        <v>0</v>
      </c>
      <c r="I39" s="22">
        <f t="shared" si="3"/>
        <v>0</v>
      </c>
      <c r="J39" s="22">
        <f t="shared" si="3"/>
        <v>0</v>
      </c>
      <c r="K39" s="22">
        <f t="shared" si="3"/>
        <v>0</v>
      </c>
      <c r="L39" s="22">
        <f t="shared" si="3"/>
        <v>0</v>
      </c>
      <c r="M39" s="22">
        <f t="shared" si="3"/>
        <v>0</v>
      </c>
      <c r="N39" s="22">
        <f t="shared" si="3"/>
        <v>0</v>
      </c>
      <c r="O39" s="22">
        <f t="shared" si="3"/>
        <v>0</v>
      </c>
      <c r="P39" s="22">
        <f t="shared" si="3"/>
        <v>0</v>
      </c>
      <c r="Q39" s="21">
        <f t="shared" si="3"/>
        <v>0</v>
      </c>
    </row>
    <row r="40" spans="2:17" ht="12.95" customHeight="1" x14ac:dyDescent="0.15">
      <c r="B40" s="11" t="str">
        <f>入力・結果!I41</f>
        <v>36</v>
      </c>
      <c r="C40" s="12" t="str">
        <f>入力・結果!J41</f>
        <v>対事業所サービス</v>
      </c>
      <c r="D40" s="13"/>
      <c r="E40" s="14">
        <f t="shared" si="3"/>
        <v>0</v>
      </c>
      <c r="F40" s="14">
        <f t="shared" si="3"/>
        <v>0</v>
      </c>
      <c r="G40" s="14">
        <f t="shared" si="3"/>
        <v>0</v>
      </c>
      <c r="H40" s="14">
        <f t="shared" si="3"/>
        <v>0</v>
      </c>
      <c r="I40" s="14">
        <f t="shared" si="3"/>
        <v>0</v>
      </c>
      <c r="J40" s="14">
        <f t="shared" si="3"/>
        <v>0</v>
      </c>
      <c r="K40" s="14">
        <f t="shared" si="3"/>
        <v>0</v>
      </c>
      <c r="L40" s="14">
        <f t="shared" si="3"/>
        <v>0</v>
      </c>
      <c r="M40" s="14">
        <f t="shared" si="3"/>
        <v>0</v>
      </c>
      <c r="N40" s="14">
        <f t="shared" si="3"/>
        <v>0</v>
      </c>
      <c r="O40" s="14">
        <f t="shared" si="3"/>
        <v>0</v>
      </c>
      <c r="P40" s="14">
        <f t="shared" si="3"/>
        <v>0</v>
      </c>
      <c r="Q40" s="13">
        <f t="shared" si="3"/>
        <v>0</v>
      </c>
    </row>
    <row r="41" spans="2:17" ht="12.95" customHeight="1" x14ac:dyDescent="0.15">
      <c r="B41" s="11" t="str">
        <f>入力・結果!I42</f>
        <v>37</v>
      </c>
      <c r="C41" s="12" t="str">
        <f>入力・結果!J42</f>
        <v>対個人サービス</v>
      </c>
      <c r="D41" s="13"/>
      <c r="E41" s="14">
        <f t="shared" si="3"/>
        <v>1692.6272315658782</v>
      </c>
      <c r="F41" s="14">
        <f t="shared" si="3"/>
        <v>1564.9096442278824</v>
      </c>
      <c r="G41" s="14">
        <f t="shared" si="3"/>
        <v>1503.6178310826385</v>
      </c>
      <c r="H41" s="14">
        <f t="shared" si="3"/>
        <v>1792.4043737464444</v>
      </c>
      <c r="I41" s="14">
        <f t="shared" si="3"/>
        <v>2317.7514380664652</v>
      </c>
      <c r="J41" s="14">
        <f t="shared" si="3"/>
        <v>2786.3903204083081</v>
      </c>
      <c r="K41" s="14">
        <f t="shared" si="3"/>
        <v>2820.1446316908718</v>
      </c>
      <c r="L41" s="14">
        <f t="shared" si="3"/>
        <v>2753.1905253938371</v>
      </c>
      <c r="M41" s="14">
        <f t="shared" si="3"/>
        <v>2764.1470287088691</v>
      </c>
      <c r="N41" s="14">
        <f t="shared" si="3"/>
        <v>2996.4208969700821</v>
      </c>
      <c r="O41" s="14">
        <f t="shared" si="3"/>
        <v>3190.6572399647584</v>
      </c>
      <c r="P41" s="14">
        <f t="shared" si="3"/>
        <v>3281.4590246607595</v>
      </c>
      <c r="Q41" s="13">
        <f t="shared" si="3"/>
        <v>3360.7250409294984</v>
      </c>
    </row>
    <row r="42" spans="2:17" ht="12.95" customHeight="1" x14ac:dyDescent="0.15">
      <c r="B42" s="11" t="str">
        <f>入力・結果!I43</f>
        <v>38</v>
      </c>
      <c r="C42" s="12" t="str">
        <f>入力・結果!J43</f>
        <v>事務用品</v>
      </c>
      <c r="D42" s="13"/>
      <c r="E42" s="14">
        <f t="shared" si="3"/>
        <v>0</v>
      </c>
      <c r="F42" s="14">
        <f t="shared" si="3"/>
        <v>0</v>
      </c>
      <c r="G42" s="14">
        <f t="shared" si="3"/>
        <v>0</v>
      </c>
      <c r="H42" s="14">
        <f t="shared" si="3"/>
        <v>0</v>
      </c>
      <c r="I42" s="14">
        <f t="shared" si="3"/>
        <v>0</v>
      </c>
      <c r="J42" s="14">
        <f t="shared" si="3"/>
        <v>0</v>
      </c>
      <c r="K42" s="14">
        <f t="shared" si="3"/>
        <v>0</v>
      </c>
      <c r="L42" s="14">
        <f t="shared" si="3"/>
        <v>0</v>
      </c>
      <c r="M42" s="14">
        <f t="shared" si="3"/>
        <v>0</v>
      </c>
      <c r="N42" s="14">
        <f t="shared" si="3"/>
        <v>0</v>
      </c>
      <c r="O42" s="14">
        <f t="shared" si="3"/>
        <v>0</v>
      </c>
      <c r="P42" s="14">
        <f t="shared" si="3"/>
        <v>0</v>
      </c>
      <c r="Q42" s="13">
        <f t="shared" si="3"/>
        <v>0</v>
      </c>
    </row>
    <row r="43" spans="2:17" ht="12.95" customHeight="1" x14ac:dyDescent="0.15">
      <c r="B43" s="23" t="str">
        <f>入力・結果!I44</f>
        <v>39</v>
      </c>
      <c r="C43" s="24" t="str">
        <f>入力・結果!J44</f>
        <v>分類不明</v>
      </c>
      <c r="D43" s="25"/>
      <c r="E43" s="26">
        <f t="shared" si="3"/>
        <v>0</v>
      </c>
      <c r="F43" s="26">
        <f t="shared" si="3"/>
        <v>0</v>
      </c>
      <c r="G43" s="26">
        <f t="shared" si="3"/>
        <v>0</v>
      </c>
      <c r="H43" s="26">
        <f t="shared" si="3"/>
        <v>0</v>
      </c>
      <c r="I43" s="26">
        <f t="shared" si="3"/>
        <v>0</v>
      </c>
      <c r="J43" s="26">
        <f t="shared" si="3"/>
        <v>0</v>
      </c>
      <c r="K43" s="26">
        <f t="shared" si="3"/>
        <v>0</v>
      </c>
      <c r="L43" s="26">
        <f t="shared" si="3"/>
        <v>0</v>
      </c>
      <c r="M43" s="26">
        <f t="shared" si="3"/>
        <v>0</v>
      </c>
      <c r="N43" s="26">
        <f t="shared" si="3"/>
        <v>0</v>
      </c>
      <c r="O43" s="26">
        <f t="shared" si="3"/>
        <v>0</v>
      </c>
      <c r="P43" s="26">
        <f t="shared" si="3"/>
        <v>0</v>
      </c>
      <c r="Q43" s="25">
        <f t="shared" si="3"/>
        <v>0</v>
      </c>
    </row>
    <row r="44" spans="2:17" ht="12.95" customHeight="1" x14ac:dyDescent="0.15">
      <c r="B44" s="27"/>
      <c r="C44" s="28"/>
      <c r="D44" s="29"/>
      <c r="E44" s="29"/>
      <c r="F44" s="29"/>
      <c r="G44" s="29"/>
      <c r="H44" s="29"/>
      <c r="I44" s="29"/>
      <c r="J44" s="29"/>
      <c r="K44" s="29"/>
      <c r="L44" s="29"/>
      <c r="M44" s="29"/>
      <c r="N44" s="29"/>
      <c r="O44" s="29"/>
      <c r="P44" s="29"/>
      <c r="Q44" s="29"/>
    </row>
    <row r="45" spans="2:17" ht="20.100000000000001" customHeight="1" x14ac:dyDescent="0.15">
      <c r="B45" s="2" t="s">
        <v>89</v>
      </c>
      <c r="M45" s="111"/>
      <c r="Q45" s="111"/>
    </row>
    <row r="46" spans="2:17" ht="12.95" customHeight="1" x14ac:dyDescent="0.15">
      <c r="B46" s="3" t="s">
        <v>0</v>
      </c>
      <c r="M46" s="111"/>
      <c r="Q46" s="111"/>
    </row>
    <row r="47" spans="2:17" ht="27.95" customHeight="1" x14ac:dyDescent="0.15">
      <c r="B47" s="30" t="s">
        <v>31</v>
      </c>
      <c r="C47" s="5" t="s">
        <v>32</v>
      </c>
      <c r="D47" s="31" t="s">
        <v>1</v>
      </c>
      <c r="E47" s="113">
        <f>県外・宿泊!E4</f>
        <v>2010</v>
      </c>
      <c r="F47" s="113">
        <f>県外・宿泊!F4</f>
        <v>2011</v>
      </c>
      <c r="G47" s="113">
        <f>県外・宿泊!G4</f>
        <v>2012</v>
      </c>
      <c r="H47" s="113">
        <f>県外・宿泊!H4</f>
        <v>2013</v>
      </c>
      <c r="I47" s="113">
        <f>県外・宿泊!I4</f>
        <v>2014</v>
      </c>
      <c r="J47" s="113">
        <f>県外・宿泊!J4</f>
        <v>2015</v>
      </c>
      <c r="K47" s="113">
        <f>県外・宿泊!K4</f>
        <v>2016</v>
      </c>
      <c r="L47" s="113">
        <f>県外・宿泊!L4</f>
        <v>2017</v>
      </c>
      <c r="M47" s="113">
        <f>県外・宿泊!M4</f>
        <v>2018</v>
      </c>
      <c r="N47" s="113">
        <f>県外・宿泊!N4</f>
        <v>2019</v>
      </c>
      <c r="O47" s="113">
        <f>県外・宿泊!O4</f>
        <v>2020</v>
      </c>
      <c r="P47" s="113">
        <f>県外・宿泊!P4</f>
        <v>2021</v>
      </c>
      <c r="Q47" s="115">
        <f>県外・宿泊!Q4</f>
        <v>2022</v>
      </c>
    </row>
    <row r="48" spans="2:17" ht="12.95" customHeight="1" x14ac:dyDescent="0.15">
      <c r="B48" s="32" t="str">
        <f>IF(C48="","",INDEX($B$5:$C$43,MATCH(C48,$C$5:$C$43,0),1))</f>
        <v>37</v>
      </c>
      <c r="C48" s="33" t="str">
        <f>IF(県外・宿泊!C48="","",県外・宿泊!C48)</f>
        <v>対個人サービス</v>
      </c>
      <c r="D48" s="33" t="s">
        <v>3</v>
      </c>
      <c r="E48" s="34">
        <v>0</v>
      </c>
      <c r="F48" s="34">
        <v>0</v>
      </c>
      <c r="G48" s="34">
        <v>0</v>
      </c>
      <c r="H48" s="34">
        <v>0</v>
      </c>
      <c r="I48" s="34">
        <v>0</v>
      </c>
      <c r="J48" s="34">
        <v>0</v>
      </c>
      <c r="K48" s="34">
        <v>0</v>
      </c>
      <c r="L48" s="34">
        <v>0</v>
      </c>
      <c r="M48" s="34">
        <v>0</v>
      </c>
      <c r="N48" s="34">
        <v>0</v>
      </c>
      <c r="O48" s="34">
        <v>0</v>
      </c>
      <c r="P48" s="34">
        <v>0</v>
      </c>
      <c r="Q48" s="35">
        <v>0</v>
      </c>
    </row>
    <row r="49" spans="2:17" ht="12.95" customHeight="1" x14ac:dyDescent="0.15">
      <c r="B49" s="36" t="str">
        <f>IF(C49="","",INDEX($B$5:$C$43,MATCH(C49,$C$5:$C$43,0),1))</f>
        <v>30</v>
      </c>
      <c r="C49" s="37" t="str">
        <f>IF(県外・宿泊!C49="","",県外・宿泊!C49)</f>
        <v>運輸・郵便</v>
      </c>
      <c r="D49" s="37" t="s">
        <v>4</v>
      </c>
      <c r="E49" s="38">
        <v>706</v>
      </c>
      <c r="F49" s="38">
        <v>535</v>
      </c>
      <c r="G49" s="38">
        <v>559</v>
      </c>
      <c r="H49" s="38">
        <v>476</v>
      </c>
      <c r="I49" s="38">
        <v>469</v>
      </c>
      <c r="J49" s="38">
        <v>474</v>
      </c>
      <c r="K49" s="38">
        <v>443</v>
      </c>
      <c r="L49" s="38">
        <v>405</v>
      </c>
      <c r="M49" s="38">
        <v>384</v>
      </c>
      <c r="N49" s="38">
        <v>399</v>
      </c>
      <c r="O49" s="38">
        <v>417</v>
      </c>
      <c r="P49" s="38">
        <v>402</v>
      </c>
      <c r="Q49" s="39">
        <v>414</v>
      </c>
    </row>
    <row r="50" spans="2:17" ht="12.95" customHeight="1" x14ac:dyDescent="0.15">
      <c r="B50" s="36" t="str">
        <f>IF(C50="","",INDEX($B$5:$C$43,MATCH(C50,$C$5:$C$43,0),1))</f>
        <v>37</v>
      </c>
      <c r="C50" s="37" t="str">
        <f>IF(県外・宿泊!C50="","",県外・宿泊!C50)</f>
        <v>対個人サービス</v>
      </c>
      <c r="D50" s="37" t="s">
        <v>5</v>
      </c>
      <c r="E50" s="38">
        <v>935</v>
      </c>
      <c r="F50" s="38">
        <v>871</v>
      </c>
      <c r="G50" s="38">
        <v>872</v>
      </c>
      <c r="H50" s="38">
        <v>910</v>
      </c>
      <c r="I50" s="38">
        <v>1047</v>
      </c>
      <c r="J50" s="38">
        <v>1211</v>
      </c>
      <c r="K50" s="38">
        <v>1209</v>
      </c>
      <c r="L50" s="38">
        <v>1192</v>
      </c>
      <c r="M50" s="38">
        <v>1164</v>
      </c>
      <c r="N50" s="38">
        <v>1237</v>
      </c>
      <c r="O50" s="38">
        <v>1277</v>
      </c>
      <c r="P50" s="38">
        <v>1306</v>
      </c>
      <c r="Q50" s="39">
        <v>1313</v>
      </c>
    </row>
    <row r="51" spans="2:17" ht="12.95" customHeight="1" x14ac:dyDescent="0.15">
      <c r="B51" s="36" t="str">
        <f>IF(C51="","",INDEX($B$5:$C$43,MATCH(C51,$C$5:$C$43,0),1))</f>
        <v/>
      </c>
      <c r="C51" s="37" t="str">
        <f>IF(県外・宿泊!C51="","",県外・宿泊!C51)</f>
        <v/>
      </c>
      <c r="D51" s="37" t="s">
        <v>82</v>
      </c>
      <c r="E51" s="38">
        <v>2245</v>
      </c>
      <c r="F51" s="38">
        <v>2246</v>
      </c>
      <c r="G51" s="38">
        <v>2002</v>
      </c>
      <c r="H51" s="38">
        <v>2747</v>
      </c>
      <c r="I51" s="38">
        <v>3753</v>
      </c>
      <c r="J51" s="38">
        <v>4890</v>
      </c>
      <c r="K51" s="38">
        <v>4595</v>
      </c>
      <c r="L51" s="38">
        <v>4308</v>
      </c>
      <c r="M51" s="38">
        <v>4457</v>
      </c>
      <c r="N51" s="38">
        <v>4530</v>
      </c>
      <c r="O51" s="38">
        <v>4846</v>
      </c>
      <c r="P51" s="38">
        <v>4876</v>
      </c>
      <c r="Q51" s="39">
        <v>5136</v>
      </c>
    </row>
    <row r="52" spans="2:17" ht="12.95" customHeight="1" x14ac:dyDescent="0.15">
      <c r="B52" s="36" t="str">
        <f t="shared" ref="B52:B68" si="4">IF(C52="","",INDEX($B$5:$C$43,MATCH(C52,$C$5:$C$43,0),1))</f>
        <v>01</v>
      </c>
      <c r="C52" s="37" t="str">
        <f>IF(県外・宿泊!C52="","",県外・宿泊!C52)</f>
        <v>農業</v>
      </c>
      <c r="D52" s="40" t="s">
        <v>7</v>
      </c>
      <c r="E52" s="41">
        <f t="shared" ref="E52:M52" si="5">E$51*E74/SUM(E$73,E$91)</f>
        <v>104.05495193678215</v>
      </c>
      <c r="F52" s="41">
        <f t="shared" si="5"/>
        <v>93.565133709139616</v>
      </c>
      <c r="G52" s="41">
        <f t="shared" si="5"/>
        <v>104.56245563229461</v>
      </c>
      <c r="H52" s="41">
        <f t="shared" si="5"/>
        <v>154.17292313378428</v>
      </c>
      <c r="I52" s="41">
        <f t="shared" si="5"/>
        <v>208.08174018126888</v>
      </c>
      <c r="J52" s="41">
        <f t="shared" si="5"/>
        <v>264.18991162779707</v>
      </c>
      <c r="K52" s="41">
        <f t="shared" si="5"/>
        <v>252.45358923365859</v>
      </c>
      <c r="L52" s="41">
        <f t="shared" si="5"/>
        <v>243.49837779264485</v>
      </c>
      <c r="M52" s="41">
        <f t="shared" si="5"/>
        <v>193.27988255384099</v>
      </c>
      <c r="N52" s="41">
        <f t="shared" ref="N52:Q67" si="6">N$51*N74/SUM(N$73,N$91)</f>
        <v>239.45299294794839</v>
      </c>
      <c r="O52" s="41">
        <f t="shared" ref="O52:P52" si="7">O$51*O74/SUM(O$73,O$91)</f>
        <v>306.27223562924195</v>
      </c>
      <c r="P52" s="41">
        <f t="shared" si="7"/>
        <v>280.78078826132759</v>
      </c>
      <c r="Q52" s="42">
        <f t="shared" si="6"/>
        <v>241.94056036519115</v>
      </c>
    </row>
    <row r="53" spans="2:17" ht="12.95" customHeight="1" x14ac:dyDescent="0.15">
      <c r="B53" s="36" t="str">
        <f t="shared" si="4"/>
        <v>05</v>
      </c>
      <c r="C53" s="37" t="str">
        <f>IF(県外・宿泊!C53="","",県外・宿泊!C53)</f>
        <v>飲食料品</v>
      </c>
      <c r="D53" s="40" t="s">
        <v>8</v>
      </c>
      <c r="E53" s="41">
        <f t="shared" ref="E53:M53" si="8">E$51*E75/SUM(E$73,E$91)</f>
        <v>70.63957849854468</v>
      </c>
      <c r="F53" s="41">
        <f t="shared" si="8"/>
        <v>56.126545975828506</v>
      </c>
      <c r="G53" s="41">
        <f t="shared" si="8"/>
        <v>55.687735457093048</v>
      </c>
      <c r="H53" s="41">
        <f t="shared" si="8"/>
        <v>65.708627856162039</v>
      </c>
      <c r="I53" s="41">
        <f t="shared" si="8"/>
        <v>114.81232024169184</v>
      </c>
      <c r="J53" s="41">
        <f t="shared" si="8"/>
        <v>127.1866803714468</v>
      </c>
      <c r="K53" s="41">
        <f t="shared" si="8"/>
        <v>129.61539002483804</v>
      </c>
      <c r="L53" s="41">
        <f t="shared" si="8"/>
        <v>120.31601056882964</v>
      </c>
      <c r="M53" s="41">
        <f t="shared" si="8"/>
        <v>249.07281081652204</v>
      </c>
      <c r="N53" s="41">
        <f t="shared" si="6"/>
        <v>232.18388869418737</v>
      </c>
      <c r="O53" s="41">
        <f t="shared" ref="O53:P53" si="9">O$51*O75/SUM(O$73,O$91)</f>
        <v>214.91795007618734</v>
      </c>
      <c r="P53" s="41">
        <f t="shared" si="9"/>
        <v>215.28509785349735</v>
      </c>
      <c r="Q53" s="42">
        <f t="shared" si="6"/>
        <v>227.53093285484923</v>
      </c>
    </row>
    <row r="54" spans="2:17" ht="12.95" customHeight="1" x14ac:dyDescent="0.15">
      <c r="B54" s="36" t="str">
        <f t="shared" si="4"/>
        <v>03</v>
      </c>
      <c r="C54" s="37" t="str">
        <f>IF(県外・宿泊!C54="","",県外・宿泊!C54)</f>
        <v>漁業</v>
      </c>
      <c r="D54" s="40" t="s">
        <v>10</v>
      </c>
      <c r="E54" s="41">
        <f t="shared" ref="E54:M54" si="10">E$51*E76/SUM(E$73,E$91)</f>
        <v>95.861017953367281</v>
      </c>
      <c r="F54" s="41">
        <f t="shared" si="10"/>
        <v>93.139782061227933</v>
      </c>
      <c r="G54" s="41">
        <f t="shared" si="10"/>
        <v>101.35879606685876</v>
      </c>
      <c r="H54" s="41">
        <f t="shared" si="10"/>
        <v>127.96625857446382</v>
      </c>
      <c r="I54" s="41">
        <f t="shared" si="10"/>
        <v>154.41346223564955</v>
      </c>
      <c r="J54" s="41">
        <f t="shared" si="10"/>
        <v>195.48368422296261</v>
      </c>
      <c r="K54" s="41">
        <f t="shared" si="10"/>
        <v>174.95751090708094</v>
      </c>
      <c r="L54" s="41">
        <f t="shared" si="10"/>
        <v>134.18255301117378</v>
      </c>
      <c r="M54" s="41">
        <f t="shared" si="10"/>
        <v>170.62006633756877</v>
      </c>
      <c r="N54" s="41">
        <f t="shared" si="6"/>
        <v>165.97406562303723</v>
      </c>
      <c r="O54" s="41">
        <f t="shared" ref="O54:P54" si="11">O$51*O76/SUM(O$73,O$91)</f>
        <v>175.73232275745832</v>
      </c>
      <c r="P54" s="41">
        <f t="shared" si="11"/>
        <v>335.77132847931</v>
      </c>
      <c r="Q54" s="42">
        <f t="shared" si="6"/>
        <v>160.88167239960265</v>
      </c>
    </row>
    <row r="55" spans="2:17" ht="12.95" customHeight="1" x14ac:dyDescent="0.15">
      <c r="B55" s="36" t="str">
        <f t="shared" si="4"/>
        <v>05</v>
      </c>
      <c r="C55" s="37" t="str">
        <f>IF(県外・宿泊!C55="","",県外・宿泊!C55)</f>
        <v>飲食料品</v>
      </c>
      <c r="D55" s="40" t="s">
        <v>11</v>
      </c>
      <c r="E55" s="41">
        <f t="shared" ref="E55:M55" si="12">E$51*E77/SUM(E$73,E$91)</f>
        <v>87.111075361817186</v>
      </c>
      <c r="F55" s="41">
        <f t="shared" si="12"/>
        <v>77.145603903297427</v>
      </c>
      <c r="G55" s="41">
        <f t="shared" si="12"/>
        <v>76.84533475159688</v>
      </c>
      <c r="H55" s="41">
        <f t="shared" si="12"/>
        <v>116.6820027461746</v>
      </c>
      <c r="I55" s="41">
        <f t="shared" si="12"/>
        <v>125.81053776435046</v>
      </c>
      <c r="J55" s="41">
        <f t="shared" si="12"/>
        <v>184.12171262493797</v>
      </c>
      <c r="K55" s="41">
        <f t="shared" si="12"/>
        <v>151.35582540794312</v>
      </c>
      <c r="L55" s="41">
        <f t="shared" si="12"/>
        <v>153.28896889846399</v>
      </c>
      <c r="M55" s="41">
        <f t="shared" si="12"/>
        <v>317.33195083679249</v>
      </c>
      <c r="N55" s="41">
        <f t="shared" si="6"/>
        <v>295.81456968610928</v>
      </c>
      <c r="O55" s="41">
        <f t="shared" ref="O55:P55" si="13">O$51*O77/SUM(O$73,O$91)</f>
        <v>273.81684955472826</v>
      </c>
      <c r="P55" s="41">
        <f t="shared" si="13"/>
        <v>274.28461526563518</v>
      </c>
      <c r="Q55" s="42">
        <f t="shared" si="6"/>
        <v>289.88645754567062</v>
      </c>
    </row>
    <row r="56" spans="2:17" ht="12.95" customHeight="1" x14ac:dyDescent="0.15">
      <c r="B56" s="36" t="str">
        <f t="shared" si="4"/>
        <v>05</v>
      </c>
      <c r="C56" s="37" t="str">
        <f>IF(県外・宿泊!C56="","",県外・宿泊!C56)</f>
        <v>飲食料品</v>
      </c>
      <c r="D56" s="40" t="s">
        <v>12</v>
      </c>
      <c r="E56" s="41">
        <f t="shared" ref="E56:M56" si="14">E$51*E78/SUM(E$73,E$91)</f>
        <v>403.68585651817108</v>
      </c>
      <c r="F56" s="41">
        <f t="shared" si="14"/>
        <v>382.51965676035002</v>
      </c>
      <c r="G56" s="41">
        <f t="shared" si="14"/>
        <v>390.53554136089872</v>
      </c>
      <c r="H56" s="41">
        <f t="shared" si="14"/>
        <v>506.6186844771895</v>
      </c>
      <c r="I56" s="41">
        <f t="shared" si="14"/>
        <v>684.73163746223565</v>
      </c>
      <c r="J56" s="41">
        <f t="shared" si="14"/>
        <v>909.58841355355503</v>
      </c>
      <c r="K56" s="41">
        <f t="shared" si="14"/>
        <v>811.33702106592625</v>
      </c>
      <c r="L56" s="41">
        <f t="shared" si="14"/>
        <v>792.81769134953925</v>
      </c>
      <c r="M56" s="41">
        <f t="shared" si="14"/>
        <v>457.67518764277168</v>
      </c>
      <c r="N56" s="41">
        <f t="shared" si="6"/>
        <v>425.14197123526185</v>
      </c>
      <c r="O56" s="41">
        <f t="shared" ref="O56:P56" si="15">O$51*O78/SUM(O$73,O$91)</f>
        <v>480.95828153348447</v>
      </c>
      <c r="P56" s="41">
        <f t="shared" si="15"/>
        <v>421.67873352703964</v>
      </c>
      <c r="Q56" s="42">
        <f t="shared" si="6"/>
        <v>519.00070419536019</v>
      </c>
    </row>
    <row r="57" spans="2:17" ht="12.95" customHeight="1" x14ac:dyDescent="0.15">
      <c r="B57" s="36" t="str">
        <f t="shared" si="4"/>
        <v>05</v>
      </c>
      <c r="C57" s="37" t="str">
        <f>IF(県外・宿泊!C57="","",県外・宿泊!C57)</f>
        <v>飲食料品</v>
      </c>
      <c r="D57" s="40" t="s">
        <v>13</v>
      </c>
      <c r="E57" s="41">
        <f t="shared" ref="E57:M57" si="16">E$51*E79/SUM(E$73,E$91)</f>
        <v>261.79567205666399</v>
      </c>
      <c r="F57" s="41">
        <f t="shared" si="16"/>
        <v>229.830048402443</v>
      </c>
      <c r="G57" s="41">
        <f t="shared" si="16"/>
        <v>233.78956647835528</v>
      </c>
      <c r="H57" s="41">
        <f t="shared" si="16"/>
        <v>336.91266454474112</v>
      </c>
      <c r="I57" s="41">
        <f t="shared" si="16"/>
        <v>359.83446525679756</v>
      </c>
      <c r="J57" s="41">
        <f t="shared" si="16"/>
        <v>556.17332411805012</v>
      </c>
      <c r="K57" s="41">
        <f t="shared" si="16"/>
        <v>524.532165223172</v>
      </c>
      <c r="L57" s="41">
        <f t="shared" si="16"/>
        <v>474.9202075327164</v>
      </c>
      <c r="M57" s="41">
        <f t="shared" si="16"/>
        <v>323.49783133819903</v>
      </c>
      <c r="N57" s="41">
        <f t="shared" si="6"/>
        <v>312.57176476200317</v>
      </c>
      <c r="O57" s="41">
        <f t="shared" ref="O57:P57" si="17">O$51*O79/SUM(O$73,O$91)</f>
        <v>376.56685227553692</v>
      </c>
      <c r="P57" s="41">
        <f t="shared" si="17"/>
        <v>334.6512156295484</v>
      </c>
      <c r="Q57" s="42">
        <f t="shared" si="6"/>
        <v>418.43376255245562</v>
      </c>
    </row>
    <row r="58" spans="2:17" ht="12.95" customHeight="1" x14ac:dyDescent="0.15">
      <c r="B58" s="36" t="str">
        <f t="shared" si="4"/>
        <v>06</v>
      </c>
      <c r="C58" s="37" t="str">
        <f>IF(県外・宿泊!C58="","",県外・宿泊!C58)</f>
        <v>繊維製品</v>
      </c>
      <c r="D58" s="40" t="s">
        <v>15</v>
      </c>
      <c r="E58" s="41">
        <f t="shared" ref="E58:M58" si="18">E$51*E80/SUM(E$73,E$91)</f>
        <v>170.6301931038783</v>
      </c>
      <c r="F58" s="41">
        <f t="shared" si="18"/>
        <v>280.89278774315113</v>
      </c>
      <c r="G58" s="41">
        <f t="shared" si="18"/>
        <v>171.44163218133627</v>
      </c>
      <c r="H58" s="41">
        <f t="shared" si="18"/>
        <v>287.75189439474076</v>
      </c>
      <c r="I58" s="41">
        <f t="shared" si="18"/>
        <v>365.22774924471298</v>
      </c>
      <c r="J58" s="41">
        <f t="shared" si="18"/>
        <v>425.56360908296119</v>
      </c>
      <c r="K58" s="41">
        <f t="shared" si="18"/>
        <v>434.77424006735998</v>
      </c>
      <c r="L58" s="41">
        <f t="shared" si="18"/>
        <v>346.26140372874312</v>
      </c>
      <c r="M58" s="41">
        <f t="shared" si="18"/>
        <v>325.79498030765302</v>
      </c>
      <c r="N58" s="41">
        <f t="shared" si="6"/>
        <v>329.31539446171462</v>
      </c>
      <c r="O58" s="41">
        <f t="shared" ref="O58:P58" si="19">O$51*O80/SUM(O$73,O$91)</f>
        <v>381.94167772310499</v>
      </c>
      <c r="P58" s="41">
        <f t="shared" si="19"/>
        <v>333.59235895125818</v>
      </c>
      <c r="Q58" s="42">
        <f t="shared" si="6"/>
        <v>367.34148324738055</v>
      </c>
    </row>
    <row r="59" spans="2:17" ht="12.95" customHeight="1" x14ac:dyDescent="0.15">
      <c r="B59" s="36" t="str">
        <f t="shared" si="4"/>
        <v>22</v>
      </c>
      <c r="C59" s="37" t="str">
        <f>IF(県外・宿泊!C59="","",県外・宿泊!C59)</f>
        <v>その他の製造工業製品</v>
      </c>
      <c r="D59" s="40" t="s">
        <v>17</v>
      </c>
      <c r="E59" s="41">
        <f t="shared" ref="E59:M59" si="20">E$51*E81/SUM(E$73,E$91)</f>
        <v>81.031410941999482</v>
      </c>
      <c r="F59" s="41">
        <f t="shared" si="20"/>
        <v>118.8932362488637</v>
      </c>
      <c r="G59" s="41">
        <f t="shared" si="20"/>
        <v>53.045049753886836</v>
      </c>
      <c r="H59" s="41">
        <f t="shared" si="20"/>
        <v>87.054260500418266</v>
      </c>
      <c r="I59" s="41">
        <f t="shared" si="20"/>
        <v>185.87743504531721</v>
      </c>
      <c r="J59" s="41">
        <f t="shared" si="20"/>
        <v>200.54361309987948</v>
      </c>
      <c r="K59" s="41">
        <f t="shared" si="20"/>
        <v>115.86712817238298</v>
      </c>
      <c r="L59" s="41">
        <f t="shared" si="20"/>
        <v>128.27241734979367</v>
      </c>
      <c r="M59" s="41">
        <f t="shared" si="20"/>
        <v>135.69339766799791</v>
      </c>
      <c r="N59" s="41">
        <f t="shared" si="6"/>
        <v>128.3342131834408</v>
      </c>
      <c r="O59" s="41">
        <f t="shared" ref="O59:P59" si="21">O$51*O81/SUM(O$73,O$91)</f>
        <v>109.0406110815112</v>
      </c>
      <c r="P59" s="41">
        <f t="shared" si="21"/>
        <v>89.075224200961586</v>
      </c>
      <c r="Q59" s="42">
        <f t="shared" si="6"/>
        <v>205.64082867253728</v>
      </c>
    </row>
    <row r="60" spans="2:17" ht="12.95" customHeight="1" x14ac:dyDescent="0.15">
      <c r="B60" s="36" t="str">
        <f t="shared" si="4"/>
        <v>11</v>
      </c>
      <c r="C60" s="37" t="str">
        <f>IF(県外・宿泊!C60="","",県外・宿泊!C60)</f>
        <v>窯業・土石製品</v>
      </c>
      <c r="D60" s="40" t="s">
        <v>19</v>
      </c>
      <c r="E60" s="41">
        <f t="shared" ref="E60:M60" si="22">E$51*E82/SUM(E$73,E$91)</f>
        <v>25.208351953309911</v>
      </c>
      <c r="F60" s="41">
        <f t="shared" si="22"/>
        <v>45.495210885807083</v>
      </c>
      <c r="G60" s="41">
        <f t="shared" si="22"/>
        <v>33.979509446967974</v>
      </c>
      <c r="H60" s="41">
        <f t="shared" si="22"/>
        <v>24.976448786633462</v>
      </c>
      <c r="I60" s="41">
        <f t="shared" si="22"/>
        <v>34.963749244712993</v>
      </c>
      <c r="J60" s="41">
        <f t="shared" si="22"/>
        <v>57.20463835920701</v>
      </c>
      <c r="K60" s="41">
        <f t="shared" si="22"/>
        <v>75.488340932894147</v>
      </c>
      <c r="L60" s="41">
        <f t="shared" si="22"/>
        <v>29.767527847511595</v>
      </c>
      <c r="M60" s="41">
        <f t="shared" si="22"/>
        <v>23.856488459991127</v>
      </c>
      <c r="N60" s="41">
        <f t="shared" si="6"/>
        <v>35.550950476629644</v>
      </c>
      <c r="O60" s="41">
        <f t="shared" ref="O60:P60" si="23">O$51*O82/SUM(O$73,O$91)</f>
        <v>50.727551947848433</v>
      </c>
      <c r="P60" s="41">
        <f t="shared" si="23"/>
        <v>40.341564354694263</v>
      </c>
      <c r="Q60" s="42">
        <f t="shared" si="6"/>
        <v>32.774547547052826</v>
      </c>
    </row>
    <row r="61" spans="2:17" ht="12.95" customHeight="1" x14ac:dyDescent="0.15">
      <c r="B61" s="36" t="str">
        <f t="shared" si="4"/>
        <v>22</v>
      </c>
      <c r="C61" s="37" t="str">
        <f>IF(県外・宿泊!C61="","",県外・宿泊!C61)</f>
        <v>その他の製造工業製品</v>
      </c>
      <c r="D61" s="40" t="s">
        <v>20</v>
      </c>
      <c r="E61" s="41">
        <f t="shared" ref="E61:M61" si="24">E$51*E83/SUM(E$73,E$91)</f>
        <v>14.52875514548133</v>
      </c>
      <c r="F61" s="41">
        <f t="shared" si="24"/>
        <v>12.503951261045485</v>
      </c>
      <c r="G61" s="41">
        <f t="shared" si="24"/>
        <v>15.831416678419298</v>
      </c>
      <c r="H61" s="41">
        <f t="shared" si="24"/>
        <v>24.145252325636694</v>
      </c>
      <c r="I61" s="41">
        <f t="shared" si="24"/>
        <v>32.741429003021146</v>
      </c>
      <c r="J61" s="41">
        <f t="shared" si="24"/>
        <v>24.774875357387586</v>
      </c>
      <c r="K61" s="41">
        <f t="shared" si="24"/>
        <v>51.330865468552069</v>
      </c>
      <c r="L61" s="41">
        <f t="shared" si="24"/>
        <v>40.444410683413764</v>
      </c>
      <c r="M61" s="41">
        <f t="shared" si="24"/>
        <v>83.726205707035092</v>
      </c>
      <c r="N61" s="41">
        <f t="shared" si="6"/>
        <v>78.048968745083698</v>
      </c>
      <c r="O61" s="41">
        <f t="shared" ref="O61:P61" si="25">O$51*O83/SUM(O$73,O$91)</f>
        <v>72.244997112384652</v>
      </c>
      <c r="P61" s="41">
        <f t="shared" si="25"/>
        <v>72.368414398386932</v>
      </c>
      <c r="Q61" s="42">
        <f t="shared" si="6"/>
        <v>76.484870534311298</v>
      </c>
    </row>
    <row r="62" spans="2:17" ht="12.95" customHeight="1" x14ac:dyDescent="0.15">
      <c r="B62" s="36" t="str">
        <f t="shared" si="4"/>
        <v>07</v>
      </c>
      <c r="C62" s="37" t="str">
        <f>IF(県外・宿泊!C62="","",県外・宿泊!C62)</f>
        <v>パルプ・紙・木製品</v>
      </c>
      <c r="D62" s="40" t="s">
        <v>22</v>
      </c>
      <c r="E62" s="41">
        <f t="shared" ref="E62:M62" si="26">E$51*E84/SUM(E$73,E$91)</f>
        <v>32.411837270479076</v>
      </c>
      <c r="F62" s="41">
        <f t="shared" si="26"/>
        <v>24.465394074197139</v>
      </c>
      <c r="G62" s="41">
        <f t="shared" si="26"/>
        <v>36.615057367007964</v>
      </c>
      <c r="H62" s="41">
        <f t="shared" si="26"/>
        <v>24.658663888261238</v>
      </c>
      <c r="I62" s="41">
        <f t="shared" si="26"/>
        <v>31.872154078549848</v>
      </c>
      <c r="J62" s="41">
        <f t="shared" si="26"/>
        <v>67.001931665130783</v>
      </c>
      <c r="K62" s="41">
        <f t="shared" si="26"/>
        <v>56.832755279139697</v>
      </c>
      <c r="L62" s="41">
        <f t="shared" si="26"/>
        <v>48.077514512921375</v>
      </c>
      <c r="M62" s="41">
        <f t="shared" si="26"/>
        <v>99.527915031349778</v>
      </c>
      <c r="N62" s="41">
        <f t="shared" si="6"/>
        <v>92.779208898181963</v>
      </c>
      <c r="O62" s="41">
        <f t="shared" ref="O62:P62" si="27">O$51*O84/SUM(O$73,O$91)</f>
        <v>85.879849365219187</v>
      </c>
      <c r="P62" s="41">
        <f t="shared" si="27"/>
        <v>86.026559287768606</v>
      </c>
      <c r="Q62" s="42">
        <f t="shared" si="6"/>
        <v>90.919917264124777</v>
      </c>
    </row>
    <row r="63" spans="2:17" ht="12.95" customHeight="1" x14ac:dyDescent="0.15">
      <c r="B63" s="36" t="str">
        <f t="shared" si="4"/>
        <v>08</v>
      </c>
      <c r="C63" s="37" t="str">
        <f>IF(県外・宿泊!C63="","",県外・宿泊!C63)</f>
        <v>化学製品</v>
      </c>
      <c r="D63" s="40" t="s">
        <v>24</v>
      </c>
      <c r="E63" s="41">
        <f t="shared" ref="E63:M63" si="28">E$51*E85/SUM(E$73,E$91)</f>
        <v>7.1243951967032357</v>
      </c>
      <c r="F63" s="41">
        <f t="shared" si="28"/>
        <v>13.993016023173814</v>
      </c>
      <c r="G63" s="41">
        <f t="shared" si="28"/>
        <v>7.1136732193236387</v>
      </c>
      <c r="H63" s="41">
        <f t="shared" si="28"/>
        <v>7.7958268633010332</v>
      </c>
      <c r="I63" s="41">
        <f t="shared" si="28"/>
        <v>17.222981873111781</v>
      </c>
      <c r="J63" s="41">
        <f t="shared" si="28"/>
        <v>22.175102195127714</v>
      </c>
      <c r="K63" s="41">
        <f t="shared" si="28"/>
        <v>21.469003074516952</v>
      </c>
      <c r="L63" s="41">
        <f t="shared" si="28"/>
        <v>21.586386088096155</v>
      </c>
      <c r="M63" s="41">
        <f t="shared" si="28"/>
        <v>39.744140210201344</v>
      </c>
      <c r="N63" s="41">
        <f t="shared" si="6"/>
        <v>28.020098744623507</v>
      </c>
      <c r="O63" s="41">
        <f t="shared" ref="O63:P63" si="29">O$51*O85/SUM(O$73,O$91)</f>
        <v>27.144134167702664</v>
      </c>
      <c r="P63" s="41">
        <f t="shared" si="29"/>
        <v>38.950174174131057</v>
      </c>
      <c r="Q63" s="42">
        <f t="shared" si="6"/>
        <v>58.203689745984555</v>
      </c>
    </row>
    <row r="64" spans="2:17" ht="12.95" customHeight="1" x14ac:dyDescent="0.15">
      <c r="B64" s="36" t="str">
        <f t="shared" si="4"/>
        <v>22</v>
      </c>
      <c r="C64" s="37" t="str">
        <f>IF(県外・宿泊!C64="","",県外・宿泊!C64)</f>
        <v>その他の製造工業製品</v>
      </c>
      <c r="D64" s="40" t="s">
        <v>25</v>
      </c>
      <c r="E64" s="41">
        <f t="shared" ref="E64:M64" si="30">E$51*E86/SUM(E$73,E$91)</f>
        <v>1.7179610441722568</v>
      </c>
      <c r="F64" s="41">
        <f t="shared" si="30"/>
        <v>0.83337453305839371</v>
      </c>
      <c r="G64" s="41">
        <f t="shared" si="30"/>
        <v>0.89601043115700152</v>
      </c>
      <c r="H64" s="41">
        <f t="shared" si="30"/>
        <v>0.58522554783500991</v>
      </c>
      <c r="I64" s="41">
        <f t="shared" si="30"/>
        <v>0.8088036253776435</v>
      </c>
      <c r="J64" s="41">
        <f t="shared" si="30"/>
        <v>3.2449020580799131</v>
      </c>
      <c r="K64" s="41">
        <f t="shared" si="30"/>
        <v>3.7052664346948783</v>
      </c>
      <c r="L64" s="41">
        <f t="shared" si="30"/>
        <v>2.259177941274721</v>
      </c>
      <c r="M64" s="41">
        <f t="shared" si="30"/>
        <v>0</v>
      </c>
      <c r="N64" s="41">
        <f t="shared" si="6"/>
        <v>0</v>
      </c>
      <c r="O64" s="41">
        <f t="shared" ref="O64:P64" si="31">O$51*O86/SUM(O$73,O$91)</f>
        <v>0</v>
      </c>
      <c r="P64" s="41">
        <f t="shared" si="31"/>
        <v>0</v>
      </c>
      <c r="Q64" s="42">
        <f t="shared" si="6"/>
        <v>0</v>
      </c>
    </row>
    <row r="65" spans="2:17" ht="12.95" customHeight="1" x14ac:dyDescent="0.15">
      <c r="B65" s="36" t="str">
        <f t="shared" si="4"/>
        <v>19</v>
      </c>
      <c r="C65" s="37" t="str">
        <f>IF(県外・宿泊!C65="","",県外・宿泊!C65)</f>
        <v>電気機械</v>
      </c>
      <c r="D65" s="40" t="s">
        <v>27</v>
      </c>
      <c r="E65" s="41">
        <f t="shared" ref="E65:M65" si="32">E$51*E87/SUM(E$73,E$91)</f>
        <v>62.327890314857633</v>
      </c>
      <c r="F65" s="41">
        <f t="shared" si="32"/>
        <v>31.981795217633596</v>
      </c>
      <c r="G65" s="41">
        <f t="shared" si="32"/>
        <v>12.590682557232475</v>
      </c>
      <c r="H65" s="41">
        <f t="shared" si="32"/>
        <v>5.6977056400798691</v>
      </c>
      <c r="I65" s="41">
        <f t="shared" si="32"/>
        <v>33.599365558912389</v>
      </c>
      <c r="J65" s="41">
        <f t="shared" si="32"/>
        <v>27.36020533541268</v>
      </c>
      <c r="K65" s="41">
        <f t="shared" si="32"/>
        <v>7.1261752127736377</v>
      </c>
      <c r="L65" s="41">
        <f t="shared" si="32"/>
        <v>24.622279656650317</v>
      </c>
      <c r="M65" s="41">
        <f t="shared" si="32"/>
        <v>50.97193942683117</v>
      </c>
      <c r="N65" s="41">
        <f t="shared" si="6"/>
        <v>47.515676526910475</v>
      </c>
      <c r="O65" s="41">
        <f t="shared" ref="O65:P65" si="33">O$51*O87/SUM(O$73,O$91)</f>
        <v>43.982258429210582</v>
      </c>
      <c r="P65" s="41">
        <f t="shared" si="33"/>
        <v>44.057394025923813</v>
      </c>
      <c r="Q65" s="42">
        <f t="shared" si="6"/>
        <v>46.563464270498542</v>
      </c>
    </row>
    <row r="66" spans="2:17" ht="12.95" customHeight="1" x14ac:dyDescent="0.15">
      <c r="B66" s="36" t="str">
        <f t="shared" si="4"/>
        <v>22</v>
      </c>
      <c r="C66" s="37" t="str">
        <f>IF(県外・宿泊!C66="","",県外・宿泊!C66)</f>
        <v>その他の製造工業製品</v>
      </c>
      <c r="D66" s="40" t="s">
        <v>28</v>
      </c>
      <c r="E66" s="41">
        <f t="shared" ref="E66:M66" si="34">E$51*E88/SUM(E$73,E$91)</f>
        <v>4.7524483969210483</v>
      </c>
      <c r="F66" s="41">
        <f t="shared" si="34"/>
        <v>5.263356972749734</v>
      </c>
      <c r="G66" s="41">
        <f t="shared" si="34"/>
        <v>11.490412581906343</v>
      </c>
      <c r="H66" s="41">
        <f t="shared" si="34"/>
        <v>7.6280673124202085</v>
      </c>
      <c r="I66" s="41">
        <f t="shared" si="34"/>
        <v>1.7385498489425981</v>
      </c>
      <c r="J66" s="41">
        <f t="shared" si="34"/>
        <v>21.135192930223766</v>
      </c>
      <c r="K66" s="41">
        <f t="shared" si="34"/>
        <v>7.0184639792069268</v>
      </c>
      <c r="L66" s="41">
        <f t="shared" si="34"/>
        <v>27.748855760369086</v>
      </c>
      <c r="M66" s="41">
        <f t="shared" si="34"/>
        <v>57.444437099445608</v>
      </c>
      <c r="N66" s="41">
        <f t="shared" si="6"/>
        <v>53.549292457389271</v>
      </c>
      <c r="O66" s="41">
        <f t="shared" ref="O66:P66" si="35">O$51*O88/SUM(O$73,O$91)</f>
        <v>49.567195328228031</v>
      </c>
      <c r="P66" s="41">
        <f t="shared" si="35"/>
        <v>49.651871762121985</v>
      </c>
      <c r="Q66" s="42">
        <f t="shared" si="6"/>
        <v>52.476166779146318</v>
      </c>
    </row>
    <row r="67" spans="2:17" ht="12.95" customHeight="1" x14ac:dyDescent="0.15">
      <c r="B67" s="36" t="str">
        <f t="shared" si="4"/>
        <v>22</v>
      </c>
      <c r="C67" s="37" t="str">
        <f>IF(県外・宿泊!C67="","",県外・宿泊!C67)</f>
        <v>その他の製造工業製品</v>
      </c>
      <c r="D67" s="40" t="s">
        <v>29</v>
      </c>
      <c r="E67" s="41">
        <f t="shared" ref="E67:M67" si="36">E$51*E89/SUM(E$73,E$91)</f>
        <v>64.491372740976587</v>
      </c>
      <c r="F67" s="41">
        <f t="shared" si="36"/>
        <v>85.441462000157117</v>
      </c>
      <c r="G67" s="41">
        <f t="shared" si="36"/>
        <v>64.599294953030338</v>
      </c>
      <c r="H67" s="41">
        <f t="shared" si="36"/>
        <v>86.241119661716354</v>
      </c>
      <c r="I67" s="41">
        <f t="shared" si="36"/>
        <v>130.50840181268882</v>
      </c>
      <c r="J67" s="41">
        <f t="shared" si="36"/>
        <v>228.85706859478745</v>
      </c>
      <c r="K67" s="41">
        <f t="shared" si="36"/>
        <v>165.99593627433055</v>
      </c>
      <c r="L67" s="41">
        <f t="shared" si="36"/>
        <v>158.73780644618068</v>
      </c>
      <c r="M67" s="41">
        <f t="shared" si="36"/>
        <v>328.6118900342114</v>
      </c>
      <c r="N67" s="41">
        <f t="shared" si="6"/>
        <v>306.32964814250482</v>
      </c>
      <c r="O67" s="41">
        <f t="shared" ref="O67:P67" si="37">O$51*O89/SUM(O$73,O$91)</f>
        <v>283.5499930533943</v>
      </c>
      <c r="P67" s="41">
        <f t="shared" si="37"/>
        <v>284.03438604927436</v>
      </c>
      <c r="Q67" s="42">
        <f t="shared" si="6"/>
        <v>300.19081425052713</v>
      </c>
    </row>
    <row r="68" spans="2:17" ht="12.95" customHeight="1" x14ac:dyDescent="0.15">
      <c r="B68" s="43" t="str">
        <f t="shared" si="4"/>
        <v>37</v>
      </c>
      <c r="C68" s="44" t="str">
        <f>IF(県外・宿泊!C68="","",県外・宿泊!C68)</f>
        <v>対個人サービス</v>
      </c>
      <c r="D68" s="45" t="s">
        <v>30</v>
      </c>
      <c r="E68" s="46">
        <f t="shared" ref="E68:M68" si="38">E$51*E91/SUM(E$73,E$91)</f>
        <v>757.62723156587822</v>
      </c>
      <c r="F68" s="46">
        <f t="shared" si="38"/>
        <v>693.90964422788227</v>
      </c>
      <c r="G68" s="46">
        <f t="shared" si="38"/>
        <v>631.61783108263842</v>
      </c>
      <c r="H68" s="46">
        <f t="shared" si="38"/>
        <v>882.40437374644432</v>
      </c>
      <c r="I68" s="46">
        <f t="shared" si="38"/>
        <v>1270.7514380664652</v>
      </c>
      <c r="J68" s="46">
        <f t="shared" si="38"/>
        <v>1575.3903204083078</v>
      </c>
      <c r="K68" s="46">
        <f t="shared" si="38"/>
        <v>1611.1446316908718</v>
      </c>
      <c r="L68" s="46">
        <f t="shared" si="38"/>
        <v>1561.1905253938371</v>
      </c>
      <c r="M68" s="46">
        <f t="shared" si="38"/>
        <v>1600.1470287088691</v>
      </c>
      <c r="N68" s="46">
        <f>N$51*N91/SUM(N$73,N$91)</f>
        <v>1759.4208969700824</v>
      </c>
      <c r="O68" s="46">
        <f t="shared" ref="O68:P68" si="39">O$51*O91/SUM(O$73,O$91)</f>
        <v>1913.6572399647587</v>
      </c>
      <c r="P68" s="46">
        <f t="shared" si="39"/>
        <v>1975.4590246607597</v>
      </c>
      <c r="Q68" s="47">
        <f>Q$51*Q91/SUM(Q$73,Q$91)</f>
        <v>2047.7250409294982</v>
      </c>
    </row>
    <row r="69" spans="2:17" ht="12.95" customHeight="1" x14ac:dyDescent="0.15">
      <c r="M69" s="111"/>
      <c r="Q69" s="111"/>
    </row>
    <row r="70" spans="2:17" ht="20.100000000000001" customHeight="1" x14ac:dyDescent="0.15">
      <c r="B70" s="2" t="s">
        <v>85</v>
      </c>
      <c r="M70" s="111"/>
      <c r="Q70" s="111"/>
    </row>
    <row r="71" spans="2:17" ht="12.95" customHeight="1" x14ac:dyDescent="0.15">
      <c r="B71" s="3" t="s">
        <v>72</v>
      </c>
      <c r="M71" s="111"/>
      <c r="Q71" s="111"/>
    </row>
    <row r="72" spans="2:17" ht="27.95" customHeight="1" x14ac:dyDescent="0.15">
      <c r="B72" s="30"/>
      <c r="C72" s="5"/>
      <c r="D72" s="31" t="s">
        <v>1</v>
      </c>
      <c r="E72" s="113">
        <f>県外・宿泊!E4</f>
        <v>2010</v>
      </c>
      <c r="F72" s="113">
        <f>県外・宿泊!F4</f>
        <v>2011</v>
      </c>
      <c r="G72" s="113">
        <f>県外・宿泊!G4</f>
        <v>2012</v>
      </c>
      <c r="H72" s="113">
        <f>県外・宿泊!H4</f>
        <v>2013</v>
      </c>
      <c r="I72" s="113">
        <f>県外・宿泊!I4</f>
        <v>2014</v>
      </c>
      <c r="J72" s="113">
        <f>県外・宿泊!J4</f>
        <v>2015</v>
      </c>
      <c r="K72" s="113">
        <f>県外・宿泊!K4</f>
        <v>2016</v>
      </c>
      <c r="L72" s="113">
        <f>県外・宿泊!L4</f>
        <v>2017</v>
      </c>
      <c r="M72" s="113">
        <f>県外・宿泊!M4</f>
        <v>2018</v>
      </c>
      <c r="N72" s="113">
        <f>県外・宿泊!N4</f>
        <v>2019</v>
      </c>
      <c r="O72" s="113">
        <f>県外・宿泊!O4</f>
        <v>2020</v>
      </c>
      <c r="P72" s="113">
        <f>県外・宿泊!P4</f>
        <v>2021</v>
      </c>
      <c r="Q72" s="115">
        <f>県外・宿泊!Q4</f>
        <v>2022</v>
      </c>
    </row>
    <row r="73" spans="2:17" ht="12.95" customHeight="1" x14ac:dyDescent="0.15">
      <c r="B73" s="36"/>
      <c r="C73" s="37"/>
      <c r="D73" s="37" t="s">
        <v>33</v>
      </c>
      <c r="E73" s="41">
        <f>県外・日帰!E73</f>
        <v>708232.15061335464</v>
      </c>
      <c r="F73" s="41">
        <f>県外・日帰!F73</f>
        <v>749643.54218208243</v>
      </c>
      <c r="G73" s="41">
        <f>県外・日帰!G73</f>
        <v>679442.82512542023</v>
      </c>
      <c r="H73" s="41">
        <f>県外・日帰!H73</f>
        <v>723964.82659994438</v>
      </c>
      <c r="I73" s="41">
        <f>県外・日帰!I73</f>
        <v>656774</v>
      </c>
      <c r="J73" s="41">
        <f>県外・日帰!J73</f>
        <v>688479</v>
      </c>
      <c r="K73" s="41">
        <f>県外・日帰!K73</f>
        <v>692559</v>
      </c>
      <c r="L73" s="41">
        <f>県外・日帰!L73</f>
        <v>696679</v>
      </c>
      <c r="M73" s="41">
        <f>県外・日帰!M73</f>
        <v>742460</v>
      </c>
      <c r="N73" s="41">
        <f>県外・日帰!N73</f>
        <v>769273</v>
      </c>
      <c r="O73" s="41">
        <f>県外・日帰!O73</f>
        <v>347528</v>
      </c>
      <c r="P73" s="41">
        <f>県外・日帰!P73</f>
        <v>331457</v>
      </c>
      <c r="Q73" s="42">
        <f>県外・日帰!Q73</f>
        <v>607110</v>
      </c>
    </row>
    <row r="74" spans="2:17" ht="12.95" customHeight="1" x14ac:dyDescent="0.15">
      <c r="B74" s="36"/>
      <c r="C74" s="37"/>
      <c r="D74" s="40" t="s">
        <v>59</v>
      </c>
      <c r="E74" s="41">
        <f>県外・日帰!E74</f>
        <v>49547.137043352792</v>
      </c>
      <c r="F74" s="41">
        <f>県外・日帰!F74</f>
        <v>45190.98904107733</v>
      </c>
      <c r="G74" s="41">
        <f>県外・日帰!G74</f>
        <v>51842.625997523362</v>
      </c>
      <c r="H74" s="41">
        <f>県外・日帰!H74</f>
        <v>59860.578879089728</v>
      </c>
      <c r="I74" s="41">
        <f>県外・日帰!I74</f>
        <v>55056</v>
      </c>
      <c r="J74" s="41">
        <f>県外・日帰!J74</f>
        <v>54875</v>
      </c>
      <c r="K74" s="41">
        <f>県外・日帰!K74</f>
        <v>58595</v>
      </c>
      <c r="L74" s="41">
        <f>県外・日帰!L74</f>
        <v>61759</v>
      </c>
      <c r="M74" s="41">
        <f>県外・日帰!M74</f>
        <v>50231</v>
      </c>
      <c r="N74" s="41">
        <f>県外・日帰!N74</f>
        <v>66486</v>
      </c>
      <c r="O74" s="41">
        <f>県外・日帰!O74</f>
        <v>36298</v>
      </c>
      <c r="P74" s="41">
        <f>県外・日帰!P74</f>
        <v>32086</v>
      </c>
      <c r="Q74" s="42">
        <f>県外・日帰!Q74</f>
        <v>47562</v>
      </c>
    </row>
    <row r="75" spans="2:17" ht="12.95" customHeight="1" x14ac:dyDescent="0.15">
      <c r="B75" s="36"/>
      <c r="C75" s="37"/>
      <c r="D75" s="40" t="s">
        <v>60</v>
      </c>
      <c r="E75" s="41">
        <f>県外・日帰!E75</f>
        <v>33635.966490844803</v>
      </c>
      <c r="F75" s="41">
        <f>県外・日帰!F75</f>
        <v>27108.539512079242</v>
      </c>
      <c r="G75" s="41">
        <f>県外・日帰!G75</f>
        <v>27610.277747335465</v>
      </c>
      <c r="H75" s="41">
        <f>県外・日帰!H75</f>
        <v>25512.628423133363</v>
      </c>
      <c r="I75" s="41">
        <f>県外・日帰!I75</f>
        <v>30378</v>
      </c>
      <c r="J75" s="41">
        <f>県外・日帰!J75</f>
        <v>26418</v>
      </c>
      <c r="K75" s="41">
        <f>県外・日帰!K75</f>
        <v>30084</v>
      </c>
      <c r="L75" s="41">
        <f>県外・日帰!L75</f>
        <v>30516</v>
      </c>
      <c r="M75" s="41">
        <f>県外・日帰!M75</f>
        <v>64730.877289515854</v>
      </c>
      <c r="N75" s="41">
        <f>県外・日帰!N75</f>
        <v>64467.67623855672</v>
      </c>
      <c r="O75" s="41">
        <f>県外・日帰!O75</f>
        <v>25471.103300754516</v>
      </c>
      <c r="P75" s="41">
        <f>県外・日帰!P75</f>
        <v>24601.532364451719</v>
      </c>
      <c r="Q75" s="42">
        <f>県外・日帰!Q75</f>
        <v>44729.276530184121</v>
      </c>
    </row>
    <row r="76" spans="2:17" ht="12.95" customHeight="1" x14ac:dyDescent="0.15">
      <c r="B76" s="36"/>
      <c r="C76" s="37"/>
      <c r="D76" s="40" t="s">
        <v>61</v>
      </c>
      <c r="E76" s="41">
        <f>県外・日帰!E76</f>
        <v>45645.487362642772</v>
      </c>
      <c r="F76" s="41">
        <f>県外・日帰!F76</f>
        <v>44985.548607260011</v>
      </c>
      <c r="G76" s="41">
        <f>県外・日帰!G76</f>
        <v>50254.234412131191</v>
      </c>
      <c r="H76" s="41">
        <f>県外・日帰!H76</f>
        <v>49685.341365756976</v>
      </c>
      <c r="I76" s="41">
        <f>県外・日帰!I76</f>
        <v>40856</v>
      </c>
      <c r="J76" s="41">
        <f>県外・日帰!J76</f>
        <v>40604</v>
      </c>
      <c r="K76" s="41">
        <f>県外・日帰!K76</f>
        <v>40608</v>
      </c>
      <c r="L76" s="41">
        <f>県外・日帰!L76</f>
        <v>34033</v>
      </c>
      <c r="M76" s="41">
        <f>県外・日帰!M76</f>
        <v>44342</v>
      </c>
      <c r="N76" s="41">
        <f>県外・日帰!N76</f>
        <v>46084</v>
      </c>
      <c r="O76" s="41">
        <f>県外・日帰!O76</f>
        <v>20827</v>
      </c>
      <c r="P76" s="41">
        <f>県外・日帰!P76</f>
        <v>38370</v>
      </c>
      <c r="Q76" s="42">
        <f>県外・日帰!Q76</f>
        <v>31627</v>
      </c>
    </row>
    <row r="77" spans="2:17" ht="12.95" customHeight="1" x14ac:dyDescent="0.15">
      <c r="B77" s="36"/>
      <c r="C77" s="37"/>
      <c r="D77" s="40" t="s">
        <v>62</v>
      </c>
      <c r="E77" s="41">
        <f>県外・日帰!E77</f>
        <v>41479.086853723289</v>
      </c>
      <c r="F77" s="41">
        <f>県外・日帰!F77</f>
        <v>37260.526462761409</v>
      </c>
      <c r="G77" s="41">
        <f>県外・日帰!G77</f>
        <v>38100.328890430981</v>
      </c>
      <c r="H77" s="41">
        <f>県外・日帰!H77</f>
        <v>45304.013747579942</v>
      </c>
      <c r="I77" s="41">
        <f>県外・日帰!I77</f>
        <v>33288</v>
      </c>
      <c r="J77" s="41">
        <f>県外・日帰!J77</f>
        <v>38244</v>
      </c>
      <c r="K77" s="41">
        <f>県外・日帰!K77</f>
        <v>35130</v>
      </c>
      <c r="L77" s="41">
        <f>県外・日帰!L77</f>
        <v>38879</v>
      </c>
      <c r="M77" s="41">
        <f>県外・日帰!M77</f>
        <v>82470.565543947014</v>
      </c>
      <c r="N77" s="41">
        <f>県外・日帰!N77</f>
        <v>82135.233466995895</v>
      </c>
      <c r="O77" s="41">
        <f>県外・日帰!O77</f>
        <v>32451.534448487182</v>
      </c>
      <c r="P77" s="41">
        <f>県外・日帰!P77</f>
        <v>31343.655026789827</v>
      </c>
      <c r="Q77" s="42">
        <f>県外・日帰!Q77</f>
        <v>56987.46697525982</v>
      </c>
    </row>
    <row r="78" spans="2:17" ht="12.95" customHeight="1" x14ac:dyDescent="0.15">
      <c r="B78" s="36"/>
      <c r="C78" s="37"/>
      <c r="D78" s="40" t="s">
        <v>63</v>
      </c>
      <c r="E78" s="41">
        <f>県外・日帰!E78</f>
        <v>192220.34207003267</v>
      </c>
      <c r="F78" s="41">
        <f>県外・日帰!F78</f>
        <v>184753.02638257298</v>
      </c>
      <c r="G78" s="41">
        <f>県外・日帰!G78</f>
        <v>193629.61482763986</v>
      </c>
      <c r="H78" s="41">
        <f>県外・日帰!H78</f>
        <v>196704.37004980128</v>
      </c>
      <c r="I78" s="41">
        <f>県外・日帰!I78</f>
        <v>181172</v>
      </c>
      <c r="J78" s="41">
        <f>県外・日帰!J78</f>
        <v>188931</v>
      </c>
      <c r="K78" s="41">
        <f>県外・日帰!K78</f>
        <v>188313</v>
      </c>
      <c r="L78" s="41">
        <f>県外・日帰!L78</f>
        <v>201084</v>
      </c>
      <c r="M78" s="41">
        <f>県外・日帰!M78</f>
        <v>118944</v>
      </c>
      <c r="N78" s="41">
        <f>県外・日帰!N78</f>
        <v>118044</v>
      </c>
      <c r="O78" s="41">
        <f>県外・日帰!O78</f>
        <v>57001</v>
      </c>
      <c r="P78" s="41">
        <f>県外・日帰!P78</f>
        <v>48187</v>
      </c>
      <c r="Q78" s="42">
        <f>県外・日帰!Q78</f>
        <v>102028</v>
      </c>
    </row>
    <row r="79" spans="2:17" ht="12.95" customHeight="1" x14ac:dyDescent="0.15">
      <c r="B79" s="36"/>
      <c r="C79" s="37"/>
      <c r="D79" s="40" t="s">
        <v>13</v>
      </c>
      <c r="E79" s="41">
        <f>県外・日帰!E79</f>
        <v>124657.46030644223</v>
      </c>
      <c r="F79" s="41">
        <f>県外・日帰!F79</f>
        <v>111005.52937755837</v>
      </c>
      <c r="G79" s="41">
        <f>県外・日帰!G79</f>
        <v>115914.12026208284</v>
      </c>
      <c r="H79" s="41">
        <f>県外・日帰!H79</f>
        <v>130812.76998195123</v>
      </c>
      <c r="I79" s="41">
        <f>県外・日帰!I79</f>
        <v>95208</v>
      </c>
      <c r="J79" s="41">
        <f>県外・日帰!J79</f>
        <v>115523</v>
      </c>
      <c r="K79" s="41">
        <f>県外・日帰!K79</f>
        <v>121745</v>
      </c>
      <c r="L79" s="41">
        <f>県外・日帰!L79</f>
        <v>120455</v>
      </c>
      <c r="M79" s="41">
        <f>県外・日帰!M79</f>
        <v>84073</v>
      </c>
      <c r="N79" s="41">
        <f>県外・日帰!N79</f>
        <v>86788</v>
      </c>
      <c r="O79" s="41">
        <f>県外・日帰!O79</f>
        <v>44629</v>
      </c>
      <c r="P79" s="41">
        <f>県外・日帰!P79</f>
        <v>38242</v>
      </c>
      <c r="Q79" s="42">
        <f>県外・日帰!Q79</f>
        <v>82258</v>
      </c>
    </row>
    <row r="80" spans="2:17" ht="12.95" customHeight="1" x14ac:dyDescent="0.15">
      <c r="B80" s="36"/>
      <c r="C80" s="37"/>
      <c r="D80" s="40" t="s">
        <v>64</v>
      </c>
      <c r="E80" s="41">
        <f>県外・日帰!E80</f>
        <v>81247.815736707285</v>
      </c>
      <c r="F80" s="41">
        <f>県外・日帰!F80</f>
        <v>135668.30281116188</v>
      </c>
      <c r="G80" s="41">
        <f>県外・日帰!G80</f>
        <v>85001.680228681289</v>
      </c>
      <c r="H80" s="41">
        <f>県外・日帰!H80</f>
        <v>111725.16303058485</v>
      </c>
      <c r="I80" s="41">
        <f>県外・日帰!I80</f>
        <v>96635</v>
      </c>
      <c r="J80" s="41">
        <f>県外・日帰!J80</f>
        <v>88394</v>
      </c>
      <c r="K80" s="41">
        <f>県外・日帰!K80</f>
        <v>100912</v>
      </c>
      <c r="L80" s="41">
        <f>県外・日帰!L80</f>
        <v>87823</v>
      </c>
      <c r="M80" s="41">
        <f>県外・日帰!M80</f>
        <v>84670</v>
      </c>
      <c r="N80" s="41">
        <f>県外・日帰!N80</f>
        <v>91437</v>
      </c>
      <c r="O80" s="41">
        <f>県外・日帰!O80</f>
        <v>45266</v>
      </c>
      <c r="P80" s="41">
        <f>県外・日帰!P80</f>
        <v>38121</v>
      </c>
      <c r="Q80" s="42">
        <f>県外・日帰!Q80</f>
        <v>72214</v>
      </c>
    </row>
    <row r="81" spans="2:17" ht="12.95" customHeight="1" x14ac:dyDescent="0.15">
      <c r="B81" s="36"/>
      <c r="C81" s="37"/>
      <c r="D81" s="40" t="s">
        <v>17</v>
      </c>
      <c r="E81" s="41">
        <f>県外・日帰!E81</f>
        <v>38584.174496555381</v>
      </c>
      <c r="F81" s="41">
        <f>県外・日帰!F81</f>
        <v>57424.199842251517</v>
      </c>
      <c r="G81" s="41">
        <f>県外・日帰!G81</f>
        <v>26300.020009872693</v>
      </c>
      <c r="H81" s="41">
        <f>県外・日帰!H81</f>
        <v>33800.477551587574</v>
      </c>
      <c r="I81" s="41">
        <f>県外・日帰!I81</f>
        <v>49181</v>
      </c>
      <c r="J81" s="41">
        <f>県外・日帰!J81</f>
        <v>41655</v>
      </c>
      <c r="K81" s="41">
        <f>県外・日帰!K81</f>
        <v>26893</v>
      </c>
      <c r="L81" s="41">
        <f>県外・日帰!L81</f>
        <v>32534</v>
      </c>
      <c r="M81" s="41">
        <f>県外・日帰!M81</f>
        <v>35265</v>
      </c>
      <c r="N81" s="41">
        <f>県外・日帰!N81</f>
        <v>35633</v>
      </c>
      <c r="O81" s="41">
        <f>県外・日帰!O81</f>
        <v>12923</v>
      </c>
      <c r="P81" s="41">
        <f>県外・日帰!P81</f>
        <v>10179</v>
      </c>
      <c r="Q81" s="42">
        <f>県外・日帰!Q81</f>
        <v>40426</v>
      </c>
    </row>
    <row r="82" spans="2:17" ht="12.95" customHeight="1" x14ac:dyDescent="0.15">
      <c r="B82" s="36"/>
      <c r="C82" s="37"/>
      <c r="D82" s="40" t="s">
        <v>65</v>
      </c>
      <c r="E82" s="41">
        <f>県外・日帰!E82</f>
        <v>12003.28908542996</v>
      </c>
      <c r="F82" s="41">
        <f>県外・日帰!F82</f>
        <v>21973.714941222581</v>
      </c>
      <c r="G82" s="41">
        <f>県外・日帰!G82</f>
        <v>16847.222927063682</v>
      </c>
      <c r="H82" s="41">
        <f>県外・日帰!H82</f>
        <v>9697.5827682428571</v>
      </c>
      <c r="I82" s="41">
        <f>県外・日帰!I82</f>
        <v>9251</v>
      </c>
      <c r="J82" s="41">
        <f>県外・日帰!J82</f>
        <v>11882</v>
      </c>
      <c r="K82" s="41">
        <f>県外・日帰!K82</f>
        <v>17521</v>
      </c>
      <c r="L82" s="41">
        <f>県外・日帰!L82</f>
        <v>7550</v>
      </c>
      <c r="M82" s="41">
        <f>県外・日帰!M82</f>
        <v>6200</v>
      </c>
      <c r="N82" s="41">
        <f>県外・日帰!N82</f>
        <v>9871</v>
      </c>
      <c r="O82" s="41">
        <f>県外・日帰!O82</f>
        <v>6012</v>
      </c>
      <c r="P82" s="41">
        <f>県外・日帰!P82</f>
        <v>4610</v>
      </c>
      <c r="Q82" s="42">
        <f>県外・日帰!Q82</f>
        <v>6443</v>
      </c>
    </row>
    <row r="83" spans="2:17" ht="12.95" customHeight="1" x14ac:dyDescent="0.15">
      <c r="B83" s="36"/>
      <c r="C83" s="37"/>
      <c r="D83" s="40" t="s">
        <v>20</v>
      </c>
      <c r="E83" s="41">
        <f>県外・日帰!E83</f>
        <v>6918.0582842402855</v>
      </c>
      <c r="F83" s="41">
        <f>県外・日帰!F83</f>
        <v>6039.2787570277878</v>
      </c>
      <c r="G83" s="41">
        <f>県外・日帰!G83</f>
        <v>7849.3012516507424</v>
      </c>
      <c r="H83" s="41">
        <f>県外・日帰!H83</f>
        <v>9374.8548838247789</v>
      </c>
      <c r="I83" s="41">
        <f>県外・日帰!I83</f>
        <v>8663</v>
      </c>
      <c r="J83" s="41">
        <f>県外・日帰!J83</f>
        <v>5146</v>
      </c>
      <c r="K83" s="41">
        <f>県外・日帰!K83</f>
        <v>11914</v>
      </c>
      <c r="L83" s="41">
        <f>県外・日帰!L83</f>
        <v>10258</v>
      </c>
      <c r="M83" s="41">
        <f>県外・日帰!M83</f>
        <v>21759.38324930704</v>
      </c>
      <c r="N83" s="41">
        <f>県外・日帰!N83</f>
        <v>21670.907814101287</v>
      </c>
      <c r="O83" s="41">
        <f>県外・日帰!O83</f>
        <v>8562.1502706494903</v>
      </c>
      <c r="P83" s="41">
        <f>県外・日帰!P83</f>
        <v>8269.8426725175559</v>
      </c>
      <c r="Q83" s="42">
        <f>県外・日帰!Q83</f>
        <v>15035.814610257856</v>
      </c>
    </row>
    <row r="84" spans="2:17" ht="12.95" customHeight="1" x14ac:dyDescent="0.15">
      <c r="B84" s="36"/>
      <c r="C84" s="37"/>
      <c r="D84" s="40" t="s">
        <v>66</v>
      </c>
      <c r="E84" s="41">
        <f>県外・日帰!E84</f>
        <v>15433.323577362646</v>
      </c>
      <c r="F84" s="41">
        <f>県外・日帰!F84</f>
        <v>11816.531561100977</v>
      </c>
      <c r="G84" s="41">
        <f>県外・日帰!G84</f>
        <v>18153.941713371372</v>
      </c>
      <c r="H84" s="41">
        <f>県外・日帰!H84</f>
        <v>9574.1967184169298</v>
      </c>
      <c r="I84" s="41">
        <f>県外・日帰!I84</f>
        <v>8433</v>
      </c>
      <c r="J84" s="41">
        <f>県外・日帰!J84</f>
        <v>13917</v>
      </c>
      <c r="K84" s="41">
        <f>県外・日帰!K84</f>
        <v>13191</v>
      </c>
      <c r="L84" s="41">
        <f>県外・日帰!L84</f>
        <v>12194</v>
      </c>
      <c r="M84" s="41">
        <f>県外・日帰!M84</f>
        <v>25866.047898425626</v>
      </c>
      <c r="N84" s="41">
        <f>県外・日帰!N84</f>
        <v>25760.874428265848</v>
      </c>
      <c r="O84" s="41">
        <f>県外・日帰!O84</f>
        <v>10178.091284880082</v>
      </c>
      <c r="P84" s="41">
        <f>県外・日帰!P84</f>
        <v>9830.6162554766106</v>
      </c>
      <c r="Q84" s="42">
        <f>県外・日帰!Q84</f>
        <v>17873.535129409662</v>
      </c>
    </row>
    <row r="85" spans="2:17" ht="12.95" customHeight="1" x14ac:dyDescent="0.15">
      <c r="B85" s="36"/>
      <c r="C85" s="37"/>
      <c r="D85" s="40" t="s">
        <v>67</v>
      </c>
      <c r="E85" s="41">
        <f>県外・日帰!E85</f>
        <v>3392.3746884868897</v>
      </c>
      <c r="F85" s="41">
        <f>県外・日帰!F85</f>
        <v>6758.4815912371996</v>
      </c>
      <c r="G85" s="41">
        <f>県外・日帰!G85</f>
        <v>3526.9973141687619</v>
      </c>
      <c r="H85" s="41">
        <f>県外・日帰!H85</f>
        <v>3026.8785166212965</v>
      </c>
      <c r="I85" s="41">
        <f>県外・日帰!I85</f>
        <v>4557</v>
      </c>
      <c r="J85" s="41">
        <f>県外・日帰!J85</f>
        <v>4606</v>
      </c>
      <c r="K85" s="41">
        <f>県外・日帰!K85</f>
        <v>4983</v>
      </c>
      <c r="L85" s="41">
        <f>県外・日帰!L85</f>
        <v>5475</v>
      </c>
      <c r="M85" s="41">
        <f>県外・日帰!M85</f>
        <v>10329</v>
      </c>
      <c r="N85" s="41">
        <f>県外・日帰!N85</f>
        <v>7780</v>
      </c>
      <c r="O85" s="41">
        <f>県外・日帰!O85</f>
        <v>3217</v>
      </c>
      <c r="P85" s="41">
        <f>県外・日帰!P85</f>
        <v>4451</v>
      </c>
      <c r="Q85" s="42">
        <f>県外・日帰!Q85</f>
        <v>11442</v>
      </c>
    </row>
    <row r="86" spans="2:17" ht="12.95" customHeight="1" x14ac:dyDescent="0.15">
      <c r="B86" s="36"/>
      <c r="C86" s="37"/>
      <c r="D86" s="40" t="s">
        <v>68</v>
      </c>
      <c r="E86" s="41">
        <f>県外・日帰!E86</f>
        <v>818.02979777895007</v>
      </c>
      <c r="F86" s="41">
        <f>県外・日帰!F86</f>
        <v>402.51125496843071</v>
      </c>
      <c r="G86" s="41">
        <f>県外・日帰!G86</f>
        <v>444.24677472862743</v>
      </c>
      <c r="H86" s="41">
        <f>県外・日帰!H86</f>
        <v>227.22498449249079</v>
      </c>
      <c r="I86" s="41">
        <f>県外・日帰!I86</f>
        <v>214</v>
      </c>
      <c r="J86" s="41">
        <f>県外・日帰!J86</f>
        <v>674</v>
      </c>
      <c r="K86" s="41">
        <f>県外・日帰!K86</f>
        <v>860</v>
      </c>
      <c r="L86" s="41">
        <f>県外・日帰!L86</f>
        <v>573</v>
      </c>
      <c r="M86" s="41">
        <f>県外・日帰!M86</f>
        <v>0</v>
      </c>
      <c r="N86" s="41">
        <f>県外・日帰!N86</f>
        <v>0</v>
      </c>
      <c r="O86" s="41">
        <f>県外・日帰!O86</f>
        <v>0</v>
      </c>
      <c r="P86" s="41">
        <f>県外・日帰!P86</f>
        <v>0</v>
      </c>
      <c r="Q86" s="42">
        <f>県外・日帰!Q86</f>
        <v>0</v>
      </c>
    </row>
    <row r="87" spans="2:17" ht="12.95" customHeight="1" x14ac:dyDescent="0.15">
      <c r="B87" s="36"/>
      <c r="C87" s="37"/>
      <c r="D87" s="40" t="s">
        <v>69</v>
      </c>
      <c r="E87" s="41">
        <f>県外・日帰!E87</f>
        <v>29678.246595409582</v>
      </c>
      <c r="F87" s="41">
        <f>県外・日帰!F87</f>
        <v>15446.875346610879</v>
      </c>
      <c r="G87" s="41">
        <f>県外・日帰!G87</f>
        <v>6242.5279027833412</v>
      </c>
      <c r="H87" s="41">
        <f>県外・日帰!H87</f>
        <v>2212.2429215529114</v>
      </c>
      <c r="I87" s="41">
        <f>県外・日帰!I87</f>
        <v>8890</v>
      </c>
      <c r="J87" s="41">
        <f>県外・日帰!J87</f>
        <v>5683</v>
      </c>
      <c r="K87" s="41">
        <f>県外・日帰!K87</f>
        <v>1654</v>
      </c>
      <c r="L87" s="41">
        <f>県外・日帰!L87</f>
        <v>6245</v>
      </c>
      <c r="M87" s="41">
        <f>県外・日帰!M87</f>
        <v>13246.963188918158</v>
      </c>
      <c r="N87" s="41">
        <f>県外・日帰!N87</f>
        <v>13193.099951166165</v>
      </c>
      <c r="O87" s="41">
        <f>県外・日帰!O87</f>
        <v>5212.5783232799831</v>
      </c>
      <c r="P87" s="41">
        <f>県外・日帰!P87</f>
        <v>5034.6234636256713</v>
      </c>
      <c r="Q87" s="42">
        <f>県外・日帰!Q87</f>
        <v>9153.7007448879231</v>
      </c>
    </row>
    <row r="88" spans="2:17" ht="12.95" customHeight="1" x14ac:dyDescent="0.15">
      <c r="B88" s="36"/>
      <c r="C88" s="37"/>
      <c r="D88" s="40" t="s">
        <v>28</v>
      </c>
      <c r="E88" s="41">
        <f>県外・日帰!E88</f>
        <v>2262.9409521688863</v>
      </c>
      <c r="F88" s="41">
        <f>県外・日帰!F88</f>
        <v>2542.1468216378657</v>
      </c>
      <c r="G88" s="41">
        <f>県外・日帰!G88</f>
        <v>5697.0081511458375</v>
      </c>
      <c r="H88" s="41">
        <f>県外・日帰!H88</f>
        <v>2961.7426702995131</v>
      </c>
      <c r="I88" s="41">
        <f>県外・日帰!I88</f>
        <v>460</v>
      </c>
      <c r="J88" s="41">
        <f>県外・日帰!J88</f>
        <v>4390</v>
      </c>
      <c r="K88" s="41">
        <f>県外・日帰!K88</f>
        <v>1629</v>
      </c>
      <c r="L88" s="41">
        <f>県外・日帰!L88</f>
        <v>7038</v>
      </c>
      <c r="M88" s="41">
        <f>県外・日帰!M88</f>
        <v>14929.08357463667</v>
      </c>
      <c r="N88" s="41">
        <f>県外・日帰!N88</f>
        <v>14868.380697567251</v>
      </c>
      <c r="O88" s="41">
        <f>県外・日帰!O88</f>
        <v>5874.4797821048069</v>
      </c>
      <c r="P88" s="41">
        <f>県外・日帰!P88</f>
        <v>5673.9279322654083</v>
      </c>
      <c r="Q88" s="42">
        <f>県外・日帰!Q88</f>
        <v>10316.052176544628</v>
      </c>
    </row>
    <row r="89" spans="2:17" ht="12.95" customHeight="1" x14ac:dyDescent="0.15">
      <c r="B89" s="36"/>
      <c r="C89" s="37"/>
      <c r="D89" s="40" t="s">
        <v>70</v>
      </c>
      <c r="E89" s="41">
        <f>県外・日帰!E89</f>
        <v>30708.41727217782</v>
      </c>
      <c r="F89" s="41">
        <f>県外・日帰!F89</f>
        <v>41267.339871556855</v>
      </c>
      <c r="G89" s="41">
        <f>県外・日帰!G89</f>
        <v>32028.676714812129</v>
      </c>
      <c r="H89" s="41">
        <f>県外・日帰!H89</f>
        <v>33484.760107009533</v>
      </c>
      <c r="I89" s="41">
        <f>県外・日帰!I89</f>
        <v>34531</v>
      </c>
      <c r="J89" s="41">
        <f>県外・日帰!J89</f>
        <v>47536</v>
      </c>
      <c r="K89" s="41">
        <f>県外・日帰!K89</f>
        <v>38528</v>
      </c>
      <c r="L89" s="41">
        <f>県外・日帰!L89</f>
        <v>40261</v>
      </c>
      <c r="M89" s="41">
        <f>県外・日帰!M89</f>
        <v>85402.079255249642</v>
      </c>
      <c r="N89" s="41">
        <f>県外・日帰!N89</f>
        <v>85054.827403346833</v>
      </c>
      <c r="O89" s="41">
        <f>県外・日帰!O89</f>
        <v>33605.062589843939</v>
      </c>
      <c r="P89" s="41">
        <f>県外・日帰!P89</f>
        <v>32457.802284873203</v>
      </c>
      <c r="Q89" s="42">
        <f>県外・日帰!Q89</f>
        <v>59013.153833455988</v>
      </c>
    </row>
    <row r="90" spans="2:17" ht="12.95" customHeight="1" x14ac:dyDescent="0.15">
      <c r="B90" s="36"/>
      <c r="C90" s="37"/>
      <c r="D90" s="40"/>
      <c r="E90" s="41"/>
      <c r="F90" s="41"/>
      <c r="G90" s="41"/>
      <c r="H90" s="41"/>
      <c r="I90" s="41"/>
      <c r="J90" s="41"/>
      <c r="K90" s="41"/>
      <c r="L90" s="41"/>
      <c r="M90" s="41"/>
      <c r="N90" s="41"/>
      <c r="O90" s="41"/>
      <c r="P90" s="41"/>
      <c r="Q90" s="42"/>
    </row>
    <row r="91" spans="2:17" ht="12.95" customHeight="1" x14ac:dyDescent="0.15">
      <c r="B91" s="43"/>
      <c r="C91" s="44"/>
      <c r="D91" s="44" t="s">
        <v>71</v>
      </c>
      <c r="E91" s="46">
        <f>県外・日帰!E91</f>
        <v>360754.193543587</v>
      </c>
      <c r="F91" s="46">
        <f>県外・日帰!F91</f>
        <v>335151.16031664412</v>
      </c>
      <c r="G91" s="46">
        <f>県外・日帰!G91</f>
        <v>313159.50636559789</v>
      </c>
      <c r="H91" s="46">
        <f>県外・日帰!H91</f>
        <v>342610.3335412984</v>
      </c>
      <c r="I91" s="46">
        <f>県外・日帰!I91</f>
        <v>336226</v>
      </c>
      <c r="J91" s="46">
        <f>県外・日帰!J91</f>
        <v>327225</v>
      </c>
      <c r="K91" s="46">
        <f>県外・日帰!K91</f>
        <v>373950</v>
      </c>
      <c r="L91" s="46">
        <f>県外・日帰!L91</f>
        <v>395968</v>
      </c>
      <c r="M91" s="46">
        <f>県外・日帰!M91</f>
        <v>415858</v>
      </c>
      <c r="N91" s="46">
        <f>県外・日帰!N91</f>
        <v>488517</v>
      </c>
      <c r="O91" s="46">
        <f>県外・日帰!O91</f>
        <v>226798</v>
      </c>
      <c r="P91" s="46">
        <f>県外・日帰!P91</f>
        <v>225744</v>
      </c>
      <c r="Q91" s="47">
        <f>県外・日帰!Q91</f>
        <v>402553</v>
      </c>
    </row>
  </sheetData>
  <sheetProtection sheet="1"/>
  <phoneticPr fontId="9"/>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入力・結果</vt:lpstr>
      <vt:lpstr>県外・宿泊</vt:lpstr>
      <vt:lpstr>県外・日帰</vt:lpstr>
      <vt:lpstr>県内・宿泊</vt:lpstr>
      <vt:lpstr>県内・日帰</vt:lpstr>
      <vt:lpstr>入力・結果!Print_Area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大川 篤志</dc:creator>
  <cp:lastModifiedBy>鳥取県</cp:lastModifiedBy>
  <cp:lastPrinted>2017-12-04T04:52:22Z</cp:lastPrinted>
  <dcterms:created xsi:type="dcterms:W3CDTF">2016-11-07T05:19:35Z</dcterms:created>
  <dcterms:modified xsi:type="dcterms:W3CDTF">2024-01-15T06:04:10Z</dcterms:modified>
</cp:coreProperties>
</file>