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10.1.26.111\share\disk2\課共有\【内部作業用】\01企画調整・分析担当\【産業連関表】\04 報告書\27年報告書\経済波及効果推計ツール\ver.1.03\"/>
    </mc:Choice>
  </mc:AlternateContent>
  <xr:revisionPtr revIDLastSave="0" documentId="8_{6B262504-2C87-46E9-BCA4-B386C60E95CE}" xr6:coauthVersionLast="47" xr6:coauthVersionMax="47" xr10:uidLastSave="{00000000-0000-0000-0000-000000000000}"/>
  <bookViews>
    <workbookView xWindow="-120" yWindow="-120" windowWidth="29040" windowHeight="15720" tabRatio="714" xr2:uid="{00000000-000D-0000-FFFF-FFFF00000000}"/>
  </bookViews>
  <sheets>
    <sheet name="入力・結果" sheetId="3" r:id="rId1"/>
    <sheet name="県外・宿泊" sheetId="1" r:id="rId2"/>
    <sheet name="県外・日帰" sheetId="4" r:id="rId3"/>
    <sheet name="県内・宿泊" sheetId="5" r:id="rId4"/>
    <sheet name="県内・日帰" sheetId="6" r:id="rId5"/>
  </sheets>
  <definedNames>
    <definedName name="_xlnm.Print_Area" localSheetId="0">入力・結果!$A$1:$P$46</definedName>
  </definedNames>
  <calcPr calcId="181029" iterate="1" iterateCount="50"/>
</workbook>
</file>

<file path=xl/calcChain.xml><?xml version="1.0" encoding="utf-8"?>
<calcChain xmlns="http://schemas.openxmlformats.org/spreadsheetml/2006/main">
  <c r="K7" i="3" l="1"/>
  <c r="R91" i="6"/>
  <c r="R87" i="6"/>
  <c r="R65" i="6" s="1"/>
  <c r="R86" i="6"/>
  <c r="R85" i="6"/>
  <c r="R63" i="6" s="1"/>
  <c r="R84" i="6"/>
  <c r="R62" i="6" s="1"/>
  <c r="R83" i="6"/>
  <c r="R61" i="6" s="1"/>
  <c r="R82" i="6"/>
  <c r="R81" i="6"/>
  <c r="R59" i="6" s="1"/>
  <c r="R80" i="6"/>
  <c r="R58" i="6" s="1"/>
  <c r="R79" i="6"/>
  <c r="R57" i="6" s="1"/>
  <c r="R78" i="6"/>
  <c r="R56" i="6" s="1"/>
  <c r="R76" i="6"/>
  <c r="R54" i="6" s="1"/>
  <c r="R74" i="6"/>
  <c r="R52" i="6" s="1"/>
  <c r="R73" i="6"/>
  <c r="R72" i="6"/>
  <c r="R68" i="6"/>
  <c r="R64" i="6"/>
  <c r="R60" i="6"/>
  <c r="R47" i="6"/>
  <c r="R4" i="6"/>
  <c r="R4" i="5"/>
  <c r="R6" i="5"/>
  <c r="R8" i="5"/>
  <c r="R13" i="5"/>
  <c r="R14" i="5"/>
  <c r="R16" i="5"/>
  <c r="R17" i="5"/>
  <c r="R18" i="5"/>
  <c r="R19" i="5"/>
  <c r="R20" i="5"/>
  <c r="R21" i="5"/>
  <c r="R22" i="5"/>
  <c r="R24" i="5"/>
  <c r="R25" i="5"/>
  <c r="R27" i="5"/>
  <c r="R28" i="5"/>
  <c r="R29" i="5"/>
  <c r="R30" i="5"/>
  <c r="R31" i="5"/>
  <c r="R32" i="5"/>
  <c r="R33" i="5"/>
  <c r="R34" i="5"/>
  <c r="R35" i="5"/>
  <c r="R36" i="5"/>
  <c r="R37" i="5"/>
  <c r="R38" i="5"/>
  <c r="R39" i="5"/>
  <c r="R40" i="5"/>
  <c r="R42" i="5"/>
  <c r="R43" i="5"/>
  <c r="R47" i="5"/>
  <c r="R57" i="5"/>
  <c r="R58" i="5"/>
  <c r="R10" i="5" s="1"/>
  <c r="R61" i="5"/>
  <c r="R65" i="5"/>
  <c r="R23" i="5" s="1"/>
  <c r="R66" i="5"/>
  <c r="R72" i="5"/>
  <c r="R73" i="5"/>
  <c r="R74" i="5"/>
  <c r="R52" i="5" s="1"/>
  <c r="R5" i="5" s="1"/>
  <c r="R75" i="5"/>
  <c r="R76" i="5"/>
  <c r="R54" i="5" s="1"/>
  <c r="R7" i="5" s="1"/>
  <c r="R77" i="5"/>
  <c r="R55" i="5" s="1"/>
  <c r="R78" i="5"/>
  <c r="R79" i="5"/>
  <c r="R80" i="5"/>
  <c r="R81" i="5"/>
  <c r="R59" i="5" s="1"/>
  <c r="R82" i="5"/>
  <c r="R60" i="5" s="1"/>
  <c r="R15" i="5" s="1"/>
  <c r="R83" i="5"/>
  <c r="R84" i="5"/>
  <c r="R62" i="5" s="1"/>
  <c r="R11" i="5" s="1"/>
  <c r="R85" i="5"/>
  <c r="R63" i="5" s="1"/>
  <c r="R12" i="5" s="1"/>
  <c r="R86" i="5"/>
  <c r="R87" i="5"/>
  <c r="R88" i="5"/>
  <c r="R89" i="5"/>
  <c r="R91" i="5"/>
  <c r="R67" i="5" s="1"/>
  <c r="R89" i="4"/>
  <c r="R89" i="6" s="1"/>
  <c r="R67" i="6" s="1"/>
  <c r="R88" i="4"/>
  <c r="R88" i="6" s="1"/>
  <c r="R66" i="6" s="1"/>
  <c r="R87" i="4"/>
  <c r="R65" i="4" s="1"/>
  <c r="R84" i="4"/>
  <c r="R62" i="4" s="1"/>
  <c r="R83" i="4"/>
  <c r="R61" i="4" s="1"/>
  <c r="R77" i="4"/>
  <c r="R55" i="4" s="1"/>
  <c r="R75" i="4"/>
  <c r="R75" i="6" s="1"/>
  <c r="R53" i="6" s="1"/>
  <c r="R72" i="4"/>
  <c r="R68" i="4"/>
  <c r="R67" i="4"/>
  <c r="R66" i="4"/>
  <c r="R64" i="4"/>
  <c r="R63" i="4"/>
  <c r="R60" i="4"/>
  <c r="R59" i="4"/>
  <c r="R58" i="4"/>
  <c r="R57" i="4"/>
  <c r="R56" i="4"/>
  <c r="R54" i="4"/>
  <c r="R52" i="4"/>
  <c r="R47" i="4"/>
  <c r="R4" i="4"/>
  <c r="R89" i="1"/>
  <c r="R88" i="1"/>
  <c r="R66" i="1" s="1"/>
  <c r="R87" i="1"/>
  <c r="R84" i="1"/>
  <c r="R83" i="1"/>
  <c r="R77" i="1"/>
  <c r="R75" i="1"/>
  <c r="R72" i="1"/>
  <c r="R68" i="1"/>
  <c r="R67" i="1"/>
  <c r="R65" i="1"/>
  <c r="R64" i="1"/>
  <c r="R63" i="1"/>
  <c r="R62" i="1"/>
  <c r="R61" i="1"/>
  <c r="R60" i="1"/>
  <c r="R59" i="1"/>
  <c r="R58" i="1"/>
  <c r="R57" i="1"/>
  <c r="R56" i="1"/>
  <c r="R55" i="1"/>
  <c r="R54" i="1"/>
  <c r="R53" i="1"/>
  <c r="R52" i="1"/>
  <c r="R47" i="1"/>
  <c r="Q91" i="6"/>
  <c r="Q86" i="6"/>
  <c r="Q85" i="6"/>
  <c r="Q82" i="6"/>
  <c r="Q81" i="6"/>
  <c r="Q80" i="6"/>
  <c r="Q79" i="6"/>
  <c r="Q78" i="6"/>
  <c r="Q76" i="6"/>
  <c r="Q74" i="6"/>
  <c r="Q73" i="6"/>
  <c r="Q60" i="6" s="1"/>
  <c r="Q72" i="6"/>
  <c r="Q47" i="6"/>
  <c r="Q4" i="6"/>
  <c r="Q91" i="5"/>
  <c r="Q89" i="5"/>
  <c r="Q67" i="5" s="1"/>
  <c r="Q86" i="5"/>
  <c r="Q64" i="5" s="1"/>
  <c r="Q85" i="5"/>
  <c r="Q84" i="5"/>
  <c r="Q82" i="5"/>
  <c r="Q81" i="5"/>
  <c r="Q80" i="5"/>
  <c r="Q79" i="5"/>
  <c r="Q78" i="5"/>
  <c r="Q56" i="5" s="1"/>
  <c r="Q76" i="5"/>
  <c r="Q54" i="5" s="1"/>
  <c r="Q74" i="5"/>
  <c r="Q52" i="5" s="1"/>
  <c r="Q73" i="5"/>
  <c r="Q57" i="5" s="1"/>
  <c r="Q72" i="5"/>
  <c r="Q58" i="5"/>
  <c r="Q47" i="5"/>
  <c r="Q4" i="5"/>
  <c r="Q89" i="4"/>
  <c r="Q67" i="4" s="1"/>
  <c r="Q88" i="4"/>
  <c r="Q88" i="6" s="1"/>
  <c r="Q87" i="4"/>
  <c r="Q87" i="6" s="1"/>
  <c r="Q84" i="4"/>
  <c r="Q62" i="4" s="1"/>
  <c r="Q83" i="4"/>
  <c r="Q83" i="6" s="1"/>
  <c r="Q77" i="4"/>
  <c r="Q77" i="6" s="1"/>
  <c r="Q75" i="4"/>
  <c r="Q75" i="6" s="1"/>
  <c r="Q72" i="4"/>
  <c r="Q68" i="4"/>
  <c r="Q66" i="4"/>
  <c r="Q65" i="4"/>
  <c r="Q64" i="4"/>
  <c r="Q63" i="4"/>
  <c r="Q60" i="4"/>
  <c r="Q59" i="4"/>
  <c r="Q58" i="4"/>
  <c r="Q57" i="4"/>
  <c r="Q56" i="4"/>
  <c r="Q54" i="4"/>
  <c r="Q52" i="4"/>
  <c r="Q47" i="4"/>
  <c r="Q4" i="4"/>
  <c r="Q89" i="1"/>
  <c r="Q67" i="1" s="1"/>
  <c r="Q88" i="1"/>
  <c r="Q66" i="1" s="1"/>
  <c r="Q87" i="1"/>
  <c r="Q87" i="5" s="1"/>
  <c r="Q65" i="5" s="1"/>
  <c r="Q84" i="1"/>
  <c r="Q83" i="1"/>
  <c r="Q83" i="5" s="1"/>
  <c r="Q61" i="5" s="1"/>
  <c r="Q77" i="1"/>
  <c r="Q77" i="5" s="1"/>
  <c r="Q55" i="5" s="1"/>
  <c r="Q75" i="1"/>
  <c r="Q75" i="5" s="1"/>
  <c r="Q53" i="5" s="1"/>
  <c r="Q72" i="1"/>
  <c r="Q68" i="1"/>
  <c r="Q65" i="1"/>
  <c r="Q64" i="1"/>
  <c r="Q63" i="1"/>
  <c r="Q62" i="1"/>
  <c r="Q60" i="1"/>
  <c r="Q59" i="1"/>
  <c r="Q58" i="1"/>
  <c r="Q57" i="1"/>
  <c r="Q56" i="1"/>
  <c r="Q55" i="1"/>
  <c r="Q54" i="1"/>
  <c r="Q53" i="1"/>
  <c r="Q52" i="1"/>
  <c r="Q47" i="1"/>
  <c r="O72" i="6"/>
  <c r="P72" i="6"/>
  <c r="S72" i="6"/>
  <c r="O73" i="6"/>
  <c r="P73" i="6"/>
  <c r="S73" i="6"/>
  <c r="O74" i="6"/>
  <c r="P74" i="6"/>
  <c r="S74" i="6"/>
  <c r="O76" i="6"/>
  <c r="P76" i="6"/>
  <c r="S76" i="6"/>
  <c r="O78" i="6"/>
  <c r="P78" i="6"/>
  <c r="S78" i="6"/>
  <c r="O79" i="6"/>
  <c r="P79" i="6"/>
  <c r="S79" i="6"/>
  <c r="O80" i="6"/>
  <c r="P80" i="6"/>
  <c r="S80" i="6"/>
  <c r="O81" i="6"/>
  <c r="P81" i="6"/>
  <c r="S81" i="6"/>
  <c r="O82" i="6"/>
  <c r="P82" i="6"/>
  <c r="S82" i="6"/>
  <c r="O85" i="6"/>
  <c r="P85" i="6"/>
  <c r="S85" i="6"/>
  <c r="O86" i="6"/>
  <c r="P86" i="6"/>
  <c r="S86" i="6"/>
  <c r="O91" i="6"/>
  <c r="P91" i="6"/>
  <c r="S91" i="6"/>
  <c r="O47" i="6"/>
  <c r="P47" i="6"/>
  <c r="O4" i="6"/>
  <c r="P4" i="6"/>
  <c r="O72" i="5"/>
  <c r="P72" i="5"/>
  <c r="O73" i="5"/>
  <c r="P73" i="5"/>
  <c r="O74" i="5"/>
  <c r="P74" i="5"/>
  <c r="O76" i="5"/>
  <c r="P76" i="5"/>
  <c r="O78" i="5"/>
  <c r="P78" i="5"/>
  <c r="O79" i="5"/>
  <c r="P79" i="5"/>
  <c r="O80" i="5"/>
  <c r="P80" i="5"/>
  <c r="O81" i="5"/>
  <c r="P81" i="5"/>
  <c r="O82" i="5"/>
  <c r="P82" i="5"/>
  <c r="O85" i="5"/>
  <c r="P85" i="5"/>
  <c r="O86" i="5"/>
  <c r="P86" i="5"/>
  <c r="O91" i="5"/>
  <c r="P91" i="5"/>
  <c r="O47" i="5"/>
  <c r="P47" i="5"/>
  <c r="S47" i="5"/>
  <c r="O4" i="5"/>
  <c r="P4" i="5"/>
  <c r="S4" i="5"/>
  <c r="R53" i="4" l="1"/>
  <c r="R77" i="6"/>
  <c r="R55" i="6" s="1"/>
  <c r="Q52" i="6"/>
  <c r="Q55" i="6"/>
  <c r="Q59" i="6"/>
  <c r="R26" i="5"/>
  <c r="R64" i="5"/>
  <c r="R56" i="5"/>
  <c r="R53" i="5"/>
  <c r="R9" i="5" s="1"/>
  <c r="R68" i="5"/>
  <c r="R41" i="5" s="1"/>
  <c r="O56" i="5"/>
  <c r="Q59" i="5"/>
  <c r="Q62" i="5"/>
  <c r="Q68" i="6"/>
  <c r="Q53" i="6"/>
  <c r="Q54" i="6"/>
  <c r="Q63" i="6"/>
  <c r="Q61" i="6"/>
  <c r="Q65" i="6"/>
  <c r="Q56" i="6"/>
  <c r="Q66" i="6"/>
  <c r="Q57" i="6"/>
  <c r="Q64" i="6"/>
  <c r="Q58" i="6"/>
  <c r="Q55" i="4"/>
  <c r="Q84" i="6"/>
  <c r="Q62" i="6" s="1"/>
  <c r="Q53" i="4"/>
  <c r="Q61" i="4"/>
  <c r="Q89" i="6"/>
  <c r="Q67" i="6" s="1"/>
  <c r="Q61" i="1"/>
  <c r="Q68" i="5"/>
  <c r="O64" i="5"/>
  <c r="Q60" i="5"/>
  <c r="Q88" i="5"/>
  <c r="Q66" i="5" s="1"/>
  <c r="O57" i="5"/>
  <c r="O63" i="5"/>
  <c r="Q63" i="5"/>
  <c r="P60" i="5"/>
  <c r="P63" i="6"/>
  <c r="P58" i="6"/>
  <c r="O68" i="6"/>
  <c r="P57" i="6"/>
  <c r="O64" i="6"/>
  <c r="O59" i="6"/>
  <c r="P56" i="6"/>
  <c r="P63" i="5"/>
  <c r="O59" i="5"/>
  <c r="P58" i="5"/>
  <c r="O58" i="5"/>
  <c r="O52" i="5"/>
  <c r="O68" i="5"/>
  <c r="P68" i="6"/>
  <c r="P52" i="6"/>
  <c r="P59" i="6"/>
  <c r="O52" i="6"/>
  <c r="O56" i="6"/>
  <c r="P60" i="6"/>
  <c r="P64" i="6"/>
  <c r="O63" i="6"/>
  <c r="O60" i="6"/>
  <c r="O58" i="6"/>
  <c r="P57" i="5"/>
  <c r="P52" i="5"/>
  <c r="O60" i="5"/>
  <c r="P59" i="5"/>
  <c r="P54" i="5"/>
  <c r="O54" i="5"/>
  <c r="O54" i="6"/>
  <c r="P68" i="5"/>
  <c r="P54" i="6"/>
  <c r="P56" i="5"/>
  <c r="O57" i="6"/>
  <c r="P64" i="5"/>
  <c r="O72" i="4"/>
  <c r="P72" i="4"/>
  <c r="S72" i="4"/>
  <c r="O75" i="4"/>
  <c r="P75" i="4"/>
  <c r="S75" i="4"/>
  <c r="O77" i="4"/>
  <c r="P77" i="4"/>
  <c r="S77" i="4"/>
  <c r="O83" i="4"/>
  <c r="O83" i="6" s="1"/>
  <c r="O61" i="6" s="1"/>
  <c r="P83" i="4"/>
  <c r="S83" i="4"/>
  <c r="S83" i="6" s="1"/>
  <c r="O84" i="4"/>
  <c r="O84" i="6" s="1"/>
  <c r="O62" i="6" s="1"/>
  <c r="P84" i="4"/>
  <c r="P84" i="6" s="1"/>
  <c r="P62" i="6" s="1"/>
  <c r="S84" i="4"/>
  <c r="S84" i="6" s="1"/>
  <c r="O87" i="4"/>
  <c r="P87" i="4"/>
  <c r="P87" i="6" s="1"/>
  <c r="P65" i="6" s="1"/>
  <c r="S87" i="4"/>
  <c r="O88" i="4"/>
  <c r="O88" i="6" s="1"/>
  <c r="O66" i="6" s="1"/>
  <c r="P88" i="4"/>
  <c r="S88" i="4"/>
  <c r="S88" i="6" s="1"/>
  <c r="O89" i="4"/>
  <c r="P89" i="4"/>
  <c r="P89" i="6" s="1"/>
  <c r="P67" i="6" s="1"/>
  <c r="S89" i="4"/>
  <c r="O47" i="4"/>
  <c r="P47" i="4"/>
  <c r="S47" i="4"/>
  <c r="O52" i="4"/>
  <c r="P52" i="4"/>
  <c r="S52" i="4"/>
  <c r="O54" i="4"/>
  <c r="P54" i="4"/>
  <c r="S54" i="4"/>
  <c r="O56" i="4"/>
  <c r="P56" i="4"/>
  <c r="S56" i="4"/>
  <c r="O57" i="4"/>
  <c r="P57" i="4"/>
  <c r="S57" i="4"/>
  <c r="O58" i="4"/>
  <c r="P58" i="4"/>
  <c r="S58" i="4"/>
  <c r="O59" i="4"/>
  <c r="P59" i="4"/>
  <c r="S59" i="4"/>
  <c r="O60" i="4"/>
  <c r="P60" i="4"/>
  <c r="S60" i="4"/>
  <c r="O63" i="4"/>
  <c r="P63" i="4"/>
  <c r="S63" i="4"/>
  <c r="O64" i="4"/>
  <c r="P64" i="4"/>
  <c r="S64" i="4"/>
  <c r="O66" i="4"/>
  <c r="O68" i="4"/>
  <c r="P68" i="4"/>
  <c r="S68" i="4"/>
  <c r="O4" i="4"/>
  <c r="P4" i="4"/>
  <c r="S4" i="4"/>
  <c r="S66" i="4" l="1"/>
  <c r="P67" i="4"/>
  <c r="S61" i="4"/>
  <c r="P62" i="4"/>
  <c r="P65" i="4"/>
  <c r="O62" i="4"/>
  <c r="O61" i="4"/>
  <c r="S62" i="4"/>
  <c r="O55" i="4"/>
  <c r="O77" i="6"/>
  <c r="O55" i="6" s="1"/>
  <c r="S67" i="4"/>
  <c r="S89" i="6"/>
  <c r="O67" i="4"/>
  <c r="O89" i="6"/>
  <c r="O67" i="6" s="1"/>
  <c r="S53" i="4"/>
  <c r="S75" i="6"/>
  <c r="P53" i="4"/>
  <c r="P75" i="6"/>
  <c r="P53" i="6" s="1"/>
  <c r="P55" i="4"/>
  <c r="P77" i="6"/>
  <c r="P55" i="6" s="1"/>
  <c r="P66" i="4"/>
  <c r="P88" i="6"/>
  <c r="P66" i="6" s="1"/>
  <c r="O53" i="4"/>
  <c r="O75" i="6"/>
  <c r="O53" i="6" s="1"/>
  <c r="P61" i="4"/>
  <c r="P83" i="6"/>
  <c r="P61" i="6" s="1"/>
  <c r="O65" i="4"/>
  <c r="O87" i="6"/>
  <c r="O65" i="6" s="1"/>
  <c r="S65" i="4"/>
  <c r="S87" i="6"/>
  <c r="S55" i="4"/>
  <c r="S77" i="6"/>
  <c r="P87" i="1"/>
  <c r="P88" i="1"/>
  <c r="P88" i="5" s="1"/>
  <c r="P66" i="5" s="1"/>
  <c r="P89" i="1"/>
  <c r="P83" i="1"/>
  <c r="P83" i="5" s="1"/>
  <c r="P61" i="5" s="1"/>
  <c r="P84" i="1"/>
  <c r="P77" i="1"/>
  <c r="P75" i="1"/>
  <c r="O75" i="1"/>
  <c r="S75" i="1"/>
  <c r="S53" i="1" s="1"/>
  <c r="S77" i="1"/>
  <c r="S55" i="1" s="1"/>
  <c r="N72" i="1"/>
  <c r="O72" i="1"/>
  <c r="P72" i="1"/>
  <c r="S72" i="1"/>
  <c r="O87" i="1"/>
  <c r="O87" i="5" s="1"/>
  <c r="O65" i="5" s="1"/>
  <c r="S87" i="1"/>
  <c r="S65" i="1" s="1"/>
  <c r="O88" i="1"/>
  <c r="O88" i="5" s="1"/>
  <c r="O66" i="5" s="1"/>
  <c r="S88" i="1"/>
  <c r="S66" i="1" s="1"/>
  <c r="O89" i="1"/>
  <c r="S89" i="1"/>
  <c r="S67" i="1" s="1"/>
  <c r="O83" i="1"/>
  <c r="O83" i="5" s="1"/>
  <c r="O61" i="5" s="1"/>
  <c r="S83" i="1"/>
  <c r="S61" i="1" s="1"/>
  <c r="O84" i="1"/>
  <c r="O84" i="5" s="1"/>
  <c r="O62" i="5" s="1"/>
  <c r="S84" i="1"/>
  <c r="S62" i="1" s="1"/>
  <c r="O77" i="1"/>
  <c r="O47" i="1"/>
  <c r="P47" i="1"/>
  <c r="S47" i="1"/>
  <c r="O52" i="1"/>
  <c r="P52" i="1"/>
  <c r="S52" i="1"/>
  <c r="O54" i="1"/>
  <c r="P54" i="1"/>
  <c r="S54" i="1"/>
  <c r="O56" i="1"/>
  <c r="P56" i="1"/>
  <c r="S56" i="1"/>
  <c r="O57" i="1"/>
  <c r="P57" i="1"/>
  <c r="S57" i="1"/>
  <c r="O58" i="1"/>
  <c r="P58" i="1"/>
  <c r="S58" i="1"/>
  <c r="O59" i="1"/>
  <c r="P59" i="1"/>
  <c r="S59" i="1"/>
  <c r="O60" i="1"/>
  <c r="P60" i="1"/>
  <c r="S60" i="1"/>
  <c r="P61" i="1"/>
  <c r="O63" i="1"/>
  <c r="P63" i="1"/>
  <c r="S63" i="1"/>
  <c r="O64" i="1"/>
  <c r="P64" i="1"/>
  <c r="S64" i="1"/>
  <c r="O68" i="1"/>
  <c r="P68" i="1"/>
  <c r="S68" i="1"/>
  <c r="O65" i="1" l="1"/>
  <c r="O61" i="1"/>
  <c r="O67" i="1"/>
  <c r="O89" i="5"/>
  <c r="O67" i="5" s="1"/>
  <c r="O55" i="1"/>
  <c r="O77" i="5"/>
  <c r="O55" i="5" s="1"/>
  <c r="P65" i="1"/>
  <c r="P87" i="5"/>
  <c r="P65" i="5" s="1"/>
  <c r="O53" i="1"/>
  <c r="O75" i="5"/>
  <c r="O53" i="5" s="1"/>
  <c r="P53" i="1"/>
  <c r="P75" i="5"/>
  <c r="P53" i="5" s="1"/>
  <c r="P66" i="1"/>
  <c r="P55" i="1"/>
  <c r="P77" i="5"/>
  <c r="P55" i="5" s="1"/>
  <c r="P67" i="1"/>
  <c r="P89" i="5"/>
  <c r="P67" i="5" s="1"/>
  <c r="O66" i="1"/>
  <c r="O62" i="1"/>
  <c r="P62" i="1"/>
  <c r="P84" i="5"/>
  <c r="P62" i="5" s="1"/>
  <c r="N91" i="6"/>
  <c r="N86" i="6"/>
  <c r="N85" i="6"/>
  <c r="N82" i="6"/>
  <c r="N81" i="6"/>
  <c r="N80" i="6"/>
  <c r="N79" i="6"/>
  <c r="N78" i="6"/>
  <c r="N76" i="6"/>
  <c r="N74" i="6"/>
  <c r="N73" i="6"/>
  <c r="N72" i="6"/>
  <c r="S47" i="6"/>
  <c r="N47" i="6"/>
  <c r="S4" i="6"/>
  <c r="N4" i="6"/>
  <c r="S91" i="5"/>
  <c r="N91" i="5"/>
  <c r="S86" i="5"/>
  <c r="N86" i="5"/>
  <c r="S85" i="5"/>
  <c r="N85" i="5"/>
  <c r="S82" i="5"/>
  <c r="N82" i="5"/>
  <c r="S81" i="5"/>
  <c r="N81" i="5"/>
  <c r="S80" i="5"/>
  <c r="N80" i="5"/>
  <c r="S79" i="5"/>
  <c r="N79" i="5"/>
  <c r="S78" i="5"/>
  <c r="N78" i="5"/>
  <c r="S76" i="5"/>
  <c r="N76" i="5"/>
  <c r="S74" i="5"/>
  <c r="N74" i="5"/>
  <c r="S73" i="5"/>
  <c r="N73" i="5"/>
  <c r="S72" i="5"/>
  <c r="N72" i="5"/>
  <c r="N47" i="5"/>
  <c r="N4" i="5"/>
  <c r="N89" i="4"/>
  <c r="N67" i="4" s="1"/>
  <c r="N88" i="4"/>
  <c r="N87" i="4"/>
  <c r="N87" i="6" s="1"/>
  <c r="N84" i="4"/>
  <c r="N62" i="4" s="1"/>
  <c r="N83" i="4"/>
  <c r="N77" i="4"/>
  <c r="N55" i="4" s="1"/>
  <c r="N75" i="4"/>
  <c r="N72" i="4"/>
  <c r="N68" i="4"/>
  <c r="N64" i="4"/>
  <c r="N63" i="4"/>
  <c r="N60" i="4"/>
  <c r="N59" i="4"/>
  <c r="N58" i="4"/>
  <c r="N57" i="4"/>
  <c r="N56" i="4"/>
  <c r="N54" i="4"/>
  <c r="N52" i="4"/>
  <c r="N47" i="4"/>
  <c r="N4" i="4"/>
  <c r="S89" i="5"/>
  <c r="S84" i="5"/>
  <c r="S83" i="5"/>
  <c r="N89" i="1"/>
  <c r="N67" i="1" s="1"/>
  <c r="N88" i="1"/>
  <c r="N87" i="1"/>
  <c r="N84" i="1"/>
  <c r="N62" i="1" s="1"/>
  <c r="N83" i="1"/>
  <c r="N61" i="1" s="1"/>
  <c r="N77" i="1"/>
  <c r="N55" i="1" s="1"/>
  <c r="N75" i="1"/>
  <c r="N75" i="5" s="1"/>
  <c r="N68" i="1"/>
  <c r="N64" i="1"/>
  <c r="N63" i="1"/>
  <c r="N60" i="1"/>
  <c r="N59" i="1"/>
  <c r="N58" i="1"/>
  <c r="N57" i="1"/>
  <c r="N56" i="1"/>
  <c r="N54" i="1"/>
  <c r="N52" i="1"/>
  <c r="N47" i="1"/>
  <c r="B5" i="6"/>
  <c r="C5" i="6"/>
  <c r="B6" i="6"/>
  <c r="C6" i="6"/>
  <c r="B7" i="6"/>
  <c r="C7" i="6"/>
  <c r="B8" i="6"/>
  <c r="C8"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0" i="6"/>
  <c r="C40" i="6"/>
  <c r="B41" i="6"/>
  <c r="C41" i="6"/>
  <c r="B42" i="6"/>
  <c r="C42" i="6"/>
  <c r="B43" i="6"/>
  <c r="C43" i="6"/>
  <c r="B5" i="5"/>
  <c r="C5" i="5"/>
  <c r="B6" i="5"/>
  <c r="C6" i="5"/>
  <c r="B7" i="5"/>
  <c r="C7" i="5"/>
  <c r="B8" i="5"/>
  <c r="C8" i="5"/>
  <c r="B9" i="5"/>
  <c r="C9" i="5"/>
  <c r="B10" i="5"/>
  <c r="C10" i="5"/>
  <c r="B11" i="5"/>
  <c r="C11" i="5"/>
  <c r="B12" i="5"/>
  <c r="C12" i="5"/>
  <c r="B13" i="5"/>
  <c r="C13" i="5"/>
  <c r="B14" i="5"/>
  <c r="C14" i="5"/>
  <c r="B15" i="5"/>
  <c r="C15" i="5"/>
  <c r="B16" i="5"/>
  <c r="C16" i="5"/>
  <c r="B17" i="5"/>
  <c r="C17" i="5"/>
  <c r="B18" i="5"/>
  <c r="C18" i="5"/>
  <c r="B19" i="5"/>
  <c r="C19" i="5"/>
  <c r="B20" i="5"/>
  <c r="C20" i="5"/>
  <c r="B21" i="5"/>
  <c r="C21" i="5"/>
  <c r="B22" i="5"/>
  <c r="C22" i="5"/>
  <c r="B23" i="5"/>
  <c r="C23" i="5"/>
  <c r="B24" i="5"/>
  <c r="C24" i="5"/>
  <c r="B25" i="5"/>
  <c r="C25" i="5"/>
  <c r="B26" i="5"/>
  <c r="C26" i="5"/>
  <c r="B27" i="5"/>
  <c r="C27" i="5"/>
  <c r="B28" i="5"/>
  <c r="C28" i="5"/>
  <c r="B29" i="5"/>
  <c r="C29" i="5"/>
  <c r="B30" i="5"/>
  <c r="C30" i="5"/>
  <c r="B31" i="5"/>
  <c r="C31" i="5"/>
  <c r="B32" i="5"/>
  <c r="C32" i="5"/>
  <c r="B33" i="5"/>
  <c r="C33" i="5"/>
  <c r="B34" i="5"/>
  <c r="C34" i="5"/>
  <c r="B35" i="5"/>
  <c r="C35" i="5"/>
  <c r="B36" i="5"/>
  <c r="C36" i="5"/>
  <c r="B37" i="5"/>
  <c r="C37" i="5"/>
  <c r="B38" i="5"/>
  <c r="C38" i="5"/>
  <c r="B39" i="5"/>
  <c r="C39" i="5"/>
  <c r="B40" i="5"/>
  <c r="C40" i="5"/>
  <c r="B41" i="5"/>
  <c r="C41" i="5"/>
  <c r="B42" i="5"/>
  <c r="C42" i="5"/>
  <c r="B43" i="5"/>
  <c r="C43" i="5"/>
  <c r="B5" i="4"/>
  <c r="C5" i="4"/>
  <c r="B6" i="4"/>
  <c r="C6" i="4"/>
  <c r="B7" i="4"/>
  <c r="C7" i="4"/>
  <c r="B8" i="4"/>
  <c r="C8" i="4"/>
  <c r="B9" i="4"/>
  <c r="C9" i="4"/>
  <c r="B10" i="4"/>
  <c r="C10" i="4"/>
  <c r="B11" i="4"/>
  <c r="C11" i="4"/>
  <c r="B12" i="4"/>
  <c r="C12" i="4"/>
  <c r="B13" i="4"/>
  <c r="C13" i="4"/>
  <c r="B14" i="4"/>
  <c r="C14" i="4"/>
  <c r="B15" i="4"/>
  <c r="C15" i="4"/>
  <c r="B16" i="4"/>
  <c r="C16" i="4"/>
  <c r="B17" i="4"/>
  <c r="C17" i="4"/>
  <c r="B18" i="4"/>
  <c r="C18" i="4"/>
  <c r="B19" i="4"/>
  <c r="C19" i="4"/>
  <c r="B20" i="4"/>
  <c r="C20" i="4"/>
  <c r="B21" i="4"/>
  <c r="C21" i="4"/>
  <c r="B22" i="4"/>
  <c r="C22" i="4"/>
  <c r="B23" i="4"/>
  <c r="C23" i="4"/>
  <c r="B24" i="4"/>
  <c r="C24" i="4"/>
  <c r="B25" i="4"/>
  <c r="C25" i="4"/>
  <c r="B26" i="4"/>
  <c r="C26" i="4"/>
  <c r="B27" i="4"/>
  <c r="C27" i="4"/>
  <c r="B28" i="4"/>
  <c r="C28" i="4"/>
  <c r="B29" i="4"/>
  <c r="C29" i="4"/>
  <c r="B30" i="4"/>
  <c r="C30" i="4"/>
  <c r="B31" i="4"/>
  <c r="C31" i="4"/>
  <c r="B32" i="4"/>
  <c r="C32" i="4"/>
  <c r="B33" i="4"/>
  <c r="C33" i="4"/>
  <c r="B34" i="4"/>
  <c r="C34" i="4"/>
  <c r="B35" i="4"/>
  <c r="C35" i="4"/>
  <c r="B36" i="4"/>
  <c r="C36" i="4"/>
  <c r="B37" i="4"/>
  <c r="C37" i="4"/>
  <c r="B38" i="4"/>
  <c r="C38" i="4"/>
  <c r="B39" i="4"/>
  <c r="C39" i="4"/>
  <c r="B40" i="4"/>
  <c r="C40" i="4"/>
  <c r="B41" i="4"/>
  <c r="C41" i="4"/>
  <c r="B42" i="4"/>
  <c r="C42" i="4"/>
  <c r="B43" i="4"/>
  <c r="C43" i="4"/>
  <c r="B5" i="1"/>
  <c r="C5" i="1"/>
  <c r="B6" i="1"/>
  <c r="C6" i="1"/>
  <c r="B7" i="1"/>
  <c r="C7" i="1"/>
  <c r="B8" i="1"/>
  <c r="C8" i="1"/>
  <c r="B9" i="1"/>
  <c r="C9" i="1"/>
  <c r="B10" i="1"/>
  <c r="C10" i="1"/>
  <c r="B11" i="1"/>
  <c r="C11" i="1"/>
  <c r="B12" i="1"/>
  <c r="C12" i="1"/>
  <c r="B13" i="1"/>
  <c r="C13" i="1"/>
  <c r="B14" i="1"/>
  <c r="C14" i="1"/>
  <c r="B15" i="1"/>
  <c r="C15" i="1"/>
  <c r="B16" i="1"/>
  <c r="C16" i="1"/>
  <c r="B17" i="1"/>
  <c r="C17" i="1"/>
  <c r="B18" i="1"/>
  <c r="C18" i="1"/>
  <c r="B19" i="1"/>
  <c r="C19" i="1"/>
  <c r="B20" i="1"/>
  <c r="C20" i="1"/>
  <c r="B21" i="1"/>
  <c r="C21" i="1"/>
  <c r="B22" i="1"/>
  <c r="C22"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S77" i="5"/>
  <c r="S87" i="5"/>
  <c r="E72" i="6"/>
  <c r="F72" i="6"/>
  <c r="G72" i="6"/>
  <c r="H72" i="6"/>
  <c r="I72" i="6"/>
  <c r="J72" i="6"/>
  <c r="K72" i="6"/>
  <c r="L72" i="6"/>
  <c r="M72" i="6"/>
  <c r="E47" i="6"/>
  <c r="F47" i="6"/>
  <c r="G47" i="6"/>
  <c r="H47" i="6"/>
  <c r="I47" i="6"/>
  <c r="J47" i="6"/>
  <c r="K47" i="6"/>
  <c r="L47" i="6"/>
  <c r="M47" i="6"/>
  <c r="E4" i="6"/>
  <c r="F4" i="6"/>
  <c r="G4" i="6"/>
  <c r="H4" i="6"/>
  <c r="I4" i="6"/>
  <c r="J4" i="6"/>
  <c r="K4" i="6"/>
  <c r="L4" i="6"/>
  <c r="M4" i="6"/>
  <c r="E72" i="5"/>
  <c r="F72" i="5"/>
  <c r="G72" i="5"/>
  <c r="H72" i="5"/>
  <c r="I72" i="5"/>
  <c r="J72" i="5"/>
  <c r="K72" i="5"/>
  <c r="L72" i="5"/>
  <c r="M72" i="5"/>
  <c r="E47" i="5"/>
  <c r="F47" i="5"/>
  <c r="G47" i="5"/>
  <c r="H47" i="5"/>
  <c r="I47" i="5"/>
  <c r="J47" i="5"/>
  <c r="K47" i="5"/>
  <c r="L47" i="5"/>
  <c r="M47" i="5"/>
  <c r="E4" i="5"/>
  <c r="F4" i="5"/>
  <c r="G4" i="5"/>
  <c r="H4" i="5"/>
  <c r="I4" i="5"/>
  <c r="J4" i="5"/>
  <c r="K4" i="5"/>
  <c r="L4" i="5"/>
  <c r="M4" i="5"/>
  <c r="E47" i="4"/>
  <c r="F47" i="4"/>
  <c r="G47" i="4"/>
  <c r="H47" i="4"/>
  <c r="I47" i="4"/>
  <c r="J47" i="4"/>
  <c r="K47" i="4"/>
  <c r="L47" i="4"/>
  <c r="M47" i="4"/>
  <c r="E72" i="4"/>
  <c r="F72" i="4"/>
  <c r="G72" i="4"/>
  <c r="H72" i="4"/>
  <c r="I72" i="4"/>
  <c r="J72" i="4"/>
  <c r="K72" i="4"/>
  <c r="L72" i="4"/>
  <c r="M72" i="4"/>
  <c r="E4" i="4"/>
  <c r="F4" i="4"/>
  <c r="G4" i="4"/>
  <c r="H4" i="4"/>
  <c r="I4" i="4"/>
  <c r="J4" i="4"/>
  <c r="K4" i="4"/>
  <c r="L4" i="4"/>
  <c r="M4" i="4"/>
  <c r="E47" i="1"/>
  <c r="F47" i="1"/>
  <c r="G47" i="1"/>
  <c r="H47" i="1"/>
  <c r="I47" i="1"/>
  <c r="J47" i="1"/>
  <c r="K47" i="1"/>
  <c r="L47" i="1"/>
  <c r="M47" i="1"/>
  <c r="M91" i="6"/>
  <c r="M86" i="6"/>
  <c r="M85" i="6"/>
  <c r="M82" i="6"/>
  <c r="M81" i="6"/>
  <c r="M80" i="6"/>
  <c r="M79" i="6"/>
  <c r="M78" i="6"/>
  <c r="M76" i="6"/>
  <c r="M74" i="6"/>
  <c r="M73" i="6"/>
  <c r="M91" i="5"/>
  <c r="L91" i="5"/>
  <c r="K91" i="5"/>
  <c r="J91" i="5"/>
  <c r="I91" i="5"/>
  <c r="H91" i="5"/>
  <c r="G91" i="5"/>
  <c r="F91" i="5"/>
  <c r="E91" i="5"/>
  <c r="M86" i="5"/>
  <c r="M85" i="5"/>
  <c r="M82" i="5"/>
  <c r="M81" i="5"/>
  <c r="M80" i="5"/>
  <c r="M79" i="5"/>
  <c r="M78" i="5"/>
  <c r="M76" i="5"/>
  <c r="M74" i="5"/>
  <c r="M73" i="5"/>
  <c r="M89" i="4"/>
  <c r="M88" i="4"/>
  <c r="M88" i="6" s="1"/>
  <c r="M87" i="4"/>
  <c r="M84" i="4"/>
  <c r="M84" i="6" s="1"/>
  <c r="M83" i="4"/>
  <c r="M77" i="4"/>
  <c r="M77" i="6" s="1"/>
  <c r="M75" i="4"/>
  <c r="M75" i="6" s="1"/>
  <c r="M68" i="4"/>
  <c r="M64" i="4"/>
  <c r="M63" i="4"/>
  <c r="M60" i="4"/>
  <c r="M59" i="4"/>
  <c r="M58" i="4"/>
  <c r="M57" i="4"/>
  <c r="M56" i="4"/>
  <c r="M54" i="4"/>
  <c r="M52" i="4"/>
  <c r="M89" i="1"/>
  <c r="M89" i="5" s="1"/>
  <c r="M88" i="1"/>
  <c r="M88" i="5" s="1"/>
  <c r="M87" i="1"/>
  <c r="M65" i="1" s="1"/>
  <c r="M84" i="1"/>
  <c r="M84" i="5" s="1"/>
  <c r="M83" i="1"/>
  <c r="M61" i="1" s="1"/>
  <c r="M77" i="1"/>
  <c r="M77" i="5" s="1"/>
  <c r="M75" i="1"/>
  <c r="M53" i="1" s="1"/>
  <c r="M72" i="1"/>
  <c r="M68" i="1"/>
  <c r="M64" i="1"/>
  <c r="M63" i="1"/>
  <c r="M60" i="1"/>
  <c r="M59" i="1"/>
  <c r="M58" i="1"/>
  <c r="M57" i="1"/>
  <c r="M56" i="1"/>
  <c r="M54" i="1"/>
  <c r="M52" i="1"/>
  <c r="K91" i="6"/>
  <c r="K89" i="6"/>
  <c r="K88" i="6"/>
  <c r="K87" i="6"/>
  <c r="K86" i="6"/>
  <c r="K85" i="6"/>
  <c r="K84" i="6"/>
  <c r="K83" i="6"/>
  <c r="K82" i="6"/>
  <c r="K81" i="6"/>
  <c r="K80" i="6"/>
  <c r="K79" i="6"/>
  <c r="K78" i="6"/>
  <c r="K77" i="6"/>
  <c r="K76" i="6"/>
  <c r="K75" i="6"/>
  <c r="K74" i="6"/>
  <c r="K73" i="6"/>
  <c r="K89" i="5"/>
  <c r="K88" i="5"/>
  <c r="K87" i="5"/>
  <c r="K86" i="5"/>
  <c r="K85" i="5"/>
  <c r="K84" i="5"/>
  <c r="K83" i="5"/>
  <c r="K82" i="5"/>
  <c r="K81" i="5"/>
  <c r="K80" i="5"/>
  <c r="K79" i="5"/>
  <c r="K78" i="5"/>
  <c r="K77" i="5"/>
  <c r="K76" i="5"/>
  <c r="K75" i="5"/>
  <c r="K74" i="5"/>
  <c r="K73" i="5"/>
  <c r="K68" i="4"/>
  <c r="K67" i="4"/>
  <c r="K66" i="4"/>
  <c r="K65" i="4"/>
  <c r="K64" i="4"/>
  <c r="K63" i="4"/>
  <c r="K62" i="4"/>
  <c r="K61" i="4"/>
  <c r="K60" i="4"/>
  <c r="K59" i="4"/>
  <c r="K58" i="4"/>
  <c r="K57" i="4"/>
  <c r="K56" i="4"/>
  <c r="K55" i="4"/>
  <c r="K54" i="4"/>
  <c r="K53" i="4"/>
  <c r="K52" i="4"/>
  <c r="K72" i="1"/>
  <c r="K68" i="1"/>
  <c r="K67" i="1"/>
  <c r="K66" i="1"/>
  <c r="K65" i="1"/>
  <c r="K64" i="1"/>
  <c r="K63" i="1"/>
  <c r="K62" i="1"/>
  <c r="K61" i="1"/>
  <c r="K60" i="1"/>
  <c r="K59" i="1"/>
  <c r="K58" i="1"/>
  <c r="K57" i="1"/>
  <c r="K56" i="1"/>
  <c r="K55" i="1"/>
  <c r="K54" i="1"/>
  <c r="K53" i="1"/>
  <c r="K52" i="1"/>
  <c r="L91" i="6"/>
  <c r="L89" i="6"/>
  <c r="L88" i="6"/>
  <c r="L87" i="6"/>
  <c r="L86" i="6"/>
  <c r="L85" i="6"/>
  <c r="L84" i="6"/>
  <c r="L83" i="6"/>
  <c r="L82" i="6"/>
  <c r="L81" i="6"/>
  <c r="L80" i="6"/>
  <c r="L79" i="6"/>
  <c r="L78" i="6"/>
  <c r="L77" i="6"/>
  <c r="L76" i="6"/>
  <c r="L75" i="6"/>
  <c r="L74" i="6"/>
  <c r="L73" i="6"/>
  <c r="L89" i="5"/>
  <c r="L88" i="5"/>
  <c r="L87" i="5"/>
  <c r="L86" i="5"/>
  <c r="L85" i="5"/>
  <c r="L84" i="5"/>
  <c r="L83" i="5"/>
  <c r="L82" i="5"/>
  <c r="L81" i="5"/>
  <c r="L80" i="5"/>
  <c r="L79" i="5"/>
  <c r="L78" i="5"/>
  <c r="L77" i="5"/>
  <c r="L76" i="5"/>
  <c r="L75" i="5"/>
  <c r="L74" i="5"/>
  <c r="L73" i="5"/>
  <c r="L68" i="4"/>
  <c r="L67" i="4"/>
  <c r="L66" i="4"/>
  <c r="L65" i="4"/>
  <c r="L64" i="4"/>
  <c r="L63" i="4"/>
  <c r="L62" i="4"/>
  <c r="L61" i="4"/>
  <c r="L60" i="4"/>
  <c r="L59" i="4"/>
  <c r="L58" i="4"/>
  <c r="L57" i="4"/>
  <c r="L56" i="4"/>
  <c r="L55" i="4"/>
  <c r="L54" i="4"/>
  <c r="L53" i="4"/>
  <c r="L52" i="4"/>
  <c r="L72" i="1"/>
  <c r="L68" i="1"/>
  <c r="L67" i="1"/>
  <c r="L66" i="1"/>
  <c r="L65" i="1"/>
  <c r="L64" i="1"/>
  <c r="L63" i="1"/>
  <c r="L62" i="1"/>
  <c r="L61" i="1"/>
  <c r="L60" i="1"/>
  <c r="L59" i="1"/>
  <c r="L58" i="1"/>
  <c r="L57" i="1"/>
  <c r="L56" i="1"/>
  <c r="L55" i="1"/>
  <c r="L54" i="1"/>
  <c r="L53" i="1"/>
  <c r="L52" i="1"/>
  <c r="B1" i="6"/>
  <c r="B1" i="5"/>
  <c r="B1" i="4"/>
  <c r="B1" i="1"/>
  <c r="J91" i="6"/>
  <c r="I91" i="6"/>
  <c r="H91" i="6"/>
  <c r="G91" i="6"/>
  <c r="F91" i="6"/>
  <c r="E91" i="6"/>
  <c r="J89" i="6"/>
  <c r="I89" i="6"/>
  <c r="H89" i="6"/>
  <c r="G89" i="6"/>
  <c r="F89" i="6"/>
  <c r="E89" i="6"/>
  <c r="J88" i="6"/>
  <c r="I88" i="6"/>
  <c r="H88" i="6"/>
  <c r="G88" i="6"/>
  <c r="F88" i="6"/>
  <c r="E88" i="6"/>
  <c r="J87" i="6"/>
  <c r="I87" i="6"/>
  <c r="H87" i="6"/>
  <c r="G87" i="6"/>
  <c r="F87" i="6"/>
  <c r="E87" i="6"/>
  <c r="J86" i="6"/>
  <c r="I86" i="6"/>
  <c r="H86" i="6"/>
  <c r="G86" i="6"/>
  <c r="F86" i="6"/>
  <c r="E86" i="6"/>
  <c r="J85" i="6"/>
  <c r="I85" i="6"/>
  <c r="H85" i="6"/>
  <c r="G85" i="6"/>
  <c r="F85" i="6"/>
  <c r="E85" i="6"/>
  <c r="J84" i="6"/>
  <c r="I84" i="6"/>
  <c r="H84" i="6"/>
  <c r="G84" i="6"/>
  <c r="F84" i="6"/>
  <c r="E84" i="6"/>
  <c r="J83" i="6"/>
  <c r="I83" i="6"/>
  <c r="H83" i="6"/>
  <c r="G83" i="6"/>
  <c r="F83" i="6"/>
  <c r="E83" i="6"/>
  <c r="J82" i="6"/>
  <c r="I82" i="6"/>
  <c r="H82" i="6"/>
  <c r="G82" i="6"/>
  <c r="F82" i="6"/>
  <c r="E82" i="6"/>
  <c r="J81" i="6"/>
  <c r="I81" i="6"/>
  <c r="H81" i="6"/>
  <c r="G81" i="6"/>
  <c r="F81" i="6"/>
  <c r="E81" i="6"/>
  <c r="J80" i="6"/>
  <c r="I80" i="6"/>
  <c r="H80" i="6"/>
  <c r="G80" i="6"/>
  <c r="F80" i="6"/>
  <c r="E80" i="6"/>
  <c r="J79" i="6"/>
  <c r="I79" i="6"/>
  <c r="H79" i="6"/>
  <c r="G79" i="6"/>
  <c r="F79" i="6"/>
  <c r="E79" i="6"/>
  <c r="J78" i="6"/>
  <c r="I78" i="6"/>
  <c r="H78" i="6"/>
  <c r="G78" i="6"/>
  <c r="F78" i="6"/>
  <c r="E78" i="6"/>
  <c r="J77" i="6"/>
  <c r="I77" i="6"/>
  <c r="H77" i="6"/>
  <c r="G77" i="6"/>
  <c r="F77" i="6"/>
  <c r="E77" i="6"/>
  <c r="J76" i="6"/>
  <c r="I76" i="6"/>
  <c r="H76" i="6"/>
  <c r="G76" i="6"/>
  <c r="F76" i="6"/>
  <c r="E76" i="6"/>
  <c r="J75" i="6"/>
  <c r="I75" i="6"/>
  <c r="H75" i="6"/>
  <c r="G75" i="6"/>
  <c r="F75" i="6"/>
  <c r="E75" i="6"/>
  <c r="J74" i="6"/>
  <c r="I74" i="6"/>
  <c r="H74" i="6"/>
  <c r="G74" i="6"/>
  <c r="F74" i="6"/>
  <c r="E74" i="6"/>
  <c r="J73" i="6"/>
  <c r="I73" i="6"/>
  <c r="H73" i="6"/>
  <c r="G73" i="6"/>
  <c r="F73" i="6"/>
  <c r="E73" i="6"/>
  <c r="J89" i="5"/>
  <c r="I89" i="5"/>
  <c r="H89" i="5"/>
  <c r="G89" i="5"/>
  <c r="F89" i="5"/>
  <c r="E89" i="5"/>
  <c r="J88" i="5"/>
  <c r="I88" i="5"/>
  <c r="H88" i="5"/>
  <c r="G88" i="5"/>
  <c r="F88" i="5"/>
  <c r="E88" i="5"/>
  <c r="J87" i="5"/>
  <c r="I87" i="5"/>
  <c r="H87" i="5"/>
  <c r="G87" i="5"/>
  <c r="F87" i="5"/>
  <c r="E87" i="5"/>
  <c r="J86" i="5"/>
  <c r="I86" i="5"/>
  <c r="H86" i="5"/>
  <c r="G86" i="5"/>
  <c r="F86" i="5"/>
  <c r="E86" i="5"/>
  <c r="J85" i="5"/>
  <c r="I85" i="5"/>
  <c r="H85" i="5"/>
  <c r="G85" i="5"/>
  <c r="F85" i="5"/>
  <c r="E85" i="5"/>
  <c r="J84" i="5"/>
  <c r="I84" i="5"/>
  <c r="H84" i="5"/>
  <c r="G84" i="5"/>
  <c r="F84" i="5"/>
  <c r="E84" i="5"/>
  <c r="J83" i="5"/>
  <c r="I83" i="5"/>
  <c r="H83" i="5"/>
  <c r="G83" i="5"/>
  <c r="F83" i="5"/>
  <c r="E83" i="5"/>
  <c r="J82" i="5"/>
  <c r="I82" i="5"/>
  <c r="H82" i="5"/>
  <c r="G82" i="5"/>
  <c r="F82" i="5"/>
  <c r="E82" i="5"/>
  <c r="J81" i="5"/>
  <c r="I81" i="5"/>
  <c r="H81" i="5"/>
  <c r="G81" i="5"/>
  <c r="F81" i="5"/>
  <c r="E81" i="5"/>
  <c r="J80" i="5"/>
  <c r="I80" i="5"/>
  <c r="H80" i="5"/>
  <c r="G80" i="5"/>
  <c r="F80" i="5"/>
  <c r="E80" i="5"/>
  <c r="J79" i="5"/>
  <c r="I79" i="5"/>
  <c r="H79" i="5"/>
  <c r="G79" i="5"/>
  <c r="F79" i="5"/>
  <c r="E79" i="5"/>
  <c r="J78" i="5"/>
  <c r="I78" i="5"/>
  <c r="H78" i="5"/>
  <c r="G78" i="5"/>
  <c r="F78" i="5"/>
  <c r="E78" i="5"/>
  <c r="J77" i="5"/>
  <c r="I77" i="5"/>
  <c r="H77" i="5"/>
  <c r="G77" i="5"/>
  <c r="F77" i="5"/>
  <c r="E77" i="5"/>
  <c r="J76" i="5"/>
  <c r="I76" i="5"/>
  <c r="H76" i="5"/>
  <c r="G76" i="5"/>
  <c r="F76" i="5"/>
  <c r="E76" i="5"/>
  <c r="J75" i="5"/>
  <c r="I75" i="5"/>
  <c r="H75" i="5"/>
  <c r="G75" i="5"/>
  <c r="F75" i="5"/>
  <c r="E75" i="5"/>
  <c r="J74" i="5"/>
  <c r="I74" i="5"/>
  <c r="H74" i="5"/>
  <c r="G74" i="5"/>
  <c r="F74" i="5"/>
  <c r="E74" i="5"/>
  <c r="J73" i="5"/>
  <c r="I73" i="5"/>
  <c r="H73" i="5"/>
  <c r="G73" i="5"/>
  <c r="F73" i="5"/>
  <c r="E73" i="5"/>
  <c r="C68" i="6"/>
  <c r="C67" i="6"/>
  <c r="C66" i="6"/>
  <c r="C65" i="6"/>
  <c r="C64" i="6"/>
  <c r="C63" i="6"/>
  <c r="C62" i="6"/>
  <c r="C61" i="6"/>
  <c r="C60" i="6"/>
  <c r="C59" i="6"/>
  <c r="C58" i="6"/>
  <c r="C57" i="6"/>
  <c r="C56" i="6"/>
  <c r="C55" i="6"/>
  <c r="C54" i="6"/>
  <c r="C53" i="6"/>
  <c r="C52" i="6"/>
  <c r="C51" i="6"/>
  <c r="B51" i="6" s="1"/>
  <c r="C50" i="6"/>
  <c r="C49" i="6"/>
  <c r="C48" i="6"/>
  <c r="C68" i="5"/>
  <c r="C67" i="5"/>
  <c r="C66" i="5"/>
  <c r="C65" i="5"/>
  <c r="C64" i="5"/>
  <c r="C63" i="5"/>
  <c r="C62" i="5"/>
  <c r="C61" i="5"/>
  <c r="C60" i="5"/>
  <c r="C59" i="5"/>
  <c r="C58" i="5"/>
  <c r="C57" i="5"/>
  <c r="C56" i="5"/>
  <c r="C55" i="5"/>
  <c r="C54" i="5"/>
  <c r="C53" i="5"/>
  <c r="C52" i="5"/>
  <c r="C51" i="5"/>
  <c r="B51" i="5" s="1"/>
  <c r="C50" i="5"/>
  <c r="C49" i="5"/>
  <c r="C48" i="5"/>
  <c r="C68" i="4"/>
  <c r="C67" i="4"/>
  <c r="C66" i="4"/>
  <c r="C65" i="4"/>
  <c r="C64" i="4"/>
  <c r="C63" i="4"/>
  <c r="C62" i="4"/>
  <c r="C61" i="4"/>
  <c r="C60" i="4"/>
  <c r="C59" i="4"/>
  <c r="C58" i="4"/>
  <c r="C57" i="4"/>
  <c r="C56" i="4"/>
  <c r="C55" i="4"/>
  <c r="C54" i="4"/>
  <c r="C53" i="4"/>
  <c r="C52" i="4"/>
  <c r="B52" i="4" s="1"/>
  <c r="C51" i="4"/>
  <c r="B51" i="4" s="1"/>
  <c r="C50" i="4"/>
  <c r="C48" i="4"/>
  <c r="C49" i="4"/>
  <c r="J68" i="4"/>
  <c r="I68" i="4"/>
  <c r="H68" i="4"/>
  <c r="G68" i="4"/>
  <c r="F68" i="4"/>
  <c r="E68" i="4"/>
  <c r="J67" i="4"/>
  <c r="I67" i="4"/>
  <c r="H67" i="4"/>
  <c r="G67" i="4"/>
  <c r="F67" i="4"/>
  <c r="E67" i="4"/>
  <c r="J66" i="4"/>
  <c r="I66" i="4"/>
  <c r="H66" i="4"/>
  <c r="G66" i="4"/>
  <c r="F66" i="4"/>
  <c r="E66" i="4"/>
  <c r="J65" i="4"/>
  <c r="I65" i="4"/>
  <c r="H65" i="4"/>
  <c r="G65" i="4"/>
  <c r="F65" i="4"/>
  <c r="E65" i="4"/>
  <c r="J64" i="4"/>
  <c r="I64" i="4"/>
  <c r="H64" i="4"/>
  <c r="G64" i="4"/>
  <c r="F64" i="4"/>
  <c r="E64" i="4"/>
  <c r="J63" i="4"/>
  <c r="I63" i="4"/>
  <c r="H63" i="4"/>
  <c r="G63" i="4"/>
  <c r="F63" i="4"/>
  <c r="E63" i="4"/>
  <c r="J62" i="4"/>
  <c r="I62" i="4"/>
  <c r="H62" i="4"/>
  <c r="G62" i="4"/>
  <c r="F62" i="4"/>
  <c r="E62" i="4"/>
  <c r="J61" i="4"/>
  <c r="I61" i="4"/>
  <c r="H61" i="4"/>
  <c r="G61" i="4"/>
  <c r="F61" i="4"/>
  <c r="E61" i="4"/>
  <c r="J60" i="4"/>
  <c r="I60" i="4"/>
  <c r="H60" i="4"/>
  <c r="G60" i="4"/>
  <c r="F60" i="4"/>
  <c r="E60" i="4"/>
  <c r="J59" i="4"/>
  <c r="I59" i="4"/>
  <c r="H59" i="4"/>
  <c r="G59" i="4"/>
  <c r="F59" i="4"/>
  <c r="E59" i="4"/>
  <c r="J58" i="4"/>
  <c r="I58" i="4"/>
  <c r="H58" i="4"/>
  <c r="G58" i="4"/>
  <c r="F58" i="4"/>
  <c r="E58" i="4"/>
  <c r="J57" i="4"/>
  <c r="I57" i="4"/>
  <c r="H57" i="4"/>
  <c r="G57" i="4"/>
  <c r="F57" i="4"/>
  <c r="E57" i="4"/>
  <c r="J56" i="4"/>
  <c r="I56" i="4"/>
  <c r="H56" i="4"/>
  <c r="G56" i="4"/>
  <c r="F56" i="4"/>
  <c r="E56" i="4"/>
  <c r="J55" i="4"/>
  <c r="I55" i="4"/>
  <c r="H55" i="4"/>
  <c r="G55" i="4"/>
  <c r="F55" i="4"/>
  <c r="E55" i="4"/>
  <c r="J54" i="4"/>
  <c r="I54" i="4"/>
  <c r="H54" i="4"/>
  <c r="G54" i="4"/>
  <c r="F54" i="4"/>
  <c r="E54" i="4"/>
  <c r="J53" i="4"/>
  <c r="I53" i="4"/>
  <c r="H53" i="4"/>
  <c r="G53" i="4"/>
  <c r="F53" i="4"/>
  <c r="E53" i="4"/>
  <c r="J52" i="4"/>
  <c r="I52" i="4"/>
  <c r="H52" i="4"/>
  <c r="G52" i="4"/>
  <c r="F52" i="4"/>
  <c r="E52" i="4"/>
  <c r="C10" i="3"/>
  <c r="J72" i="1"/>
  <c r="I72" i="1"/>
  <c r="H72" i="1"/>
  <c r="G72" i="1"/>
  <c r="F72" i="1"/>
  <c r="E72" i="1"/>
  <c r="B51" i="1"/>
  <c r="F52" i="1"/>
  <c r="G52" i="1"/>
  <c r="H52" i="1"/>
  <c r="I52" i="1"/>
  <c r="J52" i="1"/>
  <c r="F53" i="1"/>
  <c r="G53" i="1"/>
  <c r="H53" i="1"/>
  <c r="I53" i="1"/>
  <c r="J53" i="1"/>
  <c r="F54" i="1"/>
  <c r="G54" i="1"/>
  <c r="H54" i="1"/>
  <c r="I54" i="1"/>
  <c r="J54" i="1"/>
  <c r="F55" i="1"/>
  <c r="G55" i="1"/>
  <c r="H55" i="1"/>
  <c r="I55" i="1"/>
  <c r="J55" i="1"/>
  <c r="F56" i="1"/>
  <c r="G56" i="1"/>
  <c r="H56" i="1"/>
  <c r="I56" i="1"/>
  <c r="J56" i="1"/>
  <c r="F57" i="1"/>
  <c r="G57" i="1"/>
  <c r="H57" i="1"/>
  <c r="I57" i="1"/>
  <c r="J57" i="1"/>
  <c r="F58" i="1"/>
  <c r="G58" i="1"/>
  <c r="H58" i="1"/>
  <c r="I58" i="1"/>
  <c r="J58" i="1"/>
  <c r="F59" i="1"/>
  <c r="G59" i="1"/>
  <c r="H59" i="1"/>
  <c r="I59" i="1"/>
  <c r="J59" i="1"/>
  <c r="F60" i="1"/>
  <c r="G60" i="1"/>
  <c r="H60" i="1"/>
  <c r="I60" i="1"/>
  <c r="J60" i="1"/>
  <c r="F61" i="1"/>
  <c r="G61" i="1"/>
  <c r="H61" i="1"/>
  <c r="I61" i="1"/>
  <c r="J61" i="1"/>
  <c r="F62" i="1"/>
  <c r="G62" i="1"/>
  <c r="H62" i="1"/>
  <c r="I62" i="1"/>
  <c r="J62" i="1"/>
  <c r="F63" i="1"/>
  <c r="G63" i="1"/>
  <c r="H63" i="1"/>
  <c r="I63" i="1"/>
  <c r="J63" i="1"/>
  <c r="F64" i="1"/>
  <c r="G64" i="1"/>
  <c r="H64" i="1"/>
  <c r="I64" i="1"/>
  <c r="J64" i="1"/>
  <c r="F65" i="1"/>
  <c r="G65" i="1"/>
  <c r="H65" i="1"/>
  <c r="I65" i="1"/>
  <c r="J65" i="1"/>
  <c r="F66" i="1"/>
  <c r="G66" i="1"/>
  <c r="H66" i="1"/>
  <c r="I66" i="1"/>
  <c r="J66" i="1"/>
  <c r="F67" i="1"/>
  <c r="G67" i="1"/>
  <c r="H67" i="1"/>
  <c r="I67" i="1"/>
  <c r="J67" i="1"/>
  <c r="F68" i="1"/>
  <c r="G68" i="1"/>
  <c r="H68" i="1"/>
  <c r="I68" i="1"/>
  <c r="J68" i="1"/>
  <c r="E53" i="1"/>
  <c r="E54" i="1"/>
  <c r="E55" i="1"/>
  <c r="E56" i="1"/>
  <c r="E57" i="1"/>
  <c r="E58" i="1"/>
  <c r="E59" i="1"/>
  <c r="E60" i="1"/>
  <c r="E61" i="1"/>
  <c r="E62" i="1"/>
  <c r="E63" i="1"/>
  <c r="E64" i="1"/>
  <c r="E65" i="1"/>
  <c r="E66" i="1"/>
  <c r="E67" i="1"/>
  <c r="E68" i="1"/>
  <c r="E52" i="1"/>
  <c r="F60" i="6" l="1"/>
  <c r="G52" i="6"/>
  <c r="L59" i="6"/>
  <c r="N68" i="6"/>
  <c r="M55" i="1"/>
  <c r="B52" i="5"/>
  <c r="K55" i="5"/>
  <c r="B53" i="5"/>
  <c r="H52" i="6"/>
  <c r="N63" i="6"/>
  <c r="B58" i="4"/>
  <c r="B66" i="4"/>
  <c r="B50" i="4"/>
  <c r="N77" i="6"/>
  <c r="N55" i="6" s="1"/>
  <c r="K60" i="6"/>
  <c r="N65" i="6"/>
  <c r="N59" i="6"/>
  <c r="L60" i="6"/>
  <c r="S65" i="5"/>
  <c r="S55" i="5"/>
  <c r="N89" i="5"/>
  <c r="I56" i="5"/>
  <c r="I63" i="5"/>
  <c r="M67" i="1"/>
  <c r="L52" i="6"/>
  <c r="S57" i="5"/>
  <c r="S63" i="5"/>
  <c r="B60" i="4"/>
  <c r="S52" i="5"/>
  <c r="S58" i="5"/>
  <c r="S64" i="5"/>
  <c r="L61" i="6"/>
  <c r="B54" i="4"/>
  <c r="S61" i="5"/>
  <c r="S54" i="5"/>
  <c r="S59" i="5"/>
  <c r="S68" i="5"/>
  <c r="N54" i="6"/>
  <c r="B53" i="6"/>
  <c r="K59" i="6"/>
  <c r="S62" i="5"/>
  <c r="I68" i="6"/>
  <c r="L57" i="5"/>
  <c r="K61" i="5"/>
  <c r="S67" i="5"/>
  <c r="S56" i="5"/>
  <c r="S60" i="5"/>
  <c r="H64" i="6"/>
  <c r="K66" i="6"/>
  <c r="B58" i="6"/>
  <c r="N60" i="6"/>
  <c r="I66" i="6"/>
  <c r="I58" i="6"/>
  <c r="K68" i="6"/>
  <c r="B66" i="6"/>
  <c r="H65" i="6"/>
  <c r="K52" i="6"/>
  <c r="I52" i="6"/>
  <c r="I55" i="6"/>
  <c r="I59" i="6"/>
  <c r="L65" i="6"/>
  <c r="M66" i="6"/>
  <c r="N56" i="6"/>
  <c r="B48" i="6"/>
  <c r="R40" i="6" s="1"/>
  <c r="B56" i="6"/>
  <c r="B64" i="6"/>
  <c r="J62" i="6"/>
  <c r="J63" i="6"/>
  <c r="K54" i="6"/>
  <c r="K55" i="6"/>
  <c r="K64" i="6"/>
  <c r="K56" i="6"/>
  <c r="G60" i="6"/>
  <c r="K57" i="6"/>
  <c r="B52" i="6"/>
  <c r="B68" i="6"/>
  <c r="F66" i="6"/>
  <c r="B64" i="5"/>
  <c r="B62" i="5"/>
  <c r="B48" i="5"/>
  <c r="B56" i="5"/>
  <c r="K63" i="5"/>
  <c r="N68" i="5"/>
  <c r="B66" i="5"/>
  <c r="B50" i="5"/>
  <c r="B58" i="5"/>
  <c r="F56" i="5"/>
  <c r="N84" i="6"/>
  <c r="N62" i="6" s="1"/>
  <c r="S54" i="6"/>
  <c r="S59" i="6"/>
  <c r="S60" i="6"/>
  <c r="M62" i="4"/>
  <c r="S56" i="6"/>
  <c r="S57" i="6"/>
  <c r="S68" i="6"/>
  <c r="I57" i="6"/>
  <c r="I54" i="6"/>
  <c r="I62" i="6"/>
  <c r="L53" i="6"/>
  <c r="S52" i="6"/>
  <c r="S58" i="6"/>
  <c r="S64" i="6"/>
  <c r="L64" i="6"/>
  <c r="I53" i="6"/>
  <c r="L63" i="6"/>
  <c r="J60" i="6"/>
  <c r="B63" i="4"/>
  <c r="J68" i="6"/>
  <c r="S62" i="6"/>
  <c r="L62" i="6"/>
  <c r="I61" i="6"/>
  <c r="J56" i="6"/>
  <c r="B49" i="4"/>
  <c r="I64" i="6"/>
  <c r="G66" i="6"/>
  <c r="J58" i="6"/>
  <c r="I56" i="6"/>
  <c r="J54" i="6"/>
  <c r="J57" i="6"/>
  <c r="L58" i="6"/>
  <c r="G53" i="6"/>
  <c r="S67" i="6"/>
  <c r="G58" i="6"/>
  <c r="G62" i="6"/>
  <c r="M62" i="6"/>
  <c r="S53" i="6"/>
  <c r="G64" i="6"/>
  <c r="G55" i="6"/>
  <c r="G63" i="6"/>
  <c r="K62" i="6"/>
  <c r="M53" i="6"/>
  <c r="S55" i="6"/>
  <c r="N64" i="6"/>
  <c r="I67" i="6"/>
  <c r="M55" i="6"/>
  <c r="S63" i="6"/>
  <c r="G68" i="6"/>
  <c r="S61" i="6"/>
  <c r="N52" i="6"/>
  <c r="N58" i="6"/>
  <c r="N59" i="5"/>
  <c r="L54" i="5"/>
  <c r="K56" i="5"/>
  <c r="K62" i="5"/>
  <c r="F52" i="5"/>
  <c r="F61" i="5"/>
  <c r="G63" i="5"/>
  <c r="N54" i="5"/>
  <c r="L58" i="5"/>
  <c r="L66" i="5"/>
  <c r="K60" i="5"/>
  <c r="G61" i="5"/>
  <c r="G59" i="5"/>
  <c r="N84" i="5"/>
  <c r="N62" i="5" s="1"/>
  <c r="M56" i="5"/>
  <c r="B49" i="1"/>
  <c r="G53" i="5"/>
  <c r="E55" i="5"/>
  <c r="I57" i="5"/>
  <c r="G60" i="5"/>
  <c r="I61" i="5"/>
  <c r="G64" i="5"/>
  <c r="I65" i="5"/>
  <c r="F57" i="5"/>
  <c r="M54" i="5"/>
  <c r="N83" i="5"/>
  <c r="N61" i="5" s="1"/>
  <c r="F55" i="5"/>
  <c r="H60" i="5"/>
  <c r="F63" i="5"/>
  <c r="M60" i="5"/>
  <c r="M83" i="5"/>
  <c r="M61" i="5" s="1"/>
  <c r="B66" i="1"/>
  <c r="N63" i="5"/>
  <c r="G54" i="5"/>
  <c r="N58" i="5"/>
  <c r="E63" i="5"/>
  <c r="M52" i="5"/>
  <c r="N77" i="5"/>
  <c r="N55" i="5" s="1"/>
  <c r="L67" i="5"/>
  <c r="B58" i="1"/>
  <c r="L52" i="5"/>
  <c r="M58" i="5"/>
  <c r="N67" i="5"/>
  <c r="N56" i="5"/>
  <c r="N60" i="5"/>
  <c r="L59" i="5"/>
  <c r="M57" i="5"/>
  <c r="N57" i="5"/>
  <c r="L61" i="5"/>
  <c r="M62" i="5"/>
  <c r="M59" i="5"/>
  <c r="L62" i="5"/>
  <c r="I62" i="5"/>
  <c r="H58" i="5"/>
  <c r="M66" i="5"/>
  <c r="N53" i="5"/>
  <c r="I59" i="5"/>
  <c r="E56" i="5"/>
  <c r="G57" i="5"/>
  <c r="I66" i="5"/>
  <c r="L56" i="5"/>
  <c r="M67" i="5"/>
  <c r="M63" i="5"/>
  <c r="N52" i="5"/>
  <c r="E65" i="5"/>
  <c r="I54" i="5"/>
  <c r="F64" i="5"/>
  <c r="K67" i="5"/>
  <c r="M55" i="5"/>
  <c r="M64" i="5"/>
  <c r="L68" i="5"/>
  <c r="E52" i="6"/>
  <c r="E56" i="6"/>
  <c r="E60" i="6"/>
  <c r="E64" i="6"/>
  <c r="J61" i="5"/>
  <c r="J53" i="5"/>
  <c r="J57" i="5"/>
  <c r="J60" i="5"/>
  <c r="J63" i="5"/>
  <c r="J58" i="5"/>
  <c r="J59" i="5"/>
  <c r="J55" i="5"/>
  <c r="J68" i="5"/>
  <c r="B63" i="1"/>
  <c r="B55" i="1"/>
  <c r="B62" i="1"/>
  <c r="B54" i="1"/>
  <c r="B61" i="1"/>
  <c r="B53" i="1"/>
  <c r="B68" i="1"/>
  <c r="B60" i="1"/>
  <c r="B52" i="1"/>
  <c r="R17" i="1" s="1"/>
  <c r="B67" i="1"/>
  <c r="B59" i="1"/>
  <c r="B50" i="1"/>
  <c r="B65" i="1"/>
  <c r="B57" i="1"/>
  <c r="B48" i="1"/>
  <c r="R23" i="1" s="1"/>
  <c r="B64" i="1"/>
  <c r="B56" i="1"/>
  <c r="B67" i="4"/>
  <c r="B56" i="4"/>
  <c r="R15" i="4" s="1"/>
  <c r="B64" i="4"/>
  <c r="B62" i="4"/>
  <c r="B60" i="5"/>
  <c r="B54" i="5"/>
  <c r="B68" i="5"/>
  <c r="B62" i="6"/>
  <c r="B60" i="6"/>
  <c r="B55" i="6"/>
  <c r="B49" i="6"/>
  <c r="E55" i="6"/>
  <c r="E59" i="6"/>
  <c r="E67" i="6"/>
  <c r="E65" i="6"/>
  <c r="E68" i="6"/>
  <c r="E66" i="6"/>
  <c r="J62" i="5"/>
  <c r="J66" i="5"/>
  <c r="M89" i="6"/>
  <c r="M67" i="6" s="1"/>
  <c r="M67" i="4"/>
  <c r="M60" i="6"/>
  <c r="E62" i="6"/>
  <c r="M59" i="6"/>
  <c r="M52" i="6"/>
  <c r="M58" i="6"/>
  <c r="M64" i="6"/>
  <c r="M68" i="6"/>
  <c r="N87" i="5"/>
  <c r="N65" i="5" s="1"/>
  <c r="N65" i="1"/>
  <c r="N66" i="4"/>
  <c r="N88" i="6"/>
  <c r="N66" i="6" s="1"/>
  <c r="S88" i="5"/>
  <c r="S66" i="5" s="1"/>
  <c r="J52" i="5"/>
  <c r="J56" i="5"/>
  <c r="J64" i="5"/>
  <c r="N61" i="4"/>
  <c r="N83" i="6"/>
  <c r="N61" i="6" s="1"/>
  <c r="B57" i="5"/>
  <c r="B57" i="6"/>
  <c r="R37" i="6" s="1"/>
  <c r="I60" i="5"/>
  <c r="F65" i="5"/>
  <c r="J67" i="5"/>
  <c r="E53" i="6"/>
  <c r="E57" i="6"/>
  <c r="E61" i="6"/>
  <c r="I63" i="6"/>
  <c r="J64" i="6"/>
  <c r="G67" i="6"/>
  <c r="L65" i="5"/>
  <c r="L56" i="6"/>
  <c r="K53" i="5"/>
  <c r="K66" i="5"/>
  <c r="M62" i="1"/>
  <c r="M55" i="4"/>
  <c r="M66" i="4"/>
  <c r="M75" i="5"/>
  <c r="M53" i="5" s="1"/>
  <c r="N53" i="1"/>
  <c r="N64" i="5"/>
  <c r="N57" i="6"/>
  <c r="B57" i="4"/>
  <c r="B68" i="4"/>
  <c r="B63" i="5"/>
  <c r="B63" i="6"/>
  <c r="F54" i="5"/>
  <c r="G55" i="5"/>
  <c r="F59" i="5"/>
  <c r="G65" i="5"/>
  <c r="J53" i="6"/>
  <c r="J55" i="6"/>
  <c r="F57" i="6"/>
  <c r="J59" i="6"/>
  <c r="F61" i="6"/>
  <c r="H62" i="6"/>
  <c r="K63" i="6"/>
  <c r="I68" i="5"/>
  <c r="B53" i="4"/>
  <c r="R39" i="4" s="1"/>
  <c r="B59" i="5"/>
  <c r="B54" i="6"/>
  <c r="B59" i="6"/>
  <c r="E52" i="5"/>
  <c r="F53" i="5"/>
  <c r="F58" i="5"/>
  <c r="E67" i="5"/>
  <c r="H53" i="6"/>
  <c r="J67" i="6"/>
  <c r="L53" i="5"/>
  <c r="L60" i="5"/>
  <c r="K65" i="6"/>
  <c r="K58" i="6"/>
  <c r="M66" i="1"/>
  <c r="B59" i="4"/>
  <c r="B49" i="5"/>
  <c r="B65" i="5"/>
  <c r="B65" i="6"/>
  <c r="J65" i="5"/>
  <c r="F67" i="5"/>
  <c r="E63" i="6"/>
  <c r="J66" i="6"/>
  <c r="L55" i="5"/>
  <c r="M54" i="6"/>
  <c r="M63" i="6"/>
  <c r="B48" i="4"/>
  <c r="R23" i="4" s="1"/>
  <c r="B65" i="4"/>
  <c r="B55" i="5"/>
  <c r="B50" i="6"/>
  <c r="J54" i="5"/>
  <c r="F62" i="5"/>
  <c r="I64" i="5"/>
  <c r="E66" i="5"/>
  <c r="G67" i="5"/>
  <c r="H60" i="6"/>
  <c r="J61" i="6"/>
  <c r="F63" i="6"/>
  <c r="I65" i="6"/>
  <c r="K67" i="6"/>
  <c r="E68" i="5"/>
  <c r="M68" i="5"/>
  <c r="N89" i="6"/>
  <c r="N67" i="6" s="1"/>
  <c r="B55" i="4"/>
  <c r="B61" i="5"/>
  <c r="B61" i="6"/>
  <c r="G58" i="5"/>
  <c r="I53" i="5"/>
  <c r="I58" i="5"/>
  <c r="G62" i="5"/>
  <c r="F66" i="5"/>
  <c r="E54" i="6"/>
  <c r="E58" i="6"/>
  <c r="I60" i="6"/>
  <c r="L63" i="5"/>
  <c r="K53" i="6"/>
  <c r="K61" i="6"/>
  <c r="F68" i="5"/>
  <c r="N65" i="4"/>
  <c r="B61" i="4"/>
  <c r="B67" i="5"/>
  <c r="B67" i="6"/>
  <c r="I52" i="5"/>
  <c r="G56" i="5"/>
  <c r="F60" i="5"/>
  <c r="G66" i="5"/>
  <c r="I67" i="5"/>
  <c r="J65" i="6"/>
  <c r="J52" i="6"/>
  <c r="L64" i="5"/>
  <c r="G52" i="5"/>
  <c r="G68" i="5"/>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N6" i="3"/>
  <c r="M37" i="3"/>
  <c r="M40" i="3"/>
  <c r="M44" i="3"/>
  <c r="N8" i="3"/>
  <c r="N12" i="3"/>
  <c r="N16" i="3"/>
  <c r="N19" i="3"/>
  <c r="N23" i="3"/>
  <c r="N27" i="3"/>
  <c r="N30" i="3"/>
  <c r="N33" i="3"/>
  <c r="N36" i="3"/>
  <c r="N39" i="3"/>
  <c r="N43"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39" i="3"/>
  <c r="L40" i="3"/>
  <c r="L41" i="3"/>
  <c r="L42" i="3"/>
  <c r="L43" i="3"/>
  <c r="L44" i="3"/>
  <c r="M6" i="3"/>
  <c r="M35" i="3"/>
  <c r="M38" i="3"/>
  <c r="M41" i="3"/>
  <c r="M43" i="3"/>
  <c r="N7" i="3"/>
  <c r="N10" i="3"/>
  <c r="N13" i="3"/>
  <c r="N15" i="3"/>
  <c r="N18" i="3"/>
  <c r="N21" i="3"/>
  <c r="N24" i="3"/>
  <c r="N26" i="3"/>
  <c r="N29" i="3"/>
  <c r="N31" i="3"/>
  <c r="N34" i="3"/>
  <c r="N38" i="3"/>
  <c r="N41" i="3"/>
  <c r="N42" i="3"/>
  <c r="K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6" i="3"/>
  <c r="M39" i="3"/>
  <c r="M42" i="3"/>
  <c r="L6" i="3"/>
  <c r="N9" i="3"/>
  <c r="N11" i="3"/>
  <c r="N14" i="3"/>
  <c r="N17" i="3"/>
  <c r="N20" i="3"/>
  <c r="N22" i="3"/>
  <c r="N25" i="3"/>
  <c r="N28" i="3"/>
  <c r="N32" i="3"/>
  <c r="N35" i="3"/>
  <c r="N37" i="3"/>
  <c r="N40" i="3"/>
  <c r="N44" i="3"/>
  <c r="H55" i="5"/>
  <c r="N88" i="5"/>
  <c r="N66" i="5" s="1"/>
  <c r="N66" i="1"/>
  <c r="O22" i="3"/>
  <c r="H61" i="5"/>
  <c r="H54" i="5"/>
  <c r="H53" i="5"/>
  <c r="H62" i="5"/>
  <c r="H59" i="5"/>
  <c r="H63" i="5"/>
  <c r="H67" i="5"/>
  <c r="H56" i="5"/>
  <c r="F68" i="6"/>
  <c r="F62" i="6"/>
  <c r="F67" i="6"/>
  <c r="F53" i="6"/>
  <c r="F56" i="6"/>
  <c r="F55" i="6"/>
  <c r="F59" i="6"/>
  <c r="F52" i="6"/>
  <c r="F54" i="6"/>
  <c r="H58" i="6"/>
  <c r="H55" i="6"/>
  <c r="H61" i="6"/>
  <c r="H68" i="6"/>
  <c r="H66" i="6"/>
  <c r="H63" i="6"/>
  <c r="H56" i="6"/>
  <c r="H54" i="6"/>
  <c r="H67" i="6"/>
  <c r="H57" i="6"/>
  <c r="H59" i="6"/>
  <c r="M87" i="6"/>
  <c r="M65" i="6" s="1"/>
  <c r="M65" i="4"/>
  <c r="O17" i="3"/>
  <c r="H66" i="5"/>
  <c r="H68" i="5"/>
  <c r="E60" i="5"/>
  <c r="E54" i="5"/>
  <c r="E62" i="5"/>
  <c r="E57" i="5"/>
  <c r="H57" i="5"/>
  <c r="E58" i="5"/>
  <c r="H64" i="5"/>
  <c r="G61" i="6"/>
  <c r="G54" i="6"/>
  <c r="G57" i="6"/>
  <c r="G59" i="6"/>
  <c r="L66" i="6"/>
  <c r="L68" i="6"/>
  <c r="L54" i="6"/>
  <c r="L55" i="6"/>
  <c r="L67" i="6"/>
  <c r="K54" i="5"/>
  <c r="K57" i="5"/>
  <c r="M83" i="6"/>
  <c r="M61" i="6" s="1"/>
  <c r="M61" i="4"/>
  <c r="K64" i="5"/>
  <c r="E61" i="5"/>
  <c r="E64" i="5"/>
  <c r="G56" i="6"/>
  <c r="F58" i="6"/>
  <c r="F65" i="6"/>
  <c r="L57" i="6"/>
  <c r="K52" i="5"/>
  <c r="K58" i="5"/>
  <c r="M53" i="4"/>
  <c r="M87" i="5"/>
  <c r="M65" i="5" s="1"/>
  <c r="M57" i="6"/>
  <c r="M56" i="6"/>
  <c r="H52" i="5"/>
  <c r="E53" i="5"/>
  <c r="E59" i="5"/>
  <c r="H65" i="5"/>
  <c r="F64" i="6"/>
  <c r="G65" i="6"/>
  <c r="K59" i="5"/>
  <c r="K65" i="5"/>
  <c r="K68" i="5"/>
  <c r="I55" i="5"/>
  <c r="S65" i="6"/>
  <c r="S66" i="6"/>
  <c r="S75" i="5"/>
  <c r="S53" i="5" s="1"/>
  <c r="N75" i="6"/>
  <c r="N53" i="6" s="1"/>
  <c r="N53" i="4"/>
  <c r="R23" i="6" l="1"/>
  <c r="R9" i="6"/>
  <c r="R41" i="6"/>
  <c r="R34" i="6"/>
  <c r="R27" i="6"/>
  <c r="R16" i="6"/>
  <c r="R13" i="6"/>
  <c r="R6" i="6"/>
  <c r="R38" i="6"/>
  <c r="R31" i="6"/>
  <c r="R20" i="6"/>
  <c r="R17" i="6"/>
  <c r="R10" i="6"/>
  <c r="R42" i="6"/>
  <c r="R35" i="6"/>
  <c r="R24" i="6"/>
  <c r="R30" i="6"/>
  <c r="R21" i="6"/>
  <c r="R14" i="6"/>
  <c r="R7" i="6"/>
  <c r="R39" i="6"/>
  <c r="R28" i="6"/>
  <c r="R12" i="6"/>
  <c r="R25" i="6"/>
  <c r="R18" i="6"/>
  <c r="R11" i="6"/>
  <c r="R43" i="6"/>
  <c r="R32" i="6"/>
  <c r="R5" i="6"/>
  <c r="R29" i="6"/>
  <c r="R22" i="6"/>
  <c r="R15" i="6"/>
  <c r="R36" i="6"/>
  <c r="R33" i="6"/>
  <c r="R26" i="6"/>
  <c r="R19" i="6"/>
  <c r="R8" i="6"/>
  <c r="R24" i="4"/>
  <c r="R22" i="4"/>
  <c r="R7" i="4"/>
  <c r="R28" i="4"/>
  <c r="R9" i="4"/>
  <c r="R41" i="4"/>
  <c r="R26" i="4"/>
  <c r="R37" i="4"/>
  <c r="R11" i="4"/>
  <c r="R36" i="4"/>
  <c r="R13" i="4"/>
  <c r="R27" i="4"/>
  <c r="R30" i="4"/>
  <c r="R5" i="4"/>
  <c r="R31" i="4"/>
  <c r="R8" i="4"/>
  <c r="R17" i="4"/>
  <c r="R19" i="4"/>
  <c r="R34" i="4"/>
  <c r="R21" i="4"/>
  <c r="R20" i="4"/>
  <c r="R6" i="4"/>
  <c r="R43" i="4"/>
  <c r="R32" i="4"/>
  <c r="R25" i="4"/>
  <c r="R10" i="4"/>
  <c r="R42" i="4"/>
  <c r="R35" i="4"/>
  <c r="R38" i="4"/>
  <c r="R12" i="4"/>
  <c r="R40" i="4"/>
  <c r="R29" i="4"/>
  <c r="R14" i="4"/>
  <c r="R16" i="4"/>
  <c r="R33" i="4"/>
  <c r="R18" i="4"/>
  <c r="R42" i="1"/>
  <c r="Q21" i="5"/>
  <c r="Q28" i="6"/>
  <c r="Q26" i="5"/>
  <c r="R16" i="1"/>
  <c r="R21" i="1"/>
  <c r="R10" i="1"/>
  <c r="R6" i="1"/>
  <c r="Q5" i="6"/>
  <c r="R8" i="1"/>
  <c r="Q14" i="4"/>
  <c r="Q31" i="1"/>
  <c r="Q7" i="5"/>
  <c r="R20" i="1"/>
  <c r="R25" i="1"/>
  <c r="R14" i="1"/>
  <c r="R34" i="1"/>
  <c r="R27" i="1"/>
  <c r="R15" i="1"/>
  <c r="Q43" i="5"/>
  <c r="Q39" i="5"/>
  <c r="R28" i="1"/>
  <c r="R29" i="1"/>
  <c r="R18" i="1"/>
  <c r="R11" i="1"/>
  <c r="R31" i="1"/>
  <c r="Q7" i="4"/>
  <c r="Q18" i="1"/>
  <c r="R32" i="1"/>
  <c r="R33" i="1"/>
  <c r="R22" i="1"/>
  <c r="R19" i="1"/>
  <c r="R39" i="1"/>
  <c r="Q22" i="1"/>
  <c r="Q12" i="5"/>
  <c r="R40" i="1"/>
  <c r="R37" i="1"/>
  <c r="R26" i="1"/>
  <c r="R35" i="1"/>
  <c r="R12" i="1"/>
  <c r="R9" i="1"/>
  <c r="R41" i="1"/>
  <c r="R30" i="1"/>
  <c r="R43" i="1"/>
  <c r="R24" i="1"/>
  <c r="Q27" i="6"/>
  <c r="R13" i="1"/>
  <c r="R5" i="1"/>
  <c r="R38" i="1"/>
  <c r="R7" i="1"/>
  <c r="R36" i="1"/>
  <c r="Q9" i="6"/>
  <c r="Q41" i="6"/>
  <c r="Q22" i="6"/>
  <c r="Q32" i="6"/>
  <c r="Q35" i="6"/>
  <c r="Q33" i="6"/>
  <c r="Q40" i="6"/>
  <c r="Q13" i="6"/>
  <c r="Q12" i="6"/>
  <c r="Q26" i="6"/>
  <c r="Q7" i="6"/>
  <c r="Q39" i="6"/>
  <c r="Q14" i="6"/>
  <c r="Q18" i="6"/>
  <c r="Q17" i="6"/>
  <c r="Q36" i="6"/>
  <c r="Q30" i="6"/>
  <c r="Q11" i="6"/>
  <c r="Q43" i="6"/>
  <c r="Q31" i="6"/>
  <c r="Q21" i="6"/>
  <c r="Q20" i="6"/>
  <c r="Q34" i="6"/>
  <c r="Q15" i="6"/>
  <c r="Q24" i="6"/>
  <c r="Q16" i="6"/>
  <c r="Q37" i="6"/>
  <c r="Q25" i="6"/>
  <c r="Q6" i="6"/>
  <c r="Q38" i="6"/>
  <c r="Q19" i="6"/>
  <c r="Q8" i="6"/>
  <c r="Q29" i="6"/>
  <c r="Q10" i="6"/>
  <c r="Q42" i="6"/>
  <c r="Q23" i="6"/>
  <c r="Q14" i="5"/>
  <c r="Q17" i="5"/>
  <c r="Q32" i="5"/>
  <c r="Q18" i="5"/>
  <c r="Q29" i="5"/>
  <c r="Q31" i="5"/>
  <c r="Q41" i="5"/>
  <c r="Q36" i="5"/>
  <c r="Q27" i="5"/>
  <c r="Q9" i="5"/>
  <c r="Q22" i="5"/>
  <c r="Q25" i="5"/>
  <c r="Q35" i="5"/>
  <c r="Q8" i="5"/>
  <c r="Q40" i="5"/>
  <c r="Q30" i="5"/>
  <c r="Q11" i="5"/>
  <c r="Q5" i="5"/>
  <c r="Q34" i="5"/>
  <c r="Q15" i="5"/>
  <c r="Q13" i="5"/>
  <c r="Q20" i="5"/>
  <c r="Q33" i="5"/>
  <c r="Q16" i="5"/>
  <c r="Q6" i="5"/>
  <c r="Q38" i="5"/>
  <c r="Q19" i="5"/>
  <c r="Q37" i="5"/>
  <c r="Q24" i="5"/>
  <c r="Q10" i="5"/>
  <c r="Q42" i="5"/>
  <c r="Q23" i="5"/>
  <c r="Q28" i="5"/>
  <c r="Q33" i="4"/>
  <c r="Q11" i="4"/>
  <c r="Q43" i="4"/>
  <c r="Q32" i="4"/>
  <c r="Q37" i="4"/>
  <c r="Q22" i="4"/>
  <c r="Q18" i="4"/>
  <c r="Q15" i="4"/>
  <c r="Q25" i="4"/>
  <c r="Q36" i="4"/>
  <c r="Q5" i="4"/>
  <c r="Q26" i="4"/>
  <c r="Q28" i="4"/>
  <c r="Q19" i="4"/>
  <c r="Q8" i="4"/>
  <c r="Q40" i="4"/>
  <c r="Q29" i="4"/>
  <c r="Q30" i="4"/>
  <c r="Q23" i="4"/>
  <c r="Q12" i="4"/>
  <c r="Q9" i="4"/>
  <c r="Q41" i="4"/>
  <c r="Q34" i="4"/>
  <c r="Q27" i="4"/>
  <c r="Q16" i="4"/>
  <c r="Q13" i="4"/>
  <c r="Q6" i="4"/>
  <c r="Q38" i="4"/>
  <c r="Q39" i="4"/>
  <c r="Q31" i="4"/>
  <c r="Q20" i="4"/>
  <c r="Q17" i="4"/>
  <c r="Q10" i="4"/>
  <c r="Q42" i="4"/>
  <c r="Q35" i="4"/>
  <c r="Q24" i="4"/>
  <c r="Q21" i="4"/>
  <c r="Q5" i="1"/>
  <c r="Q41" i="1"/>
  <c r="Q35" i="1"/>
  <c r="Q28" i="1"/>
  <c r="Q13" i="1"/>
  <c r="Q26" i="1"/>
  <c r="Q43" i="1"/>
  <c r="Q24" i="1"/>
  <c r="Q9" i="1"/>
  <c r="Q32" i="1"/>
  <c r="Q17" i="1"/>
  <c r="Q15" i="1"/>
  <c r="Q30" i="1"/>
  <c r="Q27" i="1"/>
  <c r="S18" i="4"/>
  <c r="P10" i="6"/>
  <c r="Q36" i="1"/>
  <c r="Q21" i="1"/>
  <c r="Q39" i="1"/>
  <c r="Q34" i="1"/>
  <c r="Q7" i="1"/>
  <c r="Q20" i="1"/>
  <c r="Q8" i="1"/>
  <c r="Q40" i="1"/>
  <c r="Q25" i="1"/>
  <c r="Q6" i="1"/>
  <c r="Q38" i="1"/>
  <c r="Q19" i="1"/>
  <c r="Q37" i="1"/>
  <c r="Q12" i="1"/>
  <c r="Q29" i="1"/>
  <c r="Q10" i="1"/>
  <c r="Q42" i="1"/>
  <c r="Q23" i="1"/>
  <c r="Q16" i="1"/>
  <c r="Q33" i="1"/>
  <c r="Q14" i="1"/>
  <c r="Q11" i="1"/>
  <c r="O9" i="1"/>
  <c r="S35" i="1"/>
  <c r="O40" i="1"/>
  <c r="O20" i="1"/>
  <c r="P24" i="1"/>
  <c r="O9" i="5"/>
  <c r="O30" i="5"/>
  <c r="O18" i="5"/>
  <c r="O6" i="5"/>
  <c r="P9" i="5"/>
  <c r="P42" i="5"/>
  <c r="O6" i="4"/>
  <c r="S11" i="1"/>
  <c r="P11" i="1"/>
  <c r="S13" i="4"/>
  <c r="S13" i="5"/>
  <c r="P25" i="4"/>
  <c r="S43" i="5"/>
  <c r="S25" i="5"/>
  <c r="P35" i="6"/>
  <c r="O15" i="1"/>
  <c r="O15" i="6"/>
  <c r="S37" i="4"/>
  <c r="S40" i="4"/>
  <c r="P19" i="5"/>
  <c r="O33" i="5"/>
  <c r="O8" i="4"/>
  <c r="P37" i="6"/>
  <c r="S5" i="1"/>
  <c r="P23" i="1"/>
  <c r="O20" i="5"/>
  <c r="O34" i="1"/>
  <c r="P7" i="1"/>
  <c r="P26" i="4"/>
  <c r="P33" i="6"/>
  <c r="P17" i="6"/>
  <c r="S6" i="1"/>
  <c r="P19" i="4"/>
  <c r="P8" i="5"/>
  <c r="O26" i="6"/>
  <c r="P32" i="5"/>
  <c r="O42" i="1"/>
  <c r="O16" i="6"/>
  <c r="P27" i="1"/>
  <c r="O32" i="4"/>
  <c r="P31" i="4"/>
  <c r="O15" i="4"/>
  <c r="S12" i="4"/>
  <c r="S38" i="4"/>
  <c r="S7" i="1"/>
  <c r="S31" i="5"/>
  <c r="O18" i="1"/>
  <c r="P42" i="6"/>
  <c r="O35" i="4"/>
  <c r="P5" i="4"/>
  <c r="O32" i="6"/>
  <c r="P28" i="4"/>
  <c r="S9" i="5"/>
  <c r="O11" i="1"/>
  <c r="O34" i="6"/>
  <c r="S29" i="1"/>
  <c r="O27" i="6"/>
  <c r="O16" i="5"/>
  <c r="S40" i="5"/>
  <c r="P21" i="4"/>
  <c r="O41" i="4"/>
  <c r="O30" i="1"/>
  <c r="P8" i="1"/>
  <c r="P33" i="1"/>
  <c r="P36" i="4"/>
  <c r="P12" i="6"/>
  <c r="P5" i="5"/>
  <c r="P29" i="5"/>
  <c r="S14" i="4"/>
  <c r="P34" i="4"/>
  <c r="O19" i="1"/>
  <c r="O43" i="1"/>
  <c r="O32" i="1"/>
  <c r="P20" i="4"/>
  <c r="P36" i="1"/>
  <c r="O25" i="6"/>
  <c r="P14" i="5"/>
  <c r="S11" i="4"/>
  <c r="O41" i="1"/>
  <c r="P6" i="6"/>
  <c r="P22" i="6"/>
  <c r="P38" i="6"/>
  <c r="S12" i="1"/>
  <c r="O29" i="1"/>
  <c r="O11" i="6"/>
  <c r="P31" i="6"/>
  <c r="O8" i="5"/>
  <c r="S20" i="5"/>
  <c r="O28" i="5"/>
  <c r="P40" i="5"/>
  <c r="P13" i="4"/>
  <c r="O21" i="4"/>
  <c r="P33" i="4"/>
  <c r="O6" i="1"/>
  <c r="P18" i="1"/>
  <c r="P30" i="1"/>
  <c r="P42" i="1"/>
  <c r="P15" i="5"/>
  <c r="P40" i="4"/>
  <c r="S33" i="1"/>
  <c r="S8" i="4"/>
  <c r="O36" i="4"/>
  <c r="S37" i="1"/>
  <c r="O12" i="6"/>
  <c r="P28" i="6"/>
  <c r="O5" i="5"/>
  <c r="S21" i="5"/>
  <c r="S33" i="5"/>
  <c r="P41" i="5"/>
  <c r="P14" i="4"/>
  <c r="S26" i="4"/>
  <c r="O34" i="4"/>
  <c r="S19" i="1"/>
  <c r="P35" i="1"/>
  <c r="S43" i="1"/>
  <c r="P16" i="1"/>
  <c r="P40" i="1"/>
  <c r="P39" i="5"/>
  <c r="P32" i="4"/>
  <c r="S10" i="5"/>
  <c r="O43" i="4"/>
  <c r="S36" i="1"/>
  <c r="P13" i="6"/>
  <c r="P29" i="6"/>
  <c r="S6" i="5"/>
  <c r="S18" i="5"/>
  <c r="S30" i="5"/>
  <c r="O38" i="5"/>
  <c r="P11" i="4"/>
  <c r="P23" i="4"/>
  <c r="P31" i="5"/>
  <c r="O11" i="5"/>
  <c r="O18" i="6"/>
  <c r="P11" i="5"/>
  <c r="P11" i="6"/>
  <c r="O43" i="6"/>
  <c r="P28" i="5"/>
  <c r="O9" i="4"/>
  <c r="S33" i="4"/>
  <c r="P14" i="1"/>
  <c r="S38" i="1"/>
  <c r="O16" i="4"/>
  <c r="O35" i="5"/>
  <c r="P37" i="1"/>
  <c r="O28" i="6"/>
  <c r="O21" i="5"/>
  <c r="O41" i="5"/>
  <c r="S22" i="4"/>
  <c r="P31" i="1"/>
  <c r="O16" i="1"/>
  <c r="S39" i="5"/>
  <c r="P43" i="4"/>
  <c r="O9" i="6"/>
  <c r="O41" i="6"/>
  <c r="O26" i="5"/>
  <c r="P38" i="5"/>
  <c r="O19" i="4"/>
  <c r="O31" i="5"/>
  <c r="S26" i="5"/>
  <c r="O6" i="6"/>
  <c r="O22" i="6"/>
  <c r="O38" i="6"/>
  <c r="P12" i="1"/>
  <c r="P41" i="1"/>
  <c r="P15" i="6"/>
  <c r="O31" i="6"/>
  <c r="S8" i="5"/>
  <c r="P20" i="5"/>
  <c r="S32" i="5"/>
  <c r="O40" i="5"/>
  <c r="O13" i="4"/>
  <c r="S25" i="4"/>
  <c r="O33" i="4"/>
  <c r="P6" i="1"/>
  <c r="S18" i="1"/>
  <c r="S30" i="1"/>
  <c r="S42" i="1"/>
  <c r="O15" i="5"/>
  <c r="O40" i="4"/>
  <c r="S15" i="1"/>
  <c r="O12" i="1"/>
  <c r="P8" i="4"/>
  <c r="O5" i="1"/>
  <c r="O37" i="1"/>
  <c r="P16" i="6"/>
  <c r="P32" i="6"/>
  <c r="P13" i="5"/>
  <c r="P21" i="5"/>
  <c r="P33" i="5"/>
  <c r="P6" i="4"/>
  <c r="O14" i="4"/>
  <c r="O26" i="4"/>
  <c r="O38" i="4"/>
  <c r="P19" i="1"/>
  <c r="O35" i="1"/>
  <c r="S31" i="4"/>
  <c r="S16" i="1"/>
  <c r="S40" i="1"/>
  <c r="O39" i="5"/>
  <c r="S32" i="4"/>
  <c r="S5" i="5"/>
  <c r="P20" i="1"/>
  <c r="O36" i="1"/>
  <c r="O13" i="6"/>
  <c r="O29" i="6"/>
  <c r="P6" i="5"/>
  <c r="P18" i="5"/>
  <c r="P30" i="5"/>
  <c r="O42" i="5"/>
  <c r="O11" i="4"/>
  <c r="S28" i="4"/>
  <c r="O23" i="5"/>
  <c r="P26" i="6"/>
  <c r="P35" i="4"/>
  <c r="O35" i="6"/>
  <c r="O32" i="5"/>
  <c r="O25" i="4"/>
  <c r="P34" i="1"/>
  <c r="P13" i="1"/>
  <c r="P5" i="1"/>
  <c r="O36" i="6"/>
  <c r="O37" i="5"/>
  <c r="O30" i="4"/>
  <c r="S39" i="1"/>
  <c r="O25" i="1"/>
  <c r="P9" i="1"/>
  <c r="O10" i="5"/>
  <c r="S42" i="5"/>
  <c r="O28" i="4"/>
  <c r="P26" i="1"/>
  <c r="P23" i="5"/>
  <c r="P14" i="6"/>
  <c r="P30" i="6"/>
  <c r="O7" i="5"/>
  <c r="S15" i="5"/>
  <c r="S35" i="4"/>
  <c r="S11" i="5"/>
  <c r="O19" i="6"/>
  <c r="P39" i="6"/>
  <c r="O12" i="5"/>
  <c r="P24" i="5"/>
  <c r="S36" i="5"/>
  <c r="O5" i="4"/>
  <c r="P17" i="4"/>
  <c r="S29" i="4"/>
  <c r="O37" i="4"/>
  <c r="O10" i="1"/>
  <c r="S22" i="1"/>
  <c r="S34" i="1"/>
  <c r="O43" i="5"/>
  <c r="S13" i="1"/>
  <c r="S19" i="5"/>
  <c r="P24" i="4"/>
  <c r="P21" i="1"/>
  <c r="S23" i="4"/>
  <c r="O20" i="6"/>
  <c r="P36" i="6"/>
  <c r="O17" i="5"/>
  <c r="P25" i="5"/>
  <c r="S37" i="5"/>
  <c r="S10" i="4"/>
  <c r="O18" i="4"/>
  <c r="S30" i="4"/>
  <c r="S42" i="4"/>
  <c r="S27" i="1"/>
  <c r="O39" i="1"/>
  <c r="S39" i="4"/>
  <c r="O24" i="1"/>
  <c r="S27" i="5"/>
  <c r="P12" i="4"/>
  <c r="P25" i="1"/>
  <c r="O27" i="4"/>
  <c r="P28" i="1"/>
  <c r="P5" i="6"/>
  <c r="P21" i="6"/>
  <c r="P10" i="5"/>
  <c r="S22" i="5"/>
  <c r="P34" i="5"/>
  <c r="S7" i="4"/>
  <c r="S15" i="4"/>
  <c r="O17" i="1"/>
  <c r="S23" i="1"/>
  <c r="O23" i="6"/>
  <c r="O10" i="6"/>
  <c r="S9" i="1"/>
  <c r="P19" i="6"/>
  <c r="S24" i="5"/>
  <c r="O17" i="4"/>
  <c r="P10" i="1"/>
  <c r="P43" i="5"/>
  <c r="S24" i="4"/>
  <c r="P20" i="6"/>
  <c r="O25" i="5"/>
  <c r="P18" i="4"/>
  <c r="P38" i="4"/>
  <c r="S24" i="1"/>
  <c r="P27" i="4"/>
  <c r="O17" i="6"/>
  <c r="O22" i="5"/>
  <c r="P15" i="4"/>
  <c r="S12" i="5"/>
  <c r="N41" i="1"/>
  <c r="S41" i="1"/>
  <c r="O14" i="6"/>
  <c r="O30" i="6"/>
  <c r="S7" i="5"/>
  <c r="S23" i="5"/>
  <c r="P7" i="6"/>
  <c r="P23" i="6"/>
  <c r="O39" i="6"/>
  <c r="S16" i="5"/>
  <c r="O24" i="5"/>
  <c r="P36" i="5"/>
  <c r="P9" i="4"/>
  <c r="S17" i="4"/>
  <c r="P29" i="4"/>
  <c r="S41" i="4"/>
  <c r="O14" i="1"/>
  <c r="O22" i="1"/>
  <c r="O38" i="1"/>
  <c r="O8" i="1"/>
  <c r="S16" i="4"/>
  <c r="O13" i="1"/>
  <c r="S35" i="5"/>
  <c r="O24" i="4"/>
  <c r="S21" i="1"/>
  <c r="O8" i="6"/>
  <c r="O24" i="6"/>
  <c r="P40" i="6"/>
  <c r="S17" i="5"/>
  <c r="O29" i="5"/>
  <c r="P37" i="5"/>
  <c r="O10" i="4"/>
  <c r="P22" i="4"/>
  <c r="P30" i="4"/>
  <c r="P42" i="4"/>
  <c r="S31" i="1"/>
  <c r="P39" i="1"/>
  <c r="P39" i="4"/>
  <c r="P32" i="1"/>
  <c r="P27" i="5"/>
  <c r="O20" i="4"/>
  <c r="S25" i="1"/>
  <c r="S27" i="4"/>
  <c r="S28" i="1"/>
  <c r="O5" i="6"/>
  <c r="O21" i="6"/>
  <c r="O37" i="6"/>
  <c r="O14" i="5"/>
  <c r="P22" i="5"/>
  <c r="S34" i="5"/>
  <c r="P7" i="4"/>
  <c r="S19" i="4"/>
  <c r="S17" i="1"/>
  <c r="O7" i="1"/>
  <c r="O42" i="6"/>
  <c r="S26" i="1"/>
  <c r="P12" i="5"/>
  <c r="S5" i="4"/>
  <c r="P37" i="4"/>
  <c r="P22" i="1"/>
  <c r="O19" i="5"/>
  <c r="O23" i="4"/>
  <c r="O13" i="5"/>
  <c r="S6" i="4"/>
  <c r="O27" i="1"/>
  <c r="O31" i="4"/>
  <c r="O12" i="4"/>
  <c r="S20" i="1"/>
  <c r="O33" i="6"/>
  <c r="O34" i="5"/>
  <c r="S10" i="1"/>
  <c r="P18" i="6"/>
  <c r="P34" i="6"/>
  <c r="P7" i="5"/>
  <c r="P29" i="1"/>
  <c r="O7" i="6"/>
  <c r="P27" i="6"/>
  <c r="P43" i="6"/>
  <c r="P16" i="5"/>
  <c r="S28" i="5"/>
  <c r="O36" i="5"/>
  <c r="S9" i="4"/>
  <c r="S21" i="4"/>
  <c r="O29" i="4"/>
  <c r="P41" i="4"/>
  <c r="S14" i="1"/>
  <c r="O26" i="1"/>
  <c r="P38" i="1"/>
  <c r="S8" i="1"/>
  <c r="P16" i="4"/>
  <c r="O33" i="1"/>
  <c r="P35" i="5"/>
  <c r="S36" i="4"/>
  <c r="O21" i="1"/>
  <c r="P8" i="6"/>
  <c r="P24" i="6"/>
  <c r="O40" i="6"/>
  <c r="P17" i="5"/>
  <c r="S29" i="5"/>
  <c r="S41" i="5"/>
  <c r="P10" i="4"/>
  <c r="O22" i="4"/>
  <c r="S34" i="4"/>
  <c r="O42" i="4"/>
  <c r="O31" i="1"/>
  <c r="P43" i="1"/>
  <c r="O39" i="4"/>
  <c r="S32" i="1"/>
  <c r="O27" i="5"/>
  <c r="S20" i="4"/>
  <c r="O23" i="1"/>
  <c r="S43" i="4"/>
  <c r="O28" i="1"/>
  <c r="P9" i="6"/>
  <c r="P25" i="6"/>
  <c r="P41" i="6"/>
  <c r="S14" i="5"/>
  <c r="P26" i="5"/>
  <c r="S38" i="5"/>
  <c r="O7" i="4"/>
  <c r="P17" i="1"/>
  <c r="P15" i="1"/>
  <c r="N6" i="6"/>
  <c r="N30" i="5"/>
  <c r="N37" i="4"/>
  <c r="I21" i="4"/>
  <c r="S24" i="6"/>
  <c r="N10" i="1"/>
  <c r="N29" i="6"/>
  <c r="N19" i="6"/>
  <c r="N37" i="6"/>
  <c r="S42" i="6"/>
  <c r="K41" i="5"/>
  <c r="H5" i="5"/>
  <c r="H22" i="5"/>
  <c r="S29" i="6"/>
  <c r="N18" i="4"/>
  <c r="J9" i="6"/>
  <c r="N36" i="4"/>
  <c r="N6" i="5"/>
  <c r="K37" i="6"/>
  <c r="N5" i="1"/>
  <c r="L31" i="6"/>
  <c r="L31" i="5"/>
  <c r="I27" i="5"/>
  <c r="S5" i="6"/>
  <c r="N6" i="4"/>
  <c r="N27" i="6"/>
  <c r="N43" i="1"/>
  <c r="N5" i="6"/>
  <c r="S31" i="6"/>
  <c r="S8" i="6"/>
  <c r="N28" i="6"/>
  <c r="N21" i="4"/>
  <c r="G7" i="6"/>
  <c r="N9" i="5"/>
  <c r="S40" i="6"/>
  <c r="N25" i="5"/>
  <c r="N42" i="6"/>
  <c r="N24" i="6"/>
  <c r="N17" i="1"/>
  <c r="N13" i="6"/>
  <c r="S33" i="6"/>
  <c r="S26" i="6"/>
  <c r="N10" i="6"/>
  <c r="N30" i="6"/>
  <c r="N39" i="4"/>
  <c r="N23" i="1"/>
  <c r="H19" i="6"/>
  <c r="K8" i="5"/>
  <c r="N40" i="4"/>
  <c r="N38" i="4"/>
  <c r="N39" i="6"/>
  <c r="N21" i="6"/>
  <c r="S17" i="6"/>
  <c r="S35" i="6"/>
  <c r="N11" i="4"/>
  <c r="S14" i="6"/>
  <c r="N32" i="6"/>
  <c r="G23" i="6"/>
  <c r="N33" i="4"/>
  <c r="N27" i="5"/>
  <c r="L5" i="6"/>
  <c r="S37" i="6"/>
  <c r="N15" i="4"/>
  <c r="S23" i="6"/>
  <c r="N16" i="6"/>
  <c r="N34" i="6"/>
  <c r="M9" i="6"/>
  <c r="F10" i="6"/>
  <c r="G13" i="6"/>
  <c r="F15" i="6"/>
  <c r="M20" i="4"/>
  <c r="F9" i="5"/>
  <c r="N26" i="4"/>
  <c r="S19" i="6"/>
  <c r="N30" i="4"/>
  <c r="N35" i="6"/>
  <c r="N17" i="6"/>
  <c r="S21" i="6"/>
  <c r="S39" i="6"/>
  <c r="N24" i="1"/>
  <c r="N18" i="6"/>
  <c r="N36" i="6"/>
  <c r="G9" i="6"/>
  <c r="F39" i="6"/>
  <c r="F27" i="6"/>
  <c r="G37" i="6"/>
  <c r="M10" i="6"/>
  <c r="N22" i="4"/>
  <c r="N33" i="6"/>
  <c r="N14" i="6"/>
  <c r="N9" i="6"/>
  <c r="N25" i="6"/>
  <c r="N43" i="6"/>
  <c r="N20" i="6"/>
  <c r="N38" i="6"/>
  <c r="M26" i="4"/>
  <c r="F28" i="5"/>
  <c r="F40" i="4"/>
  <c r="K9" i="6"/>
  <c r="N8" i="4"/>
  <c r="N20" i="4"/>
  <c r="N31" i="6"/>
  <c r="N8" i="6"/>
  <c r="S27" i="6"/>
  <c r="N14" i="5"/>
  <c r="N29" i="5"/>
  <c r="N22" i="6"/>
  <c r="N40" i="6"/>
  <c r="M9" i="4"/>
  <c r="M26" i="6"/>
  <c r="H35" i="6"/>
  <c r="N28" i="5"/>
  <c r="N15" i="1"/>
  <c r="N8" i="1"/>
  <c r="N28" i="1"/>
  <c r="N37" i="5"/>
  <c r="N12" i="4"/>
  <c r="N11" i="1"/>
  <c r="K23" i="5"/>
  <c r="K10" i="5"/>
  <c r="N19" i="4"/>
  <c r="N31" i="4"/>
  <c r="N42" i="4"/>
  <c r="E11" i="5"/>
  <c r="N34" i="1"/>
  <c r="N10" i="5"/>
  <c r="E37" i="5"/>
  <c r="L21" i="5"/>
  <c r="L11" i="5"/>
  <c r="E42" i="5"/>
  <c r="E30" i="5"/>
  <c r="I13" i="6"/>
  <c r="K9" i="5"/>
  <c r="E6" i="5"/>
  <c r="N34" i="4"/>
  <c r="N9" i="4"/>
  <c r="N10" i="4"/>
  <c r="N7" i="4"/>
  <c r="K7" i="5"/>
  <c r="E15" i="5"/>
  <c r="N6" i="1"/>
  <c r="K31" i="5"/>
  <c r="K35" i="5"/>
  <c r="N33" i="5"/>
  <c r="I6" i="5"/>
  <c r="L24" i="1"/>
  <c r="H42" i="4"/>
  <c r="L40" i="6"/>
  <c r="E29" i="6"/>
  <c r="K26" i="5"/>
  <c r="H41" i="1"/>
  <c r="H41" i="5"/>
  <c r="J25" i="5"/>
  <c r="J5" i="5"/>
  <c r="N40" i="5"/>
  <c r="N22" i="5"/>
  <c r="N16" i="4"/>
  <c r="N39" i="1"/>
  <c r="N12" i="1"/>
  <c r="N7" i="5"/>
  <c r="N35" i="5"/>
  <c r="N36" i="1"/>
  <c r="N29" i="1"/>
  <c r="N38" i="5"/>
  <c r="N20" i="5"/>
  <c r="N32" i="4"/>
  <c r="N13" i="4"/>
  <c r="N35" i="1"/>
  <c r="N14" i="1"/>
  <c r="N17" i="5"/>
  <c r="N40" i="1"/>
  <c r="N21" i="5"/>
  <c r="N41" i="5"/>
  <c r="N33" i="1"/>
  <c r="N16" i="1"/>
  <c r="F23" i="6"/>
  <c r="E29" i="4"/>
  <c r="N30" i="1"/>
  <c r="N20" i="1"/>
  <c r="I12" i="5"/>
  <c r="F18" i="5"/>
  <c r="N23" i="5"/>
  <c r="I20" i="5"/>
  <c r="I21" i="6"/>
  <c r="I13" i="5"/>
  <c r="H11" i="5"/>
  <c r="L36" i="1"/>
  <c r="E14" i="6"/>
  <c r="S32" i="6"/>
  <c r="E36" i="5"/>
  <c r="L35" i="1"/>
  <c r="S41" i="6"/>
  <c r="N15" i="5"/>
  <c r="H12" i="5"/>
  <c r="M11" i="1"/>
  <c r="N18" i="1"/>
  <c r="N12" i="5"/>
  <c r="N31" i="5"/>
  <c r="N43" i="5"/>
  <c r="N37" i="1"/>
  <c r="N27" i="4"/>
  <c r="N23" i="4"/>
  <c r="N38" i="1"/>
  <c r="J22" i="5"/>
  <c r="K29" i="5"/>
  <c r="N28" i="4"/>
  <c r="N7" i="1"/>
  <c r="N42" i="5"/>
  <c r="N27" i="1"/>
  <c r="N8" i="5"/>
  <c r="N5" i="4"/>
  <c r="I9" i="5"/>
  <c r="N39" i="5"/>
  <c r="N9" i="1"/>
  <c r="E26" i="5"/>
  <c r="N29" i="4"/>
  <c r="N14" i="4"/>
  <c r="L7" i="6"/>
  <c r="E10" i="5"/>
  <c r="H22" i="1"/>
  <c r="N25" i="1"/>
  <c r="I24" i="5"/>
  <c r="N5" i="5"/>
  <c r="G34" i="5"/>
  <c r="J14" i="6"/>
  <c r="L9" i="5"/>
  <c r="H10" i="6"/>
  <c r="F11" i="6"/>
  <c r="H7" i="5"/>
  <c r="E37" i="6"/>
  <c r="G6" i="5"/>
  <c r="N24" i="5"/>
  <c r="N32" i="1"/>
  <c r="N19" i="1"/>
  <c r="K5" i="5"/>
  <c r="E7" i="5"/>
  <c r="L8" i="5"/>
  <c r="N36" i="5"/>
  <c r="N18" i="5"/>
  <c r="N31" i="1"/>
  <c r="H23" i="5"/>
  <c r="E32" i="1"/>
  <c r="I11" i="5"/>
  <c r="N11" i="5"/>
  <c r="N34" i="5"/>
  <c r="N16" i="5"/>
  <c r="N32" i="5"/>
  <c r="N43" i="4"/>
  <c r="N25" i="4"/>
  <c r="N13" i="1"/>
  <c r="N13" i="5"/>
  <c r="N21" i="1"/>
  <c r="N41" i="4"/>
  <c r="N22" i="1"/>
  <c r="N19" i="5"/>
  <c r="E9" i="5"/>
  <c r="M23" i="5"/>
  <c r="N24" i="4"/>
  <c r="L41" i="6"/>
  <c r="N26" i="1"/>
  <c r="N42" i="1"/>
  <c r="L12" i="5"/>
  <c r="F7" i="5"/>
  <c r="L33" i="5"/>
  <c r="F26" i="5"/>
  <c r="K39" i="1"/>
  <c r="N26" i="5"/>
  <c r="K36" i="6"/>
  <c r="J38" i="6"/>
  <c r="E33" i="5"/>
  <c r="G25" i="5"/>
  <c r="J26" i="6"/>
  <c r="L8" i="6"/>
  <c r="K6" i="6"/>
  <c r="H25" i="6"/>
  <c r="L10" i="6"/>
  <c r="K12" i="6"/>
  <c r="J22" i="6"/>
  <c r="J17" i="6"/>
  <c r="K29" i="6"/>
  <c r="H5" i="6"/>
  <c r="I19" i="6"/>
  <c r="G31" i="6"/>
  <c r="H28" i="6"/>
  <c r="I30" i="6"/>
  <c r="L19" i="6"/>
  <c r="K36" i="4"/>
  <c r="I37" i="6"/>
  <c r="H7" i="6"/>
  <c r="F7" i="6"/>
  <c r="F41" i="6"/>
  <c r="K12" i="4"/>
  <c r="J34" i="6"/>
  <c r="H11" i="6"/>
  <c r="K7" i="6"/>
  <c r="F17" i="6"/>
  <c r="E35" i="6"/>
  <c r="J11" i="6"/>
  <c r="K40" i="6"/>
  <c r="L24" i="6"/>
  <c r="J30" i="6"/>
  <c r="K30" i="6"/>
  <c r="S10" i="6"/>
  <c r="S18" i="6"/>
  <c r="N23" i="6"/>
  <c r="F13" i="6"/>
  <c r="K28" i="4"/>
  <c r="E17" i="5"/>
  <c r="G28" i="6"/>
  <c r="N35" i="4"/>
  <c r="E7" i="4"/>
  <c r="J8" i="4"/>
  <c r="I29" i="4"/>
  <c r="H39" i="4"/>
  <c r="E19" i="4"/>
  <c r="E24" i="4"/>
  <c r="E23" i="4"/>
  <c r="K20" i="4"/>
  <c r="G24" i="4"/>
  <c r="I16" i="4"/>
  <c r="J20" i="4"/>
  <c r="H8" i="4"/>
  <c r="L7" i="4"/>
  <c r="I6" i="4"/>
  <c r="H17" i="4"/>
  <c r="I19" i="4"/>
  <c r="E16" i="4"/>
  <c r="H27" i="4"/>
  <c r="L14" i="4"/>
  <c r="E17" i="4"/>
  <c r="K18" i="4"/>
  <c r="L20" i="4"/>
  <c r="F14" i="4"/>
  <c r="H10" i="4"/>
  <c r="K25" i="4"/>
  <c r="G23" i="4"/>
  <c r="E40" i="4"/>
  <c r="K37" i="4"/>
  <c r="K33" i="4"/>
  <c r="L42" i="4"/>
  <c r="H5" i="4"/>
  <c r="K10" i="4"/>
  <c r="F10" i="4"/>
  <c r="L15" i="4"/>
  <c r="I39" i="4"/>
  <c r="K27" i="4"/>
  <c r="H18" i="4"/>
  <c r="L35" i="4"/>
  <c r="E37" i="4"/>
  <c r="I18" i="4"/>
  <c r="K40" i="4"/>
  <c r="E21" i="4"/>
  <c r="K5" i="4"/>
  <c r="F41" i="4"/>
  <c r="J29" i="4"/>
  <c r="J31" i="4"/>
  <c r="F8" i="4"/>
  <c r="I26" i="4"/>
  <c r="E41" i="4"/>
  <c r="K34" i="4"/>
  <c r="I34" i="4"/>
  <c r="F9" i="4"/>
  <c r="K39" i="4"/>
  <c r="L12" i="4"/>
  <c r="K24" i="4"/>
  <c r="K38" i="4"/>
  <c r="H25" i="4"/>
  <c r="K23" i="4"/>
  <c r="F20" i="4"/>
  <c r="L6" i="4"/>
  <c r="E31" i="4"/>
  <c r="F24" i="4"/>
  <c r="H20" i="4"/>
  <c r="F34" i="4"/>
  <c r="L36" i="4"/>
  <c r="K41" i="4"/>
  <c r="E5" i="4"/>
  <c r="M5" i="4"/>
  <c r="H16" i="4"/>
  <c r="L30" i="4"/>
  <c r="J40" i="4"/>
  <c r="E15" i="4"/>
  <c r="G29" i="4"/>
  <c r="J34" i="4"/>
  <c r="M8" i="4"/>
  <c r="G42" i="4"/>
  <c r="F26" i="4"/>
  <c r="G21" i="4"/>
  <c r="J16" i="4"/>
  <c r="I23" i="4"/>
  <c r="I33" i="4"/>
  <c r="M30" i="4"/>
  <c r="I42" i="4"/>
  <c r="H21" i="4"/>
  <c r="K30" i="4"/>
  <c r="K22" i="4"/>
  <c r="K17" i="4"/>
  <c r="G10" i="4"/>
  <c r="E30" i="4"/>
  <c r="M29" i="4"/>
  <c r="E11" i="4"/>
  <c r="H36" i="4"/>
  <c r="L17" i="4"/>
  <c r="H35" i="4"/>
  <c r="E6" i="4"/>
  <c r="M39" i="4"/>
  <c r="L39" i="4"/>
  <c r="L21" i="4"/>
  <c r="K21" i="4"/>
  <c r="E8" i="4"/>
  <c r="J14" i="4"/>
  <c r="E12" i="4"/>
  <c r="E34" i="4"/>
  <c r="I8" i="4"/>
  <c r="L31" i="4"/>
  <c r="L29" i="4"/>
  <c r="H22" i="4"/>
  <c r="I31" i="4"/>
  <c r="J39" i="4"/>
  <c r="F29" i="4"/>
  <c r="L9" i="4"/>
  <c r="K35" i="4"/>
  <c r="I11" i="4"/>
  <c r="K9" i="4"/>
  <c r="K19" i="4"/>
  <c r="F12" i="4"/>
  <c r="L11" i="4"/>
  <c r="G19" i="4"/>
  <c r="F21" i="4"/>
  <c r="I36" i="4"/>
  <c r="F37" i="4"/>
  <c r="G30" i="4"/>
  <c r="G27" i="4"/>
  <c r="F15" i="4"/>
  <c r="J23" i="4"/>
  <c r="F36" i="4"/>
  <c r="J19" i="4"/>
  <c r="H40" i="4"/>
  <c r="L24" i="4"/>
  <c r="M38" i="4"/>
  <c r="M12" i="4"/>
  <c r="F6" i="4"/>
  <c r="H13" i="4"/>
  <c r="I32" i="4"/>
  <c r="G11" i="4"/>
  <c r="E43" i="4"/>
  <c r="I15" i="4"/>
  <c r="G17" i="4"/>
  <c r="L32" i="4"/>
  <c r="L26" i="4"/>
  <c r="H28" i="4"/>
  <c r="K14" i="4"/>
  <c r="J13" i="4"/>
  <c r="K26" i="4"/>
  <c r="L19" i="4"/>
  <c r="I7" i="4"/>
  <c r="L40" i="4"/>
  <c r="K16" i="4"/>
  <c r="H14" i="4"/>
  <c r="G36" i="4"/>
  <c r="F5" i="4"/>
  <c r="I25" i="4"/>
  <c r="H43" i="4"/>
  <c r="E39" i="4"/>
  <c r="H31" i="4"/>
  <c r="I43" i="4"/>
  <c r="G34" i="4"/>
  <c r="G8" i="4"/>
  <c r="J38" i="4"/>
  <c r="H37" i="4"/>
  <c r="E20" i="4"/>
  <c r="L27" i="4"/>
  <c r="F35" i="4"/>
  <c r="F22" i="4"/>
  <c r="H32" i="4"/>
  <c r="K32" i="4"/>
  <c r="F23" i="4"/>
  <c r="G6" i="4"/>
  <c r="M31" i="4"/>
  <c r="F11" i="4"/>
  <c r="H34" i="4"/>
  <c r="F38" i="4"/>
  <c r="J36" i="4"/>
  <c r="L41" i="4"/>
  <c r="I40" i="4"/>
  <c r="M36" i="4"/>
  <c r="L16" i="4"/>
  <c r="I38" i="4"/>
  <c r="J18" i="4"/>
  <c r="J25" i="4"/>
  <c r="E13" i="4"/>
  <c r="M14" i="4"/>
  <c r="I28" i="4"/>
  <c r="L33" i="4"/>
  <c r="K43" i="4"/>
  <c r="J27" i="4"/>
  <c r="E26" i="4"/>
  <c r="H23" i="4"/>
  <c r="K15" i="4"/>
  <c r="F32" i="4"/>
  <c r="M19" i="4"/>
  <c r="G26" i="4"/>
  <c r="J12" i="4"/>
  <c r="G39" i="4"/>
  <c r="I20" i="4"/>
  <c r="F31" i="4"/>
  <c r="L13" i="4"/>
  <c r="M13" i="4"/>
  <c r="H26" i="4"/>
  <c r="K8" i="4"/>
  <c r="E35" i="4"/>
  <c r="L10" i="4"/>
  <c r="K7" i="4"/>
  <c r="H6" i="4"/>
  <c r="M17" i="4"/>
  <c r="H38" i="4"/>
  <c r="I41" i="4"/>
  <c r="J43" i="4"/>
  <c r="G14" i="4"/>
  <c r="L38" i="4"/>
  <c r="J9" i="4"/>
  <c r="E14" i="4"/>
  <c r="G16" i="4"/>
  <c r="K42" i="4"/>
  <c r="J11" i="4"/>
  <c r="M22" i="4"/>
  <c r="F28" i="4"/>
  <c r="G5" i="4"/>
  <c r="E38" i="4"/>
  <c r="F25" i="4"/>
  <c r="F33" i="4"/>
  <c r="J30" i="4"/>
  <c r="J42" i="4"/>
  <c r="E18" i="4"/>
  <c r="J17" i="4"/>
  <c r="G43" i="4"/>
  <c r="L18" i="4"/>
  <c r="J37" i="4"/>
  <c r="I35" i="4"/>
  <c r="J32" i="4"/>
  <c r="F17" i="4"/>
  <c r="H41" i="4"/>
  <c r="F7" i="4"/>
  <c r="G9" i="4"/>
  <c r="G7" i="4"/>
  <c r="G35" i="4"/>
  <c r="J10" i="4"/>
  <c r="I27" i="4"/>
  <c r="H9" i="4"/>
  <c r="J7" i="4"/>
  <c r="G13" i="4"/>
  <c r="G18" i="4"/>
  <c r="L34" i="4"/>
  <c r="J21" i="4"/>
  <c r="J33" i="4"/>
  <c r="I5" i="4"/>
  <c r="M15" i="4"/>
  <c r="F16" i="4"/>
  <c r="G41" i="4"/>
  <c r="F30" i="4"/>
  <c r="H12" i="4"/>
  <c r="L25" i="4"/>
  <c r="G25" i="4"/>
  <c r="E28" i="4"/>
  <c r="K11" i="4"/>
  <c r="M16" i="4"/>
  <c r="J6" i="4"/>
  <c r="G20" i="4"/>
  <c r="M32" i="4"/>
  <c r="G40" i="4"/>
  <c r="K13" i="4"/>
  <c r="E10" i="4"/>
  <c r="I10" i="4"/>
  <c r="M11" i="4"/>
  <c r="M10" i="4"/>
  <c r="M24" i="4"/>
  <c r="F43" i="4"/>
  <c r="J26" i="4"/>
  <c r="M35" i="4"/>
  <c r="F42" i="4"/>
  <c r="L37" i="4"/>
  <c r="J5" i="4"/>
  <c r="E36" i="4"/>
  <c r="G22" i="4"/>
  <c r="I30" i="4"/>
  <c r="G38" i="4"/>
  <c r="M6" i="4"/>
  <c r="M33" i="4"/>
  <c r="E25" i="4"/>
  <c r="M18" i="4"/>
  <c r="M21" i="4"/>
  <c r="I12" i="4"/>
  <c r="F27" i="4"/>
  <c r="H11" i="4"/>
  <c r="K6" i="4"/>
  <c r="J24" i="4"/>
  <c r="M27" i="4"/>
  <c r="M40" i="4"/>
  <c r="G32" i="4"/>
  <c r="H33" i="4"/>
  <c r="M34" i="4"/>
  <c r="G37" i="4"/>
  <c r="I24" i="4"/>
  <c r="I17" i="4"/>
  <c r="M28" i="4"/>
  <c r="H29" i="4"/>
  <c r="F13" i="4"/>
  <c r="E22" i="4"/>
  <c r="F19" i="4"/>
  <c r="H7" i="4"/>
  <c r="E33" i="4"/>
  <c r="M37" i="4"/>
  <c r="J35" i="4"/>
  <c r="L23" i="4"/>
  <c r="M43" i="4"/>
  <c r="M42" i="4"/>
  <c r="H24" i="4"/>
  <c r="M41" i="4"/>
  <c r="J28" i="4"/>
  <c r="M7" i="4"/>
  <c r="E42" i="4"/>
  <c r="L8" i="4"/>
  <c r="G31" i="4"/>
  <c r="I22" i="4"/>
  <c r="F18" i="4"/>
  <c r="E32" i="4"/>
  <c r="G28" i="4"/>
  <c r="E9" i="4"/>
  <c r="M25" i="4"/>
  <c r="L22" i="4"/>
  <c r="I14" i="4"/>
  <c r="G12" i="4"/>
  <c r="L28" i="4"/>
  <c r="H19" i="4"/>
  <c r="H30" i="4"/>
  <c r="I9" i="4"/>
  <c r="J22" i="4"/>
  <c r="I13" i="4"/>
  <c r="I37" i="4"/>
  <c r="L43" i="4"/>
  <c r="H15" i="4"/>
  <c r="H39" i="6"/>
  <c r="L43" i="6"/>
  <c r="E33" i="6"/>
  <c r="E19" i="6"/>
  <c r="I41" i="6"/>
  <c r="J5" i="6"/>
  <c r="J19" i="6"/>
  <c r="I24" i="6"/>
  <c r="E15" i="6"/>
  <c r="K21" i="6"/>
  <c r="J20" i="6"/>
  <c r="J8" i="6"/>
  <c r="K15" i="6"/>
  <c r="E28" i="6"/>
  <c r="F38" i="6"/>
  <c r="K18" i="5"/>
  <c r="L20" i="5"/>
  <c r="F9" i="1"/>
  <c r="G32" i="1"/>
  <c r="L43" i="1"/>
  <c r="J5" i="1"/>
  <c r="F29" i="1"/>
  <c r="H25" i="1"/>
  <c r="M29" i="1"/>
  <c r="E42" i="1"/>
  <c r="F40" i="1"/>
  <c r="E33" i="1"/>
  <c r="F41" i="1"/>
  <c r="M10" i="1"/>
  <c r="L17" i="1"/>
  <c r="E21" i="1"/>
  <c r="I10" i="1"/>
  <c r="G30" i="1"/>
  <c r="L11" i="1"/>
  <c r="H6" i="1"/>
  <c r="G12" i="1"/>
  <c r="E29" i="1"/>
  <c r="I18" i="1"/>
  <c r="G35" i="1"/>
  <c r="E10" i="1"/>
  <c r="G24" i="1"/>
  <c r="L14" i="1"/>
  <c r="L5" i="1"/>
  <c r="L30" i="1"/>
  <c r="J40" i="1"/>
  <c r="E24" i="1"/>
  <c r="M34" i="1"/>
  <c r="L40" i="1"/>
  <c r="L38" i="1"/>
  <c r="E11" i="1"/>
  <c r="I8" i="1"/>
  <c r="H43" i="1"/>
  <c r="M26" i="1"/>
  <c r="K15" i="1"/>
  <c r="G13" i="1"/>
  <c r="H40" i="1"/>
  <c r="E41" i="1"/>
  <c r="H34" i="1"/>
  <c r="G18" i="1"/>
  <c r="E22" i="1"/>
  <c r="M42" i="1"/>
  <c r="L31" i="1"/>
  <c r="L42" i="1"/>
  <c r="J16" i="1"/>
  <c r="J17" i="1"/>
  <c r="H20" i="1"/>
  <c r="M16" i="1"/>
  <c r="J23" i="1"/>
  <c r="L22" i="1"/>
  <c r="F22" i="1"/>
  <c r="L26" i="1"/>
  <c r="E26" i="1"/>
  <c r="L18" i="1"/>
  <c r="I25" i="1"/>
  <c r="K13" i="1"/>
  <c r="K34" i="1"/>
  <c r="J10" i="1"/>
  <c r="H21" i="1"/>
  <c r="G38" i="1"/>
  <c r="L16" i="1"/>
  <c r="I15" i="1"/>
  <c r="M19" i="1"/>
  <c r="L33" i="1"/>
  <c r="H37" i="1"/>
  <c r="H28" i="1"/>
  <c r="E20" i="1"/>
  <c r="E27" i="1"/>
  <c r="G36" i="1"/>
  <c r="I31" i="1"/>
  <c r="H31" i="1"/>
  <c r="L10" i="1"/>
  <c r="J11" i="1"/>
  <c r="J35" i="1"/>
  <c r="H38" i="1"/>
  <c r="M36" i="1"/>
  <c r="L15" i="1"/>
  <c r="L20" i="1"/>
  <c r="E19" i="1"/>
  <c r="I12" i="1"/>
  <c r="I19" i="1"/>
  <c r="J25" i="1"/>
  <c r="I32" i="1"/>
  <c r="I20" i="1"/>
  <c r="J31" i="1"/>
  <c r="L23" i="1"/>
  <c r="L13" i="1"/>
  <c r="L8" i="1"/>
  <c r="G27" i="1"/>
  <c r="E30" i="1"/>
  <c r="M38" i="1"/>
  <c r="E25" i="1"/>
  <c r="K11" i="1"/>
  <c r="I26" i="1"/>
  <c r="L34" i="1"/>
  <c r="G5" i="1"/>
  <c r="M14" i="1"/>
  <c r="L32" i="1"/>
  <c r="L41" i="1"/>
  <c r="I11" i="1"/>
  <c r="H35" i="1"/>
  <c r="F38" i="1"/>
  <c r="E7" i="1"/>
  <c r="H17" i="1"/>
  <c r="H9" i="1"/>
  <c r="L7" i="1"/>
  <c r="J28" i="1"/>
  <c r="F23" i="1"/>
  <c r="H26" i="1"/>
  <c r="M20" i="1"/>
  <c r="I39" i="1"/>
  <c r="L27" i="1"/>
  <c r="G37" i="1"/>
  <c r="H29" i="1"/>
  <c r="F32" i="1"/>
  <c r="M18" i="1"/>
  <c r="M25" i="1"/>
  <c r="F35" i="1"/>
  <c r="L6" i="1"/>
  <c r="L25" i="1"/>
  <c r="I23" i="1"/>
  <c r="I35" i="1"/>
  <c r="F13" i="1"/>
  <c r="K31" i="1"/>
  <c r="M15" i="1"/>
  <c r="H33" i="1"/>
  <c r="E15" i="1"/>
  <c r="F30" i="1"/>
  <c r="K32" i="1"/>
  <c r="M13" i="1"/>
  <c r="F42" i="1"/>
  <c r="I9" i="1"/>
  <c r="L12" i="1"/>
  <c r="J34" i="1"/>
  <c r="F26" i="1"/>
  <c r="M33" i="1"/>
  <c r="F6" i="1"/>
  <c r="K16" i="1"/>
  <c r="M22" i="1"/>
  <c r="I22" i="1"/>
  <c r="M8" i="1"/>
  <c r="J27" i="1"/>
  <c r="K9" i="1"/>
  <c r="M32" i="1"/>
  <c r="K12" i="1"/>
  <c r="G11" i="1"/>
  <c r="L39" i="1"/>
  <c r="F17" i="1"/>
  <c r="I42" i="1"/>
  <c r="M23" i="1"/>
  <c r="F5" i="1"/>
  <c r="K21" i="1"/>
  <c r="M40" i="1"/>
  <c r="G16" i="1"/>
  <c r="M31" i="1"/>
  <c r="H13" i="1"/>
  <c r="K29" i="1"/>
  <c r="H5" i="1"/>
  <c r="L21" i="1"/>
  <c r="E23" i="1"/>
  <c r="F15" i="1"/>
  <c r="M5" i="1"/>
  <c r="G31" i="1"/>
  <c r="K41" i="1"/>
  <c r="I33" i="1"/>
  <c r="G20" i="1"/>
  <c r="M41" i="1"/>
  <c r="F37" i="1"/>
  <c r="K10" i="1"/>
  <c r="L9" i="1"/>
  <c r="K14" i="1"/>
  <c r="E34" i="1"/>
  <c r="M7" i="1"/>
  <c r="G21" i="1"/>
  <c r="E9" i="1"/>
  <c r="J22" i="1"/>
  <c r="I14" i="1"/>
  <c r="M21" i="1"/>
  <c r="J24" i="1"/>
  <c r="K18" i="1"/>
  <c r="H18" i="1"/>
  <c r="K20" i="1"/>
  <c r="M28" i="1"/>
  <c r="G17" i="1"/>
  <c r="K30" i="1"/>
  <c r="E5" i="1"/>
  <c r="L19" i="1"/>
  <c r="F8" i="1"/>
  <c r="M37" i="1"/>
  <c r="J19" i="1"/>
  <c r="H14" i="1"/>
  <c r="E39" i="1"/>
  <c r="F12" i="1"/>
  <c r="M9" i="1"/>
  <c r="J9" i="1"/>
  <c r="G28" i="1"/>
  <c r="F24" i="1"/>
  <c r="K5" i="1"/>
  <c r="M24" i="1"/>
  <c r="G7" i="1"/>
  <c r="I41" i="1"/>
  <c r="I17" i="1"/>
  <c r="F36" i="1"/>
  <c r="G10" i="1"/>
  <c r="H11" i="1"/>
  <c r="L28" i="1"/>
  <c r="E31" i="1"/>
  <c r="M39" i="1"/>
  <c r="L37" i="1"/>
  <c r="J33" i="1"/>
  <c r="H12" i="1"/>
  <c r="M30" i="1"/>
  <c r="I16" i="1"/>
  <c r="E17" i="1"/>
  <c r="M12" i="1"/>
  <c r="J21" i="1"/>
  <c r="K25" i="1"/>
  <c r="G14" i="1"/>
  <c r="G23" i="1"/>
  <c r="M17" i="1"/>
  <c r="G25" i="1"/>
  <c r="G9" i="1"/>
  <c r="E8" i="1"/>
  <c r="M35" i="1"/>
  <c r="K38" i="1"/>
  <c r="E36" i="1"/>
  <c r="F34" i="1"/>
  <c r="G22" i="1"/>
  <c r="I7" i="1"/>
  <c r="I37" i="1"/>
  <c r="E40" i="1"/>
  <c r="J32" i="1"/>
  <c r="I29" i="1"/>
  <c r="F31" i="1"/>
  <c r="J13" i="1"/>
  <c r="F27" i="1"/>
  <c r="G29" i="1"/>
  <c r="G8" i="1"/>
  <c r="J15" i="1"/>
  <c r="H8" i="1"/>
  <c r="J8" i="1"/>
  <c r="F39" i="1"/>
  <c r="F20" i="1"/>
  <c r="J26" i="1"/>
  <c r="K36" i="1"/>
  <c r="K22" i="1"/>
  <c r="I43" i="1"/>
  <c r="H39" i="1"/>
  <c r="G42" i="1"/>
  <c r="G19" i="1"/>
  <c r="F33" i="1"/>
  <c r="E6" i="1"/>
  <c r="J6" i="1"/>
  <c r="J20" i="1"/>
  <c r="E38" i="1"/>
  <c r="G39" i="1"/>
  <c r="I21" i="1"/>
  <c r="J41" i="1"/>
  <c r="K7" i="1"/>
  <c r="M6" i="1"/>
  <c r="M27" i="1"/>
  <c r="K33" i="1"/>
  <c r="I40" i="1"/>
  <c r="E43" i="1"/>
  <c r="E12" i="1"/>
  <c r="H36" i="1"/>
  <c r="E18" i="1"/>
  <c r="E37" i="1"/>
  <c r="E14" i="1"/>
  <c r="H27" i="1"/>
  <c r="E16" i="1"/>
  <c r="K35" i="1"/>
  <c r="J18" i="1"/>
  <c r="J14" i="1"/>
  <c r="G41" i="1"/>
  <c r="K42" i="1"/>
  <c r="J43" i="1"/>
  <c r="K6" i="1"/>
  <c r="G26" i="1"/>
  <c r="H16" i="1"/>
  <c r="H19" i="1"/>
  <c r="G6" i="1"/>
  <c r="F11" i="1"/>
  <c r="H7" i="1"/>
  <c r="E35" i="1"/>
  <c r="I5" i="1"/>
  <c r="J42" i="1"/>
  <c r="F43" i="1"/>
  <c r="F10" i="1"/>
  <c r="K17" i="1"/>
  <c r="K27" i="1"/>
  <c r="F18" i="1"/>
  <c r="K40" i="1"/>
  <c r="K23" i="1"/>
  <c r="J12" i="1"/>
  <c r="M43" i="1"/>
  <c r="H30" i="1"/>
  <c r="I24" i="1"/>
  <c r="H23" i="1"/>
  <c r="G40" i="1"/>
  <c r="H15" i="1"/>
  <c r="I13" i="1"/>
  <c r="H42" i="1"/>
  <c r="K19" i="1"/>
  <c r="J29" i="1"/>
  <c r="K8" i="1"/>
  <c r="H24" i="1"/>
  <c r="J7" i="1"/>
  <c r="F21" i="1"/>
  <c r="J36" i="1"/>
  <c r="I27" i="1"/>
  <c r="E13" i="1"/>
  <c r="K37" i="1"/>
  <c r="K26" i="1"/>
  <c r="K28" i="1"/>
  <c r="I34" i="1"/>
  <c r="G33" i="1"/>
  <c r="K24" i="1"/>
  <c r="J39" i="1"/>
  <c r="E28" i="1"/>
  <c r="F19" i="1"/>
  <c r="H32" i="1"/>
  <c r="I28" i="1"/>
  <c r="G43" i="1"/>
  <c r="I38" i="1"/>
  <c r="L29" i="1"/>
  <c r="J30" i="1"/>
  <c r="F28" i="1"/>
  <c r="G15" i="1"/>
  <c r="I30" i="1"/>
  <c r="I6" i="1"/>
  <c r="K43" i="1"/>
  <c r="F7" i="1"/>
  <c r="I36" i="1"/>
  <c r="H10" i="1"/>
  <c r="F14" i="1"/>
  <c r="F16" i="1"/>
  <c r="F25" i="1"/>
  <c r="J38" i="1"/>
  <c r="J37" i="1"/>
  <c r="G34" i="1"/>
  <c r="G10" i="6"/>
  <c r="F39" i="4"/>
  <c r="L16" i="6"/>
  <c r="F5" i="6"/>
  <c r="K31" i="4"/>
  <c r="J40" i="6"/>
  <c r="H33" i="6"/>
  <c r="F20" i="6"/>
  <c r="F29" i="6"/>
  <c r="K17" i="6"/>
  <c r="K20" i="6"/>
  <c r="L12" i="6"/>
  <c r="F24" i="6"/>
  <c r="F16" i="6"/>
  <c r="L28" i="6"/>
  <c r="K34" i="6"/>
  <c r="S25" i="6"/>
  <c r="S28" i="6"/>
  <c r="S7" i="6"/>
  <c r="M34" i="6"/>
  <c r="G33" i="4"/>
  <c r="K34" i="5"/>
  <c r="G32" i="6"/>
  <c r="G42" i="6"/>
  <c r="J33" i="6"/>
  <c r="J15" i="6"/>
  <c r="K27" i="6"/>
  <c r="E8" i="6"/>
  <c r="I35" i="6"/>
  <c r="J6" i="6"/>
  <c r="K25" i="6"/>
  <c r="K24" i="6"/>
  <c r="F8" i="6"/>
  <c r="I40" i="6"/>
  <c r="F25" i="6"/>
  <c r="M27" i="6"/>
  <c r="J7" i="6"/>
  <c r="J24" i="5"/>
  <c r="F6" i="6"/>
  <c r="G15" i="4"/>
  <c r="K5" i="6"/>
  <c r="E30" i="6"/>
  <c r="H12" i="6"/>
  <c r="J41" i="4"/>
  <c r="E24" i="6"/>
  <c r="G8" i="6"/>
  <c r="N12" i="6"/>
  <c r="K35" i="6"/>
  <c r="E23" i="6"/>
  <c r="K8" i="6"/>
  <c r="E38" i="6"/>
  <c r="I39" i="6"/>
  <c r="S9" i="6"/>
  <c r="J24" i="6"/>
  <c r="I38" i="6"/>
  <c r="S43" i="6"/>
  <c r="S36" i="6"/>
  <c r="N41" i="6"/>
  <c r="J37" i="6"/>
  <c r="F21" i="5"/>
  <c r="L41" i="5"/>
  <c r="F30" i="6"/>
  <c r="G26" i="5"/>
  <c r="I34" i="5"/>
  <c r="H38" i="5"/>
  <c r="J6" i="5"/>
  <c r="G38" i="5"/>
  <c r="K39" i="5"/>
  <c r="K15" i="5"/>
  <c r="G23" i="5"/>
  <c r="J38" i="5"/>
  <c r="K42" i="5"/>
  <c r="I40" i="5"/>
  <c r="H39" i="5"/>
  <c r="I29" i="5"/>
  <c r="G37" i="5"/>
  <c r="G36" i="5"/>
  <c r="G29" i="5"/>
  <c r="J33" i="5"/>
  <c r="E43" i="5"/>
  <c r="H21" i="5"/>
  <c r="E20" i="5"/>
  <c r="I31" i="5"/>
  <c r="M25" i="5"/>
  <c r="E39" i="5"/>
  <c r="M32" i="5"/>
  <c r="L7" i="5"/>
  <c r="F37" i="5"/>
  <c r="I17" i="5"/>
  <c r="H32" i="5"/>
  <c r="F32" i="5"/>
  <c r="L32" i="5"/>
  <c r="M8" i="5"/>
  <c r="F10" i="5"/>
  <c r="J12" i="5"/>
  <c r="K14" i="5"/>
  <c r="E27" i="5"/>
  <c r="F6" i="5"/>
  <c r="G39" i="5"/>
  <c r="L5" i="5"/>
  <c r="I32" i="5"/>
  <c r="L22" i="5"/>
  <c r="L19" i="5"/>
  <c r="M41" i="5"/>
  <c r="K20" i="5"/>
  <c r="F24" i="5"/>
  <c r="G18" i="5"/>
  <c r="E32" i="5"/>
  <c r="K19" i="5"/>
  <c r="J36" i="5"/>
  <c r="J21" i="5"/>
  <c r="H13" i="5"/>
  <c r="I39" i="5"/>
  <c r="M37" i="5"/>
  <c r="M6" i="5"/>
  <c r="G24" i="5"/>
  <c r="M14" i="5"/>
  <c r="G41" i="5"/>
  <c r="L10" i="5"/>
  <c r="K16" i="5"/>
  <c r="E19" i="5"/>
  <c r="E29" i="5"/>
  <c r="J43" i="5"/>
  <c r="M31" i="5"/>
  <c r="J10" i="5"/>
  <c r="H10" i="5"/>
  <c r="M27" i="5"/>
  <c r="E23" i="5"/>
  <c r="G31" i="5"/>
  <c r="F16" i="5"/>
  <c r="J34" i="5"/>
  <c r="I36" i="5"/>
  <c r="H30" i="5"/>
  <c r="F14" i="5"/>
  <c r="M43" i="5"/>
  <c r="K40" i="5"/>
  <c r="G19" i="5"/>
  <c r="G35" i="5"/>
  <c r="K17" i="5"/>
  <c r="F5" i="5"/>
  <c r="L26" i="5"/>
  <c r="J37" i="5"/>
  <c r="F39" i="5"/>
  <c r="J32" i="5"/>
  <c r="G21" i="5"/>
  <c r="L40" i="5"/>
  <c r="J17" i="5"/>
  <c r="M19" i="5"/>
  <c r="M26" i="5"/>
  <c r="G8" i="5"/>
  <c r="M35" i="5"/>
  <c r="F23" i="5"/>
  <c r="I37" i="5"/>
  <c r="K25" i="5"/>
  <c r="K33" i="5"/>
  <c r="E18" i="5"/>
  <c r="F38" i="5"/>
  <c r="M13" i="5"/>
  <c r="J39" i="5"/>
  <c r="F36" i="5"/>
  <c r="E21" i="5"/>
  <c r="G11" i="5"/>
  <c r="H36" i="5"/>
  <c r="J41" i="5"/>
  <c r="F22" i="5"/>
  <c r="J28" i="5"/>
  <c r="H31" i="5"/>
  <c r="G42" i="5"/>
  <c r="G16" i="5"/>
  <c r="G20" i="5"/>
  <c r="G14" i="5"/>
  <c r="F8" i="5"/>
  <c r="F11" i="5"/>
  <c r="F15" i="5"/>
  <c r="H6" i="5"/>
  <c r="K36" i="5"/>
  <c r="H20" i="5"/>
  <c r="I35" i="5"/>
  <c r="E8" i="5"/>
  <c r="G15" i="5"/>
  <c r="M36" i="5"/>
  <c r="G12" i="5"/>
  <c r="F42" i="5"/>
  <c r="M17" i="5"/>
  <c r="F25" i="5"/>
  <c r="I25" i="5"/>
  <c r="I43" i="5"/>
  <c r="K38" i="5"/>
  <c r="J30" i="5"/>
  <c r="I14" i="5"/>
  <c r="M11" i="5"/>
  <c r="H27" i="5"/>
  <c r="I21" i="5"/>
  <c r="L25" i="5"/>
  <c r="K43" i="5"/>
  <c r="J16" i="5"/>
  <c r="G7" i="5"/>
  <c r="H40" i="5"/>
  <c r="F40" i="5"/>
  <c r="J13" i="5"/>
  <c r="L18" i="5"/>
  <c r="F43" i="5"/>
  <c r="L42" i="5"/>
  <c r="F34" i="5"/>
  <c r="J8" i="5"/>
  <c r="E34" i="5"/>
  <c r="L29" i="5"/>
  <c r="I33" i="5"/>
  <c r="F29" i="5"/>
  <c r="L16" i="5"/>
  <c r="H8" i="5"/>
  <c r="M39" i="5"/>
  <c r="I5" i="5"/>
  <c r="J7" i="5"/>
  <c r="M20" i="5"/>
  <c r="E35" i="5"/>
  <c r="H15" i="5"/>
  <c r="F12" i="5"/>
  <c r="L38" i="5"/>
  <c r="G40" i="5"/>
  <c r="M29" i="5"/>
  <c r="I7" i="5"/>
  <c r="K13" i="5"/>
  <c r="K21" i="5"/>
  <c r="L6" i="5"/>
  <c r="L30" i="5"/>
  <c r="H16" i="5"/>
  <c r="H33" i="5"/>
  <c r="K30" i="5"/>
  <c r="H14" i="5"/>
  <c r="L28" i="5"/>
  <c r="J15" i="5"/>
  <c r="E14" i="5"/>
  <c r="J23" i="5"/>
  <c r="H24" i="5"/>
  <c r="H17" i="5"/>
  <c r="K22" i="5"/>
  <c r="L17" i="5"/>
  <c r="L36" i="5"/>
  <c r="L27" i="5"/>
  <c r="I30" i="5"/>
  <c r="J9" i="5"/>
  <c r="M21" i="5"/>
  <c r="E12" i="5"/>
  <c r="M33" i="5"/>
  <c r="M9" i="5"/>
  <c r="J40" i="5"/>
  <c r="I8" i="5"/>
  <c r="L34" i="5"/>
  <c r="E28" i="5"/>
  <c r="F20" i="5"/>
  <c r="M10" i="5"/>
  <c r="H25" i="5"/>
  <c r="J20" i="5"/>
  <c r="J11" i="5"/>
  <c r="E25" i="5"/>
  <c r="J26" i="5"/>
  <c r="G28" i="5"/>
  <c r="M15" i="5"/>
  <c r="F13" i="5"/>
  <c r="M16" i="5"/>
  <c r="E5" i="5"/>
  <c r="L37" i="5"/>
  <c r="H29" i="5"/>
  <c r="F33" i="5"/>
  <c r="G33" i="5"/>
  <c r="K6" i="5"/>
  <c r="M38" i="5"/>
  <c r="F35" i="5"/>
  <c r="L15" i="5"/>
  <c r="J29" i="5"/>
  <c r="K11" i="5"/>
  <c r="I38" i="5"/>
  <c r="J42" i="5"/>
  <c r="G9" i="5"/>
  <c r="H35" i="5"/>
  <c r="M18" i="5"/>
  <c r="J14" i="5"/>
  <c r="J31" i="5"/>
  <c r="L24" i="5"/>
  <c r="M40" i="5"/>
  <c r="G43" i="5"/>
  <c r="M34" i="5"/>
  <c r="K24" i="5"/>
  <c r="I10" i="5"/>
  <c r="J19" i="5"/>
  <c r="I19" i="5"/>
  <c r="M5" i="5"/>
  <c r="G5" i="5"/>
  <c r="L23" i="5"/>
  <c r="M7" i="5"/>
  <c r="I18" i="5"/>
  <c r="I16" i="5"/>
  <c r="M22" i="5"/>
  <c r="H18" i="5"/>
  <c r="H19" i="5"/>
  <c r="L43" i="5"/>
  <c r="G13" i="5"/>
  <c r="E41" i="5"/>
  <c r="H34" i="5"/>
  <c r="M42" i="5"/>
  <c r="I22" i="5"/>
  <c r="I15" i="5"/>
  <c r="E22" i="5"/>
  <c r="G10" i="5"/>
  <c r="E16" i="5"/>
  <c r="H42" i="5"/>
  <c r="E38" i="5"/>
  <c r="L14" i="5"/>
  <c r="M30" i="5"/>
  <c r="E24" i="5"/>
  <c r="I41" i="5"/>
  <c r="K32" i="5"/>
  <c r="M24" i="5"/>
  <c r="E31" i="5"/>
  <c r="L39" i="5"/>
  <c r="J35" i="5"/>
  <c r="K12" i="5"/>
  <c r="I23" i="5"/>
  <c r="G17" i="5"/>
  <c r="H43" i="5"/>
  <c r="F17" i="5"/>
  <c r="E13" i="5"/>
  <c r="F30" i="5"/>
  <c r="F27" i="5"/>
  <c r="K37" i="5"/>
  <c r="K28" i="5"/>
  <c r="I28" i="5"/>
  <c r="M28" i="5"/>
  <c r="M12" i="5"/>
  <c r="H28" i="5"/>
  <c r="F41" i="5"/>
  <c r="J15" i="4"/>
  <c r="E34" i="6"/>
  <c r="E13" i="6"/>
  <c r="H6" i="6"/>
  <c r="J39" i="6"/>
  <c r="G22" i="6"/>
  <c r="E41" i="6"/>
  <c r="I22" i="6"/>
  <c r="M41" i="6"/>
  <c r="J42" i="6"/>
  <c r="I11" i="6"/>
  <c r="H27" i="6"/>
  <c r="L22" i="6"/>
  <c r="L13" i="6"/>
  <c r="L29" i="6"/>
  <c r="H22" i="6"/>
  <c r="G27" i="5"/>
  <c r="L35" i="5"/>
  <c r="L37" i="6"/>
  <c r="G27" i="6"/>
  <c r="M23" i="4"/>
  <c r="K29" i="4"/>
  <c r="L27" i="6"/>
  <c r="H8" i="6"/>
  <c r="S16" i="6"/>
  <c r="K31" i="6"/>
  <c r="L17" i="6"/>
  <c r="F31" i="6"/>
  <c r="K18" i="6"/>
  <c r="H43" i="6"/>
  <c r="M5" i="6"/>
  <c r="K28" i="6"/>
  <c r="E36" i="6"/>
  <c r="N11" i="6"/>
  <c r="S6" i="6"/>
  <c r="N15" i="6"/>
  <c r="F37" i="6"/>
  <c r="G19" i="6"/>
  <c r="F34" i="6"/>
  <c r="F14" i="6"/>
  <c r="H38" i="6"/>
  <c r="E27" i="6"/>
  <c r="I31" i="6"/>
  <c r="E31" i="6"/>
  <c r="G30" i="6"/>
  <c r="I16" i="6"/>
  <c r="F40" i="6"/>
  <c r="F32" i="6"/>
  <c r="H17" i="6"/>
  <c r="F43" i="6"/>
  <c r="I32" i="6"/>
  <c r="I42" i="6"/>
  <c r="F22" i="6"/>
  <c r="G18" i="6"/>
  <c r="J27" i="5"/>
  <c r="I42" i="5"/>
  <c r="H34" i="6"/>
  <c r="K38" i="6"/>
  <c r="I17" i="6"/>
  <c r="H24" i="6"/>
  <c r="M17" i="6"/>
  <c r="G33" i="6"/>
  <c r="F28" i="6"/>
  <c r="E26" i="6"/>
  <c r="F18" i="6"/>
  <c r="H30" i="6"/>
  <c r="H23" i="6"/>
  <c r="H16" i="6"/>
  <c r="J31" i="6"/>
  <c r="M12" i="6"/>
  <c r="M36" i="6"/>
  <c r="G12" i="6"/>
  <c r="L21" i="6"/>
  <c r="J35" i="6"/>
  <c r="M19" i="6"/>
  <c r="M43" i="6"/>
  <c r="G15" i="6"/>
  <c r="L6" i="6"/>
  <c r="M20" i="6"/>
  <c r="K11" i="6"/>
  <c r="I12" i="6"/>
  <c r="E7" i="6"/>
  <c r="M33" i="6"/>
  <c r="M18" i="6"/>
  <c r="H29" i="6"/>
  <c r="G6" i="6"/>
  <c r="K39" i="6"/>
  <c r="M25" i="6"/>
  <c r="M28" i="6"/>
  <c r="G25" i="6"/>
  <c r="L20" i="6"/>
  <c r="K22" i="6"/>
  <c r="M35" i="6"/>
  <c r="G29" i="6"/>
  <c r="M40" i="6"/>
  <c r="M29" i="6"/>
  <c r="E32" i="6"/>
  <c r="M39" i="6"/>
  <c r="H14" i="6"/>
  <c r="G5" i="6"/>
  <c r="L38" i="6"/>
  <c r="L39" i="6"/>
  <c r="M31" i="6"/>
  <c r="E17" i="6"/>
  <c r="M24" i="6"/>
  <c r="M13" i="6"/>
  <c r="J27" i="6"/>
  <c r="M7" i="6"/>
  <c r="G43" i="6"/>
  <c r="M30" i="6"/>
  <c r="K10" i="6"/>
  <c r="G40" i="6"/>
  <c r="M14" i="6"/>
  <c r="L42" i="6"/>
  <c r="I14" i="6"/>
  <c r="M8" i="6"/>
  <c r="F12" i="6"/>
  <c r="G41" i="6"/>
  <c r="M42" i="6"/>
  <c r="M15" i="6"/>
  <c r="G16" i="6"/>
  <c r="E11" i="6"/>
  <c r="M37" i="6"/>
  <c r="H42" i="6"/>
  <c r="M22" i="6"/>
  <c r="M32" i="6"/>
  <c r="L36" i="6"/>
  <c r="M38" i="6"/>
  <c r="K32" i="6"/>
  <c r="K26" i="6"/>
  <c r="M21" i="6"/>
  <c r="E9" i="6"/>
  <c r="H13" i="6"/>
  <c r="H37" i="6"/>
  <c r="L11" i="6"/>
  <c r="L15" i="6"/>
  <c r="M6" i="6"/>
  <c r="I25" i="6"/>
  <c r="M16" i="6"/>
  <c r="L18" i="6"/>
  <c r="I7" i="6"/>
  <c r="L14" i="6"/>
  <c r="M23" i="6"/>
  <c r="H41" i="6"/>
  <c r="L5" i="4"/>
  <c r="I9" i="6"/>
  <c r="F33" i="6"/>
  <c r="E18" i="6"/>
  <c r="I27" i="6"/>
  <c r="K16" i="6"/>
  <c r="J36" i="6"/>
  <c r="F36" i="6"/>
  <c r="K13" i="6"/>
  <c r="N26" i="6"/>
  <c r="E5" i="6"/>
  <c r="J28" i="6"/>
  <c r="S12" i="6"/>
  <c r="S20" i="6"/>
  <c r="S15" i="6"/>
  <c r="I26" i="6"/>
  <c r="F19" i="5"/>
  <c r="J29" i="6"/>
  <c r="I36" i="6"/>
  <c r="I20" i="6"/>
  <c r="L25" i="6"/>
  <c r="E16" i="6"/>
  <c r="H15" i="6"/>
  <c r="L35" i="6"/>
  <c r="E20" i="6"/>
  <c r="E12" i="6"/>
  <c r="J32" i="6"/>
  <c r="K19" i="6"/>
  <c r="F21" i="6"/>
  <c r="E40" i="6"/>
  <c r="H20" i="6"/>
  <c r="K23" i="6"/>
  <c r="J43" i="6"/>
  <c r="I26" i="5"/>
  <c r="G22" i="5"/>
  <c r="E21" i="6"/>
  <c r="H26" i="6"/>
  <c r="E27" i="4"/>
  <c r="J16" i="6"/>
  <c r="F19" i="6"/>
  <c r="K14" i="6"/>
  <c r="I33" i="6"/>
  <c r="F35" i="6"/>
  <c r="S34" i="6"/>
  <c r="K41" i="6"/>
  <c r="I10" i="6"/>
  <c r="N7" i="6"/>
  <c r="G38" i="6"/>
  <c r="M11" i="6"/>
  <c r="S11" i="6"/>
  <c r="S30" i="6"/>
  <c r="G17" i="6"/>
  <c r="L13" i="5"/>
  <c r="F42" i="6"/>
  <c r="N17" i="4"/>
  <c r="J25" i="6"/>
  <c r="H31" i="6"/>
  <c r="G20" i="6"/>
  <c r="G14" i="6"/>
  <c r="H18" i="6"/>
  <c r="I34" i="6"/>
  <c r="G39" i="6"/>
  <c r="E42" i="6"/>
  <c r="J41" i="6"/>
  <c r="J12" i="6"/>
  <c r="E39" i="6"/>
  <c r="L32" i="6"/>
  <c r="J21" i="6"/>
  <c r="L34" i="6"/>
  <c r="G21" i="6"/>
  <c r="H32" i="6"/>
  <c r="I5" i="6"/>
  <c r="F31" i="5"/>
  <c r="H37" i="5"/>
  <c r="G34" i="6"/>
  <c r="G36" i="6"/>
  <c r="I8" i="6"/>
  <c r="H21" i="6"/>
  <c r="H9" i="6"/>
  <c r="J13" i="6"/>
  <c r="E10" i="6"/>
  <c r="J18" i="6"/>
  <c r="K43" i="6"/>
  <c r="I43" i="6"/>
  <c r="L23" i="6"/>
  <c r="I29" i="6"/>
  <c r="G11" i="6"/>
  <c r="S22" i="6"/>
  <c r="J10" i="6"/>
  <c r="S13" i="6"/>
  <c r="S38" i="6"/>
  <c r="E43" i="6"/>
  <c r="G24" i="6"/>
  <c r="J18" i="5"/>
  <c r="G30" i="5"/>
  <c r="L30" i="6"/>
  <c r="J23" i="6"/>
  <c r="K33" i="6"/>
  <c r="I23" i="6"/>
  <c r="I6" i="6"/>
  <c r="E6" i="6"/>
  <c r="I15" i="6"/>
  <c r="I18" i="6"/>
  <c r="H36" i="6"/>
  <c r="K42" i="6"/>
  <c r="L33" i="6"/>
  <c r="G35" i="6"/>
  <c r="E22" i="6"/>
  <c r="E25" i="6"/>
  <c r="H40" i="6"/>
  <c r="I28" i="6"/>
  <c r="E40" i="5"/>
  <c r="K27" i="5"/>
  <c r="G32" i="5"/>
  <c r="O24" i="3"/>
  <c r="O30" i="3"/>
  <c r="O31" i="3"/>
  <c r="O28" i="3"/>
  <c r="O37" i="3"/>
  <c r="O38" i="3"/>
  <c r="O36" i="3"/>
  <c r="O33" i="3"/>
  <c r="O35" i="3"/>
  <c r="O21" i="3"/>
  <c r="O8" i="3"/>
  <c r="O12" i="3"/>
  <c r="O42" i="3"/>
  <c r="O18" i="3"/>
  <c r="O34" i="3"/>
  <c r="O9" i="3"/>
  <c r="O44" i="3"/>
  <c r="K45" i="3"/>
  <c r="L45" i="3"/>
  <c r="O26" i="3"/>
  <c r="O10" i="3"/>
  <c r="O40" i="3"/>
  <c r="O39" i="3"/>
  <c r="O7" i="3"/>
  <c r="O41" i="3"/>
  <c r="O29" i="3"/>
  <c r="O13" i="3"/>
  <c r="O6" i="3"/>
  <c r="O11" i="3"/>
  <c r="O20" i="3"/>
  <c r="N45" i="3"/>
  <c r="O43" i="3"/>
  <c r="O32" i="3"/>
  <c r="O15" i="3"/>
  <c r="O23" i="3"/>
  <c r="M45" i="3"/>
  <c r="O27" i="3"/>
  <c r="O16" i="3"/>
  <c r="O19" i="3"/>
  <c r="O14" i="3"/>
  <c r="O25" i="3"/>
  <c r="L26" i="6"/>
  <c r="L9" i="6"/>
  <c r="G26" i="6"/>
  <c r="H26" i="5"/>
  <c r="F9" i="6"/>
  <c r="F26" i="6"/>
  <c r="H9" i="5"/>
  <c r="O4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D5" authorId="0" shapeId="0" xr:uid="{00000000-0006-0000-0000-000001000000}">
      <text>
        <r>
          <rPr>
            <sz val="10"/>
            <color indexed="81"/>
            <rFont val="ＭＳ Ｐゴシック"/>
            <family val="3"/>
            <charset val="128"/>
          </rPr>
          <t>試算する観光客数を、県外客／県内客および宿泊旅行／日帰り旅行に分けて入力してください。</t>
        </r>
      </text>
    </comment>
    <comment ref="G5" authorId="0" shapeId="0" xr:uid="{00000000-0006-0000-0000-000002000000}">
      <text>
        <r>
          <rPr>
            <sz val="10"/>
            <color indexed="81"/>
            <rFont val="ＭＳ Ｐゴシック"/>
            <family val="3"/>
            <charset val="128"/>
          </rPr>
          <t>試算する観光消費額の対象年を、ドロップダウンリストのなかから選択してください。2010～2024年に対応しています。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B2" authorId="0" shapeId="0" xr:uid="{00000000-0006-0000-0100-000001000000}">
      <text>
        <r>
          <rPr>
            <sz val="10"/>
            <color indexed="81"/>
            <rFont val="ＭＳ Ｐゴシック"/>
            <family val="3"/>
            <charset val="128"/>
          </rPr>
          <t>【注】
下表による鳥取県への観光客の1人あたり平均消費額を、「平成27年（2015年）鳥取県産業連関表」の部門（産業）分類に合わせて組替えたもの。</t>
        </r>
      </text>
    </comment>
    <comment ref="B45" authorId="0" shapeId="0" xr:uid="{00000000-0006-0000-0100-000002000000}">
      <text>
        <r>
          <rPr>
            <sz val="10"/>
            <color indexed="81"/>
            <rFont val="ＭＳ Ｐゴシック"/>
            <family val="3"/>
            <charset val="128"/>
          </rPr>
          <t>【出典】
鳥取県観光戦略課「鳥取県観光客入込動態調査」
https://www.pref.tottori.lg.jp/70595.htm
【注】
県外客、宿泊ありのもの。
「土産代等」の内訳は非公表のため、観光庁「旅行・観光消費動向調査」による旅行消費額（全国値）で按分。詳細は下表を参照。</t>
        </r>
      </text>
    </comment>
    <comment ref="C47" authorId="0" shapeId="0" xr:uid="{00000000-0006-0000-0100-000003000000}">
      <text>
        <r>
          <rPr>
            <sz val="10"/>
            <color indexed="81"/>
            <rFont val="ＭＳ Ｐゴシック"/>
            <family val="3"/>
            <charset val="128"/>
          </rPr>
          <t>右列の消費項目に対応する「平成23年（2011年）鳥取県産業連関表」の部門名を、ドロップダウンリストのなかから選択してください。</t>
        </r>
      </text>
    </comment>
    <comment ref="B70" authorId="0" shapeId="0" xr:uid="{00000000-0006-0000-0100-000004000000}">
      <text>
        <r>
          <rPr>
            <sz val="10"/>
            <color indexed="81"/>
            <rFont val="ＭＳ Ｐゴシック"/>
            <family val="3"/>
            <charset val="128"/>
          </rPr>
          <t>鳥取県観光戦略課「鳥取県観光客入込動態調査」では内訳が非公表の「土産代等」を、より詳細な消費項目に按分するための指標（全国値）。
【出典】
観光庁「旅行・観光消費動向調査」
https://www.mlit.go.jp/kankocho/siryou/toukei/shouhidoukou.html
【注】
旅行の種類が、国内旅行、宿泊あり、「観光・レクリエーション」目的のもの。旅行中の消費で、参加費・交通費・宿泊費・飲食費を除く消費品目を抜粋。
なお、2018年調査より一部の消費項目が統合されたため、同年以降については、当該項目を2017年値の比率を用いて以前の項目へ按分した。</t>
        </r>
      </text>
    </comment>
    <comment ref="M73" authorId="0" shapeId="0" xr:uid="{00000000-0006-0000-0100-000005000000}">
      <text>
        <r>
          <rPr>
            <sz val="10"/>
            <color indexed="81"/>
            <rFont val="ＭＳ Ｐゴシック"/>
            <family val="3"/>
            <charset val="128"/>
          </rPr>
          <t>「買物代」</t>
        </r>
      </text>
    </comment>
    <comment ref="N73" authorId="0" shapeId="0" xr:uid="{00000000-0006-0000-0100-000006000000}">
      <text>
        <r>
          <rPr>
            <sz val="10"/>
            <color indexed="81"/>
            <rFont val="ＭＳ Ｐゴシック"/>
            <family val="3"/>
            <charset val="128"/>
          </rPr>
          <t>「買物代」</t>
        </r>
      </text>
    </comment>
    <comment ref="O73" authorId="0" shapeId="0" xr:uid="{00000000-0006-0000-0100-000007000000}">
      <text>
        <r>
          <rPr>
            <sz val="10"/>
            <color indexed="81"/>
            <rFont val="ＭＳ Ｐゴシック"/>
            <family val="3"/>
            <charset val="128"/>
          </rPr>
          <t>「買物代」</t>
        </r>
      </text>
    </comment>
    <comment ref="P73" authorId="0" shapeId="0" xr:uid="{00000000-0006-0000-0100-000008000000}">
      <text>
        <r>
          <rPr>
            <sz val="10"/>
            <color indexed="81"/>
            <rFont val="ＭＳ Ｐゴシック"/>
            <family val="3"/>
            <charset val="128"/>
          </rPr>
          <t>「買物代」</t>
        </r>
      </text>
    </comment>
    <comment ref="Q73" authorId="0" shapeId="0" xr:uid="{B597AD70-46DB-47AB-A85F-69F6F7E20185}">
      <text>
        <r>
          <rPr>
            <sz val="10"/>
            <color indexed="81"/>
            <rFont val="ＭＳ Ｐゴシック"/>
            <family val="3"/>
            <charset val="128"/>
          </rPr>
          <t>「買物代」</t>
        </r>
      </text>
    </comment>
    <comment ref="R73" authorId="0" shapeId="0" xr:uid="{6643093E-5776-4CA6-AFE0-CD76426E5F59}">
      <text>
        <r>
          <rPr>
            <sz val="10"/>
            <color indexed="81"/>
            <rFont val="ＭＳ Ｐゴシック"/>
            <family val="3"/>
            <charset val="128"/>
          </rPr>
          <t>「買物代」</t>
        </r>
      </text>
    </comment>
    <comment ref="S73" authorId="0" shapeId="0" xr:uid="{00000000-0006-0000-0100-000009000000}">
      <text>
        <r>
          <rPr>
            <sz val="10"/>
            <color indexed="81"/>
            <rFont val="ＭＳ Ｐゴシック"/>
            <family val="3"/>
            <charset val="128"/>
          </rPr>
          <t>「買物代」</t>
        </r>
      </text>
    </comment>
    <comment ref="M79" authorId="0" shapeId="0" xr:uid="{00000000-0006-0000-0100-00000A000000}">
      <text>
        <r>
          <rPr>
            <sz val="10"/>
            <color indexed="81"/>
            <rFont val="ＭＳ Ｐゴシック"/>
            <family val="3"/>
            <charset val="128"/>
          </rPr>
          <t>「その他食料品・飲料・酒・たばこ」</t>
        </r>
      </text>
    </comment>
    <comment ref="N79" authorId="0" shapeId="0" xr:uid="{00000000-0006-0000-0100-00000B000000}">
      <text>
        <r>
          <rPr>
            <sz val="10"/>
            <color indexed="81"/>
            <rFont val="ＭＳ Ｐゴシック"/>
            <family val="3"/>
            <charset val="128"/>
          </rPr>
          <t>「その他食料品・飲料・酒・たばこ」</t>
        </r>
      </text>
    </comment>
    <comment ref="O79" authorId="0" shapeId="0" xr:uid="{00000000-0006-0000-0100-00000C000000}">
      <text>
        <r>
          <rPr>
            <sz val="10"/>
            <color indexed="81"/>
            <rFont val="ＭＳ Ｐゴシック"/>
            <family val="3"/>
            <charset val="128"/>
          </rPr>
          <t>「その他食料品・飲料・酒・たばこ」</t>
        </r>
      </text>
    </comment>
    <comment ref="P79" authorId="0" shapeId="0" xr:uid="{00000000-0006-0000-0100-00000D000000}">
      <text>
        <r>
          <rPr>
            <sz val="10"/>
            <color indexed="81"/>
            <rFont val="ＭＳ Ｐゴシック"/>
            <family val="3"/>
            <charset val="128"/>
          </rPr>
          <t>「その他食料品・飲料・酒・たばこ」</t>
        </r>
      </text>
    </comment>
    <comment ref="Q79" authorId="0" shapeId="0" xr:uid="{9B216862-641E-486D-ABF0-37411316A728}">
      <text>
        <r>
          <rPr>
            <sz val="10"/>
            <color indexed="81"/>
            <rFont val="ＭＳ Ｐゴシック"/>
            <family val="3"/>
            <charset val="128"/>
          </rPr>
          <t>「その他食料品・飲料・酒・たばこ」</t>
        </r>
      </text>
    </comment>
    <comment ref="R79" authorId="0" shapeId="0" xr:uid="{95B193FE-3250-4898-941A-55112ADD861B}">
      <text>
        <r>
          <rPr>
            <sz val="10"/>
            <color indexed="81"/>
            <rFont val="ＭＳ Ｐゴシック"/>
            <family val="3"/>
            <charset val="128"/>
          </rPr>
          <t>「その他食料品・飲料・酒・たばこ」</t>
        </r>
      </text>
    </comment>
    <comment ref="S79" authorId="0" shapeId="0" xr:uid="{00000000-0006-0000-0100-00000E000000}">
      <text>
        <r>
          <rPr>
            <sz val="10"/>
            <color indexed="81"/>
            <rFont val="ＭＳ Ｐゴシック"/>
            <family val="3"/>
            <charset val="128"/>
          </rPr>
          <t>「その他食料品・飲料・酒・たばこ」</t>
        </r>
      </text>
    </comment>
    <comment ref="M80" authorId="0" shapeId="0" xr:uid="{00000000-0006-0000-0100-00000F000000}">
      <text>
        <r>
          <rPr>
            <sz val="10"/>
            <color indexed="81"/>
            <rFont val="ＭＳ Ｐゴシック"/>
            <family val="3"/>
            <charset val="128"/>
          </rPr>
          <t>「衣類・帽子・ハンカチなど繊維製品」</t>
        </r>
      </text>
    </comment>
    <comment ref="N80" authorId="0" shapeId="0" xr:uid="{00000000-0006-0000-0100-000010000000}">
      <text>
        <r>
          <rPr>
            <sz val="10"/>
            <color indexed="81"/>
            <rFont val="ＭＳ Ｐゴシック"/>
            <family val="3"/>
            <charset val="128"/>
          </rPr>
          <t>「衣類・帽子・ハンカチなど繊維製品」</t>
        </r>
      </text>
    </comment>
    <comment ref="O80" authorId="0" shapeId="0" xr:uid="{00000000-0006-0000-0100-000011000000}">
      <text>
        <r>
          <rPr>
            <sz val="10"/>
            <color indexed="81"/>
            <rFont val="ＭＳ Ｐゴシック"/>
            <family val="3"/>
            <charset val="128"/>
          </rPr>
          <t>「衣類・帽子・ハンカチなど繊維製品」</t>
        </r>
      </text>
    </comment>
    <comment ref="P80" authorId="0" shapeId="0" xr:uid="{00000000-0006-0000-0100-000012000000}">
      <text>
        <r>
          <rPr>
            <sz val="10"/>
            <color indexed="81"/>
            <rFont val="ＭＳ Ｐゴシック"/>
            <family val="3"/>
            <charset val="128"/>
          </rPr>
          <t>「衣類・帽子・ハンカチなど繊維製品」</t>
        </r>
      </text>
    </comment>
    <comment ref="Q80" authorId="0" shapeId="0" xr:uid="{D47749D7-AC6D-4BE3-ACE1-AF5DA087BF74}">
      <text>
        <r>
          <rPr>
            <sz val="10"/>
            <color indexed="81"/>
            <rFont val="ＭＳ Ｐゴシック"/>
            <family val="3"/>
            <charset val="128"/>
          </rPr>
          <t>「衣類・帽子・ハンカチなど繊維製品」</t>
        </r>
      </text>
    </comment>
    <comment ref="R80" authorId="0" shapeId="0" xr:uid="{E2D4E968-1AC7-4B06-B361-E62CBC698673}">
      <text>
        <r>
          <rPr>
            <sz val="10"/>
            <color indexed="81"/>
            <rFont val="ＭＳ Ｐゴシック"/>
            <family val="3"/>
            <charset val="128"/>
          </rPr>
          <t>「衣類・帽子・ハンカチなど繊維製品」</t>
        </r>
      </text>
    </comment>
    <comment ref="S80" authorId="0" shapeId="0" xr:uid="{00000000-0006-0000-0100-000013000000}">
      <text>
        <r>
          <rPr>
            <sz val="10"/>
            <color indexed="81"/>
            <rFont val="ＭＳ Ｐゴシック"/>
            <family val="3"/>
            <charset val="128"/>
          </rPr>
          <t>「衣類・帽子・ハンカチなど繊維製品」</t>
        </r>
      </text>
    </comment>
    <comment ref="M81" authorId="0" shapeId="0" xr:uid="{00000000-0006-0000-0100-000014000000}">
      <text>
        <r>
          <rPr>
            <sz val="10"/>
            <color indexed="81"/>
            <rFont val="ＭＳ Ｐゴシック"/>
            <family val="3"/>
            <charset val="128"/>
          </rPr>
          <t>「靴・かばんなど皮革製品」</t>
        </r>
      </text>
    </comment>
    <comment ref="N81" authorId="0" shapeId="0" xr:uid="{00000000-0006-0000-0100-000015000000}">
      <text>
        <r>
          <rPr>
            <sz val="10"/>
            <color indexed="81"/>
            <rFont val="ＭＳ Ｐゴシック"/>
            <family val="3"/>
            <charset val="128"/>
          </rPr>
          <t>「靴・かばんなど皮革製品」</t>
        </r>
      </text>
    </comment>
    <comment ref="O81" authorId="0" shapeId="0" xr:uid="{00000000-0006-0000-0100-000016000000}">
      <text>
        <r>
          <rPr>
            <sz val="10"/>
            <color indexed="81"/>
            <rFont val="ＭＳ Ｐゴシック"/>
            <family val="3"/>
            <charset val="128"/>
          </rPr>
          <t>「靴・かばんなど皮革製品」</t>
        </r>
      </text>
    </comment>
    <comment ref="P81" authorId="0" shapeId="0" xr:uid="{00000000-0006-0000-0100-000017000000}">
      <text>
        <r>
          <rPr>
            <sz val="10"/>
            <color indexed="81"/>
            <rFont val="ＭＳ Ｐゴシック"/>
            <family val="3"/>
            <charset val="128"/>
          </rPr>
          <t>「靴・かばんなど皮革製品」</t>
        </r>
      </text>
    </comment>
    <comment ref="Q81" authorId="0" shapeId="0" xr:uid="{52FEDB9A-E43C-4017-88EF-DC56FCF5837D}">
      <text>
        <r>
          <rPr>
            <sz val="10"/>
            <color indexed="81"/>
            <rFont val="ＭＳ Ｐゴシック"/>
            <family val="3"/>
            <charset val="128"/>
          </rPr>
          <t>「靴・かばんなど皮革製品」</t>
        </r>
      </text>
    </comment>
    <comment ref="R81" authorId="0" shapeId="0" xr:uid="{A565D070-01D4-4513-8152-18CF6C83F6B6}">
      <text>
        <r>
          <rPr>
            <sz val="10"/>
            <color indexed="81"/>
            <rFont val="ＭＳ Ｐゴシック"/>
            <family val="3"/>
            <charset val="128"/>
          </rPr>
          <t>「靴・かばんなど皮革製品」</t>
        </r>
      </text>
    </comment>
    <comment ref="S81" authorId="0" shapeId="0" xr:uid="{00000000-0006-0000-0100-000018000000}">
      <text>
        <r>
          <rPr>
            <sz val="10"/>
            <color indexed="81"/>
            <rFont val="ＭＳ Ｐゴシック"/>
            <family val="3"/>
            <charset val="128"/>
          </rPr>
          <t>「靴・かばんなど皮革製品」</t>
        </r>
      </text>
    </comment>
    <comment ref="M85" authorId="0" shapeId="0" xr:uid="{00000000-0006-0000-0100-000019000000}">
      <text>
        <r>
          <rPr>
            <sz val="10"/>
            <color indexed="81"/>
            <rFont val="ＭＳ Ｐゴシック"/>
            <family val="3"/>
            <charset val="128"/>
          </rPr>
          <t>「化粧品・医薬品・写真フィルムなど」</t>
        </r>
      </text>
    </comment>
    <comment ref="N85" authorId="0" shapeId="0" xr:uid="{00000000-0006-0000-0100-00001A000000}">
      <text>
        <r>
          <rPr>
            <sz val="10"/>
            <color indexed="81"/>
            <rFont val="ＭＳ Ｐゴシック"/>
            <family val="3"/>
            <charset val="128"/>
          </rPr>
          <t>「化粧品・医薬品・写真フィルムなど」</t>
        </r>
      </text>
    </comment>
    <comment ref="O85" authorId="0" shapeId="0" xr:uid="{00000000-0006-0000-0100-00001B000000}">
      <text>
        <r>
          <rPr>
            <sz val="10"/>
            <color indexed="81"/>
            <rFont val="ＭＳ Ｐゴシック"/>
            <family val="3"/>
            <charset val="128"/>
          </rPr>
          <t>「化粧品・医薬品・写真フィルムなど」</t>
        </r>
      </text>
    </comment>
    <comment ref="P85" authorId="0" shapeId="0" xr:uid="{00000000-0006-0000-0100-00001C000000}">
      <text>
        <r>
          <rPr>
            <sz val="10"/>
            <color indexed="81"/>
            <rFont val="ＭＳ Ｐゴシック"/>
            <family val="3"/>
            <charset val="128"/>
          </rPr>
          <t>「化粧品・医薬品・写真フィルムなど」</t>
        </r>
      </text>
    </comment>
    <comment ref="Q85" authorId="0" shapeId="0" xr:uid="{C35BD934-B59D-4170-B1DF-E01840520E25}">
      <text>
        <r>
          <rPr>
            <sz val="10"/>
            <color indexed="81"/>
            <rFont val="ＭＳ Ｐゴシック"/>
            <family val="3"/>
            <charset val="128"/>
          </rPr>
          <t>「化粧品・医薬品・写真フィルムなど」</t>
        </r>
      </text>
    </comment>
    <comment ref="R85" authorId="0" shapeId="0" xr:uid="{BF17F4E2-75FC-4298-A29E-2B6A8F310FDB}">
      <text>
        <r>
          <rPr>
            <sz val="10"/>
            <color indexed="81"/>
            <rFont val="ＭＳ Ｐゴシック"/>
            <family val="3"/>
            <charset val="128"/>
          </rPr>
          <t>「化粧品・医薬品・写真フィルムなど」</t>
        </r>
      </text>
    </comment>
    <comment ref="S85" authorId="0" shapeId="0" xr:uid="{00000000-0006-0000-0100-00001D000000}">
      <text>
        <r>
          <rPr>
            <sz val="10"/>
            <color indexed="81"/>
            <rFont val="ＭＳ Ｐゴシック"/>
            <family val="3"/>
            <charset val="128"/>
          </rPr>
          <t>「化粧品・医薬品・写真フィルムなど」</t>
        </r>
      </text>
    </comment>
    <comment ref="M91" authorId="0" shapeId="0" xr:uid="{00000000-0006-0000-0100-00001E000000}">
      <text>
        <r>
          <rPr>
            <sz val="10"/>
            <color indexed="81"/>
            <rFont val="ＭＳ Ｐゴシック"/>
            <family val="3"/>
            <charset val="128"/>
          </rPr>
          <t>「娯楽等サービス費・その他」</t>
        </r>
      </text>
    </comment>
    <comment ref="N91" authorId="0" shapeId="0" xr:uid="{00000000-0006-0000-0100-00001F000000}">
      <text>
        <r>
          <rPr>
            <sz val="10"/>
            <color indexed="81"/>
            <rFont val="ＭＳ Ｐゴシック"/>
            <family val="3"/>
            <charset val="128"/>
          </rPr>
          <t>「娯楽等サービス費・その他」</t>
        </r>
      </text>
    </comment>
    <comment ref="O91" authorId="0" shapeId="0" xr:uid="{00000000-0006-0000-0100-000020000000}">
      <text>
        <r>
          <rPr>
            <sz val="10"/>
            <color indexed="81"/>
            <rFont val="ＭＳ Ｐゴシック"/>
            <family val="3"/>
            <charset val="128"/>
          </rPr>
          <t>「娯楽等サービス費・その他」</t>
        </r>
      </text>
    </comment>
    <comment ref="P91" authorId="0" shapeId="0" xr:uid="{00000000-0006-0000-0100-000021000000}">
      <text>
        <r>
          <rPr>
            <sz val="10"/>
            <color indexed="81"/>
            <rFont val="ＭＳ Ｐゴシック"/>
            <family val="3"/>
            <charset val="128"/>
          </rPr>
          <t>「娯楽等サービス費・その他」</t>
        </r>
      </text>
    </comment>
    <comment ref="Q91" authorId="0" shapeId="0" xr:uid="{BC43D8C6-D2E1-4756-9AB0-67A042855D55}">
      <text>
        <r>
          <rPr>
            <sz val="10"/>
            <color indexed="81"/>
            <rFont val="ＭＳ Ｐゴシック"/>
            <family val="3"/>
            <charset val="128"/>
          </rPr>
          <t>「娯楽等サービス費・その他」</t>
        </r>
      </text>
    </comment>
    <comment ref="R91" authorId="0" shapeId="0" xr:uid="{3A5906B3-5C47-43BF-8625-DFDE20698D9A}">
      <text>
        <r>
          <rPr>
            <sz val="10"/>
            <color indexed="81"/>
            <rFont val="ＭＳ Ｐゴシック"/>
            <family val="3"/>
            <charset val="128"/>
          </rPr>
          <t>「娯楽等サービス費・その他」</t>
        </r>
      </text>
    </comment>
    <comment ref="S91" authorId="0" shapeId="0" xr:uid="{00000000-0006-0000-0100-000022000000}">
      <text>
        <r>
          <rPr>
            <sz val="10"/>
            <color indexed="81"/>
            <rFont val="ＭＳ Ｐゴシック"/>
            <family val="3"/>
            <charset val="128"/>
          </rPr>
          <t>「娯楽等サービス費・その他」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B2" authorId="0" shapeId="0" xr:uid="{00000000-0006-0000-0200-000001000000}">
      <text>
        <r>
          <rPr>
            <sz val="10"/>
            <color indexed="81"/>
            <rFont val="ＭＳ Ｐゴシック"/>
            <family val="3"/>
            <charset val="128"/>
          </rPr>
          <t>【注】
下表による鳥取県への観光客の1人あたり平均消費額を、「平成27年（2015年）鳥取県産業連関表」の部門（産業）分類に合わせて組替えたもの。</t>
        </r>
      </text>
    </comment>
    <comment ref="B45" authorId="0" shapeId="0" xr:uid="{00000000-0006-0000-0200-000002000000}">
      <text>
        <r>
          <rPr>
            <sz val="10"/>
            <color indexed="81"/>
            <rFont val="ＭＳ Ｐゴシック"/>
            <family val="3"/>
            <charset val="128"/>
          </rPr>
          <t>【出典】
鳥取県観光戦略課「鳥取県観光客入込動態調査」
https://www.pref.tottori.lg.jp/70595.htm
【注】
県外客、日帰りのもの。
「土産代等」の内訳は非公表のため、観光庁「旅行・観光消費動向調査」による旅行消費額（全国値）で按分。詳細は下表を参照。</t>
        </r>
      </text>
    </comment>
    <comment ref="B70" authorId="0" shapeId="0" xr:uid="{00000000-0006-0000-0200-000003000000}">
      <text>
        <r>
          <rPr>
            <sz val="10"/>
            <color indexed="81"/>
            <rFont val="ＭＳ Ｐゴシック"/>
            <family val="3"/>
            <charset val="128"/>
          </rPr>
          <t>鳥取県観光戦略課「鳥取県観光客入込動態調査」では内訳が非公表の「土産代等」を、より詳細な消費項目に按分するための指標（全国値）。
【出典】
観光庁「旅行・観光消費動向調査」
https://www.mlit.go.jp/kankocho/siryou/toukei/shouhidoukou.html
【注】
旅行の種類が、国内旅行、日帰り、「観光・レクリエーション」目的のもの。旅行中の消費で、参加費・交通費・宿泊費・飲食費を除く消費品目を抜粋。
なお、2018年調査より一部の消費項目が統合されたため、同年以降については、当該項目を2017年値の比率を用いて以前の項目へ按分した。</t>
        </r>
      </text>
    </comment>
    <comment ref="M73" authorId="0" shapeId="0" xr:uid="{00000000-0006-0000-0200-000004000000}">
      <text>
        <r>
          <rPr>
            <sz val="10"/>
            <color indexed="81"/>
            <rFont val="ＭＳ Ｐゴシック"/>
            <family val="3"/>
            <charset val="128"/>
          </rPr>
          <t>「買物代」</t>
        </r>
      </text>
    </comment>
    <comment ref="N73" authorId="0" shapeId="0" xr:uid="{00000000-0006-0000-0200-000005000000}">
      <text>
        <r>
          <rPr>
            <sz val="10"/>
            <color indexed="81"/>
            <rFont val="ＭＳ Ｐゴシック"/>
            <family val="3"/>
            <charset val="128"/>
          </rPr>
          <t>「買物代」</t>
        </r>
      </text>
    </comment>
    <comment ref="Q73" authorId="0" shapeId="0" xr:uid="{CDF40CD6-B0C0-4901-999F-6AADC827673A}">
      <text>
        <r>
          <rPr>
            <sz val="10"/>
            <color indexed="81"/>
            <rFont val="ＭＳ Ｐゴシック"/>
            <family val="3"/>
            <charset val="128"/>
          </rPr>
          <t>「買物代」</t>
        </r>
      </text>
    </comment>
    <comment ref="R73" authorId="0" shapeId="0" xr:uid="{538E16EC-6BF8-45C1-B977-6803D28A13CA}">
      <text>
        <r>
          <rPr>
            <sz val="10"/>
            <color indexed="81"/>
            <rFont val="ＭＳ Ｐゴシック"/>
            <family val="3"/>
            <charset val="128"/>
          </rPr>
          <t>「買物代」</t>
        </r>
      </text>
    </comment>
    <comment ref="S73" authorId="0" shapeId="0" xr:uid="{00000000-0006-0000-0200-000006000000}">
      <text>
        <r>
          <rPr>
            <sz val="10"/>
            <color indexed="81"/>
            <rFont val="ＭＳ Ｐゴシック"/>
            <family val="3"/>
            <charset val="128"/>
          </rPr>
          <t>「買物代」</t>
        </r>
      </text>
    </comment>
    <comment ref="M79" authorId="0" shapeId="0" xr:uid="{00000000-0006-0000-0200-000007000000}">
      <text>
        <r>
          <rPr>
            <sz val="10"/>
            <color indexed="81"/>
            <rFont val="ＭＳ Ｐゴシック"/>
            <family val="3"/>
            <charset val="128"/>
          </rPr>
          <t>「その他食料品・飲料・酒・たばこ」</t>
        </r>
      </text>
    </comment>
    <comment ref="N79" authorId="0" shapeId="0" xr:uid="{00000000-0006-0000-0200-000008000000}">
      <text>
        <r>
          <rPr>
            <sz val="10"/>
            <color indexed="81"/>
            <rFont val="ＭＳ Ｐゴシック"/>
            <family val="3"/>
            <charset val="128"/>
          </rPr>
          <t>「その他食料品・飲料・酒・たばこ」</t>
        </r>
      </text>
    </comment>
    <comment ref="Q79" authorId="0" shapeId="0" xr:uid="{69761DAE-F1D0-4978-AA84-C7066EDD106F}">
      <text>
        <r>
          <rPr>
            <sz val="10"/>
            <color indexed="81"/>
            <rFont val="ＭＳ Ｐゴシック"/>
            <family val="3"/>
            <charset val="128"/>
          </rPr>
          <t>「その他食料品・飲料・酒・たばこ」</t>
        </r>
      </text>
    </comment>
    <comment ref="R79" authorId="0" shapeId="0" xr:uid="{87A3CAA3-4246-4551-88C6-A9794C09ADD6}">
      <text>
        <r>
          <rPr>
            <sz val="10"/>
            <color indexed="81"/>
            <rFont val="ＭＳ Ｐゴシック"/>
            <family val="3"/>
            <charset val="128"/>
          </rPr>
          <t>「その他食料品・飲料・酒・たばこ」</t>
        </r>
      </text>
    </comment>
    <comment ref="S79" authorId="0" shapeId="0" xr:uid="{00000000-0006-0000-0200-000009000000}">
      <text>
        <r>
          <rPr>
            <sz val="10"/>
            <color indexed="81"/>
            <rFont val="ＭＳ Ｐゴシック"/>
            <family val="3"/>
            <charset val="128"/>
          </rPr>
          <t>「その他食料品・飲料・酒・たばこ」</t>
        </r>
      </text>
    </comment>
    <comment ref="M80" authorId="0" shapeId="0" xr:uid="{00000000-0006-0000-0200-00000A000000}">
      <text>
        <r>
          <rPr>
            <sz val="10"/>
            <color indexed="81"/>
            <rFont val="ＭＳ Ｐゴシック"/>
            <family val="3"/>
            <charset val="128"/>
          </rPr>
          <t>「衣類・帽子・ハンカチなど繊維製品」</t>
        </r>
      </text>
    </comment>
    <comment ref="N80" authorId="0" shapeId="0" xr:uid="{00000000-0006-0000-0200-00000B000000}">
      <text>
        <r>
          <rPr>
            <sz val="10"/>
            <color indexed="81"/>
            <rFont val="ＭＳ Ｐゴシック"/>
            <family val="3"/>
            <charset val="128"/>
          </rPr>
          <t>「衣類・帽子・ハンカチなど繊維製品」</t>
        </r>
      </text>
    </comment>
    <comment ref="Q80" authorId="0" shapeId="0" xr:uid="{108F74D9-F2BE-45D3-9C6B-968FE86463F2}">
      <text>
        <r>
          <rPr>
            <sz val="10"/>
            <color indexed="81"/>
            <rFont val="ＭＳ Ｐゴシック"/>
            <family val="3"/>
            <charset val="128"/>
          </rPr>
          <t>「衣類・帽子・ハンカチなど繊維製品」</t>
        </r>
      </text>
    </comment>
    <comment ref="R80" authorId="0" shapeId="0" xr:uid="{DE47EACB-6BEF-4DAD-BB75-0F7C05A6F64E}">
      <text>
        <r>
          <rPr>
            <sz val="10"/>
            <color indexed="81"/>
            <rFont val="ＭＳ Ｐゴシック"/>
            <family val="3"/>
            <charset val="128"/>
          </rPr>
          <t>「衣類・帽子・ハンカチなど繊維製品」</t>
        </r>
      </text>
    </comment>
    <comment ref="S80" authorId="0" shapeId="0" xr:uid="{00000000-0006-0000-0200-00000C000000}">
      <text>
        <r>
          <rPr>
            <sz val="10"/>
            <color indexed="81"/>
            <rFont val="ＭＳ Ｐゴシック"/>
            <family val="3"/>
            <charset val="128"/>
          </rPr>
          <t>「衣類・帽子・ハンカチなど繊維製品」</t>
        </r>
      </text>
    </comment>
    <comment ref="M81" authorId="0" shapeId="0" xr:uid="{00000000-0006-0000-0200-00000D000000}">
      <text>
        <r>
          <rPr>
            <sz val="10"/>
            <color indexed="81"/>
            <rFont val="ＭＳ Ｐゴシック"/>
            <family val="3"/>
            <charset val="128"/>
          </rPr>
          <t>「靴・かばんなど皮革製品」</t>
        </r>
      </text>
    </comment>
    <comment ref="N81" authorId="0" shapeId="0" xr:uid="{00000000-0006-0000-0200-00000E000000}">
      <text>
        <r>
          <rPr>
            <sz val="10"/>
            <color indexed="81"/>
            <rFont val="ＭＳ Ｐゴシック"/>
            <family val="3"/>
            <charset val="128"/>
          </rPr>
          <t>「靴・かばんなど皮革製品」</t>
        </r>
      </text>
    </comment>
    <comment ref="Q81" authorId="0" shapeId="0" xr:uid="{DF29E856-F40B-422A-ABE5-102C8ABD51D4}">
      <text>
        <r>
          <rPr>
            <sz val="10"/>
            <color indexed="81"/>
            <rFont val="ＭＳ Ｐゴシック"/>
            <family val="3"/>
            <charset val="128"/>
          </rPr>
          <t>「靴・かばんなど皮革製品」</t>
        </r>
      </text>
    </comment>
    <comment ref="R81" authorId="0" shapeId="0" xr:uid="{D1C6B352-8AD9-46BA-B3A8-1DCCE0FF34C5}">
      <text>
        <r>
          <rPr>
            <sz val="10"/>
            <color indexed="81"/>
            <rFont val="ＭＳ Ｐゴシック"/>
            <family val="3"/>
            <charset val="128"/>
          </rPr>
          <t>「靴・かばんなど皮革製品」</t>
        </r>
      </text>
    </comment>
    <comment ref="S81" authorId="0" shapeId="0" xr:uid="{00000000-0006-0000-0200-00000F000000}">
      <text>
        <r>
          <rPr>
            <sz val="10"/>
            <color indexed="81"/>
            <rFont val="ＭＳ Ｐゴシック"/>
            <family val="3"/>
            <charset val="128"/>
          </rPr>
          <t>「靴・かばんなど皮革製品」</t>
        </r>
      </text>
    </comment>
    <comment ref="M85" authorId="0" shapeId="0" xr:uid="{00000000-0006-0000-0200-000010000000}">
      <text>
        <r>
          <rPr>
            <sz val="10"/>
            <color indexed="81"/>
            <rFont val="ＭＳ Ｐゴシック"/>
            <family val="3"/>
            <charset val="128"/>
          </rPr>
          <t>「化粧品・医薬品・写真フィルムなど」</t>
        </r>
      </text>
    </comment>
    <comment ref="N85" authorId="0" shapeId="0" xr:uid="{00000000-0006-0000-0200-000011000000}">
      <text>
        <r>
          <rPr>
            <sz val="10"/>
            <color indexed="81"/>
            <rFont val="ＭＳ Ｐゴシック"/>
            <family val="3"/>
            <charset val="128"/>
          </rPr>
          <t>「化粧品・医薬品・写真フィルムなど」</t>
        </r>
      </text>
    </comment>
    <comment ref="Q85" authorId="0" shapeId="0" xr:uid="{1F1E6A8A-F03E-4164-8FB4-E7F47B481D87}">
      <text>
        <r>
          <rPr>
            <sz val="10"/>
            <color indexed="81"/>
            <rFont val="ＭＳ Ｐゴシック"/>
            <family val="3"/>
            <charset val="128"/>
          </rPr>
          <t>「化粧品・医薬品・写真フィルムなど」</t>
        </r>
      </text>
    </comment>
    <comment ref="R85" authorId="0" shapeId="0" xr:uid="{7BED7383-3984-47A5-9810-8FA222C29232}">
      <text>
        <r>
          <rPr>
            <sz val="10"/>
            <color indexed="81"/>
            <rFont val="ＭＳ Ｐゴシック"/>
            <family val="3"/>
            <charset val="128"/>
          </rPr>
          <t>「化粧品・医薬品・写真フィルムなど」</t>
        </r>
      </text>
    </comment>
    <comment ref="S85" authorId="0" shapeId="0" xr:uid="{00000000-0006-0000-0200-000012000000}">
      <text>
        <r>
          <rPr>
            <sz val="10"/>
            <color indexed="81"/>
            <rFont val="ＭＳ Ｐゴシック"/>
            <family val="3"/>
            <charset val="128"/>
          </rPr>
          <t>「化粧品・医薬品・写真フィルムなど」</t>
        </r>
      </text>
    </comment>
    <comment ref="M91" authorId="0" shapeId="0" xr:uid="{00000000-0006-0000-0200-000013000000}">
      <text>
        <r>
          <rPr>
            <sz val="10"/>
            <color indexed="81"/>
            <rFont val="ＭＳ Ｐゴシック"/>
            <family val="3"/>
            <charset val="128"/>
          </rPr>
          <t>「娯楽等サービス費・その他」</t>
        </r>
      </text>
    </comment>
    <comment ref="N91" authorId="0" shapeId="0" xr:uid="{00000000-0006-0000-0200-000014000000}">
      <text>
        <r>
          <rPr>
            <sz val="10"/>
            <color indexed="81"/>
            <rFont val="ＭＳ Ｐゴシック"/>
            <family val="3"/>
            <charset val="128"/>
          </rPr>
          <t>「娯楽等サービス費・その他」</t>
        </r>
      </text>
    </comment>
    <comment ref="Q91" authorId="0" shapeId="0" xr:uid="{0799284A-49E8-4972-917B-D6273D0DC71A}">
      <text>
        <r>
          <rPr>
            <sz val="10"/>
            <color indexed="81"/>
            <rFont val="ＭＳ Ｐゴシック"/>
            <family val="3"/>
            <charset val="128"/>
          </rPr>
          <t>「娯楽等サービス費・その他」</t>
        </r>
      </text>
    </comment>
    <comment ref="R91" authorId="0" shapeId="0" xr:uid="{7EB8C754-6B28-4F84-ADFC-32C7B7007F8D}">
      <text>
        <r>
          <rPr>
            <sz val="10"/>
            <color indexed="81"/>
            <rFont val="ＭＳ Ｐゴシック"/>
            <family val="3"/>
            <charset val="128"/>
          </rPr>
          <t>「娯楽等サービス費・その他」</t>
        </r>
      </text>
    </comment>
    <comment ref="S91" authorId="0" shapeId="0" xr:uid="{00000000-0006-0000-0200-000015000000}">
      <text>
        <r>
          <rPr>
            <sz val="10"/>
            <color indexed="81"/>
            <rFont val="ＭＳ Ｐゴシック"/>
            <family val="3"/>
            <charset val="128"/>
          </rPr>
          <t>「娯楽等サービス費・その他」</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B2" authorId="0" shapeId="0" xr:uid="{00000000-0006-0000-0300-000001000000}">
      <text>
        <r>
          <rPr>
            <sz val="10"/>
            <color indexed="81"/>
            <rFont val="ＭＳ Ｐゴシック"/>
            <family val="3"/>
            <charset val="128"/>
          </rPr>
          <t>【注】
下表による鳥取県への観光客の1人あたり平均消費額を、「平成27年（2015年）鳥取県産業連関表」の部門（産業）分類に合わせて組替えたもの。</t>
        </r>
      </text>
    </comment>
    <comment ref="B45" authorId="0" shapeId="0" xr:uid="{00000000-0006-0000-0300-000002000000}">
      <text>
        <r>
          <rPr>
            <sz val="10"/>
            <color indexed="81"/>
            <rFont val="ＭＳ Ｐゴシック"/>
            <family val="3"/>
            <charset val="128"/>
          </rPr>
          <t>【出典】
鳥取県観光戦略課「鳥取県観光客入込動態調査」
https://www.pref.tottori.lg.jp/70595.htm
【注】
県内客、宿泊ありのもの。
「土産代等」の内訳は非公表のため、観光庁「旅行・観光消費動向調査」による旅行消費額（全国値）で按分。詳細は下表を参照。</t>
        </r>
      </text>
    </comment>
    <comment ref="B70" authorId="0" shapeId="0" xr:uid="{00000000-0006-0000-0300-000003000000}">
      <text>
        <r>
          <rPr>
            <sz val="10"/>
            <color indexed="81"/>
            <rFont val="ＭＳ Ｐゴシック"/>
            <family val="3"/>
            <charset val="128"/>
          </rPr>
          <t>鳥取県観光戦略課「鳥取県観光客入込動態調査」では内訳が非公表の「土産代等」を、より詳細な消費項目に按分するための指標（全国値）。
【出典】
観光庁「旅行・観光消費動向調査」
https://www.mlit.go.jp/kankocho/siryou/toukei/shouhidoukou.html
【注】
シート［県外・宿泊］と同様。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B2" authorId="0" shapeId="0" xr:uid="{00000000-0006-0000-0400-000001000000}">
      <text>
        <r>
          <rPr>
            <sz val="10"/>
            <color indexed="81"/>
            <rFont val="ＭＳ Ｐゴシック"/>
            <family val="3"/>
            <charset val="128"/>
          </rPr>
          <t>【注】
下表による鳥取県への観光客の1人あたり平均消費額を、「平成27年（2015年）鳥取県産業連関表」の部門（産業）分類に合わせて組替えたもの。</t>
        </r>
      </text>
    </comment>
    <comment ref="B45" authorId="0" shapeId="0" xr:uid="{00000000-0006-0000-0400-000002000000}">
      <text>
        <r>
          <rPr>
            <sz val="10"/>
            <color indexed="81"/>
            <rFont val="ＭＳ Ｐゴシック"/>
            <family val="3"/>
            <charset val="128"/>
          </rPr>
          <t>【出典】
鳥取県観光戦略課「鳥取県観光客入込動態調査」
https://www.pref.tottori.lg.jp/70595.htm
【注】
県内客、日帰りのもの。
「土産代等」の内訳は非公表のため、観光庁「旅行・観光消費動向調査」による旅行消費額（全国値）で按分。詳細は下表を参照。</t>
        </r>
      </text>
    </comment>
    <comment ref="B70" authorId="0" shapeId="0" xr:uid="{00000000-0006-0000-0400-000003000000}">
      <text>
        <r>
          <rPr>
            <sz val="10"/>
            <color indexed="81"/>
            <rFont val="ＭＳ Ｐゴシック"/>
            <family val="3"/>
            <charset val="128"/>
          </rPr>
          <t>鳥取県観光戦略課「鳥取県観光客入込動態調査」では内訳が非公表の「土産代等」を、より詳細な消費項目に按分するための指標（全国値）。
【出典】
観光庁「旅行・観光消費動向調査」
https://www.mlit.go.jp/kankocho/siryou/toukei/shouhidoukou.html
【注】
シート［県外・日帰］と同様。</t>
        </r>
      </text>
    </comment>
  </commentList>
</comments>
</file>

<file path=xl/sharedStrings.xml><?xml version="1.0" encoding="utf-8"?>
<sst xmlns="http://schemas.openxmlformats.org/spreadsheetml/2006/main" count="330" uniqueCount="154">
  <si>
    <t>単位：円／人</t>
    <rPh sb="0" eb="2">
      <t>タンイ</t>
    </rPh>
    <rPh sb="3" eb="4">
      <t>エン</t>
    </rPh>
    <rPh sb="5" eb="6">
      <t>ニン</t>
    </rPh>
    <phoneticPr fontId="5"/>
  </si>
  <si>
    <t>消費項目</t>
    <rPh sb="0" eb="2">
      <t>ショウヒ</t>
    </rPh>
    <rPh sb="2" eb="4">
      <t>コウモク</t>
    </rPh>
    <phoneticPr fontId="5"/>
  </si>
  <si>
    <t>対個人サービス</t>
  </si>
  <si>
    <t>宿泊費</t>
    <rPh sb="0" eb="3">
      <t>シュクハクヒ</t>
    </rPh>
    <phoneticPr fontId="5"/>
  </si>
  <si>
    <t>交通費</t>
  </si>
  <si>
    <t>飲食費</t>
  </si>
  <si>
    <t>農業</t>
  </si>
  <si>
    <t>農産物</t>
    <phoneticPr fontId="5"/>
  </si>
  <si>
    <t>農産加工品</t>
    <phoneticPr fontId="5"/>
  </si>
  <si>
    <t>漁業</t>
  </si>
  <si>
    <t>水産物</t>
    <phoneticPr fontId="5"/>
  </si>
  <si>
    <t>水産加工品</t>
    <phoneticPr fontId="5"/>
  </si>
  <si>
    <t>菓子類</t>
    <phoneticPr fontId="5"/>
  </si>
  <si>
    <t>その他の食料品</t>
    <rPh sb="2" eb="3">
      <t>タ</t>
    </rPh>
    <rPh sb="4" eb="7">
      <t>ショクリョウヒン</t>
    </rPh>
    <phoneticPr fontId="5"/>
  </si>
  <si>
    <t>繊維製品</t>
  </si>
  <si>
    <t>繊維製品</t>
    <phoneticPr fontId="5"/>
  </si>
  <si>
    <t>その他の製造工業製品</t>
  </si>
  <si>
    <t>靴・カバン類</t>
    <rPh sb="0" eb="1">
      <t>クツ</t>
    </rPh>
    <rPh sb="5" eb="6">
      <t>ルイ</t>
    </rPh>
    <phoneticPr fontId="5"/>
  </si>
  <si>
    <t>窯業・土石製品</t>
  </si>
  <si>
    <t>陶磁器・ガラス製品</t>
    <phoneticPr fontId="5"/>
  </si>
  <si>
    <t>出版物</t>
    <rPh sb="0" eb="3">
      <t>シュッパンブツ</t>
    </rPh>
    <phoneticPr fontId="5"/>
  </si>
  <si>
    <t>パルプ・紙・木製品</t>
  </si>
  <si>
    <t>木製品・紙製品</t>
    <phoneticPr fontId="5"/>
  </si>
  <si>
    <t>化学製品</t>
  </si>
  <si>
    <t>医薬品・化粧品</t>
    <phoneticPr fontId="5"/>
  </si>
  <si>
    <t>フィルム</t>
    <phoneticPr fontId="5"/>
  </si>
  <si>
    <t>電気機械</t>
  </si>
  <si>
    <t>電気機器・関連商品</t>
    <phoneticPr fontId="5"/>
  </si>
  <si>
    <t>カメラ・眼鏡・時計</t>
    <rPh sb="4" eb="6">
      <t>メガネ</t>
    </rPh>
    <rPh sb="7" eb="9">
      <t>トケイ</t>
    </rPh>
    <phoneticPr fontId="5"/>
  </si>
  <si>
    <t>その他の製造品</t>
    <phoneticPr fontId="5"/>
  </si>
  <si>
    <t>入場料・娯楽費・その他</t>
    <phoneticPr fontId="5"/>
  </si>
  <si>
    <t>産業連関表
部門コード</t>
    <rPh sb="0" eb="2">
      <t>サンギョウ</t>
    </rPh>
    <rPh sb="2" eb="5">
      <t>レンカンヒョウ</t>
    </rPh>
    <rPh sb="6" eb="8">
      <t>ブモン</t>
    </rPh>
    <phoneticPr fontId="6"/>
  </si>
  <si>
    <t>産業連関表
部門名</t>
    <rPh sb="0" eb="2">
      <t>サンギョウ</t>
    </rPh>
    <rPh sb="2" eb="5">
      <t>レンカンヒョウ</t>
    </rPh>
    <rPh sb="6" eb="9">
      <t>ブモンメイ</t>
    </rPh>
    <phoneticPr fontId="6"/>
  </si>
  <si>
    <t>土産・買物代</t>
  </si>
  <si>
    <t>鉱業</t>
  </si>
  <si>
    <t>石油・石炭製品</t>
  </si>
  <si>
    <t>鉄鋼</t>
  </si>
  <si>
    <t>非鉄金属</t>
  </si>
  <si>
    <t>金属製品</t>
  </si>
  <si>
    <t>はん用機械</t>
  </si>
  <si>
    <t>生産用機械</t>
  </si>
  <si>
    <t>業務用機械</t>
  </si>
  <si>
    <t>電子部品</t>
  </si>
  <si>
    <t>建設</t>
  </si>
  <si>
    <t>廃棄物処理</t>
  </si>
  <si>
    <t>商業</t>
  </si>
  <si>
    <t>金融・保険</t>
  </si>
  <si>
    <t>不動産</t>
  </si>
  <si>
    <t>情報通信</t>
  </si>
  <si>
    <t>公務</t>
  </si>
  <si>
    <t>教育・研究</t>
  </si>
  <si>
    <t>医療・福祉</t>
  </si>
  <si>
    <t>対事業所サービス</t>
  </si>
  <si>
    <t>事務用品</t>
  </si>
  <si>
    <t>分類不明</t>
  </si>
  <si>
    <t>合計</t>
    <rPh sb="0" eb="2">
      <t>ゴウケイ</t>
    </rPh>
    <phoneticPr fontId="5"/>
  </si>
  <si>
    <t>合計</t>
    <rPh sb="0" eb="2">
      <t>ゴウケイ</t>
    </rPh>
    <phoneticPr fontId="4"/>
  </si>
  <si>
    <r>
      <t>鳥取県への観光客の1人あたり平均消費額：産業連関表の部門へ組替え</t>
    </r>
    <r>
      <rPr>
        <b/>
        <sz val="12"/>
        <color indexed="56"/>
        <rFont val="ＭＳ Ｐゴシック"/>
        <family val="3"/>
        <charset val="128"/>
      </rPr>
      <t>（県外客・宿泊）</t>
    </r>
    <rPh sb="0" eb="3">
      <t>トットリケン</t>
    </rPh>
    <rPh sb="5" eb="8">
      <t>カンコウキャク</t>
    </rPh>
    <rPh sb="20" eb="22">
      <t>サンギョウ</t>
    </rPh>
    <rPh sb="22" eb="25">
      <t>レンカンヒョウ</t>
    </rPh>
    <rPh sb="26" eb="28">
      <t>ブモン</t>
    </rPh>
    <rPh sb="29" eb="31">
      <t>クミカ</t>
    </rPh>
    <rPh sb="33" eb="36">
      <t>ケンガイキャク</t>
    </rPh>
    <rPh sb="37" eb="39">
      <t>シュクハク</t>
    </rPh>
    <phoneticPr fontId="4"/>
  </si>
  <si>
    <r>
      <t>鳥取県への観光客の1人あたり平均消費額</t>
    </r>
    <r>
      <rPr>
        <b/>
        <sz val="12"/>
        <color indexed="56"/>
        <rFont val="ＭＳ Ｐゴシック"/>
        <family val="3"/>
        <charset val="128"/>
      </rPr>
      <t>（県外客・宿泊）</t>
    </r>
    <rPh sb="0" eb="3">
      <t>トットリケン</t>
    </rPh>
    <rPh sb="5" eb="8">
      <t>カンコウキャク</t>
    </rPh>
    <rPh sb="20" eb="23">
      <t>ケンガイキャク</t>
    </rPh>
    <rPh sb="24" eb="26">
      <t>シュクハク</t>
    </rPh>
    <phoneticPr fontId="4"/>
  </si>
  <si>
    <t>農産物</t>
    <phoneticPr fontId="5"/>
  </si>
  <si>
    <t>農産加工品</t>
    <phoneticPr fontId="5"/>
  </si>
  <si>
    <t>水産物</t>
    <phoneticPr fontId="5"/>
  </si>
  <si>
    <t>水産加工品</t>
    <phoneticPr fontId="5"/>
  </si>
  <si>
    <t>菓子類</t>
    <phoneticPr fontId="5"/>
  </si>
  <si>
    <t>繊維製品</t>
    <phoneticPr fontId="5"/>
  </si>
  <si>
    <t>陶磁器・ガラス製品</t>
    <phoneticPr fontId="5"/>
  </si>
  <si>
    <t>木製品・紙製品</t>
    <phoneticPr fontId="5"/>
  </si>
  <si>
    <t>医薬品・化粧品</t>
    <phoneticPr fontId="5"/>
  </si>
  <si>
    <t>フィルム</t>
    <phoneticPr fontId="5"/>
  </si>
  <si>
    <t>電気機器・関連商品</t>
    <phoneticPr fontId="5"/>
  </si>
  <si>
    <t>その他の製造品</t>
    <phoneticPr fontId="5"/>
  </si>
  <si>
    <t>入場料・娯楽費・その他</t>
    <phoneticPr fontId="5"/>
  </si>
  <si>
    <t>単位：百万円</t>
    <rPh sb="0" eb="2">
      <t>タンイ</t>
    </rPh>
    <rPh sb="3" eb="4">
      <t>ヒャク</t>
    </rPh>
    <rPh sb="4" eb="6">
      <t>マンエン</t>
    </rPh>
    <phoneticPr fontId="15"/>
  </si>
  <si>
    <t>部門コード</t>
    <rPh sb="0" eb="2">
      <t>ブモン</t>
    </rPh>
    <phoneticPr fontId="15"/>
  </si>
  <si>
    <t>部門名</t>
    <rPh sb="0" eb="3">
      <t>ブモンメイ</t>
    </rPh>
    <phoneticPr fontId="15"/>
  </si>
  <si>
    <t>対象年</t>
    <rPh sb="0" eb="2">
      <t>タイショウ</t>
    </rPh>
    <rPh sb="2" eb="3">
      <t>ネン</t>
    </rPh>
    <phoneticPr fontId="4"/>
  </si>
  <si>
    <t>年</t>
    <rPh sb="0" eb="1">
      <t>ネン</t>
    </rPh>
    <phoneticPr fontId="4"/>
  </si>
  <si>
    <t>人</t>
    <rPh sb="0" eb="1">
      <t>ニン</t>
    </rPh>
    <phoneticPr fontId="9"/>
  </si>
  <si>
    <t>合計</t>
    <rPh sb="0" eb="2">
      <t>ゴウケイ</t>
    </rPh>
    <phoneticPr fontId="9"/>
  </si>
  <si>
    <t>観光客数</t>
    <rPh sb="0" eb="3">
      <t>カンコウキャク</t>
    </rPh>
    <rPh sb="3" eb="4">
      <t>スウ</t>
    </rPh>
    <phoneticPr fontId="9"/>
  </si>
  <si>
    <r>
      <t>旅行中の旅行消費額</t>
    </r>
    <r>
      <rPr>
        <b/>
        <sz val="12"/>
        <color indexed="56"/>
        <rFont val="ＭＳ Ｐゴシック"/>
        <family val="3"/>
        <charset val="128"/>
      </rPr>
      <t>（国内旅行・宿泊）</t>
    </r>
    <rPh sb="0" eb="3">
      <t>リョコウチュウ</t>
    </rPh>
    <rPh sb="4" eb="6">
      <t>リョコウ</t>
    </rPh>
    <rPh sb="6" eb="9">
      <t>ショウヒガク</t>
    </rPh>
    <rPh sb="10" eb="12">
      <t>コクナイ</t>
    </rPh>
    <rPh sb="12" eb="14">
      <t>リョコウ</t>
    </rPh>
    <phoneticPr fontId="15"/>
  </si>
  <si>
    <t>試算対象</t>
    <rPh sb="0" eb="2">
      <t>シサン</t>
    </rPh>
    <rPh sb="2" eb="4">
      <t>タイショウ</t>
    </rPh>
    <phoneticPr fontId="5"/>
  </si>
  <si>
    <t>土産代等</t>
    <phoneticPr fontId="4"/>
  </si>
  <si>
    <r>
      <t>鳥取県への観光客の1人あたり平均消費額：産業連関表の部門へ組替え</t>
    </r>
    <r>
      <rPr>
        <b/>
        <sz val="12"/>
        <color indexed="56"/>
        <rFont val="ＭＳ Ｐゴシック"/>
        <family val="3"/>
        <charset val="128"/>
      </rPr>
      <t>（県外客・日帰り）</t>
    </r>
    <rPh sb="0" eb="3">
      <t>トットリケン</t>
    </rPh>
    <rPh sb="5" eb="8">
      <t>カンコウキャク</t>
    </rPh>
    <rPh sb="20" eb="22">
      <t>サンギョウ</t>
    </rPh>
    <rPh sb="22" eb="25">
      <t>レンカンヒョウ</t>
    </rPh>
    <rPh sb="26" eb="28">
      <t>ブモン</t>
    </rPh>
    <rPh sb="29" eb="31">
      <t>クミカ</t>
    </rPh>
    <rPh sb="33" eb="36">
      <t>ケンガイキャク</t>
    </rPh>
    <rPh sb="37" eb="39">
      <t>ヒガエ</t>
    </rPh>
    <phoneticPr fontId="4"/>
  </si>
  <si>
    <r>
      <t>鳥取県への観光客の1人あたり平均消費額</t>
    </r>
    <r>
      <rPr>
        <b/>
        <sz val="12"/>
        <color indexed="56"/>
        <rFont val="ＭＳ Ｐゴシック"/>
        <family val="3"/>
        <charset val="128"/>
      </rPr>
      <t>（県外客・日帰り）</t>
    </r>
    <rPh sb="0" eb="3">
      <t>トットリケン</t>
    </rPh>
    <rPh sb="5" eb="8">
      <t>カンコウキャク</t>
    </rPh>
    <rPh sb="20" eb="23">
      <t>ケンガイキャク</t>
    </rPh>
    <rPh sb="24" eb="26">
      <t>ヒガエ</t>
    </rPh>
    <phoneticPr fontId="4"/>
  </si>
  <si>
    <r>
      <t>旅行中の旅行消費額</t>
    </r>
    <r>
      <rPr>
        <b/>
        <sz val="12"/>
        <color indexed="56"/>
        <rFont val="ＭＳ Ｐゴシック"/>
        <family val="3"/>
        <charset val="128"/>
      </rPr>
      <t>（国内旅行・日帰り）</t>
    </r>
    <rPh sb="0" eb="3">
      <t>リョコウチュウ</t>
    </rPh>
    <rPh sb="4" eb="6">
      <t>リョコウ</t>
    </rPh>
    <rPh sb="6" eb="9">
      <t>ショウヒガク</t>
    </rPh>
    <rPh sb="10" eb="12">
      <t>コクナイ</t>
    </rPh>
    <rPh sb="12" eb="14">
      <t>リョコウ</t>
    </rPh>
    <rPh sb="15" eb="17">
      <t>ヒガエ</t>
    </rPh>
    <phoneticPr fontId="15"/>
  </si>
  <si>
    <t>鳥取県への観光客の1人あたり平均消費額：産業連関表の部門へ組替え（県内客・宿泊）</t>
    <rPh sb="0" eb="3">
      <t>トットリケン</t>
    </rPh>
    <rPh sb="5" eb="8">
      <t>カンコウキャク</t>
    </rPh>
    <rPh sb="20" eb="22">
      <t>サンギョウ</t>
    </rPh>
    <rPh sb="22" eb="25">
      <t>レンカンヒョウ</t>
    </rPh>
    <rPh sb="26" eb="28">
      <t>ブモン</t>
    </rPh>
    <rPh sb="29" eb="31">
      <t>クミカ</t>
    </rPh>
    <phoneticPr fontId="4"/>
  </si>
  <si>
    <t>鳥取県への観光客の1人あたり平均消費額（県内客・宿泊）</t>
    <rPh sb="0" eb="3">
      <t>トットリケン</t>
    </rPh>
    <rPh sb="5" eb="8">
      <t>カンコウキャク</t>
    </rPh>
    <phoneticPr fontId="4"/>
  </si>
  <si>
    <t>鳥取県への観光客の1人あたり平均消費額：産業連関表の部門へ組替え（県内客・日帰り）</t>
    <rPh sb="0" eb="3">
      <t>トットリケン</t>
    </rPh>
    <rPh sb="5" eb="8">
      <t>カンコウキャク</t>
    </rPh>
    <rPh sb="20" eb="22">
      <t>サンギョウ</t>
    </rPh>
    <rPh sb="22" eb="25">
      <t>レンカンヒョウ</t>
    </rPh>
    <rPh sb="26" eb="28">
      <t>ブモン</t>
    </rPh>
    <rPh sb="29" eb="31">
      <t>クミカ</t>
    </rPh>
    <phoneticPr fontId="4"/>
  </si>
  <si>
    <t>鳥取県への観光客の1人あたり平均消費額（県内客・日帰り）</t>
    <rPh sb="0" eb="3">
      <t>トットリケン</t>
    </rPh>
    <rPh sb="5" eb="8">
      <t>カンコウキャク</t>
    </rPh>
    <phoneticPr fontId="4"/>
  </si>
  <si>
    <t>県外客
（宿泊）</t>
    <phoneticPr fontId="5"/>
  </si>
  <si>
    <t>県外客
（日帰り）</t>
    <phoneticPr fontId="5"/>
  </si>
  <si>
    <t>県内客
（宿泊）</t>
    <phoneticPr fontId="5"/>
  </si>
  <si>
    <t>県内客
（日帰り）</t>
    <phoneticPr fontId="5"/>
  </si>
  <si>
    <t>以下の白色セルに試算対象の観光客数と対象年を入力してください。試算結果が右表に表示されます。</t>
    <rPh sb="0" eb="2">
      <t>イカ</t>
    </rPh>
    <rPh sb="3" eb="5">
      <t>シロイロ</t>
    </rPh>
    <rPh sb="8" eb="10">
      <t>シサン</t>
    </rPh>
    <rPh sb="10" eb="12">
      <t>タイショウ</t>
    </rPh>
    <rPh sb="13" eb="16">
      <t>カンコウキャク</t>
    </rPh>
    <rPh sb="16" eb="17">
      <t>スウ</t>
    </rPh>
    <rPh sb="18" eb="20">
      <t>タイショウ</t>
    </rPh>
    <rPh sb="20" eb="21">
      <t>トシ</t>
    </rPh>
    <rPh sb="22" eb="24">
      <t>ニュウリョク</t>
    </rPh>
    <phoneticPr fontId="5"/>
  </si>
  <si>
    <r>
      <t>観光消費額試算結果</t>
    </r>
    <r>
      <rPr>
        <b/>
        <sz val="10"/>
        <color indexed="56"/>
        <rFont val="ＭＳ Ｐゴシック"/>
        <family val="3"/>
        <charset val="128"/>
      </rPr>
      <t>（億円）</t>
    </r>
    <rPh sb="0" eb="2">
      <t>カンコウ</t>
    </rPh>
    <rPh sb="2" eb="4">
      <t>ショウヒ</t>
    </rPh>
    <rPh sb="4" eb="5">
      <t>ガク</t>
    </rPh>
    <rPh sb="5" eb="7">
      <t>シサン</t>
    </rPh>
    <rPh sb="7" eb="9">
      <t>ケッカ</t>
    </rPh>
    <rPh sb="10" eb="12">
      <t>オクエン</t>
    </rPh>
    <phoneticPr fontId="5"/>
  </si>
  <si>
    <t>県外客（宿泊）</t>
    <rPh sb="4" eb="6">
      <t>シュクハク</t>
    </rPh>
    <phoneticPr fontId="4"/>
  </si>
  <si>
    <t>県外客（日帰り）</t>
    <rPh sb="4" eb="6">
      <t>ヒガエ</t>
    </rPh>
    <phoneticPr fontId="5"/>
  </si>
  <si>
    <t>県内客（宿泊）</t>
    <phoneticPr fontId="5"/>
  </si>
  <si>
    <t>県内客（日帰り）</t>
    <phoneticPr fontId="5"/>
  </si>
  <si>
    <t>その他土産代・買物代</t>
    <rPh sb="2" eb="3">
      <t>ホカ</t>
    </rPh>
    <rPh sb="3" eb="6">
      <t>ミヤゲダイ</t>
    </rPh>
    <rPh sb="7" eb="8">
      <t>カ</t>
    </rPh>
    <rPh sb="8" eb="9">
      <t>モノ</t>
    </rPh>
    <rPh sb="9" eb="10">
      <t>ダイ</t>
    </rPh>
    <phoneticPr fontId="17"/>
  </si>
  <si>
    <t>西暦</t>
    <rPh sb="0" eb="2">
      <t>セイレキ</t>
    </rPh>
    <phoneticPr fontId="5"/>
  </si>
  <si>
    <t>01</t>
  </si>
  <si>
    <t>02</t>
  </si>
  <si>
    <t>林業</t>
  </si>
  <si>
    <t>03</t>
  </si>
  <si>
    <t>04</t>
  </si>
  <si>
    <t>05</t>
  </si>
  <si>
    <t>飲食料品</t>
  </si>
  <si>
    <t>06</t>
  </si>
  <si>
    <t>07</t>
  </si>
  <si>
    <t>08</t>
  </si>
  <si>
    <t>09</t>
  </si>
  <si>
    <t>10</t>
  </si>
  <si>
    <t>プラスチック・ゴム製品</t>
  </si>
  <si>
    <t>11</t>
  </si>
  <si>
    <t>12</t>
  </si>
  <si>
    <t>13</t>
  </si>
  <si>
    <t>14</t>
  </si>
  <si>
    <t>15</t>
  </si>
  <si>
    <t>16</t>
  </si>
  <si>
    <t>17</t>
  </si>
  <si>
    <t>18</t>
  </si>
  <si>
    <t>19</t>
  </si>
  <si>
    <t>20</t>
  </si>
  <si>
    <t>情報通信機器</t>
  </si>
  <si>
    <t>21</t>
  </si>
  <si>
    <t>輸送機械</t>
  </si>
  <si>
    <t>22</t>
  </si>
  <si>
    <t>23</t>
  </si>
  <si>
    <t>24</t>
  </si>
  <si>
    <t>電力・ガス・熱供給</t>
  </si>
  <si>
    <t>25</t>
  </si>
  <si>
    <t>水道</t>
  </si>
  <si>
    <t>26</t>
  </si>
  <si>
    <t>27</t>
  </si>
  <si>
    <t>28</t>
  </si>
  <si>
    <t>29</t>
  </si>
  <si>
    <t>30</t>
  </si>
  <si>
    <t>運輸・郵便</t>
  </si>
  <si>
    <t>31</t>
  </si>
  <si>
    <t>32</t>
  </si>
  <si>
    <t>33</t>
  </si>
  <si>
    <t>34</t>
  </si>
  <si>
    <t>35</t>
  </si>
  <si>
    <t>他に分類されない会員制団体</t>
  </si>
  <si>
    <t>36</t>
  </si>
  <si>
    <t>37</t>
  </si>
  <si>
    <t>38</t>
  </si>
  <si>
    <t>39</t>
  </si>
  <si>
    <t>運輸・郵便</t>
    <rPh sb="3" eb="5">
      <t>ユウビン</t>
    </rPh>
    <phoneticPr fontId="6"/>
  </si>
  <si>
    <t>飲食料品</t>
    <phoneticPr fontId="4"/>
  </si>
  <si>
    <t>飲食料品</t>
    <phoneticPr fontId="4"/>
  </si>
  <si>
    <t>鳥取県観光消費額試算ファイル ver.1.03</t>
    <rPh sb="0" eb="3">
      <t>トットリケン</t>
    </rPh>
    <rPh sb="3" eb="5">
      <t>カンコウ</t>
    </rPh>
    <rPh sb="5" eb="7">
      <t>ショウヒ</t>
    </rPh>
    <rPh sb="7" eb="8">
      <t>ガク</t>
    </rPh>
    <rPh sb="8" eb="10">
      <t>シサン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</si>
</sst>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quot;）&quot;"/>
    <numFmt numFmtId="177" formatCode="#,##0;&quot;▲ &quot;#,##0"/>
    <numFmt numFmtId="178" formatCode="##00;\-##00"/>
    <numFmt numFmtId="179" formatCode="#,##0.00_ "/>
    <numFmt numFmtId="180" formatCode="#,##0_ "/>
    <numFmt numFmtId="181" formatCode="##00&quot;年&quot;"/>
  </numFmts>
  <fonts count="23" x14ac:knownFonts="1">
    <font>
      <sz val="11"/>
      <color theme="1"/>
      <name val="ＭＳ Ｐゴシック"/>
      <family val="3"/>
      <charset val="128"/>
      <scheme val="minor"/>
    </font>
    <font>
      <sz val="9"/>
      <name val="ＭＳ 明朝"/>
      <family val="1"/>
      <charset val="128"/>
    </font>
    <font>
      <sz val="10"/>
      <name val="ＭＳ Ｐゴシック"/>
      <family val="3"/>
      <charset val="128"/>
    </font>
    <font>
      <b/>
      <sz val="12"/>
      <name val="ＭＳ Ｐゴシック"/>
      <family val="3"/>
      <charset val="128"/>
    </font>
    <font>
      <sz val="6"/>
      <name val="ＭＳ 明朝"/>
      <family val="1"/>
      <charset val="128"/>
    </font>
    <font>
      <sz val="6"/>
      <name val="ＭＳ Ｐゴシック"/>
      <family val="3"/>
      <charset val="128"/>
    </font>
    <font>
      <sz val="11"/>
      <color indexed="20"/>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0"/>
      <name val="ＭＳ ゴシック"/>
      <family val="3"/>
      <charset val="128"/>
    </font>
    <font>
      <b/>
      <sz val="12"/>
      <color indexed="56"/>
      <name val="ＭＳ Ｐゴシック"/>
      <family val="3"/>
      <charset val="128"/>
    </font>
    <font>
      <b/>
      <sz val="10"/>
      <color indexed="10"/>
      <name val="ＭＳ Ｐゴシック"/>
      <family val="3"/>
      <charset val="128"/>
    </font>
    <font>
      <sz val="9"/>
      <name val="ＭＳ Ｐゴシック"/>
      <family val="3"/>
      <charset val="128"/>
    </font>
    <font>
      <sz val="10"/>
      <color indexed="81"/>
      <name val="ＭＳ Ｐゴシック"/>
      <family val="3"/>
      <charset val="128"/>
    </font>
    <font>
      <sz val="10.5"/>
      <color indexed="8"/>
      <name val="ＭＳ Ｐゴシック"/>
      <family val="3"/>
      <charset val="128"/>
    </font>
    <font>
      <b/>
      <sz val="10"/>
      <color indexed="56"/>
      <name val="ＭＳ Ｐゴシック"/>
      <family val="3"/>
      <charset val="128"/>
    </font>
    <font>
      <sz val="10"/>
      <color indexed="62"/>
      <name val="ＭＳ ゴシック"/>
      <family val="3"/>
      <charset val="128"/>
    </font>
    <font>
      <sz val="11"/>
      <color theme="1"/>
      <name val="ＭＳ Ｐゴシック"/>
      <family val="3"/>
      <charset val="128"/>
      <scheme val="minor"/>
    </font>
    <font>
      <sz val="10"/>
      <color theme="1"/>
      <name val="ＭＳ ゴシック"/>
      <family val="3"/>
      <charset val="128"/>
    </font>
    <font>
      <sz val="10"/>
      <color theme="1"/>
      <name val="ＭＳ Ｐゴシック"/>
      <family val="3"/>
      <charset val="128"/>
    </font>
    <font>
      <b/>
      <sz val="12"/>
      <color theme="3"/>
      <name val="ＭＳ Ｐゴシック"/>
      <family val="3"/>
      <charset val="128"/>
    </font>
    <font>
      <sz val="9"/>
      <color theme="3"/>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style="thin">
        <color theme="1"/>
      </left>
      <right style="thin">
        <color theme="1"/>
      </right>
      <top style="thin">
        <color theme="1"/>
      </top>
      <bottom/>
      <diagonal/>
    </border>
    <border>
      <left/>
      <right style="thin">
        <color theme="1"/>
      </right>
      <top style="thin">
        <color theme="1"/>
      </top>
      <bottom/>
      <diagonal/>
    </border>
    <border>
      <left/>
      <right/>
      <top style="thin">
        <color theme="1"/>
      </top>
      <bottom/>
      <diagonal/>
    </border>
    <border>
      <left style="thin">
        <color theme="1"/>
      </left>
      <right/>
      <top/>
      <bottom/>
      <diagonal/>
    </border>
    <border>
      <left style="thin">
        <color theme="1"/>
      </left>
      <right style="thin">
        <color theme="1"/>
      </right>
      <top/>
      <bottom/>
      <diagonal/>
    </border>
    <border>
      <left/>
      <right style="thin">
        <color theme="1"/>
      </right>
      <top/>
      <bottom/>
      <diagonal/>
    </border>
    <border>
      <left style="thin">
        <color theme="1"/>
      </left>
      <right/>
      <top style="hair">
        <color theme="1"/>
      </top>
      <bottom/>
      <diagonal/>
    </border>
    <border>
      <left style="thin">
        <color theme="1"/>
      </left>
      <right style="thin">
        <color theme="1"/>
      </right>
      <top style="hair">
        <color theme="1"/>
      </top>
      <bottom/>
      <diagonal/>
    </border>
    <border>
      <left/>
      <right style="thin">
        <color theme="1"/>
      </right>
      <top style="hair">
        <color theme="1"/>
      </top>
      <bottom/>
      <diagonal/>
    </border>
    <border>
      <left/>
      <right/>
      <top style="hair">
        <color theme="1"/>
      </top>
      <bottom/>
      <diagonal/>
    </border>
    <border>
      <left style="thin">
        <color theme="1"/>
      </left>
      <right/>
      <top/>
      <bottom style="hair">
        <color theme="1"/>
      </bottom>
      <diagonal/>
    </border>
    <border>
      <left style="thin">
        <color theme="1"/>
      </left>
      <right style="thin">
        <color theme="1"/>
      </right>
      <top/>
      <bottom style="hair">
        <color theme="1"/>
      </bottom>
      <diagonal/>
    </border>
    <border>
      <left/>
      <right style="thin">
        <color theme="1"/>
      </right>
      <top/>
      <bottom style="hair">
        <color theme="1"/>
      </bottom>
      <diagonal/>
    </border>
    <border>
      <left/>
      <right/>
      <top/>
      <bottom style="hair">
        <color theme="1"/>
      </bottom>
      <diagonal/>
    </border>
    <border>
      <left style="thin">
        <color theme="1"/>
      </left>
      <right/>
      <top/>
      <bottom style="thin">
        <color theme="1"/>
      </bottom>
      <diagonal/>
    </border>
    <border>
      <left style="thin">
        <color theme="1"/>
      </left>
      <right style="thin">
        <color theme="1"/>
      </right>
      <top/>
      <bottom style="thin">
        <color theme="1"/>
      </bottom>
      <diagonal/>
    </border>
    <border>
      <left/>
      <right style="thin">
        <color theme="1"/>
      </right>
      <top/>
      <bottom style="thin">
        <color theme="1"/>
      </bottom>
      <diagonal/>
    </border>
    <border>
      <left/>
      <right/>
      <top/>
      <bottom style="thin">
        <color theme="1"/>
      </bottom>
      <diagonal/>
    </border>
    <border>
      <left/>
      <right/>
      <top style="thin">
        <color theme="1"/>
      </top>
      <bottom style="thin">
        <color theme="1"/>
      </bottom>
      <diagonal/>
    </border>
    <border>
      <left style="hair">
        <color theme="1"/>
      </left>
      <right style="thin">
        <color theme="1"/>
      </right>
      <top style="thin">
        <color indexed="64"/>
      </top>
      <bottom/>
      <diagonal/>
    </border>
    <border>
      <left style="hair">
        <color theme="1"/>
      </left>
      <right style="thin">
        <color theme="1"/>
      </right>
      <top style="thin">
        <color theme="1"/>
      </top>
      <bottom/>
      <diagonal/>
    </border>
    <border>
      <left style="hair">
        <color theme="1"/>
      </left>
      <right style="thin">
        <color theme="1"/>
      </right>
      <top/>
      <bottom/>
      <diagonal/>
    </border>
    <border>
      <left style="thin">
        <color theme="1"/>
      </left>
      <right/>
      <top/>
      <bottom style="double">
        <color theme="1"/>
      </bottom>
      <diagonal/>
    </border>
    <border>
      <left/>
      <right/>
      <top/>
      <bottom style="double">
        <color theme="1"/>
      </bottom>
      <diagonal/>
    </border>
    <border>
      <left/>
      <right style="thin">
        <color theme="1"/>
      </right>
      <top/>
      <bottom style="double">
        <color theme="1"/>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thin">
        <color theme="1"/>
      </right>
      <top style="double">
        <color theme="1"/>
      </top>
      <bottom style="thin">
        <color theme="1"/>
      </bottom>
      <diagonal/>
    </border>
    <border>
      <left style="hair">
        <color theme="1"/>
      </left>
      <right style="thin">
        <color theme="1"/>
      </right>
      <top style="hair">
        <color theme="1"/>
      </top>
      <bottom/>
      <diagonal/>
    </border>
    <border>
      <left style="hair">
        <color theme="1"/>
      </left>
      <right style="thin">
        <color theme="1"/>
      </right>
      <top/>
      <bottom style="hair">
        <color theme="1"/>
      </bottom>
      <diagonal/>
    </border>
    <border>
      <left style="thin">
        <color theme="1"/>
      </left>
      <right style="thin">
        <color theme="1"/>
      </right>
      <top/>
      <bottom style="double">
        <color theme="1"/>
      </bottom>
      <diagonal/>
    </border>
    <border>
      <left style="hair">
        <color theme="1"/>
      </left>
      <right style="thin">
        <color theme="1"/>
      </right>
      <top/>
      <bottom style="double">
        <color theme="1"/>
      </bottom>
      <diagonal/>
    </border>
    <border>
      <left style="hair">
        <color theme="1"/>
      </left>
      <right style="thin">
        <color theme="1"/>
      </right>
      <top/>
      <bottom style="thin">
        <color indexed="64"/>
      </bottom>
      <diagonal/>
    </border>
    <border>
      <left/>
      <right style="thin">
        <color indexed="64"/>
      </right>
      <top style="thin">
        <color theme="1"/>
      </top>
      <bottom style="thin">
        <color theme="1"/>
      </bottom>
      <diagonal/>
    </border>
  </borders>
  <cellStyleXfs count="8">
    <xf numFmtId="0" fontId="0" fillId="0" borderId="0">
      <alignment vertical="center"/>
    </xf>
    <xf numFmtId="38" fontId="7" fillId="0" borderId="0" applyFont="0" applyFill="0" applyBorder="0" applyAlignment="0" applyProtection="0"/>
    <xf numFmtId="38" fontId="1" fillId="0" borderId="0" applyFont="0" applyFill="0" applyBorder="0" applyAlignment="0" applyProtection="0"/>
    <xf numFmtId="0" fontId="7" fillId="0" borderId="0"/>
    <xf numFmtId="0" fontId="18" fillId="0" borderId="0">
      <alignment vertical="center"/>
    </xf>
    <xf numFmtId="0" fontId="1" fillId="0" borderId="0"/>
    <xf numFmtId="0" fontId="7" fillId="0" borderId="0">
      <alignment vertical="center"/>
    </xf>
    <xf numFmtId="0" fontId="8" fillId="0" borderId="0"/>
  </cellStyleXfs>
  <cellXfs count="121">
    <xf numFmtId="0" fontId="0" fillId="0" borderId="0" xfId="0">
      <alignment vertical="center"/>
    </xf>
    <xf numFmtId="0" fontId="19" fillId="2" borderId="0" xfId="0" applyFont="1" applyFill="1" applyProtection="1">
      <alignment vertical="center"/>
      <protection hidden="1"/>
    </xf>
    <xf numFmtId="38" fontId="3" fillId="2" borderId="0" xfId="2" applyFont="1" applyFill="1" applyBorder="1" applyAlignment="1" applyProtection="1">
      <alignment vertical="center"/>
      <protection hidden="1"/>
    </xf>
    <xf numFmtId="176" fontId="2" fillId="2" borderId="0" xfId="0" applyNumberFormat="1" applyFont="1" applyFill="1" applyAlignment="1" applyProtection="1">
      <alignment horizontal="left" vertical="center"/>
      <protection hidden="1"/>
    </xf>
    <xf numFmtId="0" fontId="2" fillId="3" borderId="5" xfId="0" applyFont="1" applyFill="1" applyBorder="1" applyAlignment="1" applyProtection="1">
      <alignment horizontal="centerContinuous" vertical="center" wrapText="1"/>
      <protection hidden="1"/>
    </xf>
    <xf numFmtId="0" fontId="19" fillId="3" borderId="6" xfId="0" applyFont="1" applyFill="1" applyBorder="1" applyAlignment="1" applyProtection="1">
      <alignment horizontal="centerContinuous" vertical="center" wrapText="1"/>
      <protection hidden="1"/>
    </xf>
    <xf numFmtId="0" fontId="19" fillId="3" borderId="7" xfId="0" applyFont="1" applyFill="1" applyBorder="1" applyAlignment="1" applyProtection="1">
      <alignment horizontal="center" vertical="center"/>
      <protection hidden="1"/>
    </xf>
    <xf numFmtId="178" fontId="10" fillId="3" borderId="8" xfId="2" applyNumberFormat="1" applyFont="1" applyFill="1" applyBorder="1" applyAlignment="1" applyProtection="1">
      <alignment horizontal="center" vertical="center"/>
      <protection hidden="1"/>
    </xf>
    <xf numFmtId="0" fontId="2" fillId="3" borderId="9" xfId="6" applyFont="1" applyFill="1" applyBorder="1" applyAlignment="1" applyProtection="1">
      <alignment horizontal="left" vertical="center"/>
      <protection hidden="1"/>
    </xf>
    <xf numFmtId="180" fontId="10" fillId="3" borderId="10" xfId="6" applyNumberFormat="1" applyFont="1" applyFill="1" applyBorder="1" applyProtection="1">
      <alignment vertical="center"/>
      <protection hidden="1"/>
    </xf>
    <xf numFmtId="180" fontId="10" fillId="3" borderId="11" xfId="6" applyNumberFormat="1" applyFont="1" applyFill="1" applyBorder="1" applyProtection="1">
      <alignment vertical="center"/>
      <protection hidden="1"/>
    </xf>
    <xf numFmtId="178" fontId="10" fillId="3" borderId="12" xfId="2" applyNumberFormat="1" applyFont="1" applyFill="1" applyBorder="1" applyAlignment="1" applyProtection="1">
      <alignment horizontal="center" vertical="center"/>
      <protection hidden="1"/>
    </xf>
    <xf numFmtId="0" fontId="2" fillId="3" borderId="13" xfId="6" applyFont="1" applyFill="1" applyBorder="1" applyAlignment="1" applyProtection="1">
      <alignment horizontal="left" vertical="center"/>
      <protection hidden="1"/>
    </xf>
    <xf numFmtId="180" fontId="10" fillId="3" borderId="14" xfId="6" applyNumberFormat="1" applyFont="1" applyFill="1" applyBorder="1" applyProtection="1">
      <alignment vertical="center"/>
      <protection hidden="1"/>
    </xf>
    <xf numFmtId="180" fontId="10" fillId="3" borderId="0" xfId="6" applyNumberFormat="1" applyFont="1" applyFill="1" applyProtection="1">
      <alignment vertical="center"/>
      <protection hidden="1"/>
    </xf>
    <xf numFmtId="178" fontId="10" fillId="3" borderId="15" xfId="2" applyNumberFormat="1" applyFont="1" applyFill="1" applyBorder="1" applyAlignment="1" applyProtection="1">
      <alignment horizontal="center" vertical="center"/>
      <protection hidden="1"/>
    </xf>
    <xf numFmtId="0" fontId="2" fillId="3" borderId="16" xfId="6" applyFont="1" applyFill="1" applyBorder="1" applyAlignment="1" applyProtection="1">
      <alignment horizontal="left" vertical="center"/>
      <protection hidden="1"/>
    </xf>
    <xf numFmtId="180" fontId="10" fillId="3" borderId="17" xfId="6" applyNumberFormat="1" applyFont="1" applyFill="1" applyBorder="1" applyProtection="1">
      <alignment vertical="center"/>
      <protection hidden="1"/>
    </xf>
    <xf numFmtId="180" fontId="10" fillId="3" borderId="18" xfId="6" applyNumberFormat="1" applyFont="1" applyFill="1" applyBorder="1" applyProtection="1">
      <alignment vertical="center"/>
      <protection hidden="1"/>
    </xf>
    <xf numFmtId="178" fontId="10" fillId="3" borderId="19" xfId="2" applyNumberFormat="1" applyFont="1" applyFill="1" applyBorder="1" applyAlignment="1" applyProtection="1">
      <alignment horizontal="center" vertical="center"/>
      <protection hidden="1"/>
    </xf>
    <xf numFmtId="0" fontId="2" fillId="3" borderId="20" xfId="6" applyFont="1" applyFill="1" applyBorder="1" applyAlignment="1" applyProtection="1">
      <alignment horizontal="left" vertical="center"/>
      <protection hidden="1"/>
    </xf>
    <xf numFmtId="180" fontId="10" fillId="3" borderId="21" xfId="6" applyNumberFormat="1" applyFont="1" applyFill="1" applyBorder="1" applyProtection="1">
      <alignment vertical="center"/>
      <protection hidden="1"/>
    </xf>
    <xf numFmtId="180" fontId="10" fillId="3" borderId="22" xfId="6" applyNumberFormat="1" applyFont="1" applyFill="1" applyBorder="1" applyProtection="1">
      <alignment vertical="center"/>
      <protection hidden="1"/>
    </xf>
    <xf numFmtId="178" fontId="10" fillId="3" borderId="23" xfId="2" applyNumberFormat="1" applyFont="1" applyFill="1" applyBorder="1" applyAlignment="1" applyProtection="1">
      <alignment horizontal="center" vertical="center"/>
      <protection hidden="1"/>
    </xf>
    <xf numFmtId="0" fontId="2" fillId="3" borderId="24" xfId="6" applyFont="1" applyFill="1" applyBorder="1" applyAlignment="1" applyProtection="1">
      <alignment horizontal="left" vertical="center"/>
      <protection hidden="1"/>
    </xf>
    <xf numFmtId="180" fontId="10" fillId="3" borderId="25" xfId="6" applyNumberFormat="1" applyFont="1" applyFill="1" applyBorder="1" applyProtection="1">
      <alignment vertical="center"/>
      <protection hidden="1"/>
    </xf>
    <xf numFmtId="180" fontId="10" fillId="3" borderId="26" xfId="6" applyNumberFormat="1" applyFont="1" applyFill="1" applyBorder="1" applyProtection="1">
      <alignment vertical="center"/>
      <protection hidden="1"/>
    </xf>
    <xf numFmtId="178" fontId="10" fillId="2" borderId="0" xfId="2" applyNumberFormat="1" applyFont="1" applyFill="1" applyBorder="1" applyAlignment="1" applyProtection="1">
      <alignment horizontal="center" vertical="center"/>
      <protection hidden="1"/>
    </xf>
    <xf numFmtId="0" fontId="2" fillId="2" borderId="0" xfId="6" applyFont="1" applyFill="1" applyAlignment="1" applyProtection="1">
      <alignment horizontal="left" vertical="center"/>
      <protection hidden="1"/>
    </xf>
    <xf numFmtId="180" fontId="10" fillId="2" borderId="0" xfId="6" applyNumberFormat="1" applyFont="1" applyFill="1" applyProtection="1">
      <alignment vertical="center"/>
      <protection hidden="1"/>
    </xf>
    <xf numFmtId="0" fontId="2" fillId="3" borderId="6" xfId="0" applyFont="1" applyFill="1" applyBorder="1" applyAlignment="1" applyProtection="1">
      <alignment horizontal="centerContinuous" vertical="center" wrapText="1"/>
      <protection hidden="1"/>
    </xf>
    <xf numFmtId="0" fontId="19" fillId="3" borderId="6" xfId="0" applyFont="1" applyFill="1" applyBorder="1" applyAlignment="1" applyProtection="1">
      <alignment horizontal="center" vertical="center"/>
      <protection hidden="1"/>
    </xf>
    <xf numFmtId="178" fontId="10" fillId="3" borderId="9" xfId="2" applyNumberFormat="1" applyFont="1" applyFill="1" applyBorder="1" applyAlignment="1" applyProtection="1">
      <alignment horizontal="center" vertical="center"/>
      <protection hidden="1"/>
    </xf>
    <xf numFmtId="0" fontId="20" fillId="3" borderId="9" xfId="0" applyFont="1" applyFill="1" applyBorder="1" applyAlignment="1" applyProtection="1">
      <alignment horizontal="left" vertical="center"/>
      <protection hidden="1"/>
    </xf>
    <xf numFmtId="177" fontId="19" fillId="2" borderId="11" xfId="0" applyNumberFormat="1" applyFont="1" applyFill="1" applyBorder="1" applyProtection="1">
      <alignment vertical="center"/>
      <protection hidden="1"/>
    </xf>
    <xf numFmtId="177" fontId="19" fillId="2" borderId="10" xfId="0" applyNumberFormat="1" applyFont="1" applyFill="1" applyBorder="1" applyProtection="1">
      <alignment vertical="center"/>
      <protection hidden="1"/>
    </xf>
    <xf numFmtId="178" fontId="10" fillId="3" borderId="13" xfId="2" applyNumberFormat="1" applyFont="1" applyFill="1" applyBorder="1" applyAlignment="1" applyProtection="1">
      <alignment horizontal="center" vertical="center"/>
      <protection hidden="1"/>
    </xf>
    <xf numFmtId="0" fontId="20" fillId="3" borderId="13" xfId="0" applyFont="1" applyFill="1" applyBorder="1" applyAlignment="1" applyProtection="1">
      <alignment horizontal="left" vertical="center"/>
      <protection hidden="1"/>
    </xf>
    <xf numFmtId="177" fontId="19" fillId="2" borderId="0" xfId="0" applyNumberFormat="1" applyFont="1" applyFill="1" applyProtection="1">
      <alignment vertical="center"/>
      <protection hidden="1"/>
    </xf>
    <xf numFmtId="177" fontId="19" fillId="2" borderId="14" xfId="0" applyNumberFormat="1" applyFont="1" applyFill="1" applyBorder="1" applyProtection="1">
      <alignment vertical="center"/>
      <protection hidden="1"/>
    </xf>
    <xf numFmtId="0" fontId="20" fillId="3" borderId="13" xfId="0" applyFont="1" applyFill="1" applyBorder="1" applyAlignment="1" applyProtection="1">
      <alignment horizontal="left" vertical="center" indent="1"/>
      <protection hidden="1"/>
    </xf>
    <xf numFmtId="177" fontId="19" fillId="3" borderId="0" xfId="0" applyNumberFormat="1" applyFont="1" applyFill="1" applyProtection="1">
      <alignment vertical="center"/>
      <protection hidden="1"/>
    </xf>
    <xf numFmtId="177" fontId="19" fillId="3" borderId="14" xfId="0" applyNumberFormat="1" applyFont="1" applyFill="1" applyBorder="1" applyProtection="1">
      <alignment vertical="center"/>
      <protection hidden="1"/>
    </xf>
    <xf numFmtId="178" fontId="10" fillId="3" borderId="24" xfId="2" applyNumberFormat="1" applyFont="1" applyFill="1" applyBorder="1" applyAlignment="1" applyProtection="1">
      <alignment horizontal="center" vertical="center"/>
      <protection hidden="1"/>
    </xf>
    <xf numFmtId="0" fontId="20" fillId="3" borderId="24" xfId="0" applyFont="1" applyFill="1" applyBorder="1" applyAlignment="1" applyProtection="1">
      <alignment horizontal="left" vertical="center"/>
      <protection hidden="1"/>
    </xf>
    <xf numFmtId="0" fontId="20" fillId="3" borderId="24" xfId="0" applyFont="1" applyFill="1" applyBorder="1" applyAlignment="1" applyProtection="1">
      <alignment horizontal="left" vertical="center" indent="1"/>
      <protection hidden="1"/>
    </xf>
    <xf numFmtId="177" fontId="19" fillId="3" borderId="26" xfId="0" applyNumberFormat="1" applyFont="1" applyFill="1" applyBorder="1" applyProtection="1">
      <alignment vertical="center"/>
      <protection hidden="1"/>
    </xf>
    <xf numFmtId="177" fontId="19" fillId="3" borderId="25" xfId="0" applyNumberFormat="1" applyFont="1" applyFill="1" applyBorder="1" applyProtection="1">
      <alignment vertical="center"/>
      <protection hidden="1"/>
    </xf>
    <xf numFmtId="177" fontId="19" fillId="2" borderId="26" xfId="0" applyNumberFormat="1" applyFont="1" applyFill="1" applyBorder="1" applyProtection="1">
      <alignment vertical="center"/>
      <protection hidden="1"/>
    </xf>
    <xf numFmtId="177" fontId="19" fillId="2" borderId="25" xfId="0" applyNumberFormat="1" applyFont="1" applyFill="1" applyBorder="1" applyProtection="1">
      <alignment vertical="center"/>
      <protection hidden="1"/>
    </xf>
    <xf numFmtId="0" fontId="20" fillId="2" borderId="9" xfId="0" applyFont="1" applyFill="1" applyBorder="1" applyAlignment="1" applyProtection="1">
      <alignment horizontal="left" vertical="center"/>
      <protection hidden="1"/>
    </xf>
    <xf numFmtId="0" fontId="20" fillId="2" borderId="13" xfId="0" applyFont="1" applyFill="1" applyBorder="1" applyAlignment="1" applyProtection="1">
      <alignment horizontal="left" vertical="center"/>
      <protection hidden="1"/>
    </xf>
    <xf numFmtId="0" fontId="20" fillId="2" borderId="24" xfId="0" applyFont="1" applyFill="1" applyBorder="1" applyAlignment="1" applyProtection="1">
      <alignment horizontal="left" vertical="center"/>
      <protection hidden="1"/>
    </xf>
    <xf numFmtId="0" fontId="2" fillId="2" borderId="0" xfId="6" applyFont="1" applyFill="1" applyProtection="1">
      <alignment vertical="center"/>
      <protection hidden="1"/>
    </xf>
    <xf numFmtId="38" fontId="2" fillId="2" borderId="0" xfId="2" applyFont="1" applyFill="1" applyBorder="1" applyAlignment="1" applyProtection="1">
      <protection hidden="1"/>
    </xf>
    <xf numFmtId="38" fontId="2" fillId="2" borderId="0" xfId="2" applyFont="1" applyFill="1" applyBorder="1" applyAlignment="1" applyProtection="1">
      <alignment vertical="center"/>
      <protection hidden="1"/>
    </xf>
    <xf numFmtId="0" fontId="21" fillId="2" borderId="0" xfId="4" applyFont="1" applyFill="1" applyProtection="1">
      <alignment vertical="center"/>
      <protection hidden="1"/>
    </xf>
    <xf numFmtId="0" fontId="12" fillId="2" borderId="0" xfId="5" applyFont="1" applyFill="1" applyAlignment="1" applyProtection="1">
      <alignment vertical="center"/>
      <protection hidden="1"/>
    </xf>
    <xf numFmtId="0" fontId="2" fillId="4" borderId="5" xfId="6" applyFont="1" applyFill="1" applyBorder="1" applyAlignment="1" applyProtection="1">
      <alignment horizontal="centerContinuous" vertical="center"/>
      <protection hidden="1"/>
    </xf>
    <xf numFmtId="0" fontId="2" fillId="4" borderId="27" xfId="6" applyFont="1" applyFill="1" applyBorder="1" applyAlignment="1" applyProtection="1">
      <alignment horizontal="centerContinuous" vertical="center"/>
      <protection hidden="1"/>
    </xf>
    <xf numFmtId="0" fontId="2" fillId="4" borderId="7" xfId="6" applyFont="1" applyFill="1" applyBorder="1" applyAlignment="1" applyProtection="1">
      <alignment horizontal="centerContinuous" vertical="center"/>
      <protection hidden="1"/>
    </xf>
    <xf numFmtId="0" fontId="2" fillId="4" borderId="8" xfId="6" applyFont="1" applyFill="1" applyBorder="1" applyAlignment="1" applyProtection="1">
      <alignment horizontal="centerContinuous" vertical="center"/>
      <protection hidden="1"/>
    </xf>
    <xf numFmtId="0" fontId="2" fillId="4" borderId="11" xfId="6" applyFont="1" applyFill="1" applyBorder="1" applyAlignment="1" applyProtection="1">
      <alignment horizontal="centerContinuous" vertical="center"/>
      <protection hidden="1"/>
    </xf>
    <xf numFmtId="0" fontId="2" fillId="4" borderId="10" xfId="6" applyFont="1" applyFill="1" applyBorder="1" applyAlignment="1" applyProtection="1">
      <alignment horizontal="centerContinuous" vertical="center"/>
      <protection hidden="1"/>
    </xf>
    <xf numFmtId="38" fontId="2" fillId="4" borderId="1" xfId="2" applyFont="1" applyFill="1" applyBorder="1" applyAlignment="1" applyProtection="1">
      <alignment horizontal="center" vertical="center" wrapText="1"/>
      <protection hidden="1"/>
    </xf>
    <xf numFmtId="0" fontId="2" fillId="4" borderId="9" xfId="6" applyFont="1" applyFill="1" applyBorder="1" applyAlignment="1" applyProtection="1">
      <alignment horizontal="center" vertical="center"/>
      <protection hidden="1"/>
    </xf>
    <xf numFmtId="0" fontId="2" fillId="4" borderId="2" xfId="6" applyFont="1" applyFill="1" applyBorder="1" applyAlignment="1" applyProtection="1">
      <alignment horizontal="center" vertical="center" wrapText="1"/>
      <protection hidden="1"/>
    </xf>
    <xf numFmtId="0" fontId="2" fillId="4" borderId="28" xfId="6" applyFont="1" applyFill="1" applyBorder="1" applyAlignment="1" applyProtection="1">
      <alignment horizontal="center" vertical="center" wrapText="1"/>
      <protection hidden="1"/>
    </xf>
    <xf numFmtId="0" fontId="2" fillId="2" borderId="8" xfId="6" applyFont="1" applyFill="1" applyBorder="1" applyAlignment="1" applyProtection="1">
      <alignment horizontal="left" vertical="center" indent="1"/>
      <protection hidden="1"/>
    </xf>
    <xf numFmtId="180" fontId="10" fillId="0" borderId="11" xfId="6" applyNumberFormat="1" applyFont="1" applyBorder="1" applyProtection="1">
      <alignment vertical="center"/>
      <protection hidden="1"/>
    </xf>
    <xf numFmtId="0" fontId="2" fillId="2" borderId="10" xfId="6" applyFont="1" applyFill="1" applyBorder="1" applyAlignment="1" applyProtection="1">
      <alignment horizontal="left" vertical="center"/>
      <protection hidden="1"/>
    </xf>
    <xf numFmtId="178" fontId="10" fillId="2" borderId="8" xfId="2" applyNumberFormat="1" applyFont="1" applyFill="1" applyBorder="1" applyAlignment="1" applyProtection="1">
      <alignment horizontal="center" vertical="center"/>
      <protection hidden="1"/>
    </xf>
    <xf numFmtId="0" fontId="2" fillId="2" borderId="9" xfId="6" applyFont="1" applyFill="1" applyBorder="1" applyAlignment="1" applyProtection="1">
      <alignment horizontal="left" vertical="center" indent="1"/>
      <protection hidden="1"/>
    </xf>
    <xf numFmtId="179" fontId="10" fillId="2" borderId="11" xfId="6" applyNumberFormat="1" applyFont="1" applyFill="1" applyBorder="1" applyProtection="1">
      <alignment vertical="center"/>
      <protection hidden="1"/>
    </xf>
    <xf numFmtId="179" fontId="10" fillId="3" borderId="29" xfId="6" applyNumberFormat="1" applyFont="1" applyFill="1" applyBorder="1" applyProtection="1">
      <alignment vertical="center"/>
      <protection hidden="1"/>
    </xf>
    <xf numFmtId="0" fontId="20" fillId="2" borderId="12" xfId="0" applyFont="1" applyFill="1" applyBorder="1" applyAlignment="1" applyProtection="1">
      <alignment horizontal="left" vertical="center" indent="1"/>
      <protection hidden="1"/>
    </xf>
    <xf numFmtId="180" fontId="10" fillId="0" borderId="0" xfId="6" applyNumberFormat="1" applyFont="1" applyProtection="1">
      <alignment vertical="center"/>
      <protection hidden="1"/>
    </xf>
    <xf numFmtId="0" fontId="2" fillId="2" borderId="14" xfId="6" applyFont="1" applyFill="1" applyBorder="1" applyAlignment="1" applyProtection="1">
      <alignment horizontal="left" vertical="center"/>
      <protection hidden="1"/>
    </xf>
    <xf numFmtId="178" fontId="10" fillId="2" borderId="12" xfId="2" applyNumberFormat="1" applyFont="1" applyFill="1" applyBorder="1" applyAlignment="1" applyProtection="1">
      <alignment horizontal="center" vertical="center"/>
      <protection hidden="1"/>
    </xf>
    <xf numFmtId="0" fontId="2" fillId="2" borderId="13" xfId="6" applyFont="1" applyFill="1" applyBorder="1" applyAlignment="1" applyProtection="1">
      <alignment horizontal="left" vertical="center" indent="1"/>
      <protection hidden="1"/>
    </xf>
    <xf numFmtId="179" fontId="10" fillId="2" borderId="0" xfId="6" applyNumberFormat="1" applyFont="1" applyFill="1" applyProtection="1">
      <alignment vertical="center"/>
      <protection hidden="1"/>
    </xf>
    <xf numFmtId="179" fontId="10" fillId="3" borderId="30" xfId="6" applyNumberFormat="1" applyFont="1" applyFill="1" applyBorder="1" applyProtection="1">
      <alignment vertical="center"/>
      <protection hidden="1"/>
    </xf>
    <xf numFmtId="0" fontId="20" fillId="2" borderId="15" xfId="0" applyFont="1" applyFill="1" applyBorder="1" applyAlignment="1" applyProtection="1">
      <alignment horizontal="left" vertical="center" indent="1"/>
      <protection hidden="1"/>
    </xf>
    <xf numFmtId="180" fontId="10" fillId="0" borderId="18" xfId="6" applyNumberFormat="1" applyFont="1" applyBorder="1" applyProtection="1">
      <alignment vertical="center"/>
      <protection hidden="1"/>
    </xf>
    <xf numFmtId="0" fontId="2" fillId="2" borderId="17" xfId="6" applyFont="1" applyFill="1" applyBorder="1" applyAlignment="1" applyProtection="1">
      <alignment horizontal="left" vertical="center"/>
      <protection hidden="1"/>
    </xf>
    <xf numFmtId="0" fontId="20" fillId="2" borderId="31" xfId="0" applyFont="1" applyFill="1" applyBorder="1" applyAlignment="1" applyProtection="1">
      <alignment horizontal="left" vertical="center" indent="1"/>
      <protection hidden="1"/>
    </xf>
    <xf numFmtId="180" fontId="10" fillId="0" borderId="32" xfId="6" applyNumberFormat="1" applyFont="1" applyBorder="1" applyProtection="1">
      <alignment vertical="center"/>
      <protection hidden="1"/>
    </xf>
    <xf numFmtId="0" fontId="2" fillId="2" borderId="33" xfId="6" applyFont="1" applyFill="1" applyBorder="1" applyAlignment="1" applyProtection="1">
      <alignment horizontal="left" vertical="center"/>
      <protection hidden="1"/>
    </xf>
    <xf numFmtId="0" fontId="2" fillId="2" borderId="34" xfId="6" applyFont="1" applyFill="1" applyBorder="1" applyAlignment="1" applyProtection="1">
      <alignment horizontal="left" vertical="center" indent="1"/>
      <protection hidden="1"/>
    </xf>
    <xf numFmtId="180" fontId="10" fillId="2" borderId="35" xfId="6" applyNumberFormat="1" applyFont="1" applyFill="1" applyBorder="1" applyProtection="1">
      <alignment vertical="center"/>
      <protection hidden="1"/>
    </xf>
    <xf numFmtId="0" fontId="2" fillId="2" borderId="36" xfId="6" applyFont="1" applyFill="1" applyBorder="1" applyAlignment="1" applyProtection="1">
      <alignment horizontal="left" vertical="center"/>
      <protection hidden="1"/>
    </xf>
    <xf numFmtId="178" fontId="10" fillId="2" borderId="15" xfId="2" applyNumberFormat="1" applyFont="1" applyFill="1" applyBorder="1" applyAlignment="1" applyProtection="1">
      <alignment horizontal="center" vertical="center"/>
      <protection hidden="1"/>
    </xf>
    <xf numFmtId="0" fontId="2" fillId="2" borderId="16" xfId="6" applyFont="1" applyFill="1" applyBorder="1" applyAlignment="1" applyProtection="1">
      <alignment horizontal="left" vertical="center" indent="1"/>
      <protection hidden="1"/>
    </xf>
    <xf numFmtId="179" fontId="10" fillId="2" borderId="18" xfId="6" applyNumberFormat="1" applyFont="1" applyFill="1" applyBorder="1" applyProtection="1">
      <alignment vertical="center"/>
      <protection hidden="1"/>
    </xf>
    <xf numFmtId="179" fontId="10" fillId="3" borderId="37" xfId="6" applyNumberFormat="1" applyFont="1" applyFill="1" applyBorder="1" applyProtection="1">
      <alignment vertical="center"/>
      <protection hidden="1"/>
    </xf>
    <xf numFmtId="178" fontId="10" fillId="2" borderId="19" xfId="2" applyNumberFormat="1" applyFont="1" applyFill="1" applyBorder="1" applyAlignment="1" applyProtection="1">
      <alignment horizontal="center" vertical="center"/>
      <protection hidden="1"/>
    </xf>
    <xf numFmtId="0" fontId="2" fillId="2" borderId="20" xfId="6" applyFont="1" applyFill="1" applyBorder="1" applyAlignment="1" applyProtection="1">
      <alignment horizontal="left" vertical="center" indent="1"/>
      <protection hidden="1"/>
    </xf>
    <xf numFmtId="179" fontId="10" fillId="2" borderId="22" xfId="6" applyNumberFormat="1" applyFont="1" applyFill="1" applyBorder="1" applyProtection="1">
      <alignment vertical="center"/>
      <protection hidden="1"/>
    </xf>
    <xf numFmtId="179" fontId="10" fillId="3" borderId="38" xfId="6" applyNumberFormat="1" applyFont="1" applyFill="1" applyBorder="1" applyProtection="1">
      <alignment vertical="center"/>
      <protection hidden="1"/>
    </xf>
    <xf numFmtId="178" fontId="10" fillId="2" borderId="31" xfId="2" applyNumberFormat="1" applyFont="1" applyFill="1" applyBorder="1" applyAlignment="1" applyProtection="1">
      <alignment horizontal="center" vertical="center"/>
      <protection hidden="1"/>
    </xf>
    <xf numFmtId="0" fontId="2" fillId="2" borderId="39" xfId="6" applyFont="1" applyFill="1" applyBorder="1" applyAlignment="1" applyProtection="1">
      <alignment horizontal="left" vertical="center" indent="1"/>
      <protection hidden="1"/>
    </xf>
    <xf numFmtId="179" fontId="10" fillId="2" borderId="32" xfId="6" applyNumberFormat="1" applyFont="1" applyFill="1" applyBorder="1" applyProtection="1">
      <alignment vertical="center"/>
      <protection hidden="1"/>
    </xf>
    <xf numFmtId="179" fontId="10" fillId="3" borderId="40" xfId="6" applyNumberFormat="1" applyFont="1" applyFill="1" applyBorder="1" applyProtection="1">
      <alignment vertical="center"/>
      <protection hidden="1"/>
    </xf>
    <xf numFmtId="178" fontId="2" fillId="2" borderId="3" xfId="2" applyNumberFormat="1" applyFont="1" applyFill="1" applyBorder="1" applyAlignment="1" applyProtection="1">
      <alignment horizontal="center" vertical="center"/>
      <protection hidden="1"/>
    </xf>
    <xf numFmtId="0" fontId="2" fillId="2" borderId="24" xfId="6" applyFont="1" applyFill="1" applyBorder="1" applyAlignment="1" applyProtection="1">
      <alignment horizontal="left" vertical="center" indent="1"/>
      <protection hidden="1"/>
    </xf>
    <xf numFmtId="179" fontId="10" fillId="2" borderId="4" xfId="6" applyNumberFormat="1" applyFont="1" applyFill="1" applyBorder="1" applyProtection="1">
      <alignment vertical="center"/>
      <protection hidden="1"/>
    </xf>
    <xf numFmtId="179" fontId="10" fillId="3" borderId="41" xfId="6" applyNumberFormat="1" applyFont="1" applyFill="1" applyBorder="1" applyProtection="1">
      <alignment vertical="center"/>
      <protection hidden="1"/>
    </xf>
    <xf numFmtId="0" fontId="13" fillId="2" borderId="0" xfId="5" applyFont="1" applyFill="1" applyAlignment="1" applyProtection="1">
      <alignment vertical="center"/>
      <protection hidden="1"/>
    </xf>
    <xf numFmtId="0" fontId="2" fillId="2" borderId="5" xfId="6" applyFont="1" applyFill="1" applyBorder="1" applyAlignment="1" applyProtection="1">
      <alignment horizontal="center" vertical="center"/>
      <protection hidden="1"/>
    </xf>
    <xf numFmtId="0" fontId="2" fillId="2" borderId="7" xfId="6" applyFont="1" applyFill="1" applyBorder="1" applyAlignment="1" applyProtection="1">
      <alignment horizontal="center" vertical="center"/>
      <protection hidden="1"/>
    </xf>
    <xf numFmtId="38" fontId="22" fillId="2" borderId="0" xfId="2" applyFont="1" applyFill="1" applyBorder="1" applyAlignment="1" applyProtection="1">
      <protection hidden="1"/>
    </xf>
    <xf numFmtId="176" fontId="20" fillId="3" borderId="13" xfId="0" applyNumberFormat="1" applyFont="1" applyFill="1" applyBorder="1" applyAlignment="1" applyProtection="1">
      <alignment horizontal="left" vertical="center" indent="1"/>
      <protection hidden="1"/>
    </xf>
    <xf numFmtId="181" fontId="19" fillId="3" borderId="27" xfId="0" applyNumberFormat="1" applyFont="1" applyFill="1" applyBorder="1" applyAlignment="1" applyProtection="1">
      <alignment horizontal="center" vertical="center"/>
      <protection hidden="1"/>
    </xf>
    <xf numFmtId="181" fontId="19" fillId="3" borderId="42" xfId="0" applyNumberFormat="1" applyFont="1" applyFill="1" applyBorder="1" applyAlignment="1" applyProtection="1">
      <alignment horizontal="center" vertical="center"/>
      <protection hidden="1"/>
    </xf>
    <xf numFmtId="181" fontId="19" fillId="3" borderId="7" xfId="0" applyNumberFormat="1" applyFont="1" applyFill="1" applyBorder="1" applyAlignment="1" applyProtection="1">
      <alignment horizontal="center" vertical="center"/>
      <protection hidden="1"/>
    </xf>
    <xf numFmtId="0" fontId="10" fillId="0" borderId="27" xfId="6" applyFont="1" applyBorder="1" applyAlignment="1" applyProtection="1">
      <alignment horizontal="center" vertical="center"/>
      <protection hidden="1"/>
    </xf>
    <xf numFmtId="180" fontId="10" fillId="3" borderId="0" xfId="6" applyNumberFormat="1" applyFont="1" applyFill="1" applyBorder="1" applyProtection="1">
      <alignment vertical="center"/>
      <protection hidden="1"/>
    </xf>
    <xf numFmtId="177" fontId="19" fillId="2" borderId="0" xfId="0" applyNumberFormat="1" applyFont="1" applyFill="1" applyBorder="1" applyProtection="1">
      <alignment vertical="center"/>
      <protection hidden="1"/>
    </xf>
    <xf numFmtId="177" fontId="19" fillId="3" borderId="0" xfId="0" applyNumberFormat="1" applyFont="1" applyFill="1" applyBorder="1" applyProtection="1">
      <alignment vertical="center"/>
      <protection hidden="1"/>
    </xf>
    <xf numFmtId="0" fontId="19" fillId="2" borderId="0" xfId="0" applyFont="1" applyFill="1" applyBorder="1" applyProtection="1">
      <alignment vertical="center"/>
      <protection hidden="1"/>
    </xf>
    <xf numFmtId="180" fontId="10" fillId="2" borderId="0" xfId="6" applyNumberFormat="1" applyFont="1" applyFill="1" applyBorder="1" applyProtection="1">
      <alignment vertical="center"/>
      <protection hidden="1"/>
    </xf>
  </cellXfs>
  <cellStyles count="8">
    <cellStyle name="桁区切り 2" xfId="1" xr:uid="{00000000-0005-0000-0000-000000000000}"/>
    <cellStyle name="桁区切り 3"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_Book3" xfId="6" xr:uid="{00000000-0005-0000-0000-000006000000}"/>
    <cellStyle name="未定義"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autoPageBreaks="0"/>
  </sheetPr>
  <dimension ref="B1:O648"/>
  <sheetViews>
    <sheetView tabSelected="1" showOutlineSymbols="0" zoomScaleNormal="100" workbookViewId="0">
      <selection activeCell="J29" sqref="J29"/>
    </sheetView>
  </sheetViews>
  <sheetFormatPr defaultColWidth="6.625" defaultRowHeight="12.95" customHeight="1" x14ac:dyDescent="0.15"/>
  <cols>
    <col min="1" max="1" width="1.375" style="53" customWidth="1"/>
    <col min="2" max="2" width="16.625" style="53" customWidth="1"/>
    <col min="3" max="3" width="11.625" style="53" customWidth="1"/>
    <col min="4" max="4" width="3.625" style="53" customWidth="1"/>
    <col min="5" max="5" width="5.625" style="107" customWidth="1"/>
    <col min="6" max="6" width="6.75" style="107" bestFit="1" customWidth="1"/>
    <col min="7" max="7" width="3.625" style="107" customWidth="1"/>
    <col min="8" max="8" width="2.625" style="107" customWidth="1"/>
    <col min="9" max="9" width="8.625" style="107" customWidth="1"/>
    <col min="10" max="10" width="24.625" style="107" customWidth="1"/>
    <col min="11" max="12" width="8.625" style="107" customWidth="1"/>
    <col min="13" max="15" width="8.625" style="53" customWidth="1"/>
    <col min="16" max="16" width="1.625" style="53" customWidth="1"/>
    <col min="17" max="16384" width="6.625" style="53"/>
  </cols>
  <sheetData>
    <row r="1" spans="2:15" ht="20.100000000000001" customHeight="1" x14ac:dyDescent="0.15">
      <c r="B1" s="110" t="s">
        <v>153</v>
      </c>
      <c r="E1" s="53"/>
      <c r="F1" s="53"/>
      <c r="G1" s="53"/>
      <c r="H1" s="53"/>
      <c r="I1" s="53"/>
      <c r="J1" s="53"/>
      <c r="K1" s="53"/>
      <c r="L1" s="53"/>
    </row>
    <row r="2" spans="2:15" ht="20.100000000000001" customHeight="1" x14ac:dyDescent="0.15">
      <c r="B2" s="54" t="s">
        <v>94</v>
      </c>
      <c r="E2" s="53"/>
      <c r="F2" s="53"/>
      <c r="G2" s="53"/>
      <c r="H2" s="53"/>
      <c r="I2" s="53"/>
      <c r="J2" s="53"/>
      <c r="K2" s="53"/>
      <c r="L2" s="53"/>
    </row>
    <row r="3" spans="2:15" ht="12.95" customHeight="1" x14ac:dyDescent="0.15">
      <c r="B3" s="55"/>
      <c r="E3" s="53"/>
      <c r="F3" s="53"/>
      <c r="G3" s="53"/>
      <c r="H3" s="53"/>
      <c r="I3" s="53"/>
      <c r="J3" s="53"/>
      <c r="K3" s="53"/>
      <c r="L3" s="53"/>
    </row>
    <row r="4" spans="2:15" ht="24.95" customHeight="1" x14ac:dyDescent="0.15">
      <c r="B4" s="56" t="s">
        <v>81</v>
      </c>
      <c r="C4" s="57"/>
      <c r="E4" s="53"/>
      <c r="F4" s="53"/>
      <c r="G4" s="53"/>
      <c r="H4" s="53"/>
      <c r="I4" s="56" t="s">
        <v>95</v>
      </c>
      <c r="J4" s="53"/>
      <c r="K4" s="53"/>
      <c r="L4" s="53"/>
    </row>
    <row r="5" spans="2:15" ht="27.95" customHeight="1" x14ac:dyDescent="0.15">
      <c r="B5" s="58" t="s">
        <v>79</v>
      </c>
      <c r="C5" s="59"/>
      <c r="D5" s="60"/>
      <c r="E5" s="61" t="s">
        <v>75</v>
      </c>
      <c r="F5" s="62"/>
      <c r="G5" s="63"/>
      <c r="H5" s="53"/>
      <c r="I5" s="64" t="s">
        <v>73</v>
      </c>
      <c r="J5" s="65" t="s">
        <v>74</v>
      </c>
      <c r="K5" s="66" t="s">
        <v>90</v>
      </c>
      <c r="L5" s="66" t="s">
        <v>91</v>
      </c>
      <c r="M5" s="66" t="s">
        <v>92</v>
      </c>
      <c r="N5" s="66" t="s">
        <v>93</v>
      </c>
      <c r="O5" s="67" t="s">
        <v>55</v>
      </c>
    </row>
    <row r="6" spans="2:15" ht="15" customHeight="1" x14ac:dyDescent="0.15">
      <c r="B6" s="68" t="s">
        <v>96</v>
      </c>
      <c r="C6" s="69"/>
      <c r="D6" s="70" t="s">
        <v>77</v>
      </c>
      <c r="E6" s="108" t="s">
        <v>101</v>
      </c>
      <c r="F6" s="115"/>
      <c r="G6" s="109" t="s">
        <v>76</v>
      </c>
      <c r="H6" s="53"/>
      <c r="I6" s="71" t="s">
        <v>102</v>
      </c>
      <c r="J6" s="72" t="s">
        <v>6</v>
      </c>
      <c r="K6" s="73" t="str">
        <f>IF($C$10*$F$6=0,"",INDEX(県外・宿泊!$E$5:$S$43,$I6,MATCH($F$6,県外・宿泊!$4:$4,0)-4)*$C$6/100000000)</f>
        <v/>
      </c>
      <c r="L6" s="73" t="str">
        <f>IF($C$10*$F$6=0,"",INDEX(県外・日帰!$E$5:$S$43,$I6,MATCH($F$6,県外・日帰!$4:$4,0)-4)*$C$7/100000000)</f>
        <v/>
      </c>
      <c r="M6" s="73" t="str">
        <f>IF($C$10*$F$6=0,"",INDEX(県内・宿泊!$E$5:$S$43,$I6,MATCH($F$6,県内・宿泊!$4:$4,0)-4)*$C$8/100000000)</f>
        <v/>
      </c>
      <c r="N6" s="73" t="str">
        <f>IF($C$10*$F$6=0,"",INDEX(県内・日帰!$E$5:$S$43,$I6,MATCH($F$6,県内・日帰!$4:$4,0)-4)*$C$9/100000000)</f>
        <v/>
      </c>
      <c r="O6" s="74" t="str">
        <f>IF($C$10*$F$6=0,"",SUM(K6:N6))</f>
        <v/>
      </c>
    </row>
    <row r="7" spans="2:15" ht="15" customHeight="1" x14ac:dyDescent="0.15">
      <c r="B7" s="75" t="s">
        <v>97</v>
      </c>
      <c r="C7" s="76"/>
      <c r="D7" s="77" t="s">
        <v>77</v>
      </c>
      <c r="E7" s="53"/>
      <c r="F7" s="53"/>
      <c r="G7" s="53"/>
      <c r="H7" s="53"/>
      <c r="I7" s="78" t="s">
        <v>103</v>
      </c>
      <c r="J7" s="79" t="s">
        <v>104</v>
      </c>
      <c r="K7" s="80" t="str">
        <f>IF($C$10*$F$6=0,"",INDEX(県外・宿泊!$E$5:$S$43,$I7,MATCH($F$6,県外・宿泊!$4:$4,0)-4)*$C$6/100000000)</f>
        <v/>
      </c>
      <c r="L7" s="80" t="str">
        <f>IF($C$10*$F$6=0,"",INDEX(県外・日帰!$E$5:$S$43,$I7,MATCH($F$6,県外・日帰!$4:$4,0)-4)*$C$7/100000000)</f>
        <v/>
      </c>
      <c r="M7" s="80" t="str">
        <f>IF($C$10*$F$6=0,"",INDEX(県内・宿泊!$E$5:$S$43,$I7,MATCH($F$6,県内・宿泊!$4:$4,0)-4)*$C$8/100000000)</f>
        <v/>
      </c>
      <c r="N7" s="80" t="str">
        <f>IF($C$10*$F$6=0,"",INDEX(県内・日帰!$E$5:$S$43,$I7,MATCH($F$6,県内・日帰!$4:$4,0)-4)*$C$9/100000000)</f>
        <v/>
      </c>
      <c r="O7" s="81" t="str">
        <f t="shared" ref="O7:O44" si="0">IF($C$10*$F$6=0,"",SUM(K7:N7))</f>
        <v/>
      </c>
    </row>
    <row r="8" spans="2:15" ht="15" customHeight="1" x14ac:dyDescent="0.15">
      <c r="B8" s="82" t="s">
        <v>98</v>
      </c>
      <c r="C8" s="83"/>
      <c r="D8" s="84" t="s">
        <v>77</v>
      </c>
      <c r="E8" s="53"/>
      <c r="F8" s="53"/>
      <c r="G8" s="53"/>
      <c r="H8" s="53"/>
      <c r="I8" s="78" t="s">
        <v>105</v>
      </c>
      <c r="J8" s="79" t="s">
        <v>9</v>
      </c>
      <c r="K8" s="80" t="str">
        <f>IF($C$10*$F$6=0,"",INDEX(県外・宿泊!$E$5:$S$43,$I8,MATCH($F$6,県外・宿泊!$4:$4,0)-4)*$C$6/100000000)</f>
        <v/>
      </c>
      <c r="L8" s="80" t="str">
        <f>IF($C$10*$F$6=0,"",INDEX(県外・日帰!$E$5:$S$43,$I8,MATCH($F$6,県外・日帰!$4:$4,0)-4)*$C$7/100000000)</f>
        <v/>
      </c>
      <c r="M8" s="80" t="str">
        <f>IF($C$10*$F$6=0,"",INDEX(県内・宿泊!$E$5:$S$43,$I8,MATCH($F$6,県内・宿泊!$4:$4,0)-4)*$C$8/100000000)</f>
        <v/>
      </c>
      <c r="N8" s="80" t="str">
        <f>IF($C$10*$F$6=0,"",INDEX(県内・日帰!$E$5:$S$43,$I8,MATCH($F$6,県内・日帰!$4:$4,0)-4)*$C$9/100000000)</f>
        <v/>
      </c>
      <c r="O8" s="81" t="str">
        <f t="shared" si="0"/>
        <v/>
      </c>
    </row>
    <row r="9" spans="2:15" ht="15" customHeight="1" thickBot="1" x14ac:dyDescent="0.2">
      <c r="B9" s="85" t="s">
        <v>99</v>
      </c>
      <c r="C9" s="86"/>
      <c r="D9" s="87" t="s">
        <v>77</v>
      </c>
      <c r="E9" s="53"/>
      <c r="F9" s="53"/>
      <c r="G9" s="53"/>
      <c r="H9" s="53"/>
      <c r="I9" s="78" t="s">
        <v>106</v>
      </c>
      <c r="J9" s="79" t="s">
        <v>34</v>
      </c>
      <c r="K9" s="80" t="str">
        <f>IF($C$10*$F$6=0,"",INDEX(県外・宿泊!$E$5:$S$43,$I9,MATCH($F$6,県外・宿泊!$4:$4,0)-4)*$C$6/100000000)</f>
        <v/>
      </c>
      <c r="L9" s="80" t="str">
        <f>IF($C$10*$F$6=0,"",INDEX(県外・日帰!$E$5:$S$43,$I9,MATCH($F$6,県外・日帰!$4:$4,0)-4)*$C$7/100000000)</f>
        <v/>
      </c>
      <c r="M9" s="80" t="str">
        <f>IF($C$10*$F$6=0,"",INDEX(県内・宿泊!$E$5:$S$43,$I9,MATCH($F$6,県内・宿泊!$4:$4,0)-4)*$C$8/100000000)</f>
        <v/>
      </c>
      <c r="N9" s="80" t="str">
        <f>IF($C$10*$F$6=0,"",INDEX(県内・日帰!$E$5:$S$43,$I9,MATCH($F$6,県内・日帰!$4:$4,0)-4)*$C$9/100000000)</f>
        <v/>
      </c>
      <c r="O9" s="81" t="str">
        <f t="shared" si="0"/>
        <v/>
      </c>
    </row>
    <row r="10" spans="2:15" ht="15" customHeight="1" thickTop="1" x14ac:dyDescent="0.15">
      <c r="B10" s="88" t="s">
        <v>78</v>
      </c>
      <c r="C10" s="89">
        <f>SUM(C6:C9)</f>
        <v>0</v>
      </c>
      <c r="D10" s="90" t="s">
        <v>77</v>
      </c>
      <c r="E10" s="53"/>
      <c r="F10" s="53"/>
      <c r="G10" s="53"/>
      <c r="H10" s="53"/>
      <c r="I10" s="78" t="s">
        <v>107</v>
      </c>
      <c r="J10" s="79" t="s">
        <v>108</v>
      </c>
      <c r="K10" s="80" t="str">
        <f>IF($C$10*$F$6=0,"",INDEX(県外・宿泊!$E$5:$S$43,$I10,MATCH($F$6,県外・宿泊!$4:$4,0)-4)*$C$6/100000000)</f>
        <v/>
      </c>
      <c r="L10" s="80" t="str">
        <f>IF($C$10*$F$6=0,"",INDEX(県外・日帰!$E$5:$S$43,$I10,MATCH($F$6,県外・日帰!$4:$4,0)-4)*$C$7/100000000)</f>
        <v/>
      </c>
      <c r="M10" s="80" t="str">
        <f>IF($C$10*$F$6=0,"",INDEX(県内・宿泊!$E$5:$S$43,$I10,MATCH($F$6,県内・宿泊!$4:$4,0)-4)*$C$8/100000000)</f>
        <v/>
      </c>
      <c r="N10" s="80" t="str">
        <f>IF($C$10*$F$6=0,"",INDEX(県内・日帰!$E$5:$S$43,$I10,MATCH($F$6,県内・日帰!$4:$4,0)-4)*$C$9/100000000)</f>
        <v/>
      </c>
      <c r="O10" s="81" t="str">
        <f t="shared" si="0"/>
        <v/>
      </c>
    </row>
    <row r="11" spans="2:15" ht="15" customHeight="1" x14ac:dyDescent="0.15">
      <c r="E11" s="53"/>
      <c r="F11" s="53"/>
      <c r="G11" s="53"/>
      <c r="H11" s="53"/>
      <c r="I11" s="91" t="s">
        <v>109</v>
      </c>
      <c r="J11" s="92" t="s">
        <v>14</v>
      </c>
      <c r="K11" s="93" t="str">
        <f>IF($C$10*$F$6=0,"",INDEX(県外・宿泊!$E$5:$S$43,$I11,MATCH($F$6,県外・宿泊!$4:$4,0)-4)*$C$6/100000000)</f>
        <v/>
      </c>
      <c r="L11" s="93" t="str">
        <f>IF($C$10*$F$6=0,"",INDEX(県外・日帰!$E$5:$S$43,$I11,MATCH($F$6,県外・日帰!$4:$4,0)-4)*$C$7/100000000)</f>
        <v/>
      </c>
      <c r="M11" s="93" t="str">
        <f>IF($C$10*$F$6=0,"",INDEX(県内・宿泊!$E$5:$S$43,$I11,MATCH($F$6,県内・宿泊!$4:$4,0)-4)*$C$8/100000000)</f>
        <v/>
      </c>
      <c r="N11" s="93" t="str">
        <f>IF($C$10*$F$6=0,"",INDEX(県内・日帰!$E$5:$S$43,$I11,MATCH($F$6,県内・日帰!$4:$4,0)-4)*$C$9/100000000)</f>
        <v/>
      </c>
      <c r="O11" s="94" t="str">
        <f t="shared" si="0"/>
        <v/>
      </c>
    </row>
    <row r="12" spans="2:15" ht="15" customHeight="1" x14ac:dyDescent="0.15">
      <c r="E12" s="53"/>
      <c r="F12" s="53"/>
      <c r="G12" s="53"/>
      <c r="H12" s="53"/>
      <c r="I12" s="78" t="s">
        <v>110</v>
      </c>
      <c r="J12" s="79" t="s">
        <v>21</v>
      </c>
      <c r="K12" s="80" t="str">
        <f>IF($C$10*$F$6=0,"",INDEX(県外・宿泊!$E$5:$S$43,$I12,MATCH($F$6,県外・宿泊!$4:$4,0)-4)*$C$6/100000000)</f>
        <v/>
      </c>
      <c r="L12" s="80" t="str">
        <f>IF($C$10*$F$6=0,"",INDEX(県外・日帰!$E$5:$S$43,$I12,MATCH($F$6,県外・日帰!$4:$4,0)-4)*$C$7/100000000)</f>
        <v/>
      </c>
      <c r="M12" s="80" t="str">
        <f>IF($C$10*$F$6=0,"",INDEX(県内・宿泊!$E$5:$S$43,$I12,MATCH($F$6,県内・宿泊!$4:$4,0)-4)*$C$8/100000000)</f>
        <v/>
      </c>
      <c r="N12" s="80" t="str">
        <f>IF($C$10*$F$6=0,"",INDEX(県内・日帰!$E$5:$S$43,$I12,MATCH($F$6,県内・日帰!$4:$4,0)-4)*$C$9/100000000)</f>
        <v/>
      </c>
      <c r="O12" s="81" t="str">
        <f t="shared" si="0"/>
        <v/>
      </c>
    </row>
    <row r="13" spans="2:15" ht="15" customHeight="1" x14ac:dyDescent="0.15">
      <c r="E13" s="53"/>
      <c r="F13" s="53"/>
      <c r="G13" s="53"/>
      <c r="H13" s="53"/>
      <c r="I13" s="78" t="s">
        <v>111</v>
      </c>
      <c r="J13" s="79" t="s">
        <v>23</v>
      </c>
      <c r="K13" s="80" t="str">
        <f>IF($C$10*$F$6=0,"",INDEX(県外・宿泊!$E$5:$S$43,$I13,MATCH($F$6,県外・宿泊!$4:$4,0)-4)*$C$6/100000000)</f>
        <v/>
      </c>
      <c r="L13" s="80" t="str">
        <f>IF($C$10*$F$6=0,"",INDEX(県外・日帰!$E$5:$S$43,$I13,MATCH($F$6,県外・日帰!$4:$4,0)-4)*$C$7/100000000)</f>
        <v/>
      </c>
      <c r="M13" s="80" t="str">
        <f>IF($C$10*$F$6=0,"",INDEX(県内・宿泊!$E$5:$S$43,$I13,MATCH($F$6,県内・宿泊!$4:$4,0)-4)*$C$8/100000000)</f>
        <v/>
      </c>
      <c r="N13" s="80" t="str">
        <f>IF($C$10*$F$6=0,"",INDEX(県内・日帰!$E$5:$S$43,$I13,MATCH($F$6,県内・日帰!$4:$4,0)-4)*$C$9/100000000)</f>
        <v/>
      </c>
      <c r="O13" s="81" t="str">
        <f t="shared" si="0"/>
        <v/>
      </c>
    </row>
    <row r="14" spans="2:15" ht="15" customHeight="1" x14ac:dyDescent="0.15">
      <c r="E14" s="53"/>
      <c r="F14" s="53"/>
      <c r="G14" s="53"/>
      <c r="H14" s="53"/>
      <c r="I14" s="78" t="s">
        <v>112</v>
      </c>
      <c r="J14" s="79" t="s">
        <v>35</v>
      </c>
      <c r="K14" s="80" t="str">
        <f>IF($C$10*$F$6=0,"",INDEX(県外・宿泊!$E$5:$S$43,$I14,MATCH($F$6,県外・宿泊!$4:$4,0)-4)*$C$6/100000000)</f>
        <v/>
      </c>
      <c r="L14" s="80" t="str">
        <f>IF($C$10*$F$6=0,"",INDEX(県外・日帰!$E$5:$S$43,$I14,MATCH($F$6,県外・日帰!$4:$4,0)-4)*$C$7/100000000)</f>
        <v/>
      </c>
      <c r="M14" s="80" t="str">
        <f>IF($C$10*$F$6=0,"",INDEX(県内・宿泊!$E$5:$S$43,$I14,MATCH($F$6,県内・宿泊!$4:$4,0)-4)*$C$8/100000000)</f>
        <v/>
      </c>
      <c r="N14" s="80" t="str">
        <f>IF($C$10*$F$6=0,"",INDEX(県内・日帰!$E$5:$S$43,$I14,MATCH($F$6,県内・日帰!$4:$4,0)-4)*$C$9/100000000)</f>
        <v/>
      </c>
      <c r="O14" s="81" t="str">
        <f t="shared" si="0"/>
        <v/>
      </c>
    </row>
    <row r="15" spans="2:15" ht="15" customHeight="1" x14ac:dyDescent="0.15">
      <c r="E15" s="53"/>
      <c r="F15" s="53"/>
      <c r="G15" s="53"/>
      <c r="H15" s="53"/>
      <c r="I15" s="95" t="s">
        <v>113</v>
      </c>
      <c r="J15" s="96" t="s">
        <v>114</v>
      </c>
      <c r="K15" s="97" t="str">
        <f>IF($C$10*$F$6=0,"",INDEX(県外・宿泊!$E$5:$S$43,$I15,MATCH($F$6,県外・宿泊!$4:$4,0)-4)*$C$6/100000000)</f>
        <v/>
      </c>
      <c r="L15" s="97" t="str">
        <f>IF($C$10*$F$6=0,"",INDEX(県外・日帰!$E$5:$S$43,$I15,MATCH($F$6,県外・日帰!$4:$4,0)-4)*$C$7/100000000)</f>
        <v/>
      </c>
      <c r="M15" s="97" t="str">
        <f>IF($C$10*$F$6=0,"",INDEX(県内・宿泊!$E$5:$S$43,$I15,MATCH($F$6,県内・宿泊!$4:$4,0)-4)*$C$8/100000000)</f>
        <v/>
      </c>
      <c r="N15" s="97" t="str">
        <f>IF($C$10*$F$6=0,"",INDEX(県内・日帰!$E$5:$S$43,$I15,MATCH($F$6,県内・日帰!$4:$4,0)-4)*$C$9/100000000)</f>
        <v/>
      </c>
      <c r="O15" s="98" t="str">
        <f t="shared" si="0"/>
        <v/>
      </c>
    </row>
    <row r="16" spans="2:15" ht="15" customHeight="1" x14ac:dyDescent="0.15">
      <c r="E16" s="53"/>
      <c r="F16" s="53"/>
      <c r="G16" s="53"/>
      <c r="H16" s="53"/>
      <c r="I16" s="78" t="s">
        <v>115</v>
      </c>
      <c r="J16" s="79" t="s">
        <v>18</v>
      </c>
      <c r="K16" s="80" t="str">
        <f>IF($C$10*$F$6=0,"",INDEX(県外・宿泊!$E$5:$S$43,$I16,MATCH($F$6,県外・宿泊!$4:$4,0)-4)*$C$6/100000000)</f>
        <v/>
      </c>
      <c r="L16" s="80" t="str">
        <f>IF($C$10*$F$6=0,"",INDEX(県外・日帰!$E$5:$S$43,$I16,MATCH($F$6,県外・日帰!$4:$4,0)-4)*$C$7/100000000)</f>
        <v/>
      </c>
      <c r="M16" s="80" t="str">
        <f>IF($C$10*$F$6=0,"",INDEX(県内・宿泊!$E$5:$S$43,$I16,MATCH($F$6,県内・宿泊!$4:$4,0)-4)*$C$8/100000000)</f>
        <v/>
      </c>
      <c r="N16" s="80" t="str">
        <f>IF($C$10*$F$6=0,"",INDEX(県内・日帰!$E$5:$S$43,$I16,MATCH($F$6,県内・日帰!$4:$4,0)-4)*$C$9/100000000)</f>
        <v/>
      </c>
      <c r="O16" s="81" t="str">
        <f t="shared" si="0"/>
        <v/>
      </c>
    </row>
    <row r="17" spans="5:15" ht="15" customHeight="1" x14ac:dyDescent="0.15">
      <c r="E17" s="53"/>
      <c r="F17" s="53"/>
      <c r="G17" s="53"/>
      <c r="H17" s="53"/>
      <c r="I17" s="78" t="s">
        <v>116</v>
      </c>
      <c r="J17" s="79" t="s">
        <v>36</v>
      </c>
      <c r="K17" s="80" t="str">
        <f>IF($C$10*$F$6=0,"",INDEX(県外・宿泊!$E$5:$S$43,$I17,MATCH($F$6,県外・宿泊!$4:$4,0)-4)*$C$6/100000000)</f>
        <v/>
      </c>
      <c r="L17" s="80" t="str">
        <f>IF($C$10*$F$6=0,"",INDEX(県外・日帰!$E$5:$S$43,$I17,MATCH($F$6,県外・日帰!$4:$4,0)-4)*$C$7/100000000)</f>
        <v/>
      </c>
      <c r="M17" s="80" t="str">
        <f>IF($C$10*$F$6=0,"",INDEX(県内・宿泊!$E$5:$S$43,$I17,MATCH($F$6,県内・宿泊!$4:$4,0)-4)*$C$8/100000000)</f>
        <v/>
      </c>
      <c r="N17" s="80" t="str">
        <f>IF($C$10*$F$6=0,"",INDEX(県内・日帰!$E$5:$S$43,$I17,MATCH($F$6,県内・日帰!$4:$4,0)-4)*$C$9/100000000)</f>
        <v/>
      </c>
      <c r="O17" s="81" t="str">
        <f t="shared" si="0"/>
        <v/>
      </c>
    </row>
    <row r="18" spans="5:15" ht="15" customHeight="1" x14ac:dyDescent="0.15">
      <c r="E18" s="53"/>
      <c r="F18" s="53"/>
      <c r="G18" s="53"/>
      <c r="H18" s="53"/>
      <c r="I18" s="78" t="s">
        <v>117</v>
      </c>
      <c r="J18" s="79" t="s">
        <v>37</v>
      </c>
      <c r="K18" s="80" t="str">
        <f>IF($C$10*$F$6=0,"",INDEX(県外・宿泊!$E$5:$S$43,$I18,MATCH($F$6,県外・宿泊!$4:$4,0)-4)*$C$6/100000000)</f>
        <v/>
      </c>
      <c r="L18" s="80" t="str">
        <f>IF($C$10*$F$6=0,"",INDEX(県外・日帰!$E$5:$S$43,$I18,MATCH($F$6,県外・日帰!$4:$4,0)-4)*$C$7/100000000)</f>
        <v/>
      </c>
      <c r="M18" s="80" t="str">
        <f>IF($C$10*$F$6=0,"",INDEX(県内・宿泊!$E$5:$S$43,$I18,MATCH($F$6,県内・宿泊!$4:$4,0)-4)*$C$8/100000000)</f>
        <v/>
      </c>
      <c r="N18" s="80" t="str">
        <f>IF($C$10*$F$6=0,"",INDEX(県内・日帰!$E$5:$S$43,$I18,MATCH($F$6,県内・日帰!$4:$4,0)-4)*$C$9/100000000)</f>
        <v/>
      </c>
      <c r="O18" s="81" t="str">
        <f t="shared" si="0"/>
        <v/>
      </c>
    </row>
    <row r="19" spans="5:15" ht="15" customHeight="1" x14ac:dyDescent="0.15">
      <c r="E19" s="53"/>
      <c r="F19" s="53"/>
      <c r="G19" s="53"/>
      <c r="H19" s="53"/>
      <c r="I19" s="78" t="s">
        <v>118</v>
      </c>
      <c r="J19" s="79" t="s">
        <v>38</v>
      </c>
      <c r="K19" s="80" t="str">
        <f>IF($C$10*$F$6=0,"",INDEX(県外・宿泊!$E$5:$S$43,$I19,MATCH($F$6,県外・宿泊!$4:$4,0)-4)*$C$6/100000000)</f>
        <v/>
      </c>
      <c r="L19" s="80" t="str">
        <f>IF($C$10*$F$6=0,"",INDEX(県外・日帰!$E$5:$S$43,$I19,MATCH($F$6,県外・日帰!$4:$4,0)-4)*$C$7/100000000)</f>
        <v/>
      </c>
      <c r="M19" s="80" t="str">
        <f>IF($C$10*$F$6=0,"",INDEX(県内・宿泊!$E$5:$S$43,$I19,MATCH($F$6,県内・宿泊!$4:$4,0)-4)*$C$8/100000000)</f>
        <v/>
      </c>
      <c r="N19" s="80" t="str">
        <f>IF($C$10*$F$6=0,"",INDEX(県内・日帰!$E$5:$S$43,$I19,MATCH($F$6,県内・日帰!$4:$4,0)-4)*$C$9/100000000)</f>
        <v/>
      </c>
      <c r="O19" s="81" t="str">
        <f t="shared" si="0"/>
        <v/>
      </c>
    </row>
    <row r="20" spans="5:15" ht="15" customHeight="1" x14ac:dyDescent="0.15">
      <c r="E20" s="53"/>
      <c r="F20" s="53"/>
      <c r="G20" s="53"/>
      <c r="H20" s="53"/>
      <c r="I20" s="78" t="s">
        <v>119</v>
      </c>
      <c r="J20" s="79" t="s">
        <v>39</v>
      </c>
      <c r="K20" s="80" t="str">
        <f>IF($C$10*$F$6=0,"",INDEX(県外・宿泊!$E$5:$S$43,$I20,MATCH($F$6,県外・宿泊!$4:$4,0)-4)*$C$6/100000000)</f>
        <v/>
      </c>
      <c r="L20" s="80" t="str">
        <f>IF($C$10*$F$6=0,"",INDEX(県外・日帰!$E$5:$S$43,$I20,MATCH($F$6,県外・日帰!$4:$4,0)-4)*$C$7/100000000)</f>
        <v/>
      </c>
      <c r="M20" s="80" t="str">
        <f>IF($C$10*$F$6=0,"",INDEX(県内・宿泊!$E$5:$S$43,$I20,MATCH($F$6,県内・宿泊!$4:$4,0)-4)*$C$8/100000000)</f>
        <v/>
      </c>
      <c r="N20" s="80" t="str">
        <f>IF($C$10*$F$6=0,"",INDEX(県内・日帰!$E$5:$S$43,$I20,MATCH($F$6,県内・日帰!$4:$4,0)-4)*$C$9/100000000)</f>
        <v/>
      </c>
      <c r="O20" s="81" t="str">
        <f t="shared" si="0"/>
        <v/>
      </c>
    </row>
    <row r="21" spans="5:15" ht="15" customHeight="1" x14ac:dyDescent="0.15">
      <c r="E21" s="53"/>
      <c r="F21" s="53"/>
      <c r="G21" s="53"/>
      <c r="H21" s="53"/>
      <c r="I21" s="91" t="s">
        <v>120</v>
      </c>
      <c r="J21" s="92" t="s">
        <v>40</v>
      </c>
      <c r="K21" s="93" t="str">
        <f>IF($C$10*$F$6=0,"",INDEX(県外・宿泊!$E$5:$S$43,$I21,MATCH($F$6,県外・宿泊!$4:$4,0)-4)*$C$6/100000000)</f>
        <v/>
      </c>
      <c r="L21" s="93" t="str">
        <f>IF($C$10*$F$6=0,"",INDEX(県外・日帰!$E$5:$S$43,$I21,MATCH($F$6,県外・日帰!$4:$4,0)-4)*$C$7/100000000)</f>
        <v/>
      </c>
      <c r="M21" s="93" t="str">
        <f>IF($C$10*$F$6=0,"",INDEX(県内・宿泊!$E$5:$S$43,$I21,MATCH($F$6,県内・宿泊!$4:$4,0)-4)*$C$8/100000000)</f>
        <v/>
      </c>
      <c r="N21" s="93" t="str">
        <f>IF($C$10*$F$6=0,"",INDEX(県内・日帰!$E$5:$S$43,$I21,MATCH($F$6,県内・日帰!$4:$4,0)-4)*$C$9/100000000)</f>
        <v/>
      </c>
      <c r="O21" s="94" t="str">
        <f t="shared" si="0"/>
        <v/>
      </c>
    </row>
    <row r="22" spans="5:15" ht="15" customHeight="1" x14ac:dyDescent="0.15">
      <c r="E22" s="53"/>
      <c r="F22" s="53"/>
      <c r="G22" s="53"/>
      <c r="H22" s="53"/>
      <c r="I22" s="78" t="s">
        <v>121</v>
      </c>
      <c r="J22" s="79" t="s">
        <v>41</v>
      </c>
      <c r="K22" s="80" t="str">
        <f>IF($C$10*$F$6=0,"",INDEX(県外・宿泊!$E$5:$S$43,$I22,MATCH($F$6,県外・宿泊!$4:$4,0)-4)*$C$6/100000000)</f>
        <v/>
      </c>
      <c r="L22" s="80" t="str">
        <f>IF($C$10*$F$6=0,"",INDEX(県外・日帰!$E$5:$S$43,$I22,MATCH($F$6,県外・日帰!$4:$4,0)-4)*$C$7/100000000)</f>
        <v/>
      </c>
      <c r="M22" s="80" t="str">
        <f>IF($C$10*$F$6=0,"",INDEX(県内・宿泊!$E$5:$S$43,$I22,MATCH($F$6,県内・宿泊!$4:$4,0)-4)*$C$8/100000000)</f>
        <v/>
      </c>
      <c r="N22" s="80" t="str">
        <f>IF($C$10*$F$6=0,"",INDEX(県内・日帰!$E$5:$S$43,$I22,MATCH($F$6,県内・日帰!$4:$4,0)-4)*$C$9/100000000)</f>
        <v/>
      </c>
      <c r="O22" s="81" t="str">
        <f t="shared" si="0"/>
        <v/>
      </c>
    </row>
    <row r="23" spans="5:15" ht="15" customHeight="1" x14ac:dyDescent="0.15">
      <c r="E23" s="53"/>
      <c r="F23" s="53"/>
      <c r="G23" s="53"/>
      <c r="H23" s="53"/>
      <c r="I23" s="78" t="s">
        <v>122</v>
      </c>
      <c r="J23" s="79" t="s">
        <v>42</v>
      </c>
      <c r="K23" s="80" t="str">
        <f>IF($C$10*$F$6=0,"",INDEX(県外・宿泊!$E$5:$S$43,$I23,MATCH($F$6,県外・宿泊!$4:$4,0)-4)*$C$6/100000000)</f>
        <v/>
      </c>
      <c r="L23" s="80" t="str">
        <f>IF($C$10*$F$6=0,"",INDEX(県外・日帰!$E$5:$S$43,$I23,MATCH($F$6,県外・日帰!$4:$4,0)-4)*$C$7/100000000)</f>
        <v/>
      </c>
      <c r="M23" s="80" t="str">
        <f>IF($C$10*$F$6=0,"",INDEX(県内・宿泊!$E$5:$S$43,$I23,MATCH($F$6,県内・宿泊!$4:$4,0)-4)*$C$8/100000000)</f>
        <v/>
      </c>
      <c r="N23" s="80" t="str">
        <f>IF($C$10*$F$6=0,"",INDEX(県内・日帰!$E$5:$S$43,$I23,MATCH($F$6,県内・日帰!$4:$4,0)-4)*$C$9/100000000)</f>
        <v/>
      </c>
      <c r="O23" s="81" t="str">
        <f t="shared" si="0"/>
        <v/>
      </c>
    </row>
    <row r="24" spans="5:15" ht="15" customHeight="1" x14ac:dyDescent="0.15">
      <c r="E24" s="53"/>
      <c r="F24" s="53"/>
      <c r="G24" s="53"/>
      <c r="H24" s="53"/>
      <c r="I24" s="78" t="s">
        <v>123</v>
      </c>
      <c r="J24" s="79" t="s">
        <v>26</v>
      </c>
      <c r="K24" s="80" t="str">
        <f>IF($C$10*$F$6=0,"",INDEX(県外・宿泊!$E$5:$S$43,$I24,MATCH($F$6,県外・宿泊!$4:$4,0)-4)*$C$6/100000000)</f>
        <v/>
      </c>
      <c r="L24" s="80" t="str">
        <f>IF($C$10*$F$6=0,"",INDEX(県外・日帰!$E$5:$S$43,$I24,MATCH($F$6,県外・日帰!$4:$4,0)-4)*$C$7/100000000)</f>
        <v/>
      </c>
      <c r="M24" s="80" t="str">
        <f>IF($C$10*$F$6=0,"",INDEX(県内・宿泊!$E$5:$S$43,$I24,MATCH($F$6,県内・宿泊!$4:$4,0)-4)*$C$8/100000000)</f>
        <v/>
      </c>
      <c r="N24" s="80" t="str">
        <f>IF($C$10*$F$6=0,"",INDEX(県内・日帰!$E$5:$S$43,$I24,MATCH($F$6,県内・日帰!$4:$4,0)-4)*$C$9/100000000)</f>
        <v/>
      </c>
      <c r="O24" s="81" t="str">
        <f t="shared" si="0"/>
        <v/>
      </c>
    </row>
    <row r="25" spans="5:15" ht="15" customHeight="1" x14ac:dyDescent="0.15">
      <c r="E25" s="53"/>
      <c r="F25" s="53"/>
      <c r="G25" s="53"/>
      <c r="H25" s="53"/>
      <c r="I25" s="95" t="s">
        <v>124</v>
      </c>
      <c r="J25" s="96" t="s">
        <v>125</v>
      </c>
      <c r="K25" s="97" t="str">
        <f>IF($C$10*$F$6=0,"",INDEX(県外・宿泊!$E$5:$S$43,$I25,MATCH($F$6,県外・宿泊!$4:$4,0)-4)*$C$6/100000000)</f>
        <v/>
      </c>
      <c r="L25" s="97" t="str">
        <f>IF($C$10*$F$6=0,"",INDEX(県外・日帰!$E$5:$S$43,$I25,MATCH($F$6,県外・日帰!$4:$4,0)-4)*$C$7/100000000)</f>
        <v/>
      </c>
      <c r="M25" s="97" t="str">
        <f>IF($C$10*$F$6=0,"",INDEX(県内・宿泊!$E$5:$S$43,$I25,MATCH($F$6,県内・宿泊!$4:$4,0)-4)*$C$8/100000000)</f>
        <v/>
      </c>
      <c r="N25" s="97" t="str">
        <f>IF($C$10*$F$6=0,"",INDEX(県内・日帰!$E$5:$S$43,$I25,MATCH($F$6,県内・日帰!$4:$4,0)-4)*$C$9/100000000)</f>
        <v/>
      </c>
      <c r="O25" s="98" t="str">
        <f t="shared" si="0"/>
        <v/>
      </c>
    </row>
    <row r="26" spans="5:15" ht="15" customHeight="1" x14ac:dyDescent="0.15">
      <c r="E26" s="53"/>
      <c r="F26" s="53"/>
      <c r="G26" s="53"/>
      <c r="H26" s="53"/>
      <c r="I26" s="78" t="s">
        <v>126</v>
      </c>
      <c r="J26" s="79" t="s">
        <v>127</v>
      </c>
      <c r="K26" s="80" t="str">
        <f>IF($C$10*$F$6=0,"",INDEX(県外・宿泊!$E$5:$S$43,$I26,MATCH($F$6,県外・宿泊!$4:$4,0)-4)*$C$6/100000000)</f>
        <v/>
      </c>
      <c r="L26" s="80" t="str">
        <f>IF($C$10*$F$6=0,"",INDEX(県外・日帰!$E$5:$S$43,$I26,MATCH($F$6,県外・日帰!$4:$4,0)-4)*$C$7/100000000)</f>
        <v/>
      </c>
      <c r="M26" s="80" t="str">
        <f>IF($C$10*$F$6=0,"",INDEX(県内・宿泊!$E$5:$S$43,$I26,MATCH($F$6,県内・宿泊!$4:$4,0)-4)*$C$8/100000000)</f>
        <v/>
      </c>
      <c r="N26" s="80" t="str">
        <f>IF($C$10*$F$6=0,"",INDEX(県内・日帰!$E$5:$S$43,$I26,MATCH($F$6,県内・日帰!$4:$4,0)-4)*$C$9/100000000)</f>
        <v/>
      </c>
      <c r="O26" s="81" t="str">
        <f t="shared" si="0"/>
        <v/>
      </c>
    </row>
    <row r="27" spans="5:15" ht="15" customHeight="1" x14ac:dyDescent="0.15">
      <c r="E27" s="53"/>
      <c r="F27" s="53"/>
      <c r="G27" s="53"/>
      <c r="H27" s="53"/>
      <c r="I27" s="78" t="s">
        <v>128</v>
      </c>
      <c r="J27" s="79" t="s">
        <v>16</v>
      </c>
      <c r="K27" s="80" t="str">
        <f>IF($C$10*$F$6=0,"",INDEX(県外・宿泊!$E$5:$S$43,$I27,MATCH($F$6,県外・宿泊!$4:$4,0)-4)*$C$6/100000000)</f>
        <v/>
      </c>
      <c r="L27" s="80" t="str">
        <f>IF($C$10*$F$6=0,"",INDEX(県外・日帰!$E$5:$S$43,$I27,MATCH($F$6,県外・日帰!$4:$4,0)-4)*$C$7/100000000)</f>
        <v/>
      </c>
      <c r="M27" s="80" t="str">
        <f>IF($C$10*$F$6=0,"",INDEX(県内・宿泊!$E$5:$S$43,$I27,MATCH($F$6,県内・宿泊!$4:$4,0)-4)*$C$8/100000000)</f>
        <v/>
      </c>
      <c r="N27" s="80" t="str">
        <f>IF($C$10*$F$6=0,"",INDEX(県内・日帰!$E$5:$S$43,$I27,MATCH($F$6,県内・日帰!$4:$4,0)-4)*$C$9/100000000)</f>
        <v/>
      </c>
      <c r="O27" s="81" t="str">
        <f t="shared" si="0"/>
        <v/>
      </c>
    </row>
    <row r="28" spans="5:15" ht="15" customHeight="1" x14ac:dyDescent="0.15">
      <c r="E28" s="53"/>
      <c r="F28" s="53"/>
      <c r="G28" s="53"/>
      <c r="H28" s="53"/>
      <c r="I28" s="78" t="s">
        <v>129</v>
      </c>
      <c r="J28" s="79" t="s">
        <v>43</v>
      </c>
      <c r="K28" s="80" t="str">
        <f>IF($C$10*$F$6=0,"",INDEX(県外・宿泊!$E$5:$S$43,$I28,MATCH($F$6,県外・宿泊!$4:$4,0)-4)*$C$6/100000000)</f>
        <v/>
      </c>
      <c r="L28" s="80" t="str">
        <f>IF($C$10*$F$6=0,"",INDEX(県外・日帰!$E$5:$S$43,$I28,MATCH($F$6,県外・日帰!$4:$4,0)-4)*$C$7/100000000)</f>
        <v/>
      </c>
      <c r="M28" s="80" t="str">
        <f>IF($C$10*$F$6=0,"",INDEX(県内・宿泊!$E$5:$S$43,$I28,MATCH($F$6,県内・宿泊!$4:$4,0)-4)*$C$8/100000000)</f>
        <v/>
      </c>
      <c r="N28" s="80" t="str">
        <f>IF($C$10*$F$6=0,"",INDEX(県内・日帰!$E$5:$S$43,$I28,MATCH($F$6,県内・日帰!$4:$4,0)-4)*$C$9/100000000)</f>
        <v/>
      </c>
      <c r="O28" s="81" t="str">
        <f t="shared" si="0"/>
        <v/>
      </c>
    </row>
    <row r="29" spans="5:15" ht="15" customHeight="1" x14ac:dyDescent="0.15">
      <c r="E29" s="53"/>
      <c r="F29" s="53"/>
      <c r="G29" s="53"/>
      <c r="H29" s="53"/>
      <c r="I29" s="78" t="s">
        <v>130</v>
      </c>
      <c r="J29" s="79" t="s">
        <v>131</v>
      </c>
      <c r="K29" s="80" t="str">
        <f>IF($C$10*$F$6=0,"",INDEX(県外・宿泊!$E$5:$S$43,$I29,MATCH($F$6,県外・宿泊!$4:$4,0)-4)*$C$6/100000000)</f>
        <v/>
      </c>
      <c r="L29" s="80" t="str">
        <f>IF($C$10*$F$6=0,"",INDEX(県外・日帰!$E$5:$S$43,$I29,MATCH($F$6,県外・日帰!$4:$4,0)-4)*$C$7/100000000)</f>
        <v/>
      </c>
      <c r="M29" s="80" t="str">
        <f>IF($C$10*$F$6=0,"",INDEX(県内・宿泊!$E$5:$S$43,$I29,MATCH($F$6,県内・宿泊!$4:$4,0)-4)*$C$8/100000000)</f>
        <v/>
      </c>
      <c r="N29" s="80" t="str">
        <f>IF($C$10*$F$6=0,"",INDEX(県内・日帰!$E$5:$S$43,$I29,MATCH($F$6,県内・日帰!$4:$4,0)-4)*$C$9/100000000)</f>
        <v/>
      </c>
      <c r="O29" s="81" t="str">
        <f t="shared" si="0"/>
        <v/>
      </c>
    </row>
    <row r="30" spans="5:15" ht="15" customHeight="1" x14ac:dyDescent="0.15">
      <c r="E30" s="53"/>
      <c r="F30" s="53"/>
      <c r="G30" s="53"/>
      <c r="H30" s="53"/>
      <c r="I30" s="78" t="s">
        <v>132</v>
      </c>
      <c r="J30" s="79" t="s">
        <v>133</v>
      </c>
      <c r="K30" s="80" t="str">
        <f>IF($C$10*$F$6=0,"",INDEX(県外・宿泊!$E$5:$S$43,$I30,MATCH($F$6,県外・宿泊!$4:$4,0)-4)*$C$6/100000000)</f>
        <v/>
      </c>
      <c r="L30" s="80" t="str">
        <f>IF($C$10*$F$6=0,"",INDEX(県外・日帰!$E$5:$S$43,$I30,MATCH($F$6,県外・日帰!$4:$4,0)-4)*$C$7/100000000)</f>
        <v/>
      </c>
      <c r="M30" s="80" t="str">
        <f>IF($C$10*$F$6=0,"",INDEX(県内・宿泊!$E$5:$S$43,$I30,MATCH($F$6,県内・宿泊!$4:$4,0)-4)*$C$8/100000000)</f>
        <v/>
      </c>
      <c r="N30" s="80" t="str">
        <f>IF($C$10*$F$6=0,"",INDEX(県内・日帰!$E$5:$S$43,$I30,MATCH($F$6,県内・日帰!$4:$4,0)-4)*$C$9/100000000)</f>
        <v/>
      </c>
      <c r="O30" s="81" t="str">
        <f t="shared" si="0"/>
        <v/>
      </c>
    </row>
    <row r="31" spans="5:15" ht="15" customHeight="1" x14ac:dyDescent="0.15">
      <c r="E31" s="53"/>
      <c r="F31" s="53"/>
      <c r="G31" s="53"/>
      <c r="H31" s="53"/>
      <c r="I31" s="91" t="s">
        <v>134</v>
      </c>
      <c r="J31" s="92" t="s">
        <v>44</v>
      </c>
      <c r="K31" s="93" t="str">
        <f>IF($C$10*$F$6=0,"",INDEX(県外・宿泊!$E$5:$S$43,$I31,MATCH($F$6,県外・宿泊!$4:$4,0)-4)*$C$6/100000000)</f>
        <v/>
      </c>
      <c r="L31" s="93" t="str">
        <f>IF($C$10*$F$6=0,"",INDEX(県外・日帰!$E$5:$S$43,$I31,MATCH($F$6,県外・日帰!$4:$4,0)-4)*$C$7/100000000)</f>
        <v/>
      </c>
      <c r="M31" s="93" t="str">
        <f>IF($C$10*$F$6=0,"",INDEX(県内・宿泊!$E$5:$S$43,$I31,MATCH($F$6,県内・宿泊!$4:$4,0)-4)*$C$8/100000000)</f>
        <v/>
      </c>
      <c r="N31" s="93" t="str">
        <f>IF($C$10*$F$6=0,"",INDEX(県内・日帰!$E$5:$S$43,$I31,MATCH($F$6,県内・日帰!$4:$4,0)-4)*$C$9/100000000)</f>
        <v/>
      </c>
      <c r="O31" s="94" t="str">
        <f t="shared" si="0"/>
        <v/>
      </c>
    </row>
    <row r="32" spans="5:15" ht="15" customHeight="1" x14ac:dyDescent="0.15">
      <c r="E32" s="53"/>
      <c r="F32" s="53"/>
      <c r="G32" s="53"/>
      <c r="H32" s="53"/>
      <c r="I32" s="78" t="s">
        <v>135</v>
      </c>
      <c r="J32" s="79" t="s">
        <v>45</v>
      </c>
      <c r="K32" s="80" t="str">
        <f>IF($C$10*$F$6=0,"",INDEX(県外・宿泊!$E$5:$S$43,$I32,MATCH($F$6,県外・宿泊!$4:$4,0)-4)*$C$6/100000000)</f>
        <v/>
      </c>
      <c r="L32" s="80" t="str">
        <f>IF($C$10*$F$6=0,"",INDEX(県外・日帰!$E$5:$S$43,$I32,MATCH($F$6,県外・日帰!$4:$4,0)-4)*$C$7/100000000)</f>
        <v/>
      </c>
      <c r="M32" s="80" t="str">
        <f>IF($C$10*$F$6=0,"",INDEX(県内・宿泊!$E$5:$S$43,$I32,MATCH($F$6,県内・宿泊!$4:$4,0)-4)*$C$8/100000000)</f>
        <v/>
      </c>
      <c r="N32" s="80" t="str">
        <f>IF($C$10*$F$6=0,"",INDEX(県内・日帰!$E$5:$S$43,$I32,MATCH($F$6,県内・日帰!$4:$4,0)-4)*$C$9/100000000)</f>
        <v/>
      </c>
      <c r="O32" s="81" t="str">
        <f t="shared" si="0"/>
        <v/>
      </c>
    </row>
    <row r="33" spans="5:15" ht="15" customHeight="1" x14ac:dyDescent="0.15">
      <c r="E33" s="53"/>
      <c r="F33" s="53"/>
      <c r="G33" s="53"/>
      <c r="H33" s="53"/>
      <c r="I33" s="78" t="s">
        <v>136</v>
      </c>
      <c r="J33" s="79" t="s">
        <v>46</v>
      </c>
      <c r="K33" s="80" t="str">
        <f>IF($C$10*$F$6=0,"",INDEX(県外・宿泊!$E$5:$S$43,$I33,MATCH($F$6,県外・宿泊!$4:$4,0)-4)*$C$6/100000000)</f>
        <v/>
      </c>
      <c r="L33" s="80" t="str">
        <f>IF($C$10*$F$6=0,"",INDEX(県外・日帰!$E$5:$S$43,$I33,MATCH($F$6,県外・日帰!$4:$4,0)-4)*$C$7/100000000)</f>
        <v/>
      </c>
      <c r="M33" s="80" t="str">
        <f>IF($C$10*$F$6=0,"",INDEX(県内・宿泊!$E$5:$S$43,$I33,MATCH($F$6,県内・宿泊!$4:$4,0)-4)*$C$8/100000000)</f>
        <v/>
      </c>
      <c r="N33" s="80" t="str">
        <f>IF($C$10*$F$6=0,"",INDEX(県内・日帰!$E$5:$S$43,$I33,MATCH($F$6,県内・日帰!$4:$4,0)-4)*$C$9/100000000)</f>
        <v/>
      </c>
      <c r="O33" s="81" t="str">
        <f t="shared" si="0"/>
        <v/>
      </c>
    </row>
    <row r="34" spans="5:15" ht="15" customHeight="1" x14ac:dyDescent="0.15">
      <c r="E34" s="53"/>
      <c r="F34" s="53"/>
      <c r="G34" s="53"/>
      <c r="H34" s="53"/>
      <c r="I34" s="78" t="s">
        <v>137</v>
      </c>
      <c r="J34" s="79" t="s">
        <v>47</v>
      </c>
      <c r="K34" s="80" t="str">
        <f>IF($C$10*$F$6=0,"",INDEX(県外・宿泊!$E$5:$S$43,$I34,MATCH($F$6,県外・宿泊!$4:$4,0)-4)*$C$6/100000000)</f>
        <v/>
      </c>
      <c r="L34" s="80" t="str">
        <f>IF($C$10*$F$6=0,"",INDEX(県外・日帰!$E$5:$S$43,$I34,MATCH($F$6,県外・日帰!$4:$4,0)-4)*$C$7/100000000)</f>
        <v/>
      </c>
      <c r="M34" s="80" t="str">
        <f>IF($C$10*$F$6=0,"",INDEX(県内・宿泊!$E$5:$S$43,$I34,MATCH($F$6,県内・宿泊!$4:$4,0)-4)*$C$8/100000000)</f>
        <v/>
      </c>
      <c r="N34" s="80" t="str">
        <f>IF($C$10*$F$6=0,"",INDEX(県内・日帰!$E$5:$S$43,$I34,MATCH($F$6,県内・日帰!$4:$4,0)-4)*$C$9/100000000)</f>
        <v/>
      </c>
      <c r="O34" s="81" t="str">
        <f t="shared" si="0"/>
        <v/>
      </c>
    </row>
    <row r="35" spans="5:15" ht="15" customHeight="1" x14ac:dyDescent="0.15">
      <c r="E35" s="53"/>
      <c r="F35" s="53"/>
      <c r="G35" s="53"/>
      <c r="H35" s="53"/>
      <c r="I35" s="95" t="s">
        <v>138</v>
      </c>
      <c r="J35" s="96" t="s">
        <v>139</v>
      </c>
      <c r="K35" s="97" t="str">
        <f>IF($C$10*$F$6=0,"",INDEX(県外・宿泊!$E$5:$S$43,$I35,MATCH($F$6,県外・宿泊!$4:$4,0)-4)*$C$6/100000000)</f>
        <v/>
      </c>
      <c r="L35" s="97" t="str">
        <f>IF($C$10*$F$6=0,"",INDEX(県外・日帰!$E$5:$S$43,$I35,MATCH($F$6,県外・日帰!$4:$4,0)-4)*$C$7/100000000)</f>
        <v/>
      </c>
      <c r="M35" s="97" t="str">
        <f>IF($C$10*$F$6=0,"",INDEX(県内・宿泊!$E$5:$S$43,$I35,MATCH($F$6,県内・宿泊!$4:$4,0)-4)*$C$8/100000000)</f>
        <v/>
      </c>
      <c r="N35" s="97" t="str">
        <f>IF($C$10*$F$6=0,"",INDEX(県内・日帰!$E$5:$S$43,$I35,MATCH($F$6,県内・日帰!$4:$4,0)-4)*$C$9/100000000)</f>
        <v/>
      </c>
      <c r="O35" s="98" t="str">
        <f t="shared" si="0"/>
        <v/>
      </c>
    </row>
    <row r="36" spans="5:15" ht="15" customHeight="1" x14ac:dyDescent="0.15">
      <c r="E36" s="53"/>
      <c r="F36" s="53"/>
      <c r="G36" s="53"/>
      <c r="H36" s="53"/>
      <c r="I36" s="91" t="s">
        <v>140</v>
      </c>
      <c r="J36" s="92" t="s">
        <v>48</v>
      </c>
      <c r="K36" s="93" t="str">
        <f>IF($C$10*$F$6=0,"",INDEX(県外・宿泊!$E$5:$S$43,$I36,MATCH($F$6,県外・宿泊!$4:$4,0)-4)*$C$6/100000000)</f>
        <v/>
      </c>
      <c r="L36" s="93" t="str">
        <f>IF($C$10*$F$6=0,"",INDEX(県外・日帰!$E$5:$S$43,$I36,MATCH($F$6,県外・日帰!$4:$4,0)-4)*$C$7/100000000)</f>
        <v/>
      </c>
      <c r="M36" s="93" t="str">
        <f>IF($C$10*$F$6=0,"",INDEX(県内・宿泊!$E$5:$S$43,$I36,MATCH($F$6,県内・宿泊!$4:$4,0)-4)*$C$8/100000000)</f>
        <v/>
      </c>
      <c r="N36" s="93" t="str">
        <f>IF($C$10*$F$6=0,"",INDEX(県内・日帰!$E$5:$S$43,$I36,MATCH($F$6,県内・日帰!$4:$4,0)-4)*$C$9/100000000)</f>
        <v/>
      </c>
      <c r="O36" s="94" t="str">
        <f t="shared" si="0"/>
        <v/>
      </c>
    </row>
    <row r="37" spans="5:15" ht="15" customHeight="1" x14ac:dyDescent="0.15">
      <c r="E37" s="53"/>
      <c r="F37" s="53"/>
      <c r="G37" s="53"/>
      <c r="H37" s="53"/>
      <c r="I37" s="78" t="s">
        <v>141</v>
      </c>
      <c r="J37" s="79" t="s">
        <v>49</v>
      </c>
      <c r="K37" s="80" t="str">
        <f>IF($C$10*$F$6=0,"",INDEX(県外・宿泊!$E$5:$S$43,$I37,MATCH($F$6,県外・宿泊!$4:$4,0)-4)*$C$6/100000000)</f>
        <v/>
      </c>
      <c r="L37" s="80" t="str">
        <f>IF($C$10*$F$6=0,"",INDEX(県外・日帰!$E$5:$S$43,$I37,MATCH($F$6,県外・日帰!$4:$4,0)-4)*$C$7/100000000)</f>
        <v/>
      </c>
      <c r="M37" s="80" t="str">
        <f>IF($C$10*$F$6=0,"",INDEX(県内・宿泊!$E$5:$S$43,$I37,MATCH($F$6,県内・宿泊!$4:$4,0)-4)*$C$8/100000000)</f>
        <v/>
      </c>
      <c r="N37" s="80" t="str">
        <f>IF($C$10*$F$6=0,"",INDEX(県内・日帰!$E$5:$S$43,$I37,MATCH($F$6,県内・日帰!$4:$4,0)-4)*$C$9/100000000)</f>
        <v/>
      </c>
      <c r="O37" s="81" t="str">
        <f t="shared" si="0"/>
        <v/>
      </c>
    </row>
    <row r="38" spans="5:15" ht="15" customHeight="1" x14ac:dyDescent="0.15">
      <c r="E38" s="53"/>
      <c r="F38" s="53"/>
      <c r="G38" s="53"/>
      <c r="H38" s="53"/>
      <c r="I38" s="78" t="s">
        <v>142</v>
      </c>
      <c r="J38" s="79" t="s">
        <v>50</v>
      </c>
      <c r="K38" s="80" t="str">
        <f>IF($C$10*$F$6=0,"",INDEX(県外・宿泊!$E$5:$S$43,$I38,MATCH($F$6,県外・宿泊!$4:$4,0)-4)*$C$6/100000000)</f>
        <v/>
      </c>
      <c r="L38" s="80" t="str">
        <f>IF($C$10*$F$6=0,"",INDEX(県外・日帰!$E$5:$S$43,$I38,MATCH($F$6,県外・日帰!$4:$4,0)-4)*$C$7/100000000)</f>
        <v/>
      </c>
      <c r="M38" s="80" t="str">
        <f>IF($C$10*$F$6=0,"",INDEX(県内・宿泊!$E$5:$S$43,$I38,MATCH($F$6,県内・宿泊!$4:$4,0)-4)*$C$8/100000000)</f>
        <v/>
      </c>
      <c r="N38" s="80" t="str">
        <f>IF($C$10*$F$6=0,"",INDEX(県内・日帰!$E$5:$S$43,$I38,MATCH($F$6,県内・日帰!$4:$4,0)-4)*$C$9/100000000)</f>
        <v/>
      </c>
      <c r="O38" s="81" t="str">
        <f t="shared" si="0"/>
        <v/>
      </c>
    </row>
    <row r="39" spans="5:15" ht="15" customHeight="1" x14ac:dyDescent="0.15">
      <c r="E39" s="53"/>
      <c r="F39" s="53"/>
      <c r="G39" s="53"/>
      <c r="H39" s="53"/>
      <c r="I39" s="78" t="s">
        <v>143</v>
      </c>
      <c r="J39" s="79" t="s">
        <v>51</v>
      </c>
      <c r="K39" s="80" t="str">
        <f>IF($C$10*$F$6=0,"",INDEX(県外・宿泊!$E$5:$S$43,$I39,MATCH($F$6,県外・宿泊!$4:$4,0)-4)*$C$6/100000000)</f>
        <v/>
      </c>
      <c r="L39" s="80" t="str">
        <f>IF($C$10*$F$6=0,"",INDEX(県外・日帰!$E$5:$S$43,$I39,MATCH($F$6,県外・日帰!$4:$4,0)-4)*$C$7/100000000)</f>
        <v/>
      </c>
      <c r="M39" s="80" t="str">
        <f>IF($C$10*$F$6=0,"",INDEX(県内・宿泊!$E$5:$S$43,$I39,MATCH($F$6,県内・宿泊!$4:$4,0)-4)*$C$8/100000000)</f>
        <v/>
      </c>
      <c r="N39" s="80" t="str">
        <f>IF($C$10*$F$6=0,"",INDEX(県内・日帰!$E$5:$S$43,$I39,MATCH($F$6,県内・日帰!$4:$4,0)-4)*$C$9/100000000)</f>
        <v/>
      </c>
      <c r="O39" s="81" t="str">
        <f t="shared" si="0"/>
        <v/>
      </c>
    </row>
    <row r="40" spans="5:15" ht="15" customHeight="1" x14ac:dyDescent="0.15">
      <c r="E40" s="53"/>
      <c r="F40" s="53"/>
      <c r="G40" s="53"/>
      <c r="H40" s="53"/>
      <c r="I40" s="95" t="s">
        <v>144</v>
      </c>
      <c r="J40" s="96" t="s">
        <v>145</v>
      </c>
      <c r="K40" s="97" t="str">
        <f>IF($C$10*$F$6=0,"",INDEX(県外・宿泊!$E$5:$S$43,$I40,MATCH($F$6,県外・宿泊!$4:$4,0)-4)*$C$6/100000000)</f>
        <v/>
      </c>
      <c r="L40" s="97" t="str">
        <f>IF($C$10*$F$6=0,"",INDEX(県外・日帰!$E$5:$S$43,$I40,MATCH($F$6,県外・日帰!$4:$4,0)-4)*$C$7/100000000)</f>
        <v/>
      </c>
      <c r="M40" s="97" t="str">
        <f>IF($C$10*$F$6=0,"",INDEX(県内・宿泊!$E$5:$S$43,$I40,MATCH($F$6,県内・宿泊!$4:$4,0)-4)*$C$8/100000000)</f>
        <v/>
      </c>
      <c r="N40" s="97" t="str">
        <f>IF($C$10*$F$6=0,"",INDEX(県内・日帰!$E$5:$S$43,$I40,MATCH($F$6,県内・日帰!$4:$4,0)-4)*$C$9/100000000)</f>
        <v/>
      </c>
      <c r="O40" s="98" t="str">
        <f t="shared" si="0"/>
        <v/>
      </c>
    </row>
    <row r="41" spans="5:15" ht="15" customHeight="1" x14ac:dyDescent="0.15">
      <c r="E41" s="53"/>
      <c r="F41" s="53"/>
      <c r="G41" s="53"/>
      <c r="H41" s="53"/>
      <c r="I41" s="78" t="s">
        <v>146</v>
      </c>
      <c r="J41" s="79" t="s">
        <v>52</v>
      </c>
      <c r="K41" s="80" t="str">
        <f>IF($C$10*$F$6=0,"",INDEX(県外・宿泊!$E$5:$S$43,$I41,MATCH($F$6,県外・宿泊!$4:$4,0)-4)*$C$6/100000000)</f>
        <v/>
      </c>
      <c r="L41" s="80" t="str">
        <f>IF($C$10*$F$6=0,"",INDEX(県外・日帰!$E$5:$S$43,$I41,MATCH($F$6,県外・日帰!$4:$4,0)-4)*$C$7/100000000)</f>
        <v/>
      </c>
      <c r="M41" s="80" t="str">
        <f>IF($C$10*$F$6=0,"",INDEX(県内・宿泊!$E$5:$S$43,$I41,MATCH($F$6,県内・宿泊!$4:$4,0)-4)*$C$8/100000000)</f>
        <v/>
      </c>
      <c r="N41" s="80" t="str">
        <f>IF($C$10*$F$6=0,"",INDEX(県内・日帰!$E$5:$S$43,$I41,MATCH($F$6,県内・日帰!$4:$4,0)-4)*$C$9/100000000)</f>
        <v/>
      </c>
      <c r="O41" s="81" t="str">
        <f t="shared" si="0"/>
        <v/>
      </c>
    </row>
    <row r="42" spans="5:15" ht="15" customHeight="1" x14ac:dyDescent="0.15">
      <c r="E42" s="53"/>
      <c r="F42" s="53"/>
      <c r="G42" s="53"/>
      <c r="H42" s="53"/>
      <c r="I42" s="78" t="s">
        <v>147</v>
      </c>
      <c r="J42" s="79" t="s">
        <v>2</v>
      </c>
      <c r="K42" s="80" t="str">
        <f>IF($C$10*$F$6=0,"",INDEX(県外・宿泊!$E$5:$S$43,$I42,MATCH($F$6,県外・宿泊!$4:$4,0)-4)*$C$6/100000000)</f>
        <v/>
      </c>
      <c r="L42" s="80" t="str">
        <f>IF($C$10*$F$6=0,"",INDEX(県外・日帰!$E$5:$S$43,$I42,MATCH($F$6,県外・日帰!$4:$4,0)-4)*$C$7/100000000)</f>
        <v/>
      </c>
      <c r="M42" s="80" t="str">
        <f>IF($C$10*$F$6=0,"",INDEX(県内・宿泊!$E$5:$S$43,$I42,MATCH($F$6,県内・宿泊!$4:$4,0)-4)*$C$8/100000000)</f>
        <v/>
      </c>
      <c r="N42" s="80" t="str">
        <f>IF($C$10*$F$6=0,"",INDEX(県内・日帰!$E$5:$S$43,$I42,MATCH($F$6,県内・日帰!$4:$4,0)-4)*$C$9/100000000)</f>
        <v/>
      </c>
      <c r="O42" s="81" t="str">
        <f t="shared" si="0"/>
        <v/>
      </c>
    </row>
    <row r="43" spans="5:15" ht="15" customHeight="1" x14ac:dyDescent="0.15">
      <c r="E43" s="53"/>
      <c r="F43" s="53"/>
      <c r="G43" s="53"/>
      <c r="H43" s="53"/>
      <c r="I43" s="78" t="s">
        <v>148</v>
      </c>
      <c r="J43" s="79" t="s">
        <v>53</v>
      </c>
      <c r="K43" s="80" t="str">
        <f>IF($C$10*$F$6=0,"",INDEX(県外・宿泊!$E$5:$S$43,$I43,MATCH($F$6,県外・宿泊!$4:$4,0)-4)*$C$6/100000000)</f>
        <v/>
      </c>
      <c r="L43" s="80" t="str">
        <f>IF($C$10*$F$6=0,"",INDEX(県外・日帰!$E$5:$S$43,$I43,MATCH($F$6,県外・日帰!$4:$4,0)-4)*$C$7/100000000)</f>
        <v/>
      </c>
      <c r="M43" s="80" t="str">
        <f>IF($C$10*$F$6=0,"",INDEX(県内・宿泊!$E$5:$S$43,$I43,MATCH($F$6,県内・宿泊!$4:$4,0)-4)*$C$8/100000000)</f>
        <v/>
      </c>
      <c r="N43" s="80" t="str">
        <f>IF($C$10*$F$6=0,"",INDEX(県内・日帰!$E$5:$S$43,$I43,MATCH($F$6,県内・日帰!$4:$4,0)-4)*$C$9/100000000)</f>
        <v/>
      </c>
      <c r="O43" s="81" t="str">
        <f t="shared" si="0"/>
        <v/>
      </c>
    </row>
    <row r="44" spans="5:15" ht="15" customHeight="1" thickBot="1" x14ac:dyDescent="0.2">
      <c r="E44" s="53"/>
      <c r="F44" s="53"/>
      <c r="G44" s="53"/>
      <c r="H44" s="53"/>
      <c r="I44" s="99" t="s">
        <v>149</v>
      </c>
      <c r="J44" s="100" t="s">
        <v>54</v>
      </c>
      <c r="K44" s="101" t="str">
        <f>IF($C$10*$F$6=0,"",INDEX(県外・宿泊!$E$5:$S$43,$I44,MATCH($F$6,県外・宿泊!$4:$4,0)-4)*$C$6/100000000)</f>
        <v/>
      </c>
      <c r="L44" s="101" t="str">
        <f>IF($C$10*$F$6=0,"",INDEX(県外・日帰!$E$5:$S$43,$I44,MATCH($F$6,県外・日帰!$4:$4,0)-4)*$C$7/100000000)</f>
        <v/>
      </c>
      <c r="M44" s="101" t="str">
        <f>IF($C$10*$F$6=0,"",INDEX(県内・宿泊!$E$5:$S$43,$I44,MATCH($F$6,県内・宿泊!$4:$4,0)-4)*$C$8/100000000)</f>
        <v/>
      </c>
      <c r="N44" s="101" t="str">
        <f>IF($C$10*$F$6=0,"",INDEX(県内・日帰!$E$5:$S$43,$I44,MATCH($F$6,県内・日帰!$4:$4,0)-4)*$C$9/100000000)</f>
        <v/>
      </c>
      <c r="O44" s="102" t="str">
        <f t="shared" si="0"/>
        <v/>
      </c>
    </row>
    <row r="45" spans="5:15" ht="15" customHeight="1" thickTop="1" x14ac:dyDescent="0.15">
      <c r="E45" s="53"/>
      <c r="F45" s="53"/>
      <c r="G45" s="53"/>
      <c r="H45" s="53"/>
      <c r="I45" s="103"/>
      <c r="J45" s="104" t="s">
        <v>56</v>
      </c>
      <c r="K45" s="105" t="str">
        <f>IF($C$10*$F$6=0,"",SUM(K6:K44))</f>
        <v/>
      </c>
      <c r="L45" s="105" t="str">
        <f>IF($C$10*$F$6=0,"",SUM(L6:L44))</f>
        <v/>
      </c>
      <c r="M45" s="105" t="str">
        <f>IF($C$10*$F$6=0,"",SUM(M6:M44))</f>
        <v/>
      </c>
      <c r="N45" s="105" t="str">
        <f>IF($C$10*$F$6=0,"",SUM(N6:N44))</f>
        <v/>
      </c>
      <c r="O45" s="106" t="str">
        <f>IF($C$10*$F$6=0,"",SUM(O6:O44))</f>
        <v/>
      </c>
    </row>
    <row r="46" spans="5:15" ht="12.95" customHeight="1" x14ac:dyDescent="0.15">
      <c r="E46" s="53"/>
      <c r="F46" s="53"/>
      <c r="G46" s="53"/>
      <c r="H46" s="53"/>
      <c r="I46" s="53"/>
      <c r="J46" s="53"/>
      <c r="K46" s="53"/>
      <c r="L46" s="53"/>
    </row>
    <row r="47" spans="5:15" ht="12.95" customHeight="1" x14ac:dyDescent="0.15">
      <c r="E47" s="53"/>
      <c r="F47" s="53"/>
      <c r="G47" s="53"/>
      <c r="H47" s="53"/>
      <c r="I47" s="53"/>
      <c r="J47" s="53"/>
      <c r="K47" s="53"/>
      <c r="L47" s="53"/>
    </row>
    <row r="48" spans="5:15" ht="12.95" customHeight="1" x14ac:dyDescent="0.15">
      <c r="E48" s="53"/>
      <c r="F48" s="53"/>
      <c r="G48" s="53"/>
      <c r="H48" s="53"/>
      <c r="I48" s="53"/>
      <c r="J48" s="53"/>
      <c r="K48" s="53"/>
      <c r="L48" s="53"/>
    </row>
    <row r="49" s="53" customFormat="1" ht="12.95" customHeight="1" x14ac:dyDescent="0.15"/>
    <row r="50" s="53" customFormat="1" ht="12.95" customHeight="1" x14ac:dyDescent="0.15"/>
    <row r="51" s="53" customFormat="1" ht="12.95" customHeight="1" x14ac:dyDescent="0.15"/>
    <row r="52" s="53" customFormat="1" ht="12.95" customHeight="1" x14ac:dyDescent="0.15"/>
    <row r="53" s="53" customFormat="1" ht="12.95" customHeight="1" x14ac:dyDescent="0.15"/>
    <row r="54" s="53" customFormat="1" ht="12.95" customHeight="1" x14ac:dyDescent="0.15"/>
    <row r="55" s="53" customFormat="1" ht="12.95" customHeight="1" x14ac:dyDescent="0.15"/>
    <row r="56" s="53" customFormat="1" ht="12.95" customHeight="1" x14ac:dyDescent="0.15"/>
    <row r="57" s="53" customFormat="1" ht="12.95" customHeight="1" x14ac:dyDescent="0.15"/>
    <row r="58" s="53" customFormat="1" ht="12.95" customHeight="1" x14ac:dyDescent="0.15"/>
    <row r="59" s="53" customFormat="1" ht="12.95" customHeight="1" x14ac:dyDescent="0.15"/>
    <row r="60" s="53" customFormat="1" ht="12.95" customHeight="1" x14ac:dyDescent="0.15"/>
    <row r="61" s="53" customFormat="1" ht="12.95" customHeight="1" x14ac:dyDescent="0.15"/>
    <row r="62" s="53" customFormat="1" ht="12.95" customHeight="1" x14ac:dyDescent="0.15"/>
    <row r="63" s="53" customFormat="1" ht="12.95" customHeight="1" x14ac:dyDescent="0.15"/>
    <row r="64" s="53" customFormat="1" ht="12.95" customHeight="1" x14ac:dyDescent="0.15"/>
    <row r="65" s="53" customFormat="1" ht="12.95" customHeight="1" x14ac:dyDescent="0.15"/>
    <row r="66" s="53" customFormat="1" ht="12.95" customHeight="1" x14ac:dyDescent="0.15"/>
    <row r="67" s="53" customFormat="1" ht="12.95" customHeight="1" x14ac:dyDescent="0.15"/>
    <row r="68" s="53" customFormat="1" ht="12.95" customHeight="1" x14ac:dyDescent="0.15"/>
    <row r="69" s="53" customFormat="1" ht="12.95" customHeight="1" x14ac:dyDescent="0.15"/>
    <row r="70" s="53" customFormat="1" ht="12.95" customHeight="1" x14ac:dyDescent="0.15"/>
    <row r="71" s="53" customFormat="1" ht="12.95" customHeight="1" x14ac:dyDescent="0.15"/>
    <row r="72" s="53" customFormat="1" ht="12.95" customHeight="1" x14ac:dyDescent="0.15"/>
    <row r="73" s="53" customFormat="1" ht="12.95" customHeight="1" x14ac:dyDescent="0.15"/>
    <row r="74" s="53" customFormat="1" ht="12.95" customHeight="1" x14ac:dyDescent="0.15"/>
    <row r="75" s="53" customFormat="1" ht="12.95" customHeight="1" x14ac:dyDescent="0.15"/>
    <row r="76" s="53" customFormat="1" ht="12.95" customHeight="1" x14ac:dyDescent="0.15"/>
    <row r="77" s="53" customFormat="1" ht="12.95" customHeight="1" x14ac:dyDescent="0.15"/>
    <row r="78" s="53" customFormat="1" ht="12.95" customHeight="1" x14ac:dyDescent="0.15"/>
    <row r="79" s="53" customFormat="1" ht="12.95" customHeight="1" x14ac:dyDescent="0.15"/>
    <row r="80" s="53" customFormat="1" ht="12.95" customHeight="1" x14ac:dyDescent="0.15"/>
    <row r="81" s="53" customFormat="1" ht="12.95" customHeight="1" x14ac:dyDescent="0.15"/>
    <row r="82" s="53" customFormat="1" ht="12.95" customHeight="1" x14ac:dyDescent="0.15"/>
    <row r="83" s="53" customFormat="1" ht="12.95" customHeight="1" x14ac:dyDescent="0.15"/>
    <row r="84" s="53" customFormat="1" ht="12.95" customHeight="1" x14ac:dyDescent="0.15"/>
    <row r="85" s="53" customFormat="1" ht="12.95" customHeight="1" x14ac:dyDescent="0.15"/>
    <row r="86" s="53" customFormat="1" ht="12.95" customHeight="1" x14ac:dyDescent="0.15"/>
    <row r="87" s="53" customFormat="1" ht="12.95" customHeight="1" x14ac:dyDescent="0.15"/>
    <row r="88" s="53" customFormat="1" ht="12.95" customHeight="1" x14ac:dyDescent="0.15"/>
    <row r="89" s="53" customFormat="1" ht="12.95" customHeight="1" x14ac:dyDescent="0.15"/>
    <row r="90" s="53" customFormat="1" ht="12.95" customHeight="1" x14ac:dyDescent="0.15"/>
    <row r="91" s="53" customFormat="1" ht="12.95" customHeight="1" x14ac:dyDescent="0.15"/>
    <row r="92" s="53" customFormat="1" ht="12.95" customHeight="1" x14ac:dyDescent="0.15"/>
    <row r="93" s="53" customFormat="1" ht="12.95" customHeight="1" x14ac:dyDescent="0.15"/>
    <row r="94" s="53" customFormat="1" ht="12.95" customHeight="1" x14ac:dyDescent="0.15"/>
    <row r="95" s="53" customFormat="1" ht="12.95" customHeight="1" x14ac:dyDescent="0.15"/>
    <row r="96" s="53" customFormat="1" ht="12.95" customHeight="1" x14ac:dyDescent="0.15"/>
    <row r="97" s="53" customFormat="1" ht="12.95" customHeight="1" x14ac:dyDescent="0.15"/>
    <row r="98" s="53" customFormat="1" ht="12.95" customHeight="1" x14ac:dyDescent="0.15"/>
    <row r="99" s="53" customFormat="1" ht="12.95" customHeight="1" x14ac:dyDescent="0.15"/>
    <row r="100" s="53" customFormat="1" ht="12.95" customHeight="1" x14ac:dyDescent="0.15"/>
    <row r="101" s="53" customFormat="1" ht="12.95" customHeight="1" x14ac:dyDescent="0.15"/>
    <row r="102" s="53" customFormat="1" ht="12.95" customHeight="1" x14ac:dyDescent="0.15"/>
    <row r="103" s="53" customFormat="1" ht="12.95" customHeight="1" x14ac:dyDescent="0.15"/>
    <row r="104" s="53" customFormat="1" ht="12.95" customHeight="1" x14ac:dyDescent="0.15"/>
    <row r="105" s="53" customFormat="1" ht="12.95" customHeight="1" x14ac:dyDescent="0.15"/>
    <row r="106" s="53" customFormat="1" ht="12.95" customHeight="1" x14ac:dyDescent="0.15"/>
    <row r="107" s="53" customFormat="1" ht="12.95" customHeight="1" x14ac:dyDescent="0.15"/>
    <row r="108" s="53" customFormat="1" ht="12.95" customHeight="1" x14ac:dyDescent="0.15"/>
    <row r="109" s="53" customFormat="1" ht="12.95" customHeight="1" x14ac:dyDescent="0.15"/>
    <row r="110" s="53" customFormat="1" ht="12.95" customHeight="1" x14ac:dyDescent="0.15"/>
    <row r="111" s="53" customFormat="1" ht="12.95" customHeight="1" x14ac:dyDescent="0.15"/>
    <row r="112" s="53" customFormat="1" ht="12.95" customHeight="1" x14ac:dyDescent="0.15"/>
    <row r="113" s="53" customFormat="1" ht="12.95" customHeight="1" x14ac:dyDescent="0.15"/>
    <row r="114" s="53" customFormat="1" ht="12.95" customHeight="1" x14ac:dyDescent="0.15"/>
    <row r="115" s="53" customFormat="1" ht="12.95" customHeight="1" x14ac:dyDescent="0.15"/>
    <row r="116" s="53" customFormat="1" ht="12.95" customHeight="1" x14ac:dyDescent="0.15"/>
    <row r="117" s="53" customFormat="1" ht="12.95" customHeight="1" x14ac:dyDescent="0.15"/>
    <row r="118" s="53" customFormat="1" ht="12.95" customHeight="1" x14ac:dyDescent="0.15"/>
    <row r="119" s="53" customFormat="1" ht="12.95" customHeight="1" x14ac:dyDescent="0.15"/>
    <row r="120" s="53" customFormat="1" ht="12.95" customHeight="1" x14ac:dyDescent="0.15"/>
    <row r="121" s="53" customFormat="1" ht="12.95" customHeight="1" x14ac:dyDescent="0.15"/>
    <row r="122" s="53" customFormat="1" ht="12.95" customHeight="1" x14ac:dyDescent="0.15"/>
    <row r="123" s="53" customFormat="1" ht="12.95" customHeight="1" x14ac:dyDescent="0.15"/>
    <row r="124" s="53" customFormat="1" ht="12.95" customHeight="1" x14ac:dyDescent="0.15"/>
    <row r="125" s="53" customFormat="1" ht="12.95" customHeight="1" x14ac:dyDescent="0.15"/>
    <row r="126" s="53" customFormat="1" ht="12.95" customHeight="1" x14ac:dyDescent="0.15"/>
    <row r="127" s="53" customFormat="1" ht="12.95" customHeight="1" x14ac:dyDescent="0.15"/>
    <row r="128" s="53" customFormat="1" ht="12.95" customHeight="1" x14ac:dyDescent="0.15"/>
    <row r="129" s="53" customFormat="1" ht="12.95" customHeight="1" x14ac:dyDescent="0.15"/>
    <row r="130" s="53" customFormat="1" ht="12.95" customHeight="1" x14ac:dyDescent="0.15"/>
    <row r="131" s="53" customFormat="1" ht="12.95" customHeight="1" x14ac:dyDescent="0.15"/>
    <row r="132" s="53" customFormat="1" ht="12.95" customHeight="1" x14ac:dyDescent="0.15"/>
    <row r="133" s="53" customFormat="1" ht="12.95" customHeight="1" x14ac:dyDescent="0.15"/>
    <row r="134" s="53" customFormat="1" ht="12.95" customHeight="1" x14ac:dyDescent="0.15"/>
    <row r="135" s="53" customFormat="1" ht="12.95" customHeight="1" x14ac:dyDescent="0.15"/>
    <row r="136" s="53" customFormat="1" ht="12.95" customHeight="1" x14ac:dyDescent="0.15"/>
    <row r="137" s="53" customFormat="1" ht="12.95" customHeight="1" x14ac:dyDescent="0.15"/>
    <row r="138" s="53" customFormat="1" ht="12.95" customHeight="1" x14ac:dyDescent="0.15"/>
    <row r="139" s="53" customFormat="1" ht="12.95" customHeight="1" x14ac:dyDescent="0.15"/>
    <row r="140" s="53" customFormat="1" ht="12.95" customHeight="1" x14ac:dyDescent="0.15"/>
    <row r="141" s="53" customFormat="1" ht="12.95" customHeight="1" x14ac:dyDescent="0.15"/>
    <row r="142" s="53" customFormat="1" ht="12.95" customHeight="1" x14ac:dyDescent="0.15"/>
    <row r="143" s="53" customFormat="1" ht="12.95" customHeight="1" x14ac:dyDescent="0.15"/>
    <row r="144" s="53" customFormat="1" ht="12.95" customHeight="1" x14ac:dyDescent="0.15"/>
    <row r="145" s="53" customFormat="1" ht="12.95" customHeight="1" x14ac:dyDescent="0.15"/>
    <row r="146" s="53" customFormat="1" ht="12.95" customHeight="1" x14ac:dyDescent="0.15"/>
    <row r="147" s="53" customFormat="1" ht="12.95" customHeight="1" x14ac:dyDescent="0.15"/>
    <row r="148" s="53" customFormat="1" ht="12.95" customHeight="1" x14ac:dyDescent="0.15"/>
    <row r="149" s="53" customFormat="1" ht="12.95" customHeight="1" x14ac:dyDescent="0.15"/>
    <row r="150" s="53" customFormat="1" ht="12.95" customHeight="1" x14ac:dyDescent="0.15"/>
    <row r="151" s="53" customFormat="1" ht="12.95" customHeight="1" x14ac:dyDescent="0.15"/>
    <row r="152" s="53" customFormat="1" ht="12.95" customHeight="1" x14ac:dyDescent="0.15"/>
    <row r="153" s="53" customFormat="1" ht="12.95" customHeight="1" x14ac:dyDescent="0.15"/>
    <row r="154" s="53" customFormat="1" ht="12.95" customHeight="1" x14ac:dyDescent="0.15"/>
    <row r="155" s="53" customFormat="1" ht="12.95" customHeight="1" x14ac:dyDescent="0.15"/>
    <row r="156" s="53" customFormat="1" ht="12.95" customHeight="1" x14ac:dyDescent="0.15"/>
    <row r="157" s="53" customFormat="1" ht="12.95" customHeight="1" x14ac:dyDescent="0.15"/>
    <row r="158" s="53" customFormat="1" ht="12.95" customHeight="1" x14ac:dyDescent="0.15"/>
    <row r="159" s="53" customFormat="1" ht="12.95" customHeight="1" x14ac:dyDescent="0.15"/>
    <row r="160" s="53" customFormat="1" ht="12.95" customHeight="1" x14ac:dyDescent="0.15"/>
    <row r="161" s="53" customFormat="1" ht="12.95" customHeight="1" x14ac:dyDescent="0.15"/>
    <row r="162" s="53" customFormat="1" ht="12.95" customHeight="1" x14ac:dyDescent="0.15"/>
    <row r="163" s="53" customFormat="1" ht="12.95" customHeight="1" x14ac:dyDescent="0.15"/>
    <row r="164" s="53" customFormat="1" ht="12.95" customHeight="1" x14ac:dyDescent="0.15"/>
    <row r="165" s="53" customFormat="1" ht="12.95" customHeight="1" x14ac:dyDescent="0.15"/>
    <row r="166" s="53" customFormat="1" ht="12.95" customHeight="1" x14ac:dyDescent="0.15"/>
    <row r="167" s="53" customFormat="1" ht="12.95" customHeight="1" x14ac:dyDescent="0.15"/>
    <row r="168" s="53" customFormat="1" ht="12.95" customHeight="1" x14ac:dyDescent="0.15"/>
    <row r="169" s="53" customFormat="1" ht="12.95" customHeight="1" x14ac:dyDescent="0.15"/>
    <row r="170" s="53" customFormat="1" ht="12.95" customHeight="1" x14ac:dyDescent="0.15"/>
    <row r="171" s="53" customFormat="1" ht="12.95" customHeight="1" x14ac:dyDescent="0.15"/>
    <row r="172" s="53" customFormat="1" ht="12.95" customHeight="1" x14ac:dyDescent="0.15"/>
    <row r="173" s="53" customFormat="1" ht="12.95" customHeight="1" x14ac:dyDescent="0.15"/>
    <row r="174" s="53" customFormat="1" ht="12.95" customHeight="1" x14ac:dyDescent="0.15"/>
    <row r="175" s="53" customFormat="1" ht="12.95" customHeight="1" x14ac:dyDescent="0.15"/>
    <row r="176" s="53" customFormat="1" ht="12.95" customHeight="1" x14ac:dyDescent="0.15"/>
    <row r="177" s="53" customFormat="1" ht="12.95" customHeight="1" x14ac:dyDescent="0.15"/>
    <row r="178" s="53" customFormat="1" ht="12.95" customHeight="1" x14ac:dyDescent="0.15"/>
    <row r="179" s="53" customFormat="1" ht="12.95" customHeight="1" x14ac:dyDescent="0.15"/>
    <row r="180" s="53" customFormat="1" ht="12.95" customHeight="1" x14ac:dyDescent="0.15"/>
    <row r="181" s="53" customFormat="1" ht="12.95" customHeight="1" x14ac:dyDescent="0.15"/>
    <row r="182" s="53" customFormat="1" ht="12.95" customHeight="1" x14ac:dyDescent="0.15"/>
    <row r="183" s="53" customFormat="1" ht="12.95" customHeight="1" x14ac:dyDescent="0.15"/>
    <row r="184" s="53" customFormat="1" ht="12.95" customHeight="1" x14ac:dyDescent="0.15"/>
    <row r="185" s="53" customFormat="1" ht="12.95" customHeight="1" x14ac:dyDescent="0.15"/>
    <row r="186" s="53" customFormat="1" ht="12.95" customHeight="1" x14ac:dyDescent="0.15"/>
    <row r="187" s="53" customFormat="1" ht="12.95" customHeight="1" x14ac:dyDescent="0.15"/>
    <row r="188" s="53" customFormat="1" ht="12.95" customHeight="1" x14ac:dyDescent="0.15"/>
    <row r="189" s="53" customFormat="1" ht="12.95" customHeight="1" x14ac:dyDescent="0.15"/>
    <row r="190" s="53" customFormat="1" ht="12.95" customHeight="1" x14ac:dyDescent="0.15"/>
    <row r="191" s="53" customFormat="1" ht="12.95" customHeight="1" x14ac:dyDescent="0.15"/>
    <row r="192" s="53" customFormat="1" ht="12.95" customHeight="1" x14ac:dyDescent="0.15"/>
    <row r="193" s="53" customFormat="1" ht="12.95" customHeight="1" x14ac:dyDescent="0.15"/>
    <row r="194" s="53" customFormat="1" ht="12.95" customHeight="1" x14ac:dyDescent="0.15"/>
    <row r="195" s="53" customFormat="1" ht="12.95" customHeight="1" x14ac:dyDescent="0.15"/>
    <row r="196" s="53" customFormat="1" ht="12.95" customHeight="1" x14ac:dyDescent="0.15"/>
    <row r="197" s="53" customFormat="1" ht="12.95" customHeight="1" x14ac:dyDescent="0.15"/>
    <row r="198" s="53" customFormat="1" ht="12.95" customHeight="1" x14ac:dyDescent="0.15"/>
    <row r="199" s="53" customFormat="1" ht="12.95" customHeight="1" x14ac:dyDescent="0.15"/>
    <row r="200" s="53" customFormat="1" ht="12.95" customHeight="1" x14ac:dyDescent="0.15"/>
    <row r="201" s="53" customFormat="1" ht="12.95" customHeight="1" x14ac:dyDescent="0.15"/>
    <row r="202" s="53" customFormat="1" ht="12.95" customHeight="1" x14ac:dyDescent="0.15"/>
    <row r="203" s="53" customFormat="1" ht="12.95" customHeight="1" x14ac:dyDescent="0.15"/>
    <row r="204" s="53" customFormat="1" ht="12.95" customHeight="1" x14ac:dyDescent="0.15"/>
    <row r="205" s="53" customFormat="1" ht="12.95" customHeight="1" x14ac:dyDescent="0.15"/>
    <row r="206" s="53" customFormat="1" ht="12.95" customHeight="1" x14ac:dyDescent="0.15"/>
    <row r="207" s="53" customFormat="1" ht="12.95" customHeight="1" x14ac:dyDescent="0.15"/>
    <row r="208" s="53" customFormat="1" ht="12.95" customHeight="1" x14ac:dyDescent="0.15"/>
    <row r="209" s="53" customFormat="1" ht="12.95" customHeight="1" x14ac:dyDescent="0.15"/>
    <row r="210" s="53" customFormat="1" ht="12.95" customHeight="1" x14ac:dyDescent="0.15"/>
    <row r="211" s="53" customFormat="1" ht="12.95" customHeight="1" x14ac:dyDescent="0.15"/>
    <row r="212" s="53" customFormat="1" ht="12.95" customHeight="1" x14ac:dyDescent="0.15"/>
    <row r="213" s="53" customFormat="1" ht="12.95" customHeight="1" x14ac:dyDescent="0.15"/>
    <row r="214" s="53" customFormat="1" ht="12.95" customHeight="1" x14ac:dyDescent="0.15"/>
    <row r="215" s="53" customFormat="1" ht="12.95" customHeight="1" x14ac:dyDescent="0.15"/>
    <row r="216" s="53" customFormat="1" ht="12.95" customHeight="1" x14ac:dyDescent="0.15"/>
    <row r="217" s="53" customFormat="1" ht="12.95" customHeight="1" x14ac:dyDescent="0.15"/>
    <row r="218" s="53" customFormat="1" ht="12.95" customHeight="1" x14ac:dyDescent="0.15"/>
    <row r="219" s="53" customFormat="1" ht="12.95" customHeight="1" x14ac:dyDescent="0.15"/>
    <row r="220" s="53" customFormat="1" ht="12.95" customHeight="1" x14ac:dyDescent="0.15"/>
    <row r="221" s="53" customFormat="1" ht="12.95" customHeight="1" x14ac:dyDescent="0.15"/>
    <row r="222" s="53" customFormat="1" ht="12.95" customHeight="1" x14ac:dyDescent="0.15"/>
    <row r="223" s="53" customFormat="1" ht="12.95" customHeight="1" x14ac:dyDescent="0.15"/>
    <row r="224" s="53" customFormat="1" ht="12.95" customHeight="1" x14ac:dyDescent="0.15"/>
    <row r="225" s="53" customFormat="1" ht="12.95" customHeight="1" x14ac:dyDescent="0.15"/>
    <row r="226" s="53" customFormat="1" ht="12.95" customHeight="1" x14ac:dyDescent="0.15"/>
    <row r="227" s="53" customFormat="1" ht="12.95" customHeight="1" x14ac:dyDescent="0.15"/>
    <row r="228" s="53" customFormat="1" ht="12.95" customHeight="1" x14ac:dyDescent="0.15"/>
    <row r="229" s="53" customFormat="1" ht="12.95" customHeight="1" x14ac:dyDescent="0.15"/>
    <row r="230" s="53" customFormat="1" ht="12.95" customHeight="1" x14ac:dyDescent="0.15"/>
    <row r="231" s="53" customFormat="1" ht="12.95" customHeight="1" x14ac:dyDescent="0.15"/>
    <row r="232" s="53" customFormat="1" ht="12.95" customHeight="1" x14ac:dyDescent="0.15"/>
    <row r="233" s="53" customFormat="1" ht="12.95" customHeight="1" x14ac:dyDescent="0.15"/>
    <row r="234" s="53" customFormat="1" ht="12.95" customHeight="1" x14ac:dyDescent="0.15"/>
    <row r="235" s="53" customFormat="1" ht="12.95" customHeight="1" x14ac:dyDescent="0.15"/>
    <row r="236" s="53" customFormat="1" ht="12.95" customHeight="1" x14ac:dyDescent="0.15"/>
    <row r="237" s="53" customFormat="1" ht="12.95" customHeight="1" x14ac:dyDescent="0.15"/>
    <row r="238" s="53" customFormat="1" ht="12.95" customHeight="1" x14ac:dyDescent="0.15"/>
    <row r="239" s="53" customFormat="1" ht="12.95" customHeight="1" x14ac:dyDescent="0.15"/>
    <row r="240" s="53" customFormat="1" ht="12.95" customHeight="1" x14ac:dyDescent="0.15"/>
    <row r="241" s="53" customFormat="1" ht="12.95" customHeight="1" x14ac:dyDescent="0.15"/>
    <row r="242" s="53" customFormat="1" ht="12.95" customHeight="1" x14ac:dyDescent="0.15"/>
    <row r="243" s="53" customFormat="1" ht="12.95" customHeight="1" x14ac:dyDescent="0.15"/>
    <row r="244" s="53" customFormat="1" ht="12.95" customHeight="1" x14ac:dyDescent="0.15"/>
    <row r="245" s="53" customFormat="1" ht="12.95" customHeight="1" x14ac:dyDescent="0.15"/>
    <row r="246" s="53" customFormat="1" ht="12.95" customHeight="1" x14ac:dyDescent="0.15"/>
    <row r="247" s="53" customFormat="1" ht="12.95" customHeight="1" x14ac:dyDescent="0.15"/>
    <row r="248" s="53" customFormat="1" ht="12.95" customHeight="1" x14ac:dyDescent="0.15"/>
    <row r="249" s="53" customFormat="1" ht="12.95" customHeight="1" x14ac:dyDescent="0.15"/>
    <row r="250" s="53" customFormat="1" ht="12.95" customHeight="1" x14ac:dyDescent="0.15"/>
    <row r="251" s="53" customFormat="1" ht="12.95" customHeight="1" x14ac:dyDescent="0.15"/>
    <row r="252" s="53" customFormat="1" ht="12.95" customHeight="1" x14ac:dyDescent="0.15"/>
    <row r="253" s="53" customFormat="1" ht="12.95" customHeight="1" x14ac:dyDescent="0.15"/>
    <row r="254" s="53" customFormat="1" ht="12.95" customHeight="1" x14ac:dyDescent="0.15"/>
    <row r="255" s="53" customFormat="1" ht="12.95" customHeight="1" x14ac:dyDescent="0.15"/>
    <row r="256" s="53" customFormat="1" ht="12.95" customHeight="1" x14ac:dyDescent="0.15"/>
    <row r="257" s="53" customFormat="1" ht="12.95" customHeight="1" x14ac:dyDescent="0.15"/>
    <row r="258" s="53" customFormat="1" ht="12.95" customHeight="1" x14ac:dyDescent="0.15"/>
    <row r="259" s="53" customFormat="1" ht="12.95" customHeight="1" x14ac:dyDescent="0.15"/>
    <row r="260" s="53" customFormat="1" ht="12.95" customHeight="1" x14ac:dyDescent="0.15"/>
    <row r="261" s="53" customFormat="1" ht="12.95" customHeight="1" x14ac:dyDescent="0.15"/>
    <row r="262" s="53" customFormat="1" ht="12.95" customHeight="1" x14ac:dyDescent="0.15"/>
    <row r="263" s="53" customFormat="1" ht="12.95" customHeight="1" x14ac:dyDescent="0.15"/>
    <row r="264" s="53" customFormat="1" ht="12.95" customHeight="1" x14ac:dyDescent="0.15"/>
    <row r="265" s="53" customFormat="1" ht="12.95" customHeight="1" x14ac:dyDescent="0.15"/>
    <row r="266" s="53" customFormat="1" ht="12.95" customHeight="1" x14ac:dyDescent="0.15"/>
    <row r="267" s="53" customFormat="1" ht="12.95" customHeight="1" x14ac:dyDescent="0.15"/>
    <row r="268" s="53" customFormat="1" ht="12.95" customHeight="1" x14ac:dyDescent="0.15"/>
    <row r="269" s="53" customFormat="1" ht="12.95" customHeight="1" x14ac:dyDescent="0.15"/>
    <row r="270" s="53" customFormat="1" ht="12.95" customHeight="1" x14ac:dyDescent="0.15"/>
    <row r="271" s="53" customFormat="1" ht="12.95" customHeight="1" x14ac:dyDescent="0.15"/>
    <row r="272" s="53" customFormat="1" ht="12.95" customHeight="1" x14ac:dyDescent="0.15"/>
    <row r="273" s="53" customFormat="1" ht="12.95" customHeight="1" x14ac:dyDescent="0.15"/>
    <row r="274" s="53" customFormat="1" ht="12.95" customHeight="1" x14ac:dyDescent="0.15"/>
    <row r="275" s="53" customFormat="1" ht="12.95" customHeight="1" x14ac:dyDescent="0.15"/>
    <row r="276" s="53" customFormat="1" ht="12.95" customHeight="1" x14ac:dyDescent="0.15"/>
    <row r="277" s="53" customFormat="1" ht="12.95" customHeight="1" x14ac:dyDescent="0.15"/>
    <row r="278" s="53" customFormat="1" ht="12.95" customHeight="1" x14ac:dyDescent="0.15"/>
    <row r="279" s="53" customFormat="1" ht="12.95" customHeight="1" x14ac:dyDescent="0.15"/>
    <row r="280" s="53" customFormat="1" ht="12.95" customHeight="1" x14ac:dyDescent="0.15"/>
    <row r="281" s="53" customFormat="1" ht="12.95" customHeight="1" x14ac:dyDescent="0.15"/>
    <row r="282" s="53" customFormat="1" ht="12.95" customHeight="1" x14ac:dyDescent="0.15"/>
    <row r="283" s="53" customFormat="1" ht="12.95" customHeight="1" x14ac:dyDescent="0.15"/>
    <row r="284" s="53" customFormat="1" ht="12.95" customHeight="1" x14ac:dyDescent="0.15"/>
    <row r="285" s="53" customFormat="1" ht="12.95" customHeight="1" x14ac:dyDescent="0.15"/>
    <row r="286" s="53" customFormat="1" ht="12.95" customHeight="1" x14ac:dyDescent="0.15"/>
    <row r="287" s="53" customFormat="1" ht="12.95" customHeight="1" x14ac:dyDescent="0.15"/>
    <row r="288" s="53" customFormat="1" ht="12.95" customHeight="1" x14ac:dyDescent="0.15"/>
    <row r="289" s="53" customFormat="1" ht="12.95" customHeight="1" x14ac:dyDescent="0.15"/>
    <row r="290" s="53" customFormat="1" ht="12.95" customHeight="1" x14ac:dyDescent="0.15"/>
    <row r="291" s="53" customFormat="1" ht="12.95" customHeight="1" x14ac:dyDescent="0.15"/>
    <row r="292" s="53" customFormat="1" ht="12.95" customHeight="1" x14ac:dyDescent="0.15"/>
    <row r="293" s="53" customFormat="1" ht="12.95" customHeight="1" x14ac:dyDescent="0.15"/>
    <row r="294" s="53" customFormat="1" ht="12.95" customHeight="1" x14ac:dyDescent="0.15"/>
    <row r="295" s="53" customFormat="1" ht="12.95" customHeight="1" x14ac:dyDescent="0.15"/>
    <row r="296" s="53" customFormat="1" ht="12.95" customHeight="1" x14ac:dyDescent="0.15"/>
    <row r="297" s="53" customFormat="1" ht="12.95" customHeight="1" x14ac:dyDescent="0.15"/>
    <row r="298" s="53" customFormat="1" ht="12.95" customHeight="1" x14ac:dyDescent="0.15"/>
    <row r="299" s="53" customFormat="1" ht="12.95" customHeight="1" x14ac:dyDescent="0.15"/>
    <row r="300" s="53" customFormat="1" ht="12.95" customHeight="1" x14ac:dyDescent="0.15"/>
    <row r="301" s="53" customFormat="1" ht="12.95" customHeight="1" x14ac:dyDescent="0.15"/>
    <row r="302" s="53" customFormat="1" ht="12.95" customHeight="1" x14ac:dyDescent="0.15"/>
    <row r="303" s="53" customFormat="1" ht="12.95" customHeight="1" x14ac:dyDescent="0.15"/>
    <row r="304" s="53" customFormat="1" ht="12.95" customHeight="1" x14ac:dyDescent="0.15"/>
    <row r="305" s="53" customFormat="1" ht="12.95" customHeight="1" x14ac:dyDescent="0.15"/>
    <row r="306" s="53" customFormat="1" ht="12.95" customHeight="1" x14ac:dyDescent="0.15"/>
    <row r="307" s="53" customFormat="1" ht="12.95" customHeight="1" x14ac:dyDescent="0.15"/>
    <row r="308" s="53" customFormat="1" ht="12.95" customHeight="1" x14ac:dyDescent="0.15"/>
    <row r="309" s="53" customFormat="1" ht="12.95" customHeight="1" x14ac:dyDescent="0.15"/>
    <row r="310" s="53" customFormat="1" ht="12.95" customHeight="1" x14ac:dyDescent="0.15"/>
    <row r="311" s="53" customFormat="1" ht="12.95" customHeight="1" x14ac:dyDescent="0.15"/>
    <row r="312" s="53" customFormat="1" ht="12.95" customHeight="1" x14ac:dyDescent="0.15"/>
    <row r="313" s="53" customFormat="1" ht="12.95" customHeight="1" x14ac:dyDescent="0.15"/>
    <row r="314" s="53" customFormat="1" ht="12.95" customHeight="1" x14ac:dyDescent="0.15"/>
    <row r="315" s="53" customFormat="1" ht="12.95" customHeight="1" x14ac:dyDescent="0.15"/>
    <row r="316" s="53" customFormat="1" ht="12.95" customHeight="1" x14ac:dyDescent="0.15"/>
    <row r="317" s="53" customFormat="1" ht="12.95" customHeight="1" x14ac:dyDescent="0.15"/>
    <row r="318" s="53" customFormat="1" ht="12.95" customHeight="1" x14ac:dyDescent="0.15"/>
    <row r="319" s="53" customFormat="1" ht="12.95" customHeight="1" x14ac:dyDescent="0.15"/>
    <row r="320" s="53" customFormat="1" ht="12.95" customHeight="1" x14ac:dyDescent="0.15"/>
    <row r="321" s="53" customFormat="1" ht="12.95" customHeight="1" x14ac:dyDescent="0.15"/>
    <row r="322" s="53" customFormat="1" ht="12.95" customHeight="1" x14ac:dyDescent="0.15"/>
    <row r="323" s="53" customFormat="1" ht="12.95" customHeight="1" x14ac:dyDescent="0.15"/>
    <row r="324" s="53" customFormat="1" ht="12.95" customHeight="1" x14ac:dyDescent="0.15"/>
    <row r="325" s="53" customFormat="1" ht="12.95" customHeight="1" x14ac:dyDescent="0.15"/>
    <row r="326" s="53" customFormat="1" ht="12.95" customHeight="1" x14ac:dyDescent="0.15"/>
    <row r="327" s="53" customFormat="1" ht="12.95" customHeight="1" x14ac:dyDescent="0.15"/>
    <row r="328" s="53" customFormat="1" ht="12.95" customHeight="1" x14ac:dyDescent="0.15"/>
    <row r="329" s="53" customFormat="1" ht="12.95" customHeight="1" x14ac:dyDescent="0.15"/>
    <row r="330" s="53" customFormat="1" ht="12.95" customHeight="1" x14ac:dyDescent="0.15"/>
    <row r="331" s="53" customFormat="1" ht="12.95" customHeight="1" x14ac:dyDescent="0.15"/>
    <row r="332" s="53" customFormat="1" ht="12.95" customHeight="1" x14ac:dyDescent="0.15"/>
    <row r="333" s="53" customFormat="1" ht="12.95" customHeight="1" x14ac:dyDescent="0.15"/>
    <row r="334" s="53" customFormat="1" ht="12.95" customHeight="1" x14ac:dyDescent="0.15"/>
    <row r="335" s="53" customFormat="1" ht="12.95" customHeight="1" x14ac:dyDescent="0.15"/>
    <row r="336" s="53" customFormat="1" ht="12.95" customHeight="1" x14ac:dyDescent="0.15"/>
    <row r="337" s="53" customFormat="1" ht="12.95" customHeight="1" x14ac:dyDescent="0.15"/>
    <row r="338" s="53" customFormat="1" ht="12.95" customHeight="1" x14ac:dyDescent="0.15"/>
    <row r="339" s="53" customFormat="1" ht="12.95" customHeight="1" x14ac:dyDescent="0.15"/>
    <row r="340" s="53" customFormat="1" ht="12.95" customHeight="1" x14ac:dyDescent="0.15"/>
    <row r="341" s="53" customFormat="1" ht="12.95" customHeight="1" x14ac:dyDescent="0.15"/>
    <row r="342" s="53" customFormat="1" ht="12.95" customHeight="1" x14ac:dyDescent="0.15"/>
    <row r="343" s="53" customFormat="1" ht="12.95" customHeight="1" x14ac:dyDescent="0.15"/>
    <row r="344" s="53" customFormat="1" ht="12.95" customHeight="1" x14ac:dyDescent="0.15"/>
    <row r="345" s="53" customFormat="1" ht="12.95" customHeight="1" x14ac:dyDescent="0.15"/>
    <row r="346" s="53" customFormat="1" ht="12.95" customHeight="1" x14ac:dyDescent="0.15"/>
    <row r="347" s="53" customFormat="1" ht="12.95" customHeight="1" x14ac:dyDescent="0.15"/>
    <row r="348" s="53" customFormat="1" ht="12.95" customHeight="1" x14ac:dyDescent="0.15"/>
    <row r="349" s="53" customFormat="1" ht="12.95" customHeight="1" x14ac:dyDescent="0.15"/>
    <row r="350" s="53" customFormat="1" ht="12.95" customHeight="1" x14ac:dyDescent="0.15"/>
    <row r="351" s="53" customFormat="1" ht="12.95" customHeight="1" x14ac:dyDescent="0.15"/>
    <row r="352" s="53" customFormat="1" ht="12.95" customHeight="1" x14ac:dyDescent="0.15"/>
    <row r="353" s="53" customFormat="1" ht="12.95" customHeight="1" x14ac:dyDescent="0.15"/>
    <row r="354" s="53" customFormat="1" ht="12.95" customHeight="1" x14ac:dyDescent="0.15"/>
    <row r="355" s="53" customFormat="1" ht="12.95" customHeight="1" x14ac:dyDescent="0.15"/>
    <row r="356" s="53" customFormat="1" ht="12.95" customHeight="1" x14ac:dyDescent="0.15"/>
    <row r="357" s="53" customFormat="1" ht="12.95" customHeight="1" x14ac:dyDescent="0.15"/>
    <row r="358" s="53" customFormat="1" ht="12.95" customHeight="1" x14ac:dyDescent="0.15"/>
    <row r="359" s="53" customFormat="1" ht="12.95" customHeight="1" x14ac:dyDescent="0.15"/>
    <row r="360" s="53" customFormat="1" ht="12.95" customHeight="1" x14ac:dyDescent="0.15"/>
    <row r="361" s="53" customFormat="1" ht="12.95" customHeight="1" x14ac:dyDescent="0.15"/>
    <row r="362" s="53" customFormat="1" ht="12.95" customHeight="1" x14ac:dyDescent="0.15"/>
    <row r="363" s="53" customFormat="1" ht="12.95" customHeight="1" x14ac:dyDescent="0.15"/>
    <row r="364" s="53" customFormat="1" ht="12.95" customHeight="1" x14ac:dyDescent="0.15"/>
    <row r="365" s="53" customFormat="1" ht="12.95" customHeight="1" x14ac:dyDescent="0.15"/>
    <row r="366" s="53" customFormat="1" ht="12.95" customHeight="1" x14ac:dyDescent="0.15"/>
    <row r="367" s="53" customFormat="1" ht="12.95" customHeight="1" x14ac:dyDescent="0.15"/>
    <row r="368" s="53" customFormat="1" ht="12.95" customHeight="1" x14ac:dyDescent="0.15"/>
    <row r="369" s="53" customFormat="1" ht="12.95" customHeight="1" x14ac:dyDescent="0.15"/>
    <row r="370" s="53" customFormat="1" ht="12.95" customHeight="1" x14ac:dyDescent="0.15"/>
    <row r="371" s="53" customFormat="1" ht="12.95" customHeight="1" x14ac:dyDescent="0.15"/>
    <row r="372" s="53" customFormat="1" ht="12.95" customHeight="1" x14ac:dyDescent="0.15"/>
    <row r="373" s="53" customFormat="1" ht="12.95" customHeight="1" x14ac:dyDescent="0.15"/>
    <row r="374" s="53" customFormat="1" ht="12.95" customHeight="1" x14ac:dyDescent="0.15"/>
    <row r="375" s="53" customFormat="1" ht="12.95" customHeight="1" x14ac:dyDescent="0.15"/>
    <row r="376" s="53" customFormat="1" ht="12.95" customHeight="1" x14ac:dyDescent="0.15"/>
    <row r="377" s="53" customFormat="1" ht="12.95" customHeight="1" x14ac:dyDescent="0.15"/>
    <row r="378" s="53" customFormat="1" ht="12.95" customHeight="1" x14ac:dyDescent="0.15"/>
    <row r="379" s="53" customFormat="1" ht="12.95" customHeight="1" x14ac:dyDescent="0.15"/>
    <row r="380" s="53" customFormat="1" ht="12.95" customHeight="1" x14ac:dyDescent="0.15"/>
    <row r="381" s="53" customFormat="1" ht="12.95" customHeight="1" x14ac:dyDescent="0.15"/>
    <row r="382" s="53" customFormat="1" ht="12.95" customHeight="1" x14ac:dyDescent="0.15"/>
    <row r="383" s="53" customFormat="1" ht="12.95" customHeight="1" x14ac:dyDescent="0.15"/>
    <row r="384" s="53" customFormat="1" ht="12.95" customHeight="1" x14ac:dyDescent="0.15"/>
    <row r="385" s="53" customFormat="1" ht="12.95" customHeight="1" x14ac:dyDescent="0.15"/>
    <row r="386" s="53" customFormat="1" ht="12.95" customHeight="1" x14ac:dyDescent="0.15"/>
    <row r="387" s="53" customFormat="1" ht="12.95" customHeight="1" x14ac:dyDescent="0.15"/>
    <row r="388" s="53" customFormat="1" ht="12.95" customHeight="1" x14ac:dyDescent="0.15"/>
    <row r="389" s="53" customFormat="1" ht="12.95" customHeight="1" x14ac:dyDescent="0.15"/>
    <row r="390" s="53" customFormat="1" ht="12.95" customHeight="1" x14ac:dyDescent="0.15"/>
    <row r="391" s="53" customFormat="1" ht="12.95" customHeight="1" x14ac:dyDescent="0.15"/>
    <row r="392" s="53" customFormat="1" ht="12.95" customHeight="1" x14ac:dyDescent="0.15"/>
    <row r="393" s="53" customFormat="1" ht="12.95" customHeight="1" x14ac:dyDescent="0.15"/>
    <row r="394" s="53" customFormat="1" ht="12.95" customHeight="1" x14ac:dyDescent="0.15"/>
    <row r="395" s="53" customFormat="1" ht="12.95" customHeight="1" x14ac:dyDescent="0.15"/>
    <row r="396" s="53" customFormat="1" ht="12.95" customHeight="1" x14ac:dyDescent="0.15"/>
    <row r="397" s="53" customFormat="1" ht="12.95" customHeight="1" x14ac:dyDescent="0.15"/>
    <row r="398" s="53" customFormat="1" ht="12.95" customHeight="1" x14ac:dyDescent="0.15"/>
    <row r="399" s="53" customFormat="1" ht="12.95" customHeight="1" x14ac:dyDescent="0.15"/>
    <row r="400" s="53" customFormat="1" ht="12.95" customHeight="1" x14ac:dyDescent="0.15"/>
    <row r="401" s="53" customFormat="1" ht="12.95" customHeight="1" x14ac:dyDescent="0.15"/>
    <row r="402" s="53" customFormat="1" ht="12.95" customHeight="1" x14ac:dyDescent="0.15"/>
    <row r="403" s="53" customFormat="1" ht="12.95" customHeight="1" x14ac:dyDescent="0.15"/>
    <row r="404" s="53" customFormat="1" ht="12.95" customHeight="1" x14ac:dyDescent="0.15"/>
    <row r="405" s="53" customFormat="1" ht="12.95" customHeight="1" x14ac:dyDescent="0.15"/>
    <row r="406" s="53" customFormat="1" ht="12.95" customHeight="1" x14ac:dyDescent="0.15"/>
    <row r="407" s="53" customFormat="1" ht="12.95" customHeight="1" x14ac:dyDescent="0.15"/>
    <row r="408" s="53" customFormat="1" ht="12.95" customHeight="1" x14ac:dyDescent="0.15"/>
    <row r="409" s="53" customFormat="1" ht="12.95" customHeight="1" x14ac:dyDescent="0.15"/>
    <row r="410" s="53" customFormat="1" ht="12.95" customHeight="1" x14ac:dyDescent="0.15"/>
    <row r="411" s="53" customFormat="1" ht="12.95" customHeight="1" x14ac:dyDescent="0.15"/>
    <row r="412" s="53" customFormat="1" ht="12.95" customHeight="1" x14ac:dyDescent="0.15"/>
    <row r="413" s="53" customFormat="1" ht="12.95" customHeight="1" x14ac:dyDescent="0.15"/>
    <row r="414" s="53" customFormat="1" ht="12.95" customHeight="1" x14ac:dyDescent="0.15"/>
    <row r="415" s="53" customFormat="1" ht="12.95" customHeight="1" x14ac:dyDescent="0.15"/>
    <row r="416" s="53" customFormat="1" ht="12.95" customHeight="1" x14ac:dyDescent="0.15"/>
    <row r="417" s="53" customFormat="1" ht="12.95" customHeight="1" x14ac:dyDescent="0.15"/>
    <row r="418" s="53" customFormat="1" ht="12.95" customHeight="1" x14ac:dyDescent="0.15"/>
    <row r="419" s="53" customFormat="1" ht="12.95" customHeight="1" x14ac:dyDescent="0.15"/>
    <row r="420" s="53" customFormat="1" ht="12.95" customHeight="1" x14ac:dyDescent="0.15"/>
    <row r="421" s="53" customFormat="1" ht="12.95" customHeight="1" x14ac:dyDescent="0.15"/>
    <row r="422" s="53" customFormat="1" ht="12.95" customHeight="1" x14ac:dyDescent="0.15"/>
    <row r="423" s="53" customFormat="1" ht="12.95" customHeight="1" x14ac:dyDescent="0.15"/>
    <row r="424" s="53" customFormat="1" ht="12.95" customHeight="1" x14ac:dyDescent="0.15"/>
    <row r="425" s="53" customFormat="1" ht="12.95" customHeight="1" x14ac:dyDescent="0.15"/>
    <row r="426" s="53" customFormat="1" ht="12.95" customHeight="1" x14ac:dyDescent="0.15"/>
    <row r="427" s="53" customFormat="1" ht="12.95" customHeight="1" x14ac:dyDescent="0.15"/>
    <row r="428" s="53" customFormat="1" ht="12.95" customHeight="1" x14ac:dyDescent="0.15"/>
    <row r="429" s="53" customFormat="1" ht="12.95" customHeight="1" x14ac:dyDescent="0.15"/>
    <row r="430" s="53" customFormat="1" ht="12.95" customHeight="1" x14ac:dyDescent="0.15"/>
    <row r="431" s="53" customFormat="1" ht="12.95" customHeight="1" x14ac:dyDescent="0.15"/>
    <row r="432" s="53" customFormat="1" ht="12.95" customHeight="1" x14ac:dyDescent="0.15"/>
    <row r="433" s="53" customFormat="1" ht="12.95" customHeight="1" x14ac:dyDescent="0.15"/>
    <row r="434" s="53" customFormat="1" ht="12.95" customHeight="1" x14ac:dyDescent="0.15"/>
    <row r="435" s="53" customFormat="1" ht="12.95" customHeight="1" x14ac:dyDescent="0.15"/>
    <row r="436" s="53" customFormat="1" ht="12.95" customHeight="1" x14ac:dyDescent="0.15"/>
    <row r="437" s="53" customFormat="1" ht="12.95" customHeight="1" x14ac:dyDescent="0.15"/>
    <row r="438" s="53" customFormat="1" ht="12.95" customHeight="1" x14ac:dyDescent="0.15"/>
    <row r="439" s="53" customFormat="1" ht="12.95" customHeight="1" x14ac:dyDescent="0.15"/>
    <row r="440" s="53" customFormat="1" ht="12.95" customHeight="1" x14ac:dyDescent="0.15"/>
    <row r="441" s="53" customFormat="1" ht="12.95" customHeight="1" x14ac:dyDescent="0.15"/>
    <row r="442" s="53" customFormat="1" ht="12.95" customHeight="1" x14ac:dyDescent="0.15"/>
    <row r="443" s="53" customFormat="1" ht="12.95" customHeight="1" x14ac:dyDescent="0.15"/>
    <row r="444" s="53" customFormat="1" ht="12.95" customHeight="1" x14ac:dyDescent="0.15"/>
    <row r="445" s="53" customFormat="1" ht="12.95" customHeight="1" x14ac:dyDescent="0.15"/>
    <row r="446" s="53" customFormat="1" ht="12.95" customHeight="1" x14ac:dyDescent="0.15"/>
    <row r="447" s="53" customFormat="1" ht="12.95" customHeight="1" x14ac:dyDescent="0.15"/>
    <row r="448" s="53" customFormat="1" ht="12.95" customHeight="1" x14ac:dyDescent="0.15"/>
    <row r="449" s="53" customFormat="1" ht="12.95" customHeight="1" x14ac:dyDescent="0.15"/>
    <row r="450" s="53" customFormat="1" ht="12.95" customHeight="1" x14ac:dyDescent="0.15"/>
    <row r="451" s="53" customFormat="1" ht="12.95" customHeight="1" x14ac:dyDescent="0.15"/>
    <row r="452" s="53" customFormat="1" ht="12.95" customHeight="1" x14ac:dyDescent="0.15"/>
    <row r="453" s="53" customFormat="1" ht="12.95" customHeight="1" x14ac:dyDescent="0.15"/>
    <row r="454" s="53" customFormat="1" ht="12.95" customHeight="1" x14ac:dyDescent="0.15"/>
    <row r="455" s="53" customFormat="1" ht="12.95" customHeight="1" x14ac:dyDescent="0.15"/>
    <row r="456" s="53" customFormat="1" ht="12.95" customHeight="1" x14ac:dyDescent="0.15"/>
    <row r="457" s="53" customFormat="1" ht="12.95" customHeight="1" x14ac:dyDescent="0.15"/>
    <row r="458" s="53" customFormat="1" ht="12.95" customHeight="1" x14ac:dyDescent="0.15"/>
    <row r="459" s="53" customFormat="1" ht="12.95" customHeight="1" x14ac:dyDescent="0.15"/>
    <row r="460" s="53" customFormat="1" ht="12.95" customHeight="1" x14ac:dyDescent="0.15"/>
    <row r="461" s="53" customFormat="1" ht="12.95" customHeight="1" x14ac:dyDescent="0.15"/>
    <row r="462" s="53" customFormat="1" ht="12.95" customHeight="1" x14ac:dyDescent="0.15"/>
    <row r="463" s="53" customFormat="1" ht="12.95" customHeight="1" x14ac:dyDescent="0.15"/>
    <row r="464" s="53" customFormat="1" ht="12.95" customHeight="1" x14ac:dyDescent="0.15"/>
    <row r="465" s="53" customFormat="1" ht="12.95" customHeight="1" x14ac:dyDescent="0.15"/>
    <row r="466" s="53" customFormat="1" ht="12.95" customHeight="1" x14ac:dyDescent="0.15"/>
    <row r="467" s="53" customFormat="1" ht="12.95" customHeight="1" x14ac:dyDescent="0.15"/>
    <row r="468" s="53" customFormat="1" ht="12.95" customHeight="1" x14ac:dyDescent="0.15"/>
    <row r="469" s="53" customFormat="1" ht="12.95" customHeight="1" x14ac:dyDescent="0.15"/>
    <row r="470" s="53" customFormat="1" ht="12.95" customHeight="1" x14ac:dyDescent="0.15"/>
    <row r="471" s="53" customFormat="1" ht="12.95" customHeight="1" x14ac:dyDescent="0.15"/>
    <row r="472" s="53" customFormat="1" ht="12.95" customHeight="1" x14ac:dyDescent="0.15"/>
    <row r="473" s="53" customFormat="1" ht="12.95" customHeight="1" x14ac:dyDescent="0.15"/>
    <row r="474" s="53" customFormat="1" ht="12.95" customHeight="1" x14ac:dyDescent="0.15"/>
    <row r="475" s="53" customFormat="1" ht="12.95" customHeight="1" x14ac:dyDescent="0.15"/>
    <row r="476" s="53" customFormat="1" ht="12.95" customHeight="1" x14ac:dyDescent="0.15"/>
    <row r="477" s="53" customFormat="1" ht="12.95" customHeight="1" x14ac:dyDescent="0.15"/>
    <row r="478" s="53" customFormat="1" ht="12.95" customHeight="1" x14ac:dyDescent="0.15"/>
    <row r="479" s="53" customFormat="1" ht="12.95" customHeight="1" x14ac:dyDescent="0.15"/>
    <row r="480" s="53" customFormat="1" ht="12.95" customHeight="1" x14ac:dyDescent="0.15"/>
    <row r="481" s="53" customFormat="1" ht="12.95" customHeight="1" x14ac:dyDescent="0.15"/>
    <row r="482" s="53" customFormat="1" ht="12.95" customHeight="1" x14ac:dyDescent="0.15"/>
    <row r="483" s="53" customFormat="1" ht="12.95" customHeight="1" x14ac:dyDescent="0.15"/>
    <row r="484" s="53" customFormat="1" ht="12.95" customHeight="1" x14ac:dyDescent="0.15"/>
    <row r="485" s="53" customFormat="1" ht="12.95" customHeight="1" x14ac:dyDescent="0.15"/>
    <row r="486" s="53" customFormat="1" ht="12.95" customHeight="1" x14ac:dyDescent="0.15"/>
    <row r="487" s="53" customFormat="1" ht="12.95" customHeight="1" x14ac:dyDescent="0.15"/>
    <row r="488" s="53" customFormat="1" ht="12.95" customHeight="1" x14ac:dyDescent="0.15"/>
    <row r="489" s="53" customFormat="1" ht="12.95" customHeight="1" x14ac:dyDescent="0.15"/>
    <row r="490" s="53" customFormat="1" ht="12.95" customHeight="1" x14ac:dyDescent="0.15"/>
    <row r="491" s="53" customFormat="1" ht="12.95" customHeight="1" x14ac:dyDescent="0.15"/>
    <row r="492" s="53" customFormat="1" ht="12.95" customHeight="1" x14ac:dyDescent="0.15"/>
    <row r="493" s="53" customFormat="1" ht="12.95" customHeight="1" x14ac:dyDescent="0.15"/>
    <row r="494" s="53" customFormat="1" ht="12.95" customHeight="1" x14ac:dyDescent="0.15"/>
    <row r="495" s="53" customFormat="1" ht="12.95" customHeight="1" x14ac:dyDescent="0.15"/>
    <row r="496" s="53" customFormat="1" ht="12.95" customHeight="1" x14ac:dyDescent="0.15"/>
    <row r="497" s="53" customFormat="1" ht="12.95" customHeight="1" x14ac:dyDescent="0.15"/>
    <row r="498" s="53" customFormat="1" ht="12.95" customHeight="1" x14ac:dyDescent="0.15"/>
    <row r="499" s="53" customFormat="1" ht="12.95" customHeight="1" x14ac:dyDescent="0.15"/>
    <row r="500" s="53" customFormat="1" ht="12.95" customHeight="1" x14ac:dyDescent="0.15"/>
    <row r="501" s="53" customFormat="1" ht="12.95" customHeight="1" x14ac:dyDescent="0.15"/>
    <row r="502" s="53" customFormat="1" ht="12.95" customHeight="1" x14ac:dyDescent="0.15"/>
    <row r="503" s="53" customFormat="1" ht="12.95" customHeight="1" x14ac:dyDescent="0.15"/>
    <row r="504" s="53" customFormat="1" ht="12.95" customHeight="1" x14ac:dyDescent="0.15"/>
    <row r="505" s="53" customFormat="1" ht="12.95" customHeight="1" x14ac:dyDescent="0.15"/>
    <row r="506" s="53" customFormat="1" ht="12.95" customHeight="1" x14ac:dyDescent="0.15"/>
    <row r="507" s="53" customFormat="1" ht="12.95" customHeight="1" x14ac:dyDescent="0.15"/>
    <row r="508" s="53" customFormat="1" ht="12.95" customHeight="1" x14ac:dyDescent="0.15"/>
    <row r="509" s="53" customFormat="1" ht="12.95" customHeight="1" x14ac:dyDescent="0.15"/>
    <row r="510" s="53" customFormat="1" ht="12.95" customHeight="1" x14ac:dyDescent="0.15"/>
    <row r="511" s="53" customFormat="1" ht="12.95" customHeight="1" x14ac:dyDescent="0.15"/>
    <row r="512" s="53" customFormat="1" ht="12.95" customHeight="1" x14ac:dyDescent="0.15"/>
    <row r="513" s="53" customFormat="1" ht="12.95" customHeight="1" x14ac:dyDescent="0.15"/>
    <row r="514" s="53" customFormat="1" ht="12.95" customHeight="1" x14ac:dyDescent="0.15"/>
    <row r="515" s="53" customFormat="1" ht="12.95" customHeight="1" x14ac:dyDescent="0.15"/>
    <row r="516" s="53" customFormat="1" ht="12.95" customHeight="1" x14ac:dyDescent="0.15"/>
    <row r="517" s="53" customFormat="1" ht="12.95" customHeight="1" x14ac:dyDescent="0.15"/>
    <row r="518" s="53" customFormat="1" ht="12.95" customHeight="1" x14ac:dyDescent="0.15"/>
    <row r="519" s="53" customFormat="1" ht="12.95" customHeight="1" x14ac:dyDescent="0.15"/>
    <row r="520" s="53" customFormat="1" ht="12.95" customHeight="1" x14ac:dyDescent="0.15"/>
    <row r="521" s="53" customFormat="1" ht="12.95" customHeight="1" x14ac:dyDescent="0.15"/>
    <row r="522" s="53" customFormat="1" ht="12.95" customHeight="1" x14ac:dyDescent="0.15"/>
    <row r="523" s="53" customFormat="1" ht="12.95" customHeight="1" x14ac:dyDescent="0.15"/>
    <row r="524" s="53" customFormat="1" ht="12.95" customHeight="1" x14ac:dyDescent="0.15"/>
    <row r="525" s="53" customFormat="1" ht="12.95" customHeight="1" x14ac:dyDescent="0.15"/>
    <row r="526" s="53" customFormat="1" ht="12.95" customHeight="1" x14ac:dyDescent="0.15"/>
    <row r="527" s="53" customFormat="1" ht="12.95" customHeight="1" x14ac:dyDescent="0.15"/>
    <row r="528" s="53" customFormat="1" ht="12.95" customHeight="1" x14ac:dyDescent="0.15"/>
    <row r="529" s="53" customFormat="1" ht="12.95" customHeight="1" x14ac:dyDescent="0.15"/>
    <row r="530" s="53" customFormat="1" ht="12.95" customHeight="1" x14ac:dyDescent="0.15"/>
    <row r="531" s="53" customFormat="1" ht="12.95" customHeight="1" x14ac:dyDescent="0.15"/>
    <row r="532" s="53" customFormat="1" ht="12.95" customHeight="1" x14ac:dyDescent="0.15"/>
    <row r="533" s="53" customFormat="1" ht="12.95" customHeight="1" x14ac:dyDescent="0.15"/>
    <row r="534" s="53" customFormat="1" ht="12.95" customHeight="1" x14ac:dyDescent="0.15"/>
    <row r="535" s="53" customFormat="1" ht="12.95" customHeight="1" x14ac:dyDescent="0.15"/>
    <row r="536" s="53" customFormat="1" ht="12.95" customHeight="1" x14ac:dyDescent="0.15"/>
    <row r="537" s="53" customFormat="1" ht="12.95" customHeight="1" x14ac:dyDescent="0.15"/>
    <row r="538" s="53" customFormat="1" ht="12.95" customHeight="1" x14ac:dyDescent="0.15"/>
    <row r="539" s="53" customFormat="1" ht="12.95" customHeight="1" x14ac:dyDescent="0.15"/>
    <row r="540" s="53" customFormat="1" ht="12.95" customHeight="1" x14ac:dyDescent="0.15"/>
    <row r="541" s="53" customFormat="1" ht="12.95" customHeight="1" x14ac:dyDescent="0.15"/>
    <row r="542" s="53" customFormat="1" ht="12.95" customHeight="1" x14ac:dyDescent="0.15"/>
    <row r="543" s="53" customFormat="1" ht="12.95" customHeight="1" x14ac:dyDescent="0.15"/>
    <row r="544" s="53" customFormat="1" ht="12.95" customHeight="1" x14ac:dyDescent="0.15"/>
    <row r="545" s="53" customFormat="1" ht="12.95" customHeight="1" x14ac:dyDescent="0.15"/>
    <row r="546" s="53" customFormat="1" ht="12.95" customHeight="1" x14ac:dyDescent="0.15"/>
    <row r="547" s="53" customFormat="1" ht="12.95" customHeight="1" x14ac:dyDescent="0.15"/>
    <row r="548" s="53" customFormat="1" ht="12.95" customHeight="1" x14ac:dyDescent="0.15"/>
    <row r="549" s="53" customFormat="1" ht="12.95" customHeight="1" x14ac:dyDescent="0.15"/>
    <row r="550" s="53" customFormat="1" ht="12.95" customHeight="1" x14ac:dyDescent="0.15"/>
    <row r="551" s="53" customFormat="1" ht="12.95" customHeight="1" x14ac:dyDescent="0.15"/>
    <row r="552" s="53" customFormat="1" ht="12.95" customHeight="1" x14ac:dyDescent="0.15"/>
    <row r="553" s="53" customFormat="1" ht="12.95" customHeight="1" x14ac:dyDescent="0.15"/>
    <row r="554" s="53" customFormat="1" ht="12.95" customHeight="1" x14ac:dyDescent="0.15"/>
    <row r="555" s="53" customFormat="1" ht="12.95" customHeight="1" x14ac:dyDescent="0.15"/>
    <row r="556" s="53" customFormat="1" ht="12.95" customHeight="1" x14ac:dyDescent="0.15"/>
    <row r="557" s="53" customFormat="1" ht="12.95" customHeight="1" x14ac:dyDescent="0.15"/>
    <row r="558" s="53" customFormat="1" ht="12.95" customHeight="1" x14ac:dyDescent="0.15"/>
    <row r="559" s="53" customFormat="1" ht="12.95" customHeight="1" x14ac:dyDescent="0.15"/>
    <row r="560" s="53" customFormat="1" ht="12.95" customHeight="1" x14ac:dyDescent="0.15"/>
    <row r="561" s="53" customFormat="1" ht="12.95" customHeight="1" x14ac:dyDescent="0.15"/>
    <row r="562" s="53" customFormat="1" ht="12.95" customHeight="1" x14ac:dyDescent="0.15"/>
    <row r="563" s="53" customFormat="1" ht="12.95" customHeight="1" x14ac:dyDescent="0.15"/>
    <row r="564" s="53" customFormat="1" ht="12.95" customHeight="1" x14ac:dyDescent="0.15"/>
    <row r="565" s="53" customFormat="1" ht="12.95" customHeight="1" x14ac:dyDescent="0.15"/>
    <row r="566" s="53" customFormat="1" ht="12.95" customHeight="1" x14ac:dyDescent="0.15"/>
    <row r="567" s="53" customFormat="1" ht="12.95" customHeight="1" x14ac:dyDescent="0.15"/>
    <row r="568" s="53" customFormat="1" ht="12.95" customHeight="1" x14ac:dyDescent="0.15"/>
    <row r="569" s="53" customFormat="1" ht="12.95" customHeight="1" x14ac:dyDescent="0.15"/>
    <row r="570" s="53" customFormat="1" ht="12.95" customHeight="1" x14ac:dyDescent="0.15"/>
    <row r="571" s="53" customFormat="1" ht="12.95" customHeight="1" x14ac:dyDescent="0.15"/>
    <row r="572" s="53" customFormat="1" ht="12.95" customHeight="1" x14ac:dyDescent="0.15"/>
    <row r="573" s="53" customFormat="1" ht="12.95" customHeight="1" x14ac:dyDescent="0.15"/>
    <row r="574" s="53" customFormat="1" ht="12.95" customHeight="1" x14ac:dyDescent="0.15"/>
    <row r="575" s="53" customFormat="1" ht="12.95" customHeight="1" x14ac:dyDescent="0.15"/>
    <row r="576" s="53" customFormat="1" ht="12.95" customHeight="1" x14ac:dyDescent="0.15"/>
    <row r="577" s="53" customFormat="1" ht="12.95" customHeight="1" x14ac:dyDescent="0.15"/>
    <row r="578" s="53" customFormat="1" ht="12.95" customHeight="1" x14ac:dyDescent="0.15"/>
    <row r="579" s="53" customFormat="1" ht="12.95" customHeight="1" x14ac:dyDescent="0.15"/>
    <row r="580" s="53" customFormat="1" ht="12.95" customHeight="1" x14ac:dyDescent="0.15"/>
    <row r="581" s="53" customFormat="1" ht="12.95" customHeight="1" x14ac:dyDescent="0.15"/>
    <row r="582" s="53" customFormat="1" ht="12.95" customHeight="1" x14ac:dyDescent="0.15"/>
    <row r="583" s="53" customFormat="1" ht="12.95" customHeight="1" x14ac:dyDescent="0.15"/>
    <row r="584" s="53" customFormat="1" ht="12.95" customHeight="1" x14ac:dyDescent="0.15"/>
    <row r="585" s="53" customFormat="1" ht="12.95" customHeight="1" x14ac:dyDescent="0.15"/>
    <row r="586" s="53" customFormat="1" ht="12.95" customHeight="1" x14ac:dyDescent="0.15"/>
    <row r="587" s="53" customFormat="1" ht="12.95" customHeight="1" x14ac:dyDescent="0.15"/>
    <row r="588" s="53" customFormat="1" ht="12.95" customHeight="1" x14ac:dyDescent="0.15"/>
    <row r="589" s="53" customFormat="1" ht="12.95" customHeight="1" x14ac:dyDescent="0.15"/>
    <row r="590" s="53" customFormat="1" ht="12.95" customHeight="1" x14ac:dyDescent="0.15"/>
    <row r="591" s="53" customFormat="1" ht="12.95" customHeight="1" x14ac:dyDescent="0.15"/>
    <row r="592" s="53" customFormat="1" ht="12.95" customHeight="1" x14ac:dyDescent="0.15"/>
    <row r="593" s="53" customFormat="1" ht="12.95" customHeight="1" x14ac:dyDescent="0.15"/>
    <row r="594" s="53" customFormat="1" ht="12.95" customHeight="1" x14ac:dyDescent="0.15"/>
    <row r="595" s="53" customFormat="1" ht="12.95" customHeight="1" x14ac:dyDescent="0.15"/>
    <row r="596" s="53" customFormat="1" ht="12.95" customHeight="1" x14ac:dyDescent="0.15"/>
    <row r="597" s="53" customFormat="1" ht="12.95" customHeight="1" x14ac:dyDescent="0.15"/>
    <row r="598" s="53" customFormat="1" ht="12.95" customHeight="1" x14ac:dyDescent="0.15"/>
    <row r="599" s="53" customFormat="1" ht="12.95" customHeight="1" x14ac:dyDescent="0.15"/>
    <row r="600" s="53" customFormat="1" ht="12.95" customHeight="1" x14ac:dyDescent="0.15"/>
    <row r="601" s="53" customFormat="1" ht="12.95" customHeight="1" x14ac:dyDescent="0.15"/>
    <row r="602" s="53" customFormat="1" ht="12.95" customHeight="1" x14ac:dyDescent="0.15"/>
    <row r="603" s="53" customFormat="1" ht="12.95" customHeight="1" x14ac:dyDescent="0.15"/>
    <row r="604" s="53" customFormat="1" ht="12.95" customHeight="1" x14ac:dyDescent="0.15"/>
    <row r="605" s="53" customFormat="1" ht="12.95" customHeight="1" x14ac:dyDescent="0.15"/>
    <row r="606" s="53" customFormat="1" ht="12.95" customHeight="1" x14ac:dyDescent="0.15"/>
    <row r="607" s="53" customFormat="1" ht="12.95" customHeight="1" x14ac:dyDescent="0.15"/>
    <row r="608" s="53" customFormat="1" ht="12.95" customHeight="1" x14ac:dyDescent="0.15"/>
    <row r="609" s="53" customFormat="1" ht="12.95" customHeight="1" x14ac:dyDescent="0.15"/>
    <row r="610" s="53" customFormat="1" ht="12.95" customHeight="1" x14ac:dyDescent="0.15"/>
    <row r="611" s="53" customFormat="1" ht="12.95" customHeight="1" x14ac:dyDescent="0.15"/>
    <row r="612" s="53" customFormat="1" ht="12.95" customHeight="1" x14ac:dyDescent="0.15"/>
    <row r="613" s="53" customFormat="1" ht="12.95" customHeight="1" x14ac:dyDescent="0.15"/>
    <row r="614" s="53" customFormat="1" ht="12.95" customHeight="1" x14ac:dyDescent="0.15"/>
    <row r="615" s="53" customFormat="1" ht="12.95" customHeight="1" x14ac:dyDescent="0.15"/>
    <row r="616" s="53" customFormat="1" ht="12.95" customHeight="1" x14ac:dyDescent="0.15"/>
    <row r="617" s="53" customFormat="1" ht="12.95" customHeight="1" x14ac:dyDescent="0.15"/>
    <row r="618" s="53" customFormat="1" ht="12.95" customHeight="1" x14ac:dyDescent="0.15"/>
    <row r="619" s="53" customFormat="1" ht="12.95" customHeight="1" x14ac:dyDescent="0.15"/>
    <row r="620" s="53" customFormat="1" ht="12.95" customHeight="1" x14ac:dyDescent="0.15"/>
    <row r="621" s="53" customFormat="1" ht="12.95" customHeight="1" x14ac:dyDescent="0.15"/>
    <row r="622" s="53" customFormat="1" ht="12.95" customHeight="1" x14ac:dyDescent="0.15"/>
    <row r="623" s="53" customFormat="1" ht="12.95" customHeight="1" x14ac:dyDescent="0.15"/>
    <row r="624" s="53" customFormat="1" ht="12.95" customHeight="1" x14ac:dyDescent="0.15"/>
    <row r="625" s="53" customFormat="1" ht="12.95" customHeight="1" x14ac:dyDescent="0.15"/>
    <row r="626" s="53" customFormat="1" ht="12.95" customHeight="1" x14ac:dyDescent="0.15"/>
    <row r="627" s="53" customFormat="1" ht="12.95" customHeight="1" x14ac:dyDescent="0.15"/>
    <row r="628" s="53" customFormat="1" ht="12.95" customHeight="1" x14ac:dyDescent="0.15"/>
    <row r="629" s="53" customFormat="1" ht="12.95" customHeight="1" x14ac:dyDescent="0.15"/>
    <row r="630" s="53" customFormat="1" ht="12.95" customHeight="1" x14ac:dyDescent="0.15"/>
    <row r="631" s="53" customFormat="1" ht="12.95" customHeight="1" x14ac:dyDescent="0.15"/>
    <row r="632" s="53" customFormat="1" ht="12.95" customHeight="1" x14ac:dyDescent="0.15"/>
    <row r="633" s="53" customFormat="1" ht="12.95" customHeight="1" x14ac:dyDescent="0.15"/>
    <row r="634" s="53" customFormat="1" ht="12.95" customHeight="1" x14ac:dyDescent="0.15"/>
    <row r="635" s="53" customFormat="1" ht="12.95" customHeight="1" x14ac:dyDescent="0.15"/>
    <row r="636" s="53" customFormat="1" ht="12.95" customHeight="1" x14ac:dyDescent="0.15"/>
    <row r="637" s="53" customFormat="1" ht="12.95" customHeight="1" x14ac:dyDescent="0.15"/>
    <row r="638" s="53" customFormat="1" ht="12.95" customHeight="1" x14ac:dyDescent="0.15"/>
    <row r="639" s="53" customFormat="1" ht="12.95" customHeight="1" x14ac:dyDescent="0.15"/>
    <row r="640" s="53" customFormat="1" ht="12.95" customHeight="1" x14ac:dyDescent="0.15"/>
    <row r="641" spans="5:12" ht="12.95" customHeight="1" x14ac:dyDescent="0.15">
      <c r="E641" s="53"/>
      <c r="F641" s="53"/>
      <c r="G641" s="53"/>
      <c r="H641" s="53"/>
      <c r="I641" s="53"/>
      <c r="J641" s="53"/>
      <c r="K641" s="53"/>
      <c r="L641" s="53"/>
    </row>
    <row r="642" spans="5:12" ht="12.95" customHeight="1" x14ac:dyDescent="0.15">
      <c r="E642" s="53"/>
      <c r="F642" s="53"/>
      <c r="G642" s="53"/>
      <c r="H642" s="53"/>
      <c r="I642" s="53"/>
      <c r="J642" s="53"/>
      <c r="K642" s="53"/>
      <c r="L642" s="53"/>
    </row>
    <row r="643" spans="5:12" ht="12.95" customHeight="1" x14ac:dyDescent="0.15">
      <c r="E643" s="53"/>
      <c r="F643" s="53"/>
      <c r="G643" s="53"/>
      <c r="H643" s="53"/>
      <c r="I643" s="53"/>
      <c r="J643" s="53"/>
      <c r="K643" s="53"/>
      <c r="L643" s="53"/>
    </row>
    <row r="644" spans="5:12" ht="12.95" customHeight="1" x14ac:dyDescent="0.15">
      <c r="F644" s="53"/>
      <c r="G644" s="53"/>
      <c r="H644" s="53"/>
      <c r="I644" s="53"/>
      <c r="J644" s="53"/>
      <c r="K644" s="53"/>
      <c r="L644" s="53"/>
    </row>
    <row r="645" spans="5:12" ht="12.95" customHeight="1" x14ac:dyDescent="0.15">
      <c r="F645" s="53"/>
      <c r="G645" s="53"/>
      <c r="H645" s="53"/>
      <c r="I645" s="53"/>
      <c r="J645" s="53"/>
      <c r="K645" s="53"/>
      <c r="L645" s="53"/>
    </row>
    <row r="646" spans="5:12" ht="12.95" customHeight="1" x14ac:dyDescent="0.15">
      <c r="F646" s="53"/>
      <c r="G646" s="53"/>
      <c r="H646" s="53"/>
      <c r="I646" s="53"/>
      <c r="J646" s="53"/>
      <c r="K646" s="53"/>
      <c r="L646" s="53"/>
    </row>
    <row r="647" spans="5:12" ht="12.95" customHeight="1" x14ac:dyDescent="0.15">
      <c r="F647" s="53"/>
      <c r="G647" s="53"/>
      <c r="H647" s="53"/>
      <c r="I647" s="53"/>
      <c r="J647" s="53"/>
      <c r="K647" s="53"/>
      <c r="L647" s="53"/>
    </row>
    <row r="648" spans="5:12" ht="12.95" customHeight="1" x14ac:dyDescent="0.15">
      <c r="F648" s="53"/>
      <c r="G648" s="53"/>
      <c r="H648" s="53"/>
      <c r="I648" s="53"/>
      <c r="J648" s="53"/>
      <c r="K648" s="53"/>
      <c r="L648" s="53"/>
    </row>
  </sheetData>
  <sheetProtection sheet="1" objects="1" scenarios="1"/>
  <protectedRanges>
    <protectedRange sqref="F6" name="対象年"/>
    <protectedRange sqref="C6:C9" name="観光客数"/>
  </protectedRanges>
  <phoneticPr fontId="5"/>
  <dataValidations count="1">
    <dataValidation type="decimal" operator="greaterThanOrEqual" allowBlank="1" showInputMessage="1" showErrorMessage="1" error="0 以上の数値を入力してください。" sqref="C6:C9" xr:uid="{00000000-0002-0000-0000-000000000000}">
      <formula1>0</formula1>
    </dataValidation>
  </dataValidations>
  <printOptions horizontalCentered="1"/>
  <pageMargins left="0.19685039370078741" right="0.19685039370078741" top="0.98425196850393704" bottom="0.78740157480314965" header="0.31496062992125984" footer="0.31496062992125984"/>
  <pageSetup paperSize="9" scale="8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県外・宿泊!$E$4:$S$4</xm:f>
          </x14:formula1>
          <xm:sqref>F6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4.9989318521683403E-2"/>
  </sheetPr>
  <dimension ref="B1:S91"/>
  <sheetViews>
    <sheetView zoomScaleNormal="100" workbookViewId="0">
      <pane xSplit="4" topLeftCell="E1" activePane="topRight" state="frozen"/>
      <selection pane="topRight" activeCell="S71" sqref="S71"/>
    </sheetView>
  </sheetViews>
  <sheetFormatPr defaultColWidth="8.625" defaultRowHeight="12.95" customHeight="1" x14ac:dyDescent="0.15"/>
  <cols>
    <col min="1" max="1" width="1.625" style="1" customWidth="1"/>
    <col min="2" max="2" width="10.625" style="1" customWidth="1"/>
    <col min="3" max="3" width="22.625" style="1" customWidth="1"/>
    <col min="4" max="4" width="20.625" style="1" customWidth="1"/>
    <col min="5" max="19" width="10.625" style="1" customWidth="1"/>
    <col min="20" max="16384" width="8.625" style="1"/>
  </cols>
  <sheetData>
    <row r="1" spans="2:19" ht="20.100000000000001" customHeight="1" x14ac:dyDescent="0.15">
      <c r="B1" s="110" t="str">
        <f>入力・結果!B1</f>
        <v>鳥取県観光消費額試算ファイル ver.1.03</v>
      </c>
    </row>
    <row r="2" spans="2:19" ht="20.100000000000001" customHeight="1" x14ac:dyDescent="0.15">
      <c r="B2" s="2" t="s">
        <v>57</v>
      </c>
    </row>
    <row r="3" spans="2:19" ht="12.95" customHeight="1" x14ac:dyDescent="0.15">
      <c r="B3" s="3" t="s">
        <v>0</v>
      </c>
    </row>
    <row r="4" spans="2:19" ht="27.95" customHeight="1" x14ac:dyDescent="0.15">
      <c r="B4" s="4" t="s">
        <v>31</v>
      </c>
      <c r="C4" s="5" t="s">
        <v>32</v>
      </c>
      <c r="D4" s="6"/>
      <c r="E4" s="112">
        <v>2010</v>
      </c>
      <c r="F4" s="112">
        <v>2011</v>
      </c>
      <c r="G4" s="112">
        <v>2012</v>
      </c>
      <c r="H4" s="112">
        <v>2013</v>
      </c>
      <c r="I4" s="112">
        <v>2014</v>
      </c>
      <c r="J4" s="112">
        <v>2015</v>
      </c>
      <c r="K4" s="112">
        <v>2016</v>
      </c>
      <c r="L4" s="112">
        <v>2017</v>
      </c>
      <c r="M4" s="112">
        <v>2018</v>
      </c>
      <c r="N4" s="112">
        <v>2019</v>
      </c>
      <c r="O4" s="112">
        <v>2020</v>
      </c>
      <c r="P4" s="112">
        <v>2021</v>
      </c>
      <c r="Q4" s="112">
        <v>2022</v>
      </c>
      <c r="R4" s="112">
        <v>2023</v>
      </c>
      <c r="S4" s="113">
        <v>2024</v>
      </c>
    </row>
    <row r="5" spans="2:19" ht="12.95" customHeight="1" x14ac:dyDescent="0.15">
      <c r="B5" s="7" t="str">
        <f>入力・結果!I6</f>
        <v>01</v>
      </c>
      <c r="C5" s="8" t="str">
        <f>入力・結果!J6</f>
        <v>農業</v>
      </c>
      <c r="D5" s="9"/>
      <c r="E5" s="10">
        <f t="shared" ref="E5:S14" si="0">SUMIF($B$48:$B$68,$B5,E$48:E$68)</f>
        <v>182.97615245808177</v>
      </c>
      <c r="F5" s="10">
        <f t="shared" si="0"/>
        <v>202.49140554468329</v>
      </c>
      <c r="G5" s="10">
        <f t="shared" si="0"/>
        <v>161.25820730868602</v>
      </c>
      <c r="H5" s="10">
        <f t="shared" si="0"/>
        <v>211.0702361402447</v>
      </c>
      <c r="I5" s="10">
        <f t="shared" si="0"/>
        <v>227.22594287780282</v>
      </c>
      <c r="J5" s="10">
        <f t="shared" si="0"/>
        <v>312.04365608852703</v>
      </c>
      <c r="K5" s="10">
        <f t="shared" si="0"/>
        <v>334.42989395724624</v>
      </c>
      <c r="L5" s="10">
        <f t="shared" si="0"/>
        <v>298.11968825100092</v>
      </c>
      <c r="M5" s="10">
        <f t="shared" si="0"/>
        <v>220.19640724076305</v>
      </c>
      <c r="N5" s="10">
        <f t="shared" si="0"/>
        <v>222.14081116407627</v>
      </c>
      <c r="O5" s="10">
        <f t="shared" si="0"/>
        <v>313.84686271829315</v>
      </c>
      <c r="P5" s="10">
        <f t="shared" si="0"/>
        <v>339.60335360154528</v>
      </c>
      <c r="Q5" s="10">
        <f t="shared" si="0"/>
        <v>268.27862565479251</v>
      </c>
      <c r="R5" s="10">
        <f t="shared" si="0"/>
        <v>206.04012959314437</v>
      </c>
      <c r="S5" s="9">
        <f t="shared" si="0"/>
        <v>220.68013431429776</v>
      </c>
    </row>
    <row r="6" spans="2:19" ht="12.95" customHeight="1" x14ac:dyDescent="0.15">
      <c r="B6" s="11" t="str">
        <f>入力・結果!I7</f>
        <v>02</v>
      </c>
      <c r="C6" s="12" t="str">
        <f>入力・結果!J7</f>
        <v>林業</v>
      </c>
      <c r="D6" s="13"/>
      <c r="E6" s="14">
        <f t="shared" si="0"/>
        <v>0</v>
      </c>
      <c r="F6" s="14">
        <f t="shared" si="0"/>
        <v>0</v>
      </c>
      <c r="G6" s="14">
        <f t="shared" si="0"/>
        <v>0</v>
      </c>
      <c r="H6" s="14">
        <f t="shared" si="0"/>
        <v>0</v>
      </c>
      <c r="I6" s="14">
        <f t="shared" si="0"/>
        <v>0</v>
      </c>
      <c r="J6" s="14">
        <f t="shared" si="0"/>
        <v>0</v>
      </c>
      <c r="K6" s="14">
        <f t="shared" si="0"/>
        <v>0</v>
      </c>
      <c r="L6" s="14">
        <f t="shared" si="0"/>
        <v>0</v>
      </c>
      <c r="M6" s="14">
        <f t="shared" si="0"/>
        <v>0</v>
      </c>
      <c r="N6" s="14">
        <f t="shared" si="0"/>
        <v>0</v>
      </c>
      <c r="O6" s="14">
        <f t="shared" si="0"/>
        <v>0</v>
      </c>
      <c r="P6" s="14">
        <f t="shared" si="0"/>
        <v>0</v>
      </c>
      <c r="Q6" s="14">
        <f t="shared" si="0"/>
        <v>0</v>
      </c>
      <c r="R6" s="116">
        <f t="shared" si="0"/>
        <v>0</v>
      </c>
      <c r="S6" s="13">
        <f t="shared" si="0"/>
        <v>0</v>
      </c>
    </row>
    <row r="7" spans="2:19" ht="12.95" customHeight="1" x14ac:dyDescent="0.15">
      <c r="B7" s="11" t="str">
        <f>入力・結果!I8</f>
        <v>03</v>
      </c>
      <c r="C7" s="12" t="str">
        <f>入力・結果!J8</f>
        <v>漁業</v>
      </c>
      <c r="D7" s="13"/>
      <c r="E7" s="14">
        <f t="shared" si="0"/>
        <v>337.59851861474294</v>
      </c>
      <c r="F7" s="14">
        <f t="shared" si="0"/>
        <v>341.61564828977833</v>
      </c>
      <c r="G7" s="14">
        <f t="shared" si="0"/>
        <v>319.13975630672093</v>
      </c>
      <c r="H7" s="14">
        <f t="shared" si="0"/>
        <v>278.06653673276077</v>
      </c>
      <c r="I7" s="14">
        <f t="shared" si="0"/>
        <v>329.06433419223168</v>
      </c>
      <c r="J7" s="14">
        <f t="shared" si="0"/>
        <v>381.04651364002621</v>
      </c>
      <c r="K7" s="14">
        <f t="shared" si="0"/>
        <v>406.50934186163943</v>
      </c>
      <c r="L7" s="14">
        <f t="shared" si="0"/>
        <v>300.67518310469734</v>
      </c>
      <c r="M7" s="14">
        <f t="shared" si="0"/>
        <v>305.05489196205951</v>
      </c>
      <c r="N7" s="14">
        <f t="shared" si="0"/>
        <v>258.50747791127787</v>
      </c>
      <c r="O7" s="14">
        <f t="shared" si="0"/>
        <v>323.24048664603544</v>
      </c>
      <c r="P7" s="14">
        <f t="shared" si="0"/>
        <v>403.42358010011213</v>
      </c>
      <c r="Q7" s="14">
        <f t="shared" si="0"/>
        <v>284.18569795870343</v>
      </c>
      <c r="R7" s="116">
        <f t="shared" si="0"/>
        <v>270.77211271874768</v>
      </c>
      <c r="S7" s="13">
        <f t="shared" si="0"/>
        <v>241.42009744143976</v>
      </c>
    </row>
    <row r="8" spans="2:19" ht="12.95" customHeight="1" x14ac:dyDescent="0.15">
      <c r="B8" s="11" t="str">
        <f>入力・結果!I9</f>
        <v>04</v>
      </c>
      <c r="C8" s="12" t="str">
        <f>入力・結果!J9</f>
        <v>鉱業</v>
      </c>
      <c r="D8" s="13"/>
      <c r="E8" s="14">
        <f t="shared" si="0"/>
        <v>0</v>
      </c>
      <c r="F8" s="14">
        <f t="shared" si="0"/>
        <v>0</v>
      </c>
      <c r="G8" s="14">
        <f t="shared" si="0"/>
        <v>0</v>
      </c>
      <c r="H8" s="14">
        <f t="shared" si="0"/>
        <v>0</v>
      </c>
      <c r="I8" s="14">
        <f t="shared" si="0"/>
        <v>0</v>
      </c>
      <c r="J8" s="14">
        <f t="shared" si="0"/>
        <v>0</v>
      </c>
      <c r="K8" s="14">
        <f t="shared" si="0"/>
        <v>0</v>
      </c>
      <c r="L8" s="14">
        <f t="shared" si="0"/>
        <v>0</v>
      </c>
      <c r="M8" s="14">
        <f t="shared" si="0"/>
        <v>0</v>
      </c>
      <c r="N8" s="14">
        <f t="shared" si="0"/>
        <v>0</v>
      </c>
      <c r="O8" s="14">
        <f t="shared" si="0"/>
        <v>0</v>
      </c>
      <c r="P8" s="14">
        <f t="shared" si="0"/>
        <v>0</v>
      </c>
      <c r="Q8" s="14">
        <f t="shared" si="0"/>
        <v>0</v>
      </c>
      <c r="R8" s="116">
        <f t="shared" si="0"/>
        <v>0</v>
      </c>
      <c r="S8" s="13">
        <f t="shared" si="0"/>
        <v>0</v>
      </c>
    </row>
    <row r="9" spans="2:19" ht="12.95" customHeight="1" x14ac:dyDescent="0.15">
      <c r="B9" s="11" t="str">
        <f>入力・結果!I10</f>
        <v>05</v>
      </c>
      <c r="C9" s="12" t="str">
        <f>入力・結果!J10</f>
        <v>飲食料品</v>
      </c>
      <c r="D9" s="13"/>
      <c r="E9" s="14">
        <f t="shared" si="0"/>
        <v>2310.759989090745</v>
      </c>
      <c r="F9" s="14">
        <f t="shared" si="0"/>
        <v>2645.5355721015185</v>
      </c>
      <c r="G9" s="14">
        <f t="shared" si="0"/>
        <v>2492.8553368262674</v>
      </c>
      <c r="H9" s="14">
        <f t="shared" si="0"/>
        <v>2411.5388669127597</v>
      </c>
      <c r="I9" s="14">
        <f t="shared" si="0"/>
        <v>2952.7714123091878</v>
      </c>
      <c r="J9" s="14">
        <f t="shared" si="0"/>
        <v>3822.4526467518967</v>
      </c>
      <c r="K9" s="14">
        <f t="shared" si="0"/>
        <v>3926.7140212085505</v>
      </c>
      <c r="L9" s="14">
        <f t="shared" si="0"/>
        <v>3718.1315442100172</v>
      </c>
      <c r="M9" s="14">
        <f t="shared" si="0"/>
        <v>2858.55469013827</v>
      </c>
      <c r="N9" s="14">
        <f t="shared" si="0"/>
        <v>2705.1386232322093</v>
      </c>
      <c r="O9" s="14">
        <f t="shared" si="0"/>
        <v>2758.552316881397</v>
      </c>
      <c r="P9" s="14">
        <f t="shared" si="0"/>
        <v>2913.5147339709119</v>
      </c>
      <c r="Q9" s="14">
        <f t="shared" si="0"/>
        <v>2904.5185673047085</v>
      </c>
      <c r="R9" s="116">
        <f t="shared" si="0"/>
        <v>3089.1407809759439</v>
      </c>
      <c r="S9" s="13">
        <f t="shared" si="0"/>
        <v>3065.9988099048255</v>
      </c>
    </row>
    <row r="10" spans="2:19" ht="12.95" customHeight="1" x14ac:dyDescent="0.15">
      <c r="B10" s="15" t="str">
        <f>入力・結果!I11</f>
        <v>06</v>
      </c>
      <c r="C10" s="16" t="str">
        <f>入力・結果!J11</f>
        <v>繊維製品</v>
      </c>
      <c r="D10" s="17"/>
      <c r="E10" s="18">
        <f t="shared" si="0"/>
        <v>328.22292748621851</v>
      </c>
      <c r="F10" s="18">
        <f t="shared" si="0"/>
        <v>378.92455899327967</v>
      </c>
      <c r="G10" s="18">
        <f t="shared" si="0"/>
        <v>337.97350104659068</v>
      </c>
      <c r="H10" s="18">
        <f t="shared" si="0"/>
        <v>295.5287971503742</v>
      </c>
      <c r="I10" s="18">
        <f t="shared" si="0"/>
        <v>403.6192176645738</v>
      </c>
      <c r="J10" s="18">
        <f t="shared" si="0"/>
        <v>482.08410088951956</v>
      </c>
      <c r="K10" s="18">
        <f t="shared" si="0"/>
        <v>521.67917858946305</v>
      </c>
      <c r="L10" s="18">
        <f t="shared" si="0"/>
        <v>470.91159414041346</v>
      </c>
      <c r="M10" s="18">
        <f t="shared" si="0"/>
        <v>341.08425828019881</v>
      </c>
      <c r="N10" s="18">
        <f t="shared" si="0"/>
        <v>378.3700709593403</v>
      </c>
      <c r="O10" s="18">
        <f t="shared" si="0"/>
        <v>474.69653871224847</v>
      </c>
      <c r="P10" s="18">
        <f t="shared" si="0"/>
        <v>463.04314351140283</v>
      </c>
      <c r="Q10" s="18">
        <f t="shared" si="0"/>
        <v>481.64339193417646</v>
      </c>
      <c r="R10" s="18">
        <f t="shared" si="0"/>
        <v>371.79432092481562</v>
      </c>
      <c r="S10" s="17">
        <f t="shared" si="0"/>
        <v>371.53106393799811</v>
      </c>
    </row>
    <row r="11" spans="2:19" ht="12.95" customHeight="1" x14ac:dyDescent="0.15">
      <c r="B11" s="11" t="str">
        <f>入力・結果!I12</f>
        <v>07</v>
      </c>
      <c r="C11" s="12" t="str">
        <f>入力・結果!J12</f>
        <v>パルプ・紙・木製品</v>
      </c>
      <c r="D11" s="13"/>
      <c r="E11" s="14">
        <f t="shared" si="0"/>
        <v>52.74881151198224</v>
      </c>
      <c r="F11" s="14">
        <f t="shared" si="0"/>
        <v>77.345914334539202</v>
      </c>
      <c r="G11" s="14">
        <f t="shared" si="0"/>
        <v>56.463158404179367</v>
      </c>
      <c r="H11" s="14">
        <f t="shared" si="0"/>
        <v>58.702010789471714</v>
      </c>
      <c r="I11" s="14">
        <f t="shared" si="0"/>
        <v>67.077080121197667</v>
      </c>
      <c r="J11" s="14">
        <f t="shared" si="0"/>
        <v>79.900141670987821</v>
      </c>
      <c r="K11" s="14">
        <f t="shared" si="0"/>
        <v>69.596364248443024</v>
      </c>
      <c r="L11" s="14">
        <f t="shared" si="0"/>
        <v>88.243506656500259</v>
      </c>
      <c r="M11" s="14">
        <f t="shared" si="0"/>
        <v>200.05745597275242</v>
      </c>
      <c r="N11" s="14">
        <f t="shared" si="0"/>
        <v>191.79740057626142</v>
      </c>
      <c r="O11" s="14">
        <f t="shared" si="0"/>
        <v>161.27240887246487</v>
      </c>
      <c r="P11" s="14">
        <f t="shared" si="0"/>
        <v>168.30387103905343</v>
      </c>
      <c r="Q11" s="14">
        <f t="shared" si="0"/>
        <v>180.93798011133234</v>
      </c>
      <c r="R11" s="116">
        <f t="shared" si="0"/>
        <v>195.07453655036085</v>
      </c>
      <c r="S11" s="13">
        <f t="shared" si="0"/>
        <v>199.66971630152892</v>
      </c>
    </row>
    <row r="12" spans="2:19" ht="12.95" customHeight="1" x14ac:dyDescent="0.15">
      <c r="B12" s="11" t="str">
        <f>入力・結果!I13</f>
        <v>08</v>
      </c>
      <c r="C12" s="12" t="str">
        <f>入力・結果!J13</f>
        <v>化学製品</v>
      </c>
      <c r="D12" s="13"/>
      <c r="E12" s="14">
        <f t="shared" si="0"/>
        <v>32.667613426432304</v>
      </c>
      <c r="F12" s="14">
        <f t="shared" si="0"/>
        <v>47.25955737018861</v>
      </c>
      <c r="G12" s="14">
        <f t="shared" si="0"/>
        <v>39.925703534359471</v>
      </c>
      <c r="H12" s="14">
        <f t="shared" si="0"/>
        <v>31.646221636214932</v>
      </c>
      <c r="I12" s="14">
        <f t="shared" si="0"/>
        <v>52.863788855106428</v>
      </c>
      <c r="J12" s="14">
        <f t="shared" si="0"/>
        <v>67.360050900320005</v>
      </c>
      <c r="K12" s="14">
        <f t="shared" si="0"/>
        <v>66.930146439993266</v>
      </c>
      <c r="L12" s="14">
        <f t="shared" si="0"/>
        <v>61.662413467859153</v>
      </c>
      <c r="M12" s="14">
        <f t="shared" si="0"/>
        <v>51.547061482621707</v>
      </c>
      <c r="N12" s="14">
        <f t="shared" si="0"/>
        <v>49.491506865201416</v>
      </c>
      <c r="O12" s="14">
        <f t="shared" si="0"/>
        <v>84.242417758445441</v>
      </c>
      <c r="P12" s="14">
        <f t="shared" si="0"/>
        <v>56.4743968865534</v>
      </c>
      <c r="Q12" s="14">
        <f t="shared" si="0"/>
        <v>71.005951421150343</v>
      </c>
      <c r="R12" s="116">
        <f t="shared" si="0"/>
        <v>56.812036426931876</v>
      </c>
      <c r="S12" s="13">
        <f t="shared" si="0"/>
        <v>52.485959994682908</v>
      </c>
    </row>
    <row r="13" spans="2:19" ht="12.95" customHeight="1" x14ac:dyDescent="0.15">
      <c r="B13" s="11" t="str">
        <f>入力・結果!I14</f>
        <v>09</v>
      </c>
      <c r="C13" s="12" t="str">
        <f>入力・結果!J14</f>
        <v>石油・石炭製品</v>
      </c>
      <c r="D13" s="13"/>
      <c r="E13" s="14">
        <f t="shared" si="0"/>
        <v>0</v>
      </c>
      <c r="F13" s="14">
        <f t="shared" si="0"/>
        <v>0</v>
      </c>
      <c r="G13" s="14">
        <f t="shared" si="0"/>
        <v>0</v>
      </c>
      <c r="H13" s="14">
        <f t="shared" si="0"/>
        <v>0</v>
      </c>
      <c r="I13" s="14">
        <f t="shared" si="0"/>
        <v>0</v>
      </c>
      <c r="J13" s="14">
        <f t="shared" si="0"/>
        <v>0</v>
      </c>
      <c r="K13" s="14">
        <f t="shared" si="0"/>
        <v>0</v>
      </c>
      <c r="L13" s="14">
        <f t="shared" si="0"/>
        <v>0</v>
      </c>
      <c r="M13" s="14">
        <f t="shared" si="0"/>
        <v>0</v>
      </c>
      <c r="N13" s="14">
        <f t="shared" si="0"/>
        <v>0</v>
      </c>
      <c r="O13" s="14">
        <f t="shared" si="0"/>
        <v>0</v>
      </c>
      <c r="P13" s="14">
        <f t="shared" si="0"/>
        <v>0</v>
      </c>
      <c r="Q13" s="14">
        <f t="shared" si="0"/>
        <v>0</v>
      </c>
      <c r="R13" s="116">
        <f t="shared" si="0"/>
        <v>0</v>
      </c>
      <c r="S13" s="13">
        <f t="shared" si="0"/>
        <v>0</v>
      </c>
    </row>
    <row r="14" spans="2:19" ht="12.95" customHeight="1" x14ac:dyDescent="0.15">
      <c r="B14" s="19" t="str">
        <f>入力・結果!I15</f>
        <v>10</v>
      </c>
      <c r="C14" s="20" t="str">
        <f>入力・結果!J15</f>
        <v>プラスチック・ゴム製品</v>
      </c>
      <c r="D14" s="21"/>
      <c r="E14" s="22">
        <f t="shared" si="0"/>
        <v>0</v>
      </c>
      <c r="F14" s="22">
        <f t="shared" si="0"/>
        <v>0</v>
      </c>
      <c r="G14" s="22">
        <f t="shared" si="0"/>
        <v>0</v>
      </c>
      <c r="H14" s="22">
        <f t="shared" si="0"/>
        <v>0</v>
      </c>
      <c r="I14" s="22">
        <f t="shared" si="0"/>
        <v>0</v>
      </c>
      <c r="J14" s="22">
        <f t="shared" si="0"/>
        <v>0</v>
      </c>
      <c r="K14" s="22">
        <f t="shared" si="0"/>
        <v>0</v>
      </c>
      <c r="L14" s="22">
        <f t="shared" si="0"/>
        <v>0</v>
      </c>
      <c r="M14" s="22">
        <f t="shared" si="0"/>
        <v>0</v>
      </c>
      <c r="N14" s="22">
        <f t="shared" si="0"/>
        <v>0</v>
      </c>
      <c r="O14" s="22">
        <f t="shared" si="0"/>
        <v>0</v>
      </c>
      <c r="P14" s="22">
        <f t="shared" si="0"/>
        <v>0</v>
      </c>
      <c r="Q14" s="22">
        <f t="shared" si="0"/>
        <v>0</v>
      </c>
      <c r="R14" s="22">
        <f t="shared" si="0"/>
        <v>0</v>
      </c>
      <c r="S14" s="21">
        <f t="shared" si="0"/>
        <v>0</v>
      </c>
    </row>
    <row r="15" spans="2:19" ht="12.95" customHeight="1" x14ac:dyDescent="0.15">
      <c r="B15" s="11" t="str">
        <f>入力・結果!I16</f>
        <v>11</v>
      </c>
      <c r="C15" s="12" t="str">
        <f>入力・結果!J16</f>
        <v>窯業・土石製品</v>
      </c>
      <c r="D15" s="13"/>
      <c r="E15" s="14">
        <f t="shared" ref="E15:S24" si="1">SUMIF($B$48:$B$68,$B15,E$48:E$68)</f>
        <v>138.20717440511146</v>
      </c>
      <c r="F15" s="14">
        <f t="shared" si="1"/>
        <v>103.80469255190653</v>
      </c>
      <c r="G15" s="14">
        <f t="shared" si="1"/>
        <v>96.886274766117211</v>
      </c>
      <c r="H15" s="14">
        <f t="shared" si="1"/>
        <v>104.19249755602897</v>
      </c>
      <c r="I15" s="14">
        <f t="shared" si="1"/>
        <v>143.98187012776057</v>
      </c>
      <c r="J15" s="14">
        <f t="shared" si="1"/>
        <v>148.29068037977478</v>
      </c>
      <c r="K15" s="14">
        <f t="shared" si="1"/>
        <v>121.3048308365595</v>
      </c>
      <c r="L15" s="14">
        <f t="shared" si="1"/>
        <v>132.3874602296184</v>
      </c>
      <c r="M15" s="14">
        <f t="shared" si="1"/>
        <v>104.14610381182753</v>
      </c>
      <c r="N15" s="14">
        <f t="shared" si="1"/>
        <v>61.157202119357621</v>
      </c>
      <c r="O15" s="14">
        <f t="shared" si="1"/>
        <v>81.172680625018046</v>
      </c>
      <c r="P15" s="14">
        <f t="shared" si="1"/>
        <v>68.362060191916257</v>
      </c>
      <c r="Q15" s="14">
        <f t="shared" si="1"/>
        <v>93.476599066512108</v>
      </c>
      <c r="R15" s="116">
        <f t="shared" si="1"/>
        <v>76.018621967843544</v>
      </c>
      <c r="S15" s="13">
        <f t="shared" si="1"/>
        <v>77.062216879446567</v>
      </c>
    </row>
    <row r="16" spans="2:19" ht="12.95" customHeight="1" x14ac:dyDescent="0.15">
      <c r="B16" s="11" t="str">
        <f>入力・結果!I17</f>
        <v>12</v>
      </c>
      <c r="C16" s="12" t="str">
        <f>入力・結果!J17</f>
        <v>鉄鋼</v>
      </c>
      <c r="D16" s="13"/>
      <c r="E16" s="14">
        <f t="shared" si="1"/>
        <v>0</v>
      </c>
      <c r="F16" s="14">
        <f t="shared" si="1"/>
        <v>0</v>
      </c>
      <c r="G16" s="14">
        <f t="shared" si="1"/>
        <v>0</v>
      </c>
      <c r="H16" s="14">
        <f t="shared" si="1"/>
        <v>0</v>
      </c>
      <c r="I16" s="14">
        <f t="shared" si="1"/>
        <v>0</v>
      </c>
      <c r="J16" s="14">
        <f t="shared" si="1"/>
        <v>0</v>
      </c>
      <c r="K16" s="14">
        <f t="shared" si="1"/>
        <v>0</v>
      </c>
      <c r="L16" s="14">
        <f t="shared" si="1"/>
        <v>0</v>
      </c>
      <c r="M16" s="14">
        <f t="shared" si="1"/>
        <v>0</v>
      </c>
      <c r="N16" s="14">
        <f t="shared" si="1"/>
        <v>0</v>
      </c>
      <c r="O16" s="14">
        <f t="shared" si="1"/>
        <v>0</v>
      </c>
      <c r="P16" s="14">
        <f t="shared" si="1"/>
        <v>0</v>
      </c>
      <c r="Q16" s="14">
        <f t="shared" si="1"/>
        <v>0</v>
      </c>
      <c r="R16" s="116">
        <f t="shared" si="1"/>
        <v>0</v>
      </c>
      <c r="S16" s="13">
        <f t="shared" si="1"/>
        <v>0</v>
      </c>
    </row>
    <row r="17" spans="2:19" ht="12.95" customHeight="1" x14ac:dyDescent="0.15">
      <c r="B17" s="11" t="str">
        <f>入力・結果!I18</f>
        <v>13</v>
      </c>
      <c r="C17" s="12" t="str">
        <f>入力・結果!J18</f>
        <v>非鉄金属</v>
      </c>
      <c r="D17" s="13"/>
      <c r="E17" s="14">
        <f t="shared" si="1"/>
        <v>0</v>
      </c>
      <c r="F17" s="14">
        <f t="shared" si="1"/>
        <v>0</v>
      </c>
      <c r="G17" s="14">
        <f t="shared" si="1"/>
        <v>0</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Q17" s="14">
        <f t="shared" si="1"/>
        <v>0</v>
      </c>
      <c r="R17" s="116">
        <f t="shared" si="1"/>
        <v>0</v>
      </c>
      <c r="S17" s="13">
        <f t="shared" si="1"/>
        <v>0</v>
      </c>
    </row>
    <row r="18" spans="2:19" ht="12.95" customHeight="1" x14ac:dyDescent="0.15">
      <c r="B18" s="11" t="str">
        <f>入力・結果!I19</f>
        <v>14</v>
      </c>
      <c r="C18" s="12" t="str">
        <f>入力・結果!J19</f>
        <v>金属製品</v>
      </c>
      <c r="D18" s="13"/>
      <c r="E18" s="14">
        <f t="shared" si="1"/>
        <v>0</v>
      </c>
      <c r="F18" s="14">
        <f t="shared" si="1"/>
        <v>0</v>
      </c>
      <c r="G18" s="14">
        <f t="shared" si="1"/>
        <v>0</v>
      </c>
      <c r="H18" s="14">
        <f t="shared" si="1"/>
        <v>0</v>
      </c>
      <c r="I18" s="14">
        <f t="shared" si="1"/>
        <v>0</v>
      </c>
      <c r="J18" s="14">
        <f t="shared" si="1"/>
        <v>0</v>
      </c>
      <c r="K18" s="14">
        <f t="shared" si="1"/>
        <v>0</v>
      </c>
      <c r="L18" s="14">
        <f t="shared" si="1"/>
        <v>0</v>
      </c>
      <c r="M18" s="14">
        <f t="shared" si="1"/>
        <v>0</v>
      </c>
      <c r="N18" s="14">
        <f t="shared" si="1"/>
        <v>0</v>
      </c>
      <c r="O18" s="14">
        <f t="shared" si="1"/>
        <v>0</v>
      </c>
      <c r="P18" s="14">
        <f t="shared" si="1"/>
        <v>0</v>
      </c>
      <c r="Q18" s="14">
        <f t="shared" si="1"/>
        <v>0</v>
      </c>
      <c r="R18" s="116">
        <f t="shared" si="1"/>
        <v>0</v>
      </c>
      <c r="S18" s="13">
        <f t="shared" si="1"/>
        <v>0</v>
      </c>
    </row>
    <row r="19" spans="2:19" ht="12.95" customHeight="1" x14ac:dyDescent="0.15">
      <c r="B19" s="11" t="str">
        <f>入力・結果!I20</f>
        <v>15</v>
      </c>
      <c r="C19" s="12" t="str">
        <f>入力・結果!J20</f>
        <v>はん用機械</v>
      </c>
      <c r="D19" s="13"/>
      <c r="E19" s="14">
        <f t="shared" si="1"/>
        <v>0</v>
      </c>
      <c r="F19" s="14">
        <f t="shared" si="1"/>
        <v>0</v>
      </c>
      <c r="G19" s="14">
        <f t="shared" si="1"/>
        <v>0</v>
      </c>
      <c r="H19" s="14">
        <f t="shared" si="1"/>
        <v>0</v>
      </c>
      <c r="I19" s="14">
        <f t="shared" si="1"/>
        <v>0</v>
      </c>
      <c r="J19" s="14">
        <f t="shared" si="1"/>
        <v>0</v>
      </c>
      <c r="K19" s="14">
        <f t="shared" si="1"/>
        <v>0</v>
      </c>
      <c r="L19" s="14">
        <f t="shared" si="1"/>
        <v>0</v>
      </c>
      <c r="M19" s="14">
        <f t="shared" si="1"/>
        <v>0</v>
      </c>
      <c r="N19" s="14">
        <f t="shared" si="1"/>
        <v>0</v>
      </c>
      <c r="O19" s="14">
        <f t="shared" si="1"/>
        <v>0</v>
      </c>
      <c r="P19" s="14">
        <f t="shared" si="1"/>
        <v>0</v>
      </c>
      <c r="Q19" s="14">
        <f t="shared" si="1"/>
        <v>0</v>
      </c>
      <c r="R19" s="116">
        <f t="shared" si="1"/>
        <v>0</v>
      </c>
      <c r="S19" s="13">
        <f t="shared" si="1"/>
        <v>0</v>
      </c>
    </row>
    <row r="20" spans="2:19" ht="12.95" customHeight="1" x14ac:dyDescent="0.15">
      <c r="B20" s="15" t="str">
        <f>入力・結果!I21</f>
        <v>16</v>
      </c>
      <c r="C20" s="16" t="str">
        <f>入力・結果!J21</f>
        <v>生産用機械</v>
      </c>
      <c r="D20" s="17"/>
      <c r="E20" s="18">
        <f t="shared" si="1"/>
        <v>0</v>
      </c>
      <c r="F20" s="18">
        <f t="shared" si="1"/>
        <v>0</v>
      </c>
      <c r="G20" s="18">
        <f t="shared" si="1"/>
        <v>0</v>
      </c>
      <c r="H20" s="18">
        <f t="shared" si="1"/>
        <v>0</v>
      </c>
      <c r="I20" s="18">
        <f t="shared" si="1"/>
        <v>0</v>
      </c>
      <c r="J20" s="18">
        <f t="shared" si="1"/>
        <v>0</v>
      </c>
      <c r="K20" s="18">
        <f t="shared" si="1"/>
        <v>0</v>
      </c>
      <c r="L20" s="18">
        <f t="shared" si="1"/>
        <v>0</v>
      </c>
      <c r="M20" s="18">
        <f t="shared" si="1"/>
        <v>0</v>
      </c>
      <c r="N20" s="18">
        <f t="shared" si="1"/>
        <v>0</v>
      </c>
      <c r="O20" s="18">
        <f t="shared" si="1"/>
        <v>0</v>
      </c>
      <c r="P20" s="18">
        <f t="shared" si="1"/>
        <v>0</v>
      </c>
      <c r="Q20" s="18">
        <f t="shared" si="1"/>
        <v>0</v>
      </c>
      <c r="R20" s="18">
        <f t="shared" si="1"/>
        <v>0</v>
      </c>
      <c r="S20" s="17">
        <f t="shared" si="1"/>
        <v>0</v>
      </c>
    </row>
    <row r="21" spans="2:19" ht="12.95" customHeight="1" x14ac:dyDescent="0.15">
      <c r="B21" s="11" t="str">
        <f>入力・結果!I22</f>
        <v>17</v>
      </c>
      <c r="C21" s="12" t="str">
        <f>入力・結果!J22</f>
        <v>業務用機械</v>
      </c>
      <c r="D21" s="13"/>
      <c r="E21" s="14">
        <f t="shared" si="1"/>
        <v>0</v>
      </c>
      <c r="F21" s="14">
        <f t="shared" si="1"/>
        <v>0</v>
      </c>
      <c r="G21" s="14">
        <f t="shared" si="1"/>
        <v>0</v>
      </c>
      <c r="H21" s="14">
        <f t="shared" si="1"/>
        <v>0</v>
      </c>
      <c r="I21" s="14">
        <f t="shared" si="1"/>
        <v>0</v>
      </c>
      <c r="J21" s="14">
        <f t="shared" si="1"/>
        <v>0</v>
      </c>
      <c r="K21" s="14">
        <f t="shared" si="1"/>
        <v>0</v>
      </c>
      <c r="L21" s="14">
        <f t="shared" si="1"/>
        <v>0</v>
      </c>
      <c r="M21" s="14">
        <f t="shared" si="1"/>
        <v>0</v>
      </c>
      <c r="N21" s="14">
        <f t="shared" si="1"/>
        <v>0</v>
      </c>
      <c r="O21" s="14">
        <f t="shared" si="1"/>
        <v>0</v>
      </c>
      <c r="P21" s="14">
        <f t="shared" si="1"/>
        <v>0</v>
      </c>
      <c r="Q21" s="14">
        <f t="shared" si="1"/>
        <v>0</v>
      </c>
      <c r="R21" s="116">
        <f t="shared" si="1"/>
        <v>0</v>
      </c>
      <c r="S21" s="13">
        <f t="shared" si="1"/>
        <v>0</v>
      </c>
    </row>
    <row r="22" spans="2:19" ht="12.95" customHeight="1" x14ac:dyDescent="0.15">
      <c r="B22" s="11" t="str">
        <f>入力・結果!I23</f>
        <v>18</v>
      </c>
      <c r="C22" s="12" t="str">
        <f>入力・結果!J23</f>
        <v>電子部品</v>
      </c>
      <c r="D22" s="13"/>
      <c r="E22" s="14">
        <f t="shared" si="1"/>
        <v>0</v>
      </c>
      <c r="F22" s="14">
        <f t="shared" si="1"/>
        <v>0</v>
      </c>
      <c r="G22" s="14">
        <f t="shared" si="1"/>
        <v>0</v>
      </c>
      <c r="H22" s="14">
        <f t="shared" si="1"/>
        <v>0</v>
      </c>
      <c r="I22" s="14">
        <f t="shared" si="1"/>
        <v>0</v>
      </c>
      <c r="J22" s="14">
        <f t="shared" si="1"/>
        <v>0</v>
      </c>
      <c r="K22" s="14">
        <f t="shared" si="1"/>
        <v>0</v>
      </c>
      <c r="L22" s="14">
        <f t="shared" si="1"/>
        <v>0</v>
      </c>
      <c r="M22" s="14">
        <f t="shared" si="1"/>
        <v>0</v>
      </c>
      <c r="N22" s="14">
        <f t="shared" si="1"/>
        <v>0</v>
      </c>
      <c r="O22" s="14">
        <f t="shared" si="1"/>
        <v>0</v>
      </c>
      <c r="P22" s="14">
        <f t="shared" si="1"/>
        <v>0</v>
      </c>
      <c r="Q22" s="14">
        <f t="shared" si="1"/>
        <v>0</v>
      </c>
      <c r="R22" s="116">
        <f t="shared" si="1"/>
        <v>0</v>
      </c>
      <c r="S22" s="13">
        <f t="shared" si="1"/>
        <v>0</v>
      </c>
    </row>
    <row r="23" spans="2:19" ht="12.95" customHeight="1" x14ac:dyDescent="0.15">
      <c r="B23" s="11" t="str">
        <f>入力・結果!I24</f>
        <v>19</v>
      </c>
      <c r="C23" s="12" t="str">
        <f>入力・結果!J24</f>
        <v>電気機械</v>
      </c>
      <c r="D23" s="13"/>
      <c r="E23" s="14">
        <f t="shared" si="1"/>
        <v>32.317665683383275</v>
      </c>
      <c r="F23" s="14">
        <f t="shared" si="1"/>
        <v>9.9383828933635421</v>
      </c>
      <c r="G23" s="14">
        <f t="shared" si="1"/>
        <v>42.638987504083566</v>
      </c>
      <c r="H23" s="14">
        <f t="shared" si="1"/>
        <v>38.849192595871671</v>
      </c>
      <c r="I23" s="14">
        <f t="shared" si="1"/>
        <v>47.690351213876163</v>
      </c>
      <c r="J23" s="14">
        <f t="shared" si="1"/>
        <v>33.189672555792882</v>
      </c>
      <c r="K23" s="14">
        <f t="shared" si="1"/>
        <v>15.297088032317792</v>
      </c>
      <c r="L23" s="14">
        <f t="shared" si="1"/>
        <v>22.210111643515635</v>
      </c>
      <c r="M23" s="14">
        <f t="shared" si="1"/>
        <v>50.352695633104005</v>
      </c>
      <c r="N23" s="14">
        <f t="shared" si="1"/>
        <v>48.273712606604178</v>
      </c>
      <c r="O23" s="14">
        <f t="shared" si="1"/>
        <v>40.59084165840202</v>
      </c>
      <c r="P23" s="14">
        <f t="shared" si="1"/>
        <v>42.360598614514373</v>
      </c>
      <c r="Q23" s="14">
        <f t="shared" si="1"/>
        <v>45.54049233863801</v>
      </c>
      <c r="R23" s="116">
        <f t="shared" si="1"/>
        <v>49.098538801907786</v>
      </c>
      <c r="S23" s="13">
        <f t="shared" si="1"/>
        <v>50.255104980683356</v>
      </c>
    </row>
    <row r="24" spans="2:19" ht="12.95" customHeight="1" x14ac:dyDescent="0.15">
      <c r="B24" s="19" t="str">
        <f>入力・結果!I25</f>
        <v>20</v>
      </c>
      <c r="C24" s="20" t="str">
        <f>入力・結果!J25</f>
        <v>情報通信機器</v>
      </c>
      <c r="D24" s="21"/>
      <c r="E24" s="22">
        <f t="shared" si="1"/>
        <v>0</v>
      </c>
      <c r="F24" s="22">
        <f t="shared" si="1"/>
        <v>0</v>
      </c>
      <c r="G24" s="22">
        <f t="shared" si="1"/>
        <v>0</v>
      </c>
      <c r="H24" s="22">
        <f t="shared" si="1"/>
        <v>0</v>
      </c>
      <c r="I24" s="22">
        <f t="shared" si="1"/>
        <v>0</v>
      </c>
      <c r="J24" s="22">
        <f t="shared" si="1"/>
        <v>0</v>
      </c>
      <c r="K24" s="22">
        <f t="shared" si="1"/>
        <v>0</v>
      </c>
      <c r="L24" s="22">
        <f t="shared" si="1"/>
        <v>0</v>
      </c>
      <c r="M24" s="22">
        <f t="shared" si="1"/>
        <v>0</v>
      </c>
      <c r="N24" s="22">
        <f t="shared" si="1"/>
        <v>0</v>
      </c>
      <c r="O24" s="22">
        <f t="shared" si="1"/>
        <v>0</v>
      </c>
      <c r="P24" s="22">
        <f t="shared" si="1"/>
        <v>0</v>
      </c>
      <c r="Q24" s="22">
        <f t="shared" si="1"/>
        <v>0</v>
      </c>
      <c r="R24" s="22">
        <f t="shared" si="1"/>
        <v>0</v>
      </c>
      <c r="S24" s="21">
        <f t="shared" si="1"/>
        <v>0</v>
      </c>
    </row>
    <row r="25" spans="2:19" ht="12.95" customHeight="1" x14ac:dyDescent="0.15">
      <c r="B25" s="11" t="str">
        <f>入力・結果!I26</f>
        <v>21</v>
      </c>
      <c r="C25" s="12" t="str">
        <f>入力・結果!J26</f>
        <v>輸送機械</v>
      </c>
      <c r="D25" s="13"/>
      <c r="E25" s="14">
        <f t="shared" ref="E25:S34" si="2">SUMIF($B$48:$B$68,$B25,E$48:E$68)</f>
        <v>0</v>
      </c>
      <c r="F25" s="14">
        <f t="shared" si="2"/>
        <v>0</v>
      </c>
      <c r="G25" s="14">
        <f t="shared" si="2"/>
        <v>0</v>
      </c>
      <c r="H25" s="14">
        <f t="shared" si="2"/>
        <v>0</v>
      </c>
      <c r="I25" s="14">
        <f t="shared" si="2"/>
        <v>0</v>
      </c>
      <c r="J25" s="14">
        <f t="shared" si="2"/>
        <v>0</v>
      </c>
      <c r="K25" s="14">
        <f t="shared" si="2"/>
        <v>0</v>
      </c>
      <c r="L25" s="14">
        <f t="shared" si="2"/>
        <v>0</v>
      </c>
      <c r="M25" s="14">
        <f t="shared" si="2"/>
        <v>0</v>
      </c>
      <c r="N25" s="14">
        <f t="shared" si="2"/>
        <v>0</v>
      </c>
      <c r="O25" s="14">
        <f t="shared" si="2"/>
        <v>0</v>
      </c>
      <c r="P25" s="14">
        <f t="shared" si="2"/>
        <v>0</v>
      </c>
      <c r="Q25" s="14">
        <f t="shared" si="2"/>
        <v>0</v>
      </c>
      <c r="R25" s="116">
        <f t="shared" si="2"/>
        <v>0</v>
      </c>
      <c r="S25" s="13">
        <f t="shared" si="2"/>
        <v>0</v>
      </c>
    </row>
    <row r="26" spans="2:19" ht="12.95" customHeight="1" x14ac:dyDescent="0.15">
      <c r="B26" s="11" t="str">
        <f>入力・結果!I27</f>
        <v>22</v>
      </c>
      <c r="C26" s="12" t="str">
        <f>入力・結果!J27</f>
        <v>その他の製造工業製品</v>
      </c>
      <c r="D26" s="13"/>
      <c r="E26" s="14">
        <f t="shared" si="2"/>
        <v>399.55894825754177</v>
      </c>
      <c r="F26" s="14">
        <f t="shared" si="2"/>
        <v>384.46732841087965</v>
      </c>
      <c r="G26" s="14">
        <f t="shared" si="2"/>
        <v>318.30570779100088</v>
      </c>
      <c r="H26" s="14">
        <f t="shared" si="2"/>
        <v>439.69445458935098</v>
      </c>
      <c r="I26" s="14">
        <f t="shared" si="2"/>
        <v>643.13662902272915</v>
      </c>
      <c r="J26" s="14">
        <f t="shared" si="2"/>
        <v>553.72042728487872</v>
      </c>
      <c r="K26" s="14">
        <f t="shared" si="2"/>
        <v>651.70442686416425</v>
      </c>
      <c r="L26" s="14">
        <f t="shared" si="2"/>
        <v>604.72973681708197</v>
      </c>
      <c r="M26" s="14">
        <f t="shared" si="2"/>
        <v>1030.1417901040843</v>
      </c>
      <c r="N26" s="14">
        <f t="shared" si="2"/>
        <v>951.11381933161715</v>
      </c>
      <c r="O26" s="14">
        <f t="shared" si="2"/>
        <v>818.40580375837771</v>
      </c>
      <c r="P26" s="14">
        <f t="shared" si="2"/>
        <v>882.1978850744772</v>
      </c>
      <c r="Q26" s="14">
        <f t="shared" si="2"/>
        <v>1037.2803454986524</v>
      </c>
      <c r="R26" s="116">
        <f t="shared" si="2"/>
        <v>1104.4116928923863</v>
      </c>
      <c r="S26" s="13">
        <f t="shared" si="2"/>
        <v>997.94540774908182</v>
      </c>
    </row>
    <row r="27" spans="2:19" ht="12.95" customHeight="1" x14ac:dyDescent="0.15">
      <c r="B27" s="11" t="str">
        <f>入力・結果!I28</f>
        <v>23</v>
      </c>
      <c r="C27" s="12" t="str">
        <f>入力・結果!J28</f>
        <v>建設</v>
      </c>
      <c r="D27" s="13"/>
      <c r="E27" s="14">
        <f t="shared" si="2"/>
        <v>0</v>
      </c>
      <c r="F27" s="14">
        <f t="shared" si="2"/>
        <v>0</v>
      </c>
      <c r="G27" s="14">
        <f t="shared" si="2"/>
        <v>0</v>
      </c>
      <c r="H27" s="14">
        <f t="shared" si="2"/>
        <v>0</v>
      </c>
      <c r="I27" s="14">
        <f t="shared" si="2"/>
        <v>0</v>
      </c>
      <c r="J27" s="14">
        <f t="shared" si="2"/>
        <v>0</v>
      </c>
      <c r="K27" s="14">
        <f t="shared" si="2"/>
        <v>0</v>
      </c>
      <c r="L27" s="14">
        <f t="shared" si="2"/>
        <v>0</v>
      </c>
      <c r="M27" s="14">
        <f t="shared" si="2"/>
        <v>0</v>
      </c>
      <c r="N27" s="14">
        <f t="shared" si="2"/>
        <v>0</v>
      </c>
      <c r="O27" s="14">
        <f t="shared" si="2"/>
        <v>0</v>
      </c>
      <c r="P27" s="14">
        <f t="shared" si="2"/>
        <v>0</v>
      </c>
      <c r="Q27" s="14">
        <f t="shared" si="2"/>
        <v>0</v>
      </c>
      <c r="R27" s="116">
        <f t="shared" si="2"/>
        <v>0</v>
      </c>
      <c r="S27" s="13">
        <f t="shared" si="2"/>
        <v>0</v>
      </c>
    </row>
    <row r="28" spans="2:19" ht="12.95" customHeight="1" x14ac:dyDescent="0.15">
      <c r="B28" s="11" t="str">
        <f>入力・結果!I29</f>
        <v>24</v>
      </c>
      <c r="C28" s="12" t="str">
        <f>入力・結果!J29</f>
        <v>電力・ガス・熱供給</v>
      </c>
      <c r="D28" s="13"/>
      <c r="E28" s="14">
        <f t="shared" si="2"/>
        <v>0</v>
      </c>
      <c r="F28" s="14">
        <f t="shared" si="2"/>
        <v>0</v>
      </c>
      <c r="G28" s="14">
        <f t="shared" si="2"/>
        <v>0</v>
      </c>
      <c r="H28" s="14">
        <f t="shared" si="2"/>
        <v>0</v>
      </c>
      <c r="I28" s="14">
        <f t="shared" si="2"/>
        <v>0</v>
      </c>
      <c r="J28" s="14">
        <f t="shared" si="2"/>
        <v>0</v>
      </c>
      <c r="K28" s="14">
        <f t="shared" si="2"/>
        <v>0</v>
      </c>
      <c r="L28" s="14">
        <f t="shared" si="2"/>
        <v>0</v>
      </c>
      <c r="M28" s="14">
        <f t="shared" si="2"/>
        <v>0</v>
      </c>
      <c r="N28" s="14">
        <f t="shared" si="2"/>
        <v>0</v>
      </c>
      <c r="O28" s="14">
        <f t="shared" si="2"/>
        <v>0</v>
      </c>
      <c r="P28" s="14">
        <f t="shared" si="2"/>
        <v>0</v>
      </c>
      <c r="Q28" s="14">
        <f t="shared" si="2"/>
        <v>0</v>
      </c>
      <c r="R28" s="116">
        <f t="shared" si="2"/>
        <v>0</v>
      </c>
      <c r="S28" s="13">
        <f t="shared" si="2"/>
        <v>0</v>
      </c>
    </row>
    <row r="29" spans="2:19" ht="12.95" customHeight="1" x14ac:dyDescent="0.15">
      <c r="B29" s="11" t="str">
        <f>入力・結果!I30</f>
        <v>25</v>
      </c>
      <c r="C29" s="12" t="str">
        <f>入力・結果!J30</f>
        <v>水道</v>
      </c>
      <c r="D29" s="13"/>
      <c r="E29" s="14">
        <f t="shared" si="2"/>
        <v>0</v>
      </c>
      <c r="F29" s="14">
        <f t="shared" si="2"/>
        <v>0</v>
      </c>
      <c r="G29" s="14">
        <f t="shared" si="2"/>
        <v>0</v>
      </c>
      <c r="H29" s="14">
        <f t="shared" si="2"/>
        <v>0</v>
      </c>
      <c r="I29" s="14">
        <f t="shared" si="2"/>
        <v>0</v>
      </c>
      <c r="J29" s="14">
        <f t="shared" si="2"/>
        <v>0</v>
      </c>
      <c r="K29" s="14">
        <f t="shared" si="2"/>
        <v>0</v>
      </c>
      <c r="L29" s="14">
        <f t="shared" si="2"/>
        <v>0</v>
      </c>
      <c r="M29" s="14">
        <f t="shared" si="2"/>
        <v>0</v>
      </c>
      <c r="N29" s="14">
        <f t="shared" si="2"/>
        <v>0</v>
      </c>
      <c r="O29" s="14">
        <f t="shared" si="2"/>
        <v>0</v>
      </c>
      <c r="P29" s="14">
        <f t="shared" si="2"/>
        <v>0</v>
      </c>
      <c r="Q29" s="14">
        <f t="shared" si="2"/>
        <v>0</v>
      </c>
      <c r="R29" s="116">
        <f t="shared" si="2"/>
        <v>0</v>
      </c>
      <c r="S29" s="13">
        <f t="shared" si="2"/>
        <v>0</v>
      </c>
    </row>
    <row r="30" spans="2:19" ht="12.95" customHeight="1" x14ac:dyDescent="0.15">
      <c r="B30" s="15" t="str">
        <f>入力・結果!I31</f>
        <v>26</v>
      </c>
      <c r="C30" s="16" t="str">
        <f>入力・結果!J31</f>
        <v>廃棄物処理</v>
      </c>
      <c r="D30" s="17"/>
      <c r="E30" s="18">
        <f t="shared" si="2"/>
        <v>0</v>
      </c>
      <c r="F30" s="18">
        <f t="shared" si="2"/>
        <v>0</v>
      </c>
      <c r="G30" s="18">
        <f t="shared" si="2"/>
        <v>0</v>
      </c>
      <c r="H30" s="18">
        <f t="shared" si="2"/>
        <v>0</v>
      </c>
      <c r="I30" s="18">
        <f t="shared" si="2"/>
        <v>0</v>
      </c>
      <c r="J30" s="18">
        <f t="shared" si="2"/>
        <v>0</v>
      </c>
      <c r="K30" s="18">
        <f t="shared" si="2"/>
        <v>0</v>
      </c>
      <c r="L30" s="18">
        <f t="shared" si="2"/>
        <v>0</v>
      </c>
      <c r="M30" s="18">
        <f t="shared" si="2"/>
        <v>0</v>
      </c>
      <c r="N30" s="18">
        <f t="shared" si="2"/>
        <v>0</v>
      </c>
      <c r="O30" s="18">
        <f t="shared" si="2"/>
        <v>0</v>
      </c>
      <c r="P30" s="18">
        <f t="shared" si="2"/>
        <v>0</v>
      </c>
      <c r="Q30" s="18">
        <f t="shared" si="2"/>
        <v>0</v>
      </c>
      <c r="R30" s="18">
        <f t="shared" si="2"/>
        <v>0</v>
      </c>
      <c r="S30" s="17">
        <f t="shared" si="2"/>
        <v>0</v>
      </c>
    </row>
    <row r="31" spans="2:19" ht="12.95" customHeight="1" x14ac:dyDescent="0.15">
      <c r="B31" s="11" t="str">
        <f>入力・結果!I32</f>
        <v>27</v>
      </c>
      <c r="C31" s="12" t="str">
        <f>入力・結果!J32</f>
        <v>商業</v>
      </c>
      <c r="D31" s="13"/>
      <c r="E31" s="14">
        <f t="shared" si="2"/>
        <v>0</v>
      </c>
      <c r="F31" s="14">
        <f t="shared" si="2"/>
        <v>0</v>
      </c>
      <c r="G31" s="14">
        <f t="shared" si="2"/>
        <v>0</v>
      </c>
      <c r="H31" s="14">
        <f t="shared" si="2"/>
        <v>0</v>
      </c>
      <c r="I31" s="14">
        <f t="shared" si="2"/>
        <v>0</v>
      </c>
      <c r="J31" s="14">
        <f t="shared" si="2"/>
        <v>0</v>
      </c>
      <c r="K31" s="14">
        <f t="shared" si="2"/>
        <v>0</v>
      </c>
      <c r="L31" s="14">
        <f t="shared" si="2"/>
        <v>0</v>
      </c>
      <c r="M31" s="14">
        <f t="shared" si="2"/>
        <v>0</v>
      </c>
      <c r="N31" s="14">
        <f t="shared" si="2"/>
        <v>0</v>
      </c>
      <c r="O31" s="14">
        <f t="shared" si="2"/>
        <v>0</v>
      </c>
      <c r="P31" s="14">
        <f t="shared" si="2"/>
        <v>0</v>
      </c>
      <c r="Q31" s="14">
        <f t="shared" si="2"/>
        <v>0</v>
      </c>
      <c r="R31" s="116">
        <f t="shared" si="2"/>
        <v>0</v>
      </c>
      <c r="S31" s="13">
        <f t="shared" si="2"/>
        <v>0</v>
      </c>
    </row>
    <row r="32" spans="2:19" ht="12.95" customHeight="1" x14ac:dyDescent="0.15">
      <c r="B32" s="11" t="str">
        <f>入力・結果!I33</f>
        <v>28</v>
      </c>
      <c r="C32" s="12" t="str">
        <f>入力・結果!J33</f>
        <v>金融・保険</v>
      </c>
      <c r="D32" s="13"/>
      <c r="E32" s="14">
        <f t="shared" si="2"/>
        <v>0</v>
      </c>
      <c r="F32" s="14">
        <f t="shared" si="2"/>
        <v>0</v>
      </c>
      <c r="G32" s="14">
        <f t="shared" si="2"/>
        <v>0</v>
      </c>
      <c r="H32" s="14">
        <f t="shared" si="2"/>
        <v>0</v>
      </c>
      <c r="I32" s="14">
        <f t="shared" si="2"/>
        <v>0</v>
      </c>
      <c r="J32" s="14">
        <f t="shared" si="2"/>
        <v>0</v>
      </c>
      <c r="K32" s="14">
        <f t="shared" si="2"/>
        <v>0</v>
      </c>
      <c r="L32" s="14">
        <f t="shared" si="2"/>
        <v>0</v>
      </c>
      <c r="M32" s="14">
        <f t="shared" si="2"/>
        <v>0</v>
      </c>
      <c r="N32" s="14">
        <f t="shared" si="2"/>
        <v>0</v>
      </c>
      <c r="O32" s="14">
        <f t="shared" si="2"/>
        <v>0</v>
      </c>
      <c r="P32" s="14">
        <f t="shared" si="2"/>
        <v>0</v>
      </c>
      <c r="Q32" s="14">
        <f t="shared" si="2"/>
        <v>0</v>
      </c>
      <c r="R32" s="116">
        <f t="shared" si="2"/>
        <v>0</v>
      </c>
      <c r="S32" s="13">
        <f t="shared" si="2"/>
        <v>0</v>
      </c>
    </row>
    <row r="33" spans="2:19" ht="12.95" customHeight="1" x14ac:dyDescent="0.15">
      <c r="B33" s="11" t="str">
        <f>入力・結果!I34</f>
        <v>29</v>
      </c>
      <c r="C33" s="12" t="str">
        <f>入力・結果!J34</f>
        <v>不動産</v>
      </c>
      <c r="D33" s="13"/>
      <c r="E33" s="14">
        <f t="shared" si="2"/>
        <v>0</v>
      </c>
      <c r="F33" s="14">
        <f t="shared" si="2"/>
        <v>0</v>
      </c>
      <c r="G33" s="14">
        <f t="shared" si="2"/>
        <v>0</v>
      </c>
      <c r="H33" s="14">
        <f t="shared" si="2"/>
        <v>0</v>
      </c>
      <c r="I33" s="14">
        <f t="shared" si="2"/>
        <v>0</v>
      </c>
      <c r="J33" s="14">
        <f t="shared" si="2"/>
        <v>0</v>
      </c>
      <c r="K33" s="14">
        <f t="shared" si="2"/>
        <v>0</v>
      </c>
      <c r="L33" s="14">
        <f t="shared" si="2"/>
        <v>0</v>
      </c>
      <c r="M33" s="14">
        <f t="shared" si="2"/>
        <v>0</v>
      </c>
      <c r="N33" s="14">
        <f t="shared" si="2"/>
        <v>0</v>
      </c>
      <c r="O33" s="14">
        <f t="shared" si="2"/>
        <v>0</v>
      </c>
      <c r="P33" s="14">
        <f t="shared" si="2"/>
        <v>0</v>
      </c>
      <c r="Q33" s="14">
        <f t="shared" si="2"/>
        <v>0</v>
      </c>
      <c r="R33" s="116">
        <f t="shared" si="2"/>
        <v>0</v>
      </c>
      <c r="S33" s="13">
        <f t="shared" si="2"/>
        <v>0</v>
      </c>
    </row>
    <row r="34" spans="2:19" ht="12.95" customHeight="1" x14ac:dyDescent="0.15">
      <c r="B34" s="19" t="str">
        <f>入力・結果!I35</f>
        <v>30</v>
      </c>
      <c r="C34" s="20" t="str">
        <f>入力・結果!J35</f>
        <v>運輸・郵便</v>
      </c>
      <c r="D34" s="21"/>
      <c r="E34" s="22">
        <f t="shared" si="2"/>
        <v>3426</v>
      </c>
      <c r="F34" s="22">
        <f t="shared" si="2"/>
        <v>3190</v>
      </c>
      <c r="G34" s="22">
        <f t="shared" si="2"/>
        <v>4371</v>
      </c>
      <c r="H34" s="22">
        <f t="shared" si="2"/>
        <v>4921</v>
      </c>
      <c r="I34" s="22">
        <f t="shared" si="2"/>
        <v>4875</v>
      </c>
      <c r="J34" s="22">
        <f t="shared" si="2"/>
        <v>2721</v>
      </c>
      <c r="K34" s="22">
        <f t="shared" si="2"/>
        <v>1665</v>
      </c>
      <c r="L34" s="22">
        <f t="shared" si="2"/>
        <v>1445</v>
      </c>
      <c r="M34" s="22">
        <f t="shared" si="2"/>
        <v>1618</v>
      </c>
      <c r="N34" s="22">
        <f t="shared" si="2"/>
        <v>1804</v>
      </c>
      <c r="O34" s="22">
        <f t="shared" si="2"/>
        <v>1759</v>
      </c>
      <c r="P34" s="22">
        <f t="shared" si="2"/>
        <v>1801</v>
      </c>
      <c r="Q34" s="22">
        <f t="shared" si="2"/>
        <v>1818</v>
      </c>
      <c r="R34" s="22">
        <f t="shared" si="2"/>
        <v>1959</v>
      </c>
      <c r="S34" s="21">
        <f t="shared" si="2"/>
        <v>1990</v>
      </c>
    </row>
    <row r="35" spans="2:19" ht="12.95" customHeight="1" x14ac:dyDescent="0.15">
      <c r="B35" s="15" t="str">
        <f>入力・結果!I36</f>
        <v>31</v>
      </c>
      <c r="C35" s="16" t="str">
        <f>入力・結果!J36</f>
        <v>情報通信</v>
      </c>
      <c r="D35" s="17"/>
      <c r="E35" s="18">
        <f t="shared" ref="E35:S43" si="3">SUMIF($B$48:$B$68,$B35,E$48:E$68)</f>
        <v>0</v>
      </c>
      <c r="F35" s="18">
        <f t="shared" si="3"/>
        <v>0</v>
      </c>
      <c r="G35" s="18">
        <f t="shared" si="3"/>
        <v>0</v>
      </c>
      <c r="H35" s="18">
        <f t="shared" si="3"/>
        <v>0</v>
      </c>
      <c r="I35" s="18">
        <f t="shared" si="3"/>
        <v>0</v>
      </c>
      <c r="J35" s="18">
        <f t="shared" si="3"/>
        <v>0</v>
      </c>
      <c r="K35" s="18">
        <f t="shared" si="3"/>
        <v>0</v>
      </c>
      <c r="L35" s="18">
        <f t="shared" si="3"/>
        <v>0</v>
      </c>
      <c r="M35" s="18">
        <f t="shared" si="3"/>
        <v>0</v>
      </c>
      <c r="N35" s="18">
        <f t="shared" si="3"/>
        <v>0</v>
      </c>
      <c r="O35" s="18">
        <f t="shared" si="3"/>
        <v>0</v>
      </c>
      <c r="P35" s="18">
        <f t="shared" si="3"/>
        <v>0</v>
      </c>
      <c r="Q35" s="18">
        <f t="shared" si="3"/>
        <v>0</v>
      </c>
      <c r="R35" s="18">
        <f t="shared" si="3"/>
        <v>0</v>
      </c>
      <c r="S35" s="17">
        <f t="shared" si="3"/>
        <v>0</v>
      </c>
    </row>
    <row r="36" spans="2:19" ht="12.95" customHeight="1" x14ac:dyDescent="0.15">
      <c r="B36" s="11" t="str">
        <f>入力・結果!I37</f>
        <v>32</v>
      </c>
      <c r="C36" s="12" t="str">
        <f>入力・結果!J37</f>
        <v>公務</v>
      </c>
      <c r="D36" s="13"/>
      <c r="E36" s="14">
        <f t="shared" si="3"/>
        <v>0</v>
      </c>
      <c r="F36" s="14">
        <f t="shared" si="3"/>
        <v>0</v>
      </c>
      <c r="G36" s="14">
        <f t="shared" si="3"/>
        <v>0</v>
      </c>
      <c r="H36" s="14">
        <f t="shared" si="3"/>
        <v>0</v>
      </c>
      <c r="I36" s="14">
        <f t="shared" si="3"/>
        <v>0</v>
      </c>
      <c r="J36" s="14">
        <f t="shared" si="3"/>
        <v>0</v>
      </c>
      <c r="K36" s="14">
        <f t="shared" si="3"/>
        <v>0</v>
      </c>
      <c r="L36" s="14">
        <f t="shared" si="3"/>
        <v>0</v>
      </c>
      <c r="M36" s="14">
        <f t="shared" si="3"/>
        <v>0</v>
      </c>
      <c r="N36" s="14">
        <f t="shared" si="3"/>
        <v>0</v>
      </c>
      <c r="O36" s="14">
        <f t="shared" si="3"/>
        <v>0</v>
      </c>
      <c r="P36" s="14">
        <f t="shared" si="3"/>
        <v>0</v>
      </c>
      <c r="Q36" s="14">
        <f t="shared" si="3"/>
        <v>0</v>
      </c>
      <c r="R36" s="116">
        <f t="shared" si="3"/>
        <v>0</v>
      </c>
      <c r="S36" s="13">
        <f t="shared" si="3"/>
        <v>0</v>
      </c>
    </row>
    <row r="37" spans="2:19" ht="12.95" customHeight="1" x14ac:dyDescent="0.15">
      <c r="B37" s="11" t="str">
        <f>入力・結果!I38</f>
        <v>33</v>
      </c>
      <c r="C37" s="12" t="str">
        <f>入力・結果!J38</f>
        <v>教育・研究</v>
      </c>
      <c r="D37" s="13"/>
      <c r="E37" s="14">
        <f t="shared" si="3"/>
        <v>0</v>
      </c>
      <c r="F37" s="14">
        <f t="shared" si="3"/>
        <v>0</v>
      </c>
      <c r="G37" s="14">
        <f t="shared" si="3"/>
        <v>0</v>
      </c>
      <c r="H37" s="14">
        <f t="shared" si="3"/>
        <v>0</v>
      </c>
      <c r="I37" s="14">
        <f t="shared" si="3"/>
        <v>0</v>
      </c>
      <c r="J37" s="14">
        <f t="shared" si="3"/>
        <v>0</v>
      </c>
      <c r="K37" s="14">
        <f t="shared" si="3"/>
        <v>0</v>
      </c>
      <c r="L37" s="14">
        <f t="shared" si="3"/>
        <v>0</v>
      </c>
      <c r="M37" s="14">
        <f t="shared" si="3"/>
        <v>0</v>
      </c>
      <c r="N37" s="14">
        <f t="shared" si="3"/>
        <v>0</v>
      </c>
      <c r="O37" s="14">
        <f t="shared" si="3"/>
        <v>0</v>
      </c>
      <c r="P37" s="14">
        <f t="shared" si="3"/>
        <v>0</v>
      </c>
      <c r="Q37" s="14">
        <f t="shared" si="3"/>
        <v>0</v>
      </c>
      <c r="R37" s="116">
        <f t="shared" si="3"/>
        <v>0</v>
      </c>
      <c r="S37" s="13">
        <f t="shared" si="3"/>
        <v>0</v>
      </c>
    </row>
    <row r="38" spans="2:19" ht="12.95" customHeight="1" x14ac:dyDescent="0.15">
      <c r="B38" s="11" t="str">
        <f>入力・結果!I39</f>
        <v>34</v>
      </c>
      <c r="C38" s="12" t="str">
        <f>入力・結果!J39</f>
        <v>医療・福祉</v>
      </c>
      <c r="D38" s="13"/>
      <c r="E38" s="14">
        <f t="shared" si="3"/>
        <v>0</v>
      </c>
      <c r="F38" s="14">
        <f t="shared" si="3"/>
        <v>0</v>
      </c>
      <c r="G38" s="14">
        <f t="shared" si="3"/>
        <v>0</v>
      </c>
      <c r="H38" s="14">
        <f t="shared" si="3"/>
        <v>0</v>
      </c>
      <c r="I38" s="14">
        <f t="shared" si="3"/>
        <v>0</v>
      </c>
      <c r="J38" s="14">
        <f t="shared" si="3"/>
        <v>0</v>
      </c>
      <c r="K38" s="14">
        <f t="shared" si="3"/>
        <v>0</v>
      </c>
      <c r="L38" s="14">
        <f t="shared" si="3"/>
        <v>0</v>
      </c>
      <c r="M38" s="14">
        <f t="shared" si="3"/>
        <v>0</v>
      </c>
      <c r="N38" s="14">
        <f t="shared" si="3"/>
        <v>0</v>
      </c>
      <c r="O38" s="14">
        <f t="shared" si="3"/>
        <v>0</v>
      </c>
      <c r="P38" s="14">
        <f t="shared" si="3"/>
        <v>0</v>
      </c>
      <c r="Q38" s="14">
        <f t="shared" si="3"/>
        <v>0</v>
      </c>
      <c r="R38" s="116">
        <f t="shared" si="3"/>
        <v>0</v>
      </c>
      <c r="S38" s="13">
        <f t="shared" si="3"/>
        <v>0</v>
      </c>
    </row>
    <row r="39" spans="2:19" ht="12.95" customHeight="1" x14ac:dyDescent="0.15">
      <c r="B39" s="19" t="str">
        <f>入力・結果!I40</f>
        <v>35</v>
      </c>
      <c r="C39" s="20" t="str">
        <f>入力・結果!J40</f>
        <v>他に分類されない会員制団体</v>
      </c>
      <c r="D39" s="21"/>
      <c r="E39" s="22">
        <f t="shared" si="3"/>
        <v>0</v>
      </c>
      <c r="F39" s="22">
        <f t="shared" si="3"/>
        <v>0</v>
      </c>
      <c r="G39" s="22">
        <f t="shared" si="3"/>
        <v>0</v>
      </c>
      <c r="H39" s="22">
        <f t="shared" si="3"/>
        <v>0</v>
      </c>
      <c r="I39" s="22">
        <f t="shared" si="3"/>
        <v>0</v>
      </c>
      <c r="J39" s="22">
        <f t="shared" si="3"/>
        <v>0</v>
      </c>
      <c r="K39" s="22">
        <f t="shared" si="3"/>
        <v>0</v>
      </c>
      <c r="L39" s="22">
        <f t="shared" si="3"/>
        <v>0</v>
      </c>
      <c r="M39" s="22">
        <f t="shared" si="3"/>
        <v>0</v>
      </c>
      <c r="N39" s="22">
        <f t="shared" si="3"/>
        <v>0</v>
      </c>
      <c r="O39" s="22">
        <f t="shared" si="3"/>
        <v>0</v>
      </c>
      <c r="P39" s="22">
        <f t="shared" si="3"/>
        <v>0</v>
      </c>
      <c r="Q39" s="22">
        <f t="shared" si="3"/>
        <v>0</v>
      </c>
      <c r="R39" s="22">
        <f t="shared" si="3"/>
        <v>0</v>
      </c>
      <c r="S39" s="21">
        <f t="shared" si="3"/>
        <v>0</v>
      </c>
    </row>
    <row r="40" spans="2:19" ht="12.95" customHeight="1" x14ac:dyDescent="0.15">
      <c r="B40" s="11" t="str">
        <f>入力・結果!I41</f>
        <v>36</v>
      </c>
      <c r="C40" s="12" t="str">
        <f>入力・結果!J41</f>
        <v>対事業所サービス</v>
      </c>
      <c r="D40" s="13"/>
      <c r="E40" s="14">
        <f t="shared" si="3"/>
        <v>0</v>
      </c>
      <c r="F40" s="14">
        <f t="shared" si="3"/>
        <v>0</v>
      </c>
      <c r="G40" s="14">
        <f t="shared" si="3"/>
        <v>0</v>
      </c>
      <c r="H40" s="14">
        <f t="shared" si="3"/>
        <v>0</v>
      </c>
      <c r="I40" s="14">
        <f t="shared" si="3"/>
        <v>0</v>
      </c>
      <c r="J40" s="14">
        <f t="shared" si="3"/>
        <v>0</v>
      </c>
      <c r="K40" s="14">
        <f t="shared" si="3"/>
        <v>0</v>
      </c>
      <c r="L40" s="14">
        <f t="shared" si="3"/>
        <v>0</v>
      </c>
      <c r="M40" s="14">
        <f t="shared" si="3"/>
        <v>0</v>
      </c>
      <c r="N40" s="14">
        <f t="shared" si="3"/>
        <v>0</v>
      </c>
      <c r="O40" s="14">
        <f t="shared" si="3"/>
        <v>0</v>
      </c>
      <c r="P40" s="14">
        <f t="shared" si="3"/>
        <v>0</v>
      </c>
      <c r="Q40" s="14">
        <f t="shared" si="3"/>
        <v>0</v>
      </c>
      <c r="R40" s="116">
        <f t="shared" si="3"/>
        <v>0</v>
      </c>
      <c r="S40" s="13">
        <f t="shared" si="3"/>
        <v>0</v>
      </c>
    </row>
    <row r="41" spans="2:19" ht="12.95" customHeight="1" x14ac:dyDescent="0.15">
      <c r="B41" s="11" t="str">
        <f>入力・結果!I42</f>
        <v>37</v>
      </c>
      <c r="C41" s="12" t="str">
        <f>入力・結果!J42</f>
        <v>対個人サービス</v>
      </c>
      <c r="D41" s="13"/>
      <c r="E41" s="14">
        <f t="shared" si="3"/>
        <v>17910.942199065754</v>
      </c>
      <c r="F41" s="14">
        <f t="shared" si="3"/>
        <v>17469.61693950987</v>
      </c>
      <c r="G41" s="14">
        <f t="shared" si="3"/>
        <v>15694.553366511978</v>
      </c>
      <c r="H41" s="14">
        <f t="shared" si="3"/>
        <v>16394.711185896918</v>
      </c>
      <c r="I41" s="14">
        <f t="shared" si="3"/>
        <v>17760.564819533101</v>
      </c>
      <c r="J41" s="14">
        <f t="shared" si="3"/>
        <v>20425.912109838275</v>
      </c>
      <c r="K41" s="14">
        <f t="shared" si="3"/>
        <v>20752.840094260224</v>
      </c>
      <c r="L41" s="14">
        <f t="shared" si="3"/>
        <v>21271.928761479296</v>
      </c>
      <c r="M41" s="14">
        <f t="shared" si="3"/>
        <v>21736.860734664853</v>
      </c>
      <c r="N41" s="14">
        <f t="shared" si="3"/>
        <v>22255.009375234054</v>
      </c>
      <c r="O41" s="14">
        <f t="shared" si="3"/>
        <v>21774.979634273594</v>
      </c>
      <c r="P41" s="14">
        <f t="shared" si="3"/>
        <v>22355.716377009514</v>
      </c>
      <c r="Q41" s="14">
        <f t="shared" si="3"/>
        <v>23638.136974204877</v>
      </c>
      <c r="R41" s="116">
        <f t="shared" si="3"/>
        <v>25269.837229147917</v>
      </c>
      <c r="S41" s="13">
        <f t="shared" si="3"/>
        <v>26271.948158379906</v>
      </c>
    </row>
    <row r="42" spans="2:19" ht="12.95" customHeight="1" x14ac:dyDescent="0.15">
      <c r="B42" s="11" t="str">
        <f>入力・結果!I43</f>
        <v>38</v>
      </c>
      <c r="C42" s="12" t="str">
        <f>入力・結果!J43</f>
        <v>事務用品</v>
      </c>
      <c r="D42" s="13"/>
      <c r="E42" s="14">
        <f t="shared" si="3"/>
        <v>0</v>
      </c>
      <c r="F42" s="14">
        <f t="shared" si="3"/>
        <v>0</v>
      </c>
      <c r="G42" s="14">
        <f t="shared" si="3"/>
        <v>0</v>
      </c>
      <c r="H42" s="14">
        <f t="shared" si="3"/>
        <v>0</v>
      </c>
      <c r="I42" s="14">
        <f t="shared" si="3"/>
        <v>0</v>
      </c>
      <c r="J42" s="14">
        <f t="shared" si="3"/>
        <v>0</v>
      </c>
      <c r="K42" s="14">
        <f t="shared" si="3"/>
        <v>0</v>
      </c>
      <c r="L42" s="14">
        <f t="shared" si="3"/>
        <v>0</v>
      </c>
      <c r="M42" s="14">
        <f t="shared" si="3"/>
        <v>0</v>
      </c>
      <c r="N42" s="14">
        <f t="shared" si="3"/>
        <v>0</v>
      </c>
      <c r="O42" s="14">
        <f t="shared" si="3"/>
        <v>0</v>
      </c>
      <c r="P42" s="14">
        <f t="shared" si="3"/>
        <v>0</v>
      </c>
      <c r="Q42" s="14">
        <f t="shared" si="3"/>
        <v>0</v>
      </c>
      <c r="R42" s="116">
        <f t="shared" si="3"/>
        <v>0</v>
      </c>
      <c r="S42" s="13">
        <f t="shared" si="3"/>
        <v>0</v>
      </c>
    </row>
    <row r="43" spans="2:19" ht="12.95" customHeight="1" x14ac:dyDescent="0.15">
      <c r="B43" s="23" t="str">
        <f>入力・結果!I44</f>
        <v>39</v>
      </c>
      <c r="C43" s="24" t="str">
        <f>入力・結果!J44</f>
        <v>分類不明</v>
      </c>
      <c r="D43" s="25"/>
      <c r="E43" s="26">
        <f t="shared" si="3"/>
        <v>0</v>
      </c>
      <c r="F43" s="26">
        <f t="shared" si="3"/>
        <v>0</v>
      </c>
      <c r="G43" s="26">
        <f t="shared" si="3"/>
        <v>0</v>
      </c>
      <c r="H43" s="26">
        <f t="shared" si="3"/>
        <v>0</v>
      </c>
      <c r="I43" s="26">
        <f t="shared" si="3"/>
        <v>0</v>
      </c>
      <c r="J43" s="26">
        <f t="shared" si="3"/>
        <v>0</v>
      </c>
      <c r="K43" s="26">
        <f t="shared" si="3"/>
        <v>0</v>
      </c>
      <c r="L43" s="26">
        <f t="shared" si="3"/>
        <v>0</v>
      </c>
      <c r="M43" s="26">
        <f t="shared" si="3"/>
        <v>0</v>
      </c>
      <c r="N43" s="26">
        <f t="shared" si="3"/>
        <v>0</v>
      </c>
      <c r="O43" s="26">
        <f t="shared" si="3"/>
        <v>0</v>
      </c>
      <c r="P43" s="26">
        <f t="shared" si="3"/>
        <v>0</v>
      </c>
      <c r="Q43" s="26">
        <f t="shared" si="3"/>
        <v>0</v>
      </c>
      <c r="R43" s="26">
        <f t="shared" si="3"/>
        <v>0</v>
      </c>
      <c r="S43" s="25">
        <f t="shared" si="3"/>
        <v>0</v>
      </c>
    </row>
    <row r="44" spans="2:19" ht="12.95" customHeight="1" x14ac:dyDescent="0.15">
      <c r="B44" s="27"/>
      <c r="C44" s="28"/>
      <c r="D44" s="29"/>
      <c r="E44" s="29"/>
      <c r="F44" s="29"/>
      <c r="G44" s="29"/>
      <c r="H44" s="29"/>
      <c r="I44" s="29"/>
      <c r="J44" s="29"/>
      <c r="K44" s="29"/>
      <c r="L44" s="29"/>
      <c r="M44" s="29"/>
      <c r="N44" s="29"/>
      <c r="O44" s="29"/>
      <c r="P44" s="29"/>
      <c r="Q44" s="29"/>
      <c r="R44" s="29"/>
      <c r="S44" s="29"/>
    </row>
    <row r="45" spans="2:19" ht="20.100000000000001" customHeight="1" x14ac:dyDescent="0.15">
      <c r="B45" s="2" t="s">
        <v>58</v>
      </c>
    </row>
    <row r="46" spans="2:19" ht="12.95" customHeight="1" x14ac:dyDescent="0.15">
      <c r="B46" s="3" t="s">
        <v>0</v>
      </c>
    </row>
    <row r="47" spans="2:19" ht="27.95" customHeight="1" x14ac:dyDescent="0.15">
      <c r="B47" s="30" t="s">
        <v>31</v>
      </c>
      <c r="C47" s="5" t="s">
        <v>32</v>
      </c>
      <c r="D47" s="31" t="s">
        <v>1</v>
      </c>
      <c r="E47" s="112">
        <f t="shared" ref="E47:S47" si="4">E4</f>
        <v>2010</v>
      </c>
      <c r="F47" s="112">
        <f t="shared" si="4"/>
        <v>2011</v>
      </c>
      <c r="G47" s="112">
        <f t="shared" si="4"/>
        <v>2012</v>
      </c>
      <c r="H47" s="112">
        <f t="shared" si="4"/>
        <v>2013</v>
      </c>
      <c r="I47" s="112">
        <f t="shared" si="4"/>
        <v>2014</v>
      </c>
      <c r="J47" s="112">
        <f t="shared" si="4"/>
        <v>2015</v>
      </c>
      <c r="K47" s="112">
        <f t="shared" si="4"/>
        <v>2016</v>
      </c>
      <c r="L47" s="112">
        <f t="shared" si="4"/>
        <v>2017</v>
      </c>
      <c r="M47" s="112">
        <f t="shared" si="4"/>
        <v>2018</v>
      </c>
      <c r="N47" s="112">
        <f>N4</f>
        <v>2019</v>
      </c>
      <c r="O47" s="112">
        <f t="shared" si="4"/>
        <v>2020</v>
      </c>
      <c r="P47" s="112">
        <f t="shared" si="4"/>
        <v>2021</v>
      </c>
      <c r="Q47" s="112">
        <f t="shared" ref="Q47:R47" si="5">Q4</f>
        <v>2022</v>
      </c>
      <c r="R47" s="112">
        <f t="shared" si="5"/>
        <v>2023</v>
      </c>
      <c r="S47" s="113">
        <f t="shared" si="4"/>
        <v>2024</v>
      </c>
    </row>
    <row r="48" spans="2:19" ht="12.95" customHeight="1" x14ac:dyDescent="0.15">
      <c r="B48" s="32" t="str">
        <f>IF(C48="","",INDEX($B$5:$C$43,MATCH(C48,$C$5:$C$43,0),1))</f>
        <v>37</v>
      </c>
      <c r="C48" s="50" t="s">
        <v>2</v>
      </c>
      <c r="D48" s="33" t="s">
        <v>3</v>
      </c>
      <c r="E48" s="34">
        <v>13206</v>
      </c>
      <c r="F48" s="34">
        <v>12696</v>
      </c>
      <c r="G48" s="34">
        <v>11113</v>
      </c>
      <c r="H48" s="34">
        <v>11524</v>
      </c>
      <c r="I48" s="34">
        <v>12140</v>
      </c>
      <c r="J48" s="34">
        <v>14036</v>
      </c>
      <c r="K48" s="34">
        <v>14237</v>
      </c>
      <c r="L48" s="34">
        <v>14700</v>
      </c>
      <c r="M48" s="34">
        <v>14955</v>
      </c>
      <c r="N48" s="34">
        <v>15205</v>
      </c>
      <c r="O48" s="34">
        <v>15085</v>
      </c>
      <c r="P48" s="34">
        <v>15196</v>
      </c>
      <c r="Q48" s="34">
        <v>15947</v>
      </c>
      <c r="R48" s="34">
        <v>16793</v>
      </c>
      <c r="S48" s="35">
        <v>17482</v>
      </c>
    </row>
    <row r="49" spans="2:19" ht="12.95" customHeight="1" x14ac:dyDescent="0.15">
      <c r="B49" s="36" t="str">
        <f>IF(C49="","",INDEX($B$5:$C$43,MATCH(C49,$C$5:$C$43,0),1))</f>
        <v>30</v>
      </c>
      <c r="C49" s="51" t="s">
        <v>150</v>
      </c>
      <c r="D49" s="37" t="s">
        <v>4</v>
      </c>
      <c r="E49" s="38">
        <v>3426</v>
      </c>
      <c r="F49" s="38">
        <v>3190</v>
      </c>
      <c r="G49" s="38">
        <v>4371</v>
      </c>
      <c r="H49" s="38">
        <v>4921</v>
      </c>
      <c r="I49" s="38">
        <v>4875</v>
      </c>
      <c r="J49" s="38">
        <v>2721</v>
      </c>
      <c r="K49" s="38">
        <v>1665</v>
      </c>
      <c r="L49" s="38">
        <v>1445</v>
      </c>
      <c r="M49" s="38">
        <v>1618</v>
      </c>
      <c r="N49" s="38">
        <v>1804</v>
      </c>
      <c r="O49" s="38">
        <v>1759</v>
      </c>
      <c r="P49" s="38">
        <v>1801</v>
      </c>
      <c r="Q49" s="38">
        <v>1818</v>
      </c>
      <c r="R49" s="117">
        <v>1959</v>
      </c>
      <c r="S49" s="39">
        <v>1990</v>
      </c>
    </row>
    <row r="50" spans="2:19" ht="12.95" customHeight="1" x14ac:dyDescent="0.15">
      <c r="B50" s="36" t="str">
        <f>IF(C50="","",INDEX($B$5:$C$43,MATCH(C50,$C$5:$C$43,0),1))</f>
        <v>37</v>
      </c>
      <c r="C50" s="51" t="s">
        <v>2</v>
      </c>
      <c r="D50" s="37" t="s">
        <v>5</v>
      </c>
      <c r="E50" s="38">
        <v>3141</v>
      </c>
      <c r="F50" s="38">
        <v>3139</v>
      </c>
      <c r="G50" s="38">
        <v>2991</v>
      </c>
      <c r="H50" s="38">
        <v>3270</v>
      </c>
      <c r="I50" s="38">
        <v>3535</v>
      </c>
      <c r="J50" s="38">
        <v>3812</v>
      </c>
      <c r="K50" s="38">
        <v>3766</v>
      </c>
      <c r="L50" s="38">
        <v>3916</v>
      </c>
      <c r="M50" s="38">
        <v>3958</v>
      </c>
      <c r="N50" s="38">
        <v>4193</v>
      </c>
      <c r="O50" s="38">
        <v>4093</v>
      </c>
      <c r="P50" s="38">
        <v>4284</v>
      </c>
      <c r="Q50" s="38">
        <v>4567</v>
      </c>
      <c r="R50" s="117">
        <v>5147</v>
      </c>
      <c r="S50" s="39">
        <v>5424</v>
      </c>
    </row>
    <row r="51" spans="2:19" ht="12.95" customHeight="1" x14ac:dyDescent="0.15">
      <c r="B51" s="36" t="str">
        <f>IF(C51="","",INDEX($B$5:$C$43,MATCH(C51,$C$5:$C$43,0),1))</f>
        <v/>
      </c>
      <c r="C51" s="51"/>
      <c r="D51" s="37" t="s">
        <v>82</v>
      </c>
      <c r="E51" s="38">
        <v>5379</v>
      </c>
      <c r="F51" s="38">
        <v>5826</v>
      </c>
      <c r="G51" s="38">
        <v>5456</v>
      </c>
      <c r="H51" s="38">
        <v>5470</v>
      </c>
      <c r="I51" s="38">
        <v>6953</v>
      </c>
      <c r="J51" s="38">
        <v>8458</v>
      </c>
      <c r="K51" s="38">
        <v>8864</v>
      </c>
      <c r="L51" s="38">
        <v>8353</v>
      </c>
      <c r="M51" s="38">
        <v>7985</v>
      </c>
      <c r="N51" s="38">
        <v>7723</v>
      </c>
      <c r="O51" s="38">
        <v>7653</v>
      </c>
      <c r="P51" s="38">
        <v>8213</v>
      </c>
      <c r="Q51" s="38">
        <v>8491</v>
      </c>
      <c r="R51" s="117">
        <v>8749</v>
      </c>
      <c r="S51" s="39">
        <v>8643</v>
      </c>
    </row>
    <row r="52" spans="2:19" ht="12.95" customHeight="1" x14ac:dyDescent="0.15">
      <c r="B52" s="36" t="str">
        <f t="shared" ref="B52:B68" si="6">IF(C52="","",INDEX($B$5:$C$43,MATCH(C52,$C$5:$C$43,0),1))</f>
        <v>01</v>
      </c>
      <c r="C52" s="51" t="s">
        <v>6</v>
      </c>
      <c r="D52" s="40" t="s">
        <v>7</v>
      </c>
      <c r="E52" s="41">
        <f t="shared" ref="E52:M52" si="7">E$51*E74/SUM(E$73,E$91)</f>
        <v>182.97615245808177</v>
      </c>
      <c r="F52" s="41">
        <f t="shared" si="7"/>
        <v>202.49140554468329</v>
      </c>
      <c r="G52" s="41">
        <f t="shared" si="7"/>
        <v>161.25820730868602</v>
      </c>
      <c r="H52" s="41">
        <f t="shared" si="7"/>
        <v>211.0702361402447</v>
      </c>
      <c r="I52" s="41">
        <f t="shared" si="7"/>
        <v>227.22594287780282</v>
      </c>
      <c r="J52" s="41">
        <f t="shared" si="7"/>
        <v>312.04365608852703</v>
      </c>
      <c r="K52" s="41">
        <f t="shared" si="7"/>
        <v>334.42989395724624</v>
      </c>
      <c r="L52" s="41">
        <f t="shared" si="7"/>
        <v>298.11968825100092</v>
      </c>
      <c r="M52" s="41">
        <f t="shared" si="7"/>
        <v>220.19640724076305</v>
      </c>
      <c r="N52" s="41">
        <f t="shared" ref="N52:N67" si="8">N$51*N74/SUM(N$73,N$91)</f>
        <v>222.14081116407627</v>
      </c>
      <c r="O52" s="41">
        <f t="shared" ref="O52:S52" si="9">O$51*O74/SUM(O$73,O$91)</f>
        <v>313.84686271829315</v>
      </c>
      <c r="P52" s="41">
        <f t="shared" si="9"/>
        <v>339.60335360154528</v>
      </c>
      <c r="Q52" s="41">
        <f t="shared" ref="Q52:R52" si="10">Q$51*Q74/SUM(Q$73,Q$91)</f>
        <v>268.27862565479251</v>
      </c>
      <c r="R52" s="118">
        <f t="shared" si="10"/>
        <v>206.04012959314437</v>
      </c>
      <c r="S52" s="42">
        <f t="shared" si="9"/>
        <v>220.68013431429776</v>
      </c>
    </row>
    <row r="53" spans="2:19" ht="12.95" customHeight="1" x14ac:dyDescent="0.15">
      <c r="B53" s="36" t="str">
        <f t="shared" si="6"/>
        <v>05</v>
      </c>
      <c r="C53" s="51" t="s">
        <v>151</v>
      </c>
      <c r="D53" s="40" t="s">
        <v>8</v>
      </c>
      <c r="E53" s="41">
        <f t="shared" ref="E53:M53" si="11">E$51*E75/SUM(E$73,E$91)</f>
        <v>154.68291311318404</v>
      </c>
      <c r="F53" s="41">
        <f t="shared" si="11"/>
        <v>168.10861072439263</v>
      </c>
      <c r="G53" s="41">
        <f t="shared" si="11"/>
        <v>143.87804108064992</v>
      </c>
      <c r="H53" s="41">
        <f t="shared" si="11"/>
        <v>150.5928068483739</v>
      </c>
      <c r="I53" s="41">
        <f t="shared" si="11"/>
        <v>193.20239303833864</v>
      </c>
      <c r="J53" s="41">
        <f t="shared" si="11"/>
        <v>217.11930086220951</v>
      </c>
      <c r="K53" s="41">
        <f t="shared" si="11"/>
        <v>240.04039723952198</v>
      </c>
      <c r="L53" s="41">
        <f t="shared" si="11"/>
        <v>220.94177031427091</v>
      </c>
      <c r="M53" s="41">
        <f t="shared" si="11"/>
        <v>500.89859483086701</v>
      </c>
      <c r="N53" s="41">
        <f t="shared" si="8"/>
        <v>480.21728544797156</v>
      </c>
      <c r="O53" s="41">
        <f t="shared" ref="O53:S53" si="12">O$51*O75/SUM(O$73,O$91)</f>
        <v>403.78961432064295</v>
      </c>
      <c r="P53" s="41">
        <f t="shared" si="12"/>
        <v>421.39480429831769</v>
      </c>
      <c r="Q53" s="41">
        <f t="shared" ref="Q53:R53" si="13">Q$51*Q75/SUM(Q$73,Q$91)</f>
        <v>453.02775419500296</v>
      </c>
      <c r="R53" s="118">
        <f t="shared" si="13"/>
        <v>488.42249227975111</v>
      </c>
      <c r="S53" s="42">
        <f t="shared" si="12"/>
        <v>499.92778244333715</v>
      </c>
    </row>
    <row r="54" spans="2:19" ht="12.95" customHeight="1" x14ac:dyDescent="0.15">
      <c r="B54" s="36" t="str">
        <f t="shared" si="6"/>
        <v>03</v>
      </c>
      <c r="C54" s="51" t="s">
        <v>9</v>
      </c>
      <c r="D54" s="40" t="s">
        <v>10</v>
      </c>
      <c r="E54" s="41">
        <f t="shared" ref="E54:M54" si="14">E$51*E76/SUM(E$73,E$91)</f>
        <v>337.59851861474294</v>
      </c>
      <c r="F54" s="41">
        <f t="shared" si="14"/>
        <v>341.61564828977833</v>
      </c>
      <c r="G54" s="41">
        <f t="shared" si="14"/>
        <v>319.13975630672093</v>
      </c>
      <c r="H54" s="41">
        <f t="shared" si="14"/>
        <v>278.06653673276077</v>
      </c>
      <c r="I54" s="41">
        <f t="shared" si="14"/>
        <v>329.06433419223168</v>
      </c>
      <c r="J54" s="41">
        <f t="shared" si="14"/>
        <v>381.04651364002621</v>
      </c>
      <c r="K54" s="41">
        <f t="shared" si="14"/>
        <v>406.50934186163943</v>
      </c>
      <c r="L54" s="41">
        <f t="shared" si="14"/>
        <v>300.67518310469734</v>
      </c>
      <c r="M54" s="41">
        <f t="shared" si="14"/>
        <v>305.05489196205951</v>
      </c>
      <c r="N54" s="41">
        <f t="shared" si="8"/>
        <v>258.50747791127787</v>
      </c>
      <c r="O54" s="41">
        <f t="shared" ref="O54:S54" si="15">O$51*O76/SUM(O$73,O$91)</f>
        <v>323.24048664603544</v>
      </c>
      <c r="P54" s="41">
        <f t="shared" si="15"/>
        <v>403.42358010011213</v>
      </c>
      <c r="Q54" s="41">
        <f t="shared" ref="Q54:R54" si="16">Q$51*Q76/SUM(Q$73,Q$91)</f>
        <v>284.18569795870343</v>
      </c>
      <c r="R54" s="118">
        <f t="shared" si="16"/>
        <v>270.77211271874768</v>
      </c>
      <c r="S54" s="42">
        <f t="shared" si="15"/>
        <v>241.42009744143976</v>
      </c>
    </row>
    <row r="55" spans="2:19" ht="12.95" customHeight="1" x14ac:dyDescent="0.15">
      <c r="B55" s="36" t="str">
        <f t="shared" si="6"/>
        <v>05</v>
      </c>
      <c r="C55" s="51" t="s">
        <v>152</v>
      </c>
      <c r="D55" s="40" t="s">
        <v>11</v>
      </c>
      <c r="E55" s="41">
        <f t="shared" ref="E55:M55" si="17">E$51*E77/SUM(E$73,E$91)</f>
        <v>289.49358690275375</v>
      </c>
      <c r="F55" s="41">
        <f t="shared" si="17"/>
        <v>340.79456654278135</v>
      </c>
      <c r="G55" s="41">
        <f t="shared" si="17"/>
        <v>288.02628741526462</v>
      </c>
      <c r="H55" s="41">
        <f t="shared" si="17"/>
        <v>259.29711711329395</v>
      </c>
      <c r="I55" s="41">
        <f t="shared" si="17"/>
        <v>327.67989313331088</v>
      </c>
      <c r="J55" s="41">
        <f t="shared" si="17"/>
        <v>384.19771548910626</v>
      </c>
      <c r="K55" s="41">
        <f t="shared" si="17"/>
        <v>386.32149469786231</v>
      </c>
      <c r="L55" s="41">
        <f t="shared" si="17"/>
        <v>373.9902584343921</v>
      </c>
      <c r="M55" s="41">
        <f t="shared" si="17"/>
        <v>847.87586640478651</v>
      </c>
      <c r="N55" s="41">
        <f t="shared" si="8"/>
        <v>812.86841521133931</v>
      </c>
      <c r="O55" s="41">
        <f t="shared" ref="O55:S55" si="18">O$51*O77/SUM(O$73,O$91)</f>
        <v>683.49856162597507</v>
      </c>
      <c r="P55" s="41">
        <f t="shared" si="18"/>
        <v>713.29903593272013</v>
      </c>
      <c r="Q55" s="41">
        <f t="shared" ref="Q55:R55" si="19">Q$51*Q77/SUM(Q$73,Q$91)</f>
        <v>766.84443429752776</v>
      </c>
      <c r="R55" s="118">
        <f t="shared" si="19"/>
        <v>826.75744768881043</v>
      </c>
      <c r="S55" s="42">
        <f t="shared" si="18"/>
        <v>846.23256294439</v>
      </c>
    </row>
    <row r="56" spans="2:19" ht="12.95" customHeight="1" x14ac:dyDescent="0.15">
      <c r="B56" s="36" t="str">
        <f t="shared" si="6"/>
        <v>05</v>
      </c>
      <c r="C56" s="51" t="s">
        <v>152</v>
      </c>
      <c r="D56" s="40" t="s">
        <v>12</v>
      </c>
      <c r="E56" s="41">
        <f t="shared" ref="E56:M56" si="20">E$51*E78/SUM(E$73,E$91)</f>
        <v>1265.5052624604555</v>
      </c>
      <c r="F56" s="41">
        <f t="shared" si="20"/>
        <v>1467.697303439513</v>
      </c>
      <c r="G56" s="41">
        <f t="shared" si="20"/>
        <v>1403.8417786673231</v>
      </c>
      <c r="H56" s="41">
        <f t="shared" si="20"/>
        <v>1324.5631795894199</v>
      </c>
      <c r="I56" s="41">
        <f t="shared" si="20"/>
        <v>1629.2776385579416</v>
      </c>
      <c r="J56" s="41">
        <f t="shared" si="20"/>
        <v>2159.7879479013332</v>
      </c>
      <c r="K56" s="41">
        <f t="shared" si="20"/>
        <v>2239.4667564383099</v>
      </c>
      <c r="L56" s="41">
        <f t="shared" si="20"/>
        <v>2192.6589849612292</v>
      </c>
      <c r="M56" s="41">
        <f t="shared" si="20"/>
        <v>973.89179994994686</v>
      </c>
      <c r="N56" s="41">
        <f t="shared" si="8"/>
        <v>921.45931108797072</v>
      </c>
      <c r="O56" s="41">
        <f t="shared" ref="O56:S56" si="21">O$51*O78/SUM(O$73,O$91)</f>
        <v>1003.1017951278144</v>
      </c>
      <c r="P56" s="41">
        <f t="shared" si="21"/>
        <v>1047.127221108711</v>
      </c>
      <c r="Q56" s="41">
        <f t="shared" ref="Q56:R56" si="22">Q$51*Q78/SUM(Q$73,Q$91)</f>
        <v>1052.1193874149096</v>
      </c>
      <c r="R56" s="118">
        <f t="shared" si="22"/>
        <v>1113.6352850056517</v>
      </c>
      <c r="S56" s="42">
        <f t="shared" si="21"/>
        <v>1104.7293878989983</v>
      </c>
    </row>
    <row r="57" spans="2:19" ht="12.95" customHeight="1" x14ac:dyDescent="0.15">
      <c r="B57" s="36" t="str">
        <f t="shared" si="6"/>
        <v>05</v>
      </c>
      <c r="C57" s="51" t="s">
        <v>152</v>
      </c>
      <c r="D57" s="40" t="s">
        <v>13</v>
      </c>
      <c r="E57" s="41">
        <f t="shared" ref="E57:M57" si="23">E$51*E79/SUM(E$73,E$91)</f>
        <v>601.07822661435171</v>
      </c>
      <c r="F57" s="41">
        <f t="shared" si="23"/>
        <v>668.93509139483149</v>
      </c>
      <c r="G57" s="41">
        <f t="shared" si="23"/>
        <v>657.10922966302962</v>
      </c>
      <c r="H57" s="41">
        <f t="shared" si="23"/>
        <v>677.08576336167187</v>
      </c>
      <c r="I57" s="41">
        <f t="shared" si="23"/>
        <v>802.61148757959654</v>
      </c>
      <c r="J57" s="41">
        <f t="shared" si="23"/>
        <v>1061.3476824992481</v>
      </c>
      <c r="K57" s="41">
        <f t="shared" si="23"/>
        <v>1060.8853728328563</v>
      </c>
      <c r="L57" s="41">
        <f t="shared" si="23"/>
        <v>930.54053050012487</v>
      </c>
      <c r="M57" s="41">
        <f t="shared" si="23"/>
        <v>535.88842895266941</v>
      </c>
      <c r="N57" s="41">
        <f t="shared" si="8"/>
        <v>490.59361148492746</v>
      </c>
      <c r="O57" s="41">
        <f t="shared" ref="O57:S57" si="24">O$51*O79/SUM(O$73,O$91)</f>
        <v>668.16234580696448</v>
      </c>
      <c r="P57" s="41">
        <f t="shared" si="24"/>
        <v>731.69367263116351</v>
      </c>
      <c r="Q57" s="41">
        <f t="shared" ref="Q57:R57" si="25">Q$51*Q79/SUM(Q$73,Q$91)</f>
        <v>632.52699139726838</v>
      </c>
      <c r="R57" s="118">
        <f t="shared" si="25"/>
        <v>660.32555600173043</v>
      </c>
      <c r="S57" s="42">
        <f t="shared" si="24"/>
        <v>615.10907661810006</v>
      </c>
    </row>
    <row r="58" spans="2:19" ht="12.95" customHeight="1" x14ac:dyDescent="0.15">
      <c r="B58" s="36" t="str">
        <f t="shared" si="6"/>
        <v>06</v>
      </c>
      <c r="C58" s="51" t="s">
        <v>14</v>
      </c>
      <c r="D58" s="40" t="s">
        <v>15</v>
      </c>
      <c r="E58" s="41">
        <f t="shared" ref="E58:M58" si="26">E$51*E80/SUM(E$73,E$91)</f>
        <v>328.22292748621851</v>
      </c>
      <c r="F58" s="41">
        <f t="shared" si="26"/>
        <v>378.92455899327967</v>
      </c>
      <c r="G58" s="41">
        <f t="shared" si="26"/>
        <v>337.97350104659068</v>
      </c>
      <c r="H58" s="41">
        <f t="shared" si="26"/>
        <v>295.5287971503742</v>
      </c>
      <c r="I58" s="41">
        <f t="shared" si="26"/>
        <v>403.6192176645738</v>
      </c>
      <c r="J58" s="41">
        <f t="shared" si="26"/>
        <v>482.08410088951956</v>
      </c>
      <c r="K58" s="41">
        <f t="shared" si="26"/>
        <v>521.67917858946305</v>
      </c>
      <c r="L58" s="41">
        <f t="shared" si="26"/>
        <v>470.91159414041346</v>
      </c>
      <c r="M58" s="41">
        <f t="shared" si="26"/>
        <v>341.08425828019881</v>
      </c>
      <c r="N58" s="41">
        <f t="shared" si="8"/>
        <v>378.3700709593403</v>
      </c>
      <c r="O58" s="41">
        <f t="shared" ref="O58:S58" si="27">O$51*O80/SUM(O$73,O$91)</f>
        <v>474.69653871224847</v>
      </c>
      <c r="P58" s="41">
        <f t="shared" si="27"/>
        <v>463.04314351140283</v>
      </c>
      <c r="Q58" s="41">
        <f t="shared" ref="Q58:R58" si="28">Q$51*Q80/SUM(Q$73,Q$91)</f>
        <v>481.64339193417646</v>
      </c>
      <c r="R58" s="118">
        <f t="shared" si="28"/>
        <v>371.79432092481562</v>
      </c>
      <c r="S58" s="42">
        <f t="shared" si="27"/>
        <v>371.53106393799811</v>
      </c>
    </row>
    <row r="59" spans="2:19" ht="12.95" customHeight="1" x14ac:dyDescent="0.15">
      <c r="B59" s="36" t="str">
        <f t="shared" si="6"/>
        <v>22</v>
      </c>
      <c r="C59" s="51" t="s">
        <v>16</v>
      </c>
      <c r="D59" s="40" t="s">
        <v>17</v>
      </c>
      <c r="E59" s="41">
        <f t="shared" ref="E59:M59" si="29">E$51*E81/SUM(E$73,E$91)</f>
        <v>129.46891418910889</v>
      </c>
      <c r="F59" s="41">
        <f t="shared" si="29"/>
        <v>148.36971964763711</v>
      </c>
      <c r="G59" s="41">
        <f t="shared" si="29"/>
        <v>104.35511002403028</v>
      </c>
      <c r="H59" s="41">
        <f t="shared" si="29"/>
        <v>165.36295195608682</v>
      </c>
      <c r="I59" s="41">
        <f t="shared" si="29"/>
        <v>301.30264769492561</v>
      </c>
      <c r="J59" s="41">
        <f t="shared" si="29"/>
        <v>274.77185791465251</v>
      </c>
      <c r="K59" s="41">
        <f t="shared" si="29"/>
        <v>304.15889580878638</v>
      </c>
      <c r="L59" s="41">
        <f t="shared" si="29"/>
        <v>210.44845457332073</v>
      </c>
      <c r="M59" s="41">
        <f t="shared" si="29"/>
        <v>154.53950600172689</v>
      </c>
      <c r="N59" s="41">
        <f t="shared" si="8"/>
        <v>111.66376628114588</v>
      </c>
      <c r="O59" s="41">
        <f t="shared" ref="O59:S59" si="30">O$51*O81/SUM(O$73,O$91)</f>
        <v>112.55613229873342</v>
      </c>
      <c r="P59" s="41">
        <f t="shared" si="30"/>
        <v>145.57323297885597</v>
      </c>
      <c r="Q59" s="41">
        <f t="shared" ref="Q59:R59" si="31">Q$51*Q81/SUM(Q$73,Q$91)</f>
        <v>245.35930513549084</v>
      </c>
      <c r="R59" s="118">
        <f t="shared" si="31"/>
        <v>250.61842163850932</v>
      </c>
      <c r="S59" s="42">
        <f t="shared" si="30"/>
        <v>124.04016482976645</v>
      </c>
    </row>
    <row r="60" spans="2:19" ht="12.95" customHeight="1" x14ac:dyDescent="0.15">
      <c r="B60" s="36" t="str">
        <f t="shared" si="6"/>
        <v>11</v>
      </c>
      <c r="C60" s="51" t="s">
        <v>18</v>
      </c>
      <c r="D60" s="40" t="s">
        <v>19</v>
      </c>
      <c r="E60" s="41">
        <f t="shared" ref="E60:M60" si="32">E$51*E82/SUM(E$73,E$91)</f>
        <v>138.20717440511146</v>
      </c>
      <c r="F60" s="41">
        <f t="shared" si="32"/>
        <v>103.80469255190653</v>
      </c>
      <c r="G60" s="41">
        <f t="shared" si="32"/>
        <v>96.886274766117211</v>
      </c>
      <c r="H60" s="41">
        <f t="shared" si="32"/>
        <v>104.19249755602897</v>
      </c>
      <c r="I60" s="41">
        <f t="shared" si="32"/>
        <v>143.98187012776057</v>
      </c>
      <c r="J60" s="41">
        <f t="shared" si="32"/>
        <v>148.29068037977478</v>
      </c>
      <c r="K60" s="41">
        <f t="shared" si="32"/>
        <v>121.3048308365595</v>
      </c>
      <c r="L60" s="41">
        <f t="shared" si="32"/>
        <v>132.3874602296184</v>
      </c>
      <c r="M60" s="41">
        <f t="shared" si="32"/>
        <v>104.14610381182753</v>
      </c>
      <c r="N60" s="41">
        <f t="shared" si="8"/>
        <v>61.157202119357621</v>
      </c>
      <c r="O60" s="41">
        <f t="shared" ref="O60:S60" si="33">O$51*O82/SUM(O$73,O$91)</f>
        <v>81.172680625018046</v>
      </c>
      <c r="P60" s="41">
        <f t="shared" si="33"/>
        <v>68.362060191916257</v>
      </c>
      <c r="Q60" s="41">
        <f t="shared" ref="Q60:R60" si="34">Q$51*Q82/SUM(Q$73,Q$91)</f>
        <v>93.476599066512108</v>
      </c>
      <c r="R60" s="118">
        <f t="shared" si="34"/>
        <v>76.018621967843544</v>
      </c>
      <c r="S60" s="42">
        <f t="shared" si="33"/>
        <v>77.062216879446567</v>
      </c>
    </row>
    <row r="61" spans="2:19" ht="12.95" customHeight="1" x14ac:dyDescent="0.15">
      <c r="B61" s="36" t="str">
        <f t="shared" si="6"/>
        <v>22</v>
      </c>
      <c r="C61" s="51" t="s">
        <v>16</v>
      </c>
      <c r="D61" s="40" t="s">
        <v>20</v>
      </c>
      <c r="E61" s="41">
        <f t="shared" ref="E61:M61" si="35">E$51*E83/SUM(E$73,E$91)</f>
        <v>42.112709271436074</v>
      </c>
      <c r="F61" s="41">
        <f t="shared" si="35"/>
        <v>39.878706943278068</v>
      </c>
      <c r="G61" s="41">
        <f t="shared" si="35"/>
        <v>35.503997809434452</v>
      </c>
      <c r="H61" s="41">
        <f t="shared" si="35"/>
        <v>36.268555610139799</v>
      </c>
      <c r="I61" s="41">
        <f t="shared" si="35"/>
        <v>43.614447438435064</v>
      </c>
      <c r="J61" s="41">
        <f t="shared" si="35"/>
        <v>67.180835629282285</v>
      </c>
      <c r="K61" s="41">
        <f t="shared" si="35"/>
        <v>47.043931997980138</v>
      </c>
      <c r="L61" s="41">
        <f t="shared" si="35"/>
        <v>42.688604187325808</v>
      </c>
      <c r="M61" s="41">
        <f t="shared" si="35"/>
        <v>96.779625791481322</v>
      </c>
      <c r="N61" s="41">
        <f t="shared" si="8"/>
        <v>92.783748375154588</v>
      </c>
      <c r="O61" s="41">
        <f t="shared" ref="O61:S61" si="36">O$51*O83/SUM(O$73,O$91)</f>
        <v>78.017004191504356</v>
      </c>
      <c r="P61" s="41">
        <f t="shared" si="36"/>
        <v>81.41853838547155</v>
      </c>
      <c r="Q61" s="41">
        <f t="shared" ref="Q61:R61" si="37">Q$51*Q83/SUM(Q$73,Q$91)</f>
        <v>87.530404310580792</v>
      </c>
      <c r="R61" s="118">
        <f t="shared" si="37"/>
        <v>94.369092903800109</v>
      </c>
      <c r="S61" s="42">
        <f t="shared" si="36"/>
        <v>96.592053175889177</v>
      </c>
    </row>
    <row r="62" spans="2:19" ht="12.95" customHeight="1" x14ac:dyDescent="0.15">
      <c r="B62" s="36" t="str">
        <f t="shared" si="6"/>
        <v>07</v>
      </c>
      <c r="C62" s="51" t="s">
        <v>21</v>
      </c>
      <c r="D62" s="40" t="s">
        <v>22</v>
      </c>
      <c r="E62" s="41">
        <f t="shared" ref="E62:M62" si="38">E$51*E84/SUM(E$73,E$91)</f>
        <v>52.74881151198224</v>
      </c>
      <c r="F62" s="41">
        <f t="shared" si="38"/>
        <v>77.345914334539202</v>
      </c>
      <c r="G62" s="41">
        <f t="shared" si="38"/>
        <v>56.463158404179367</v>
      </c>
      <c r="H62" s="41">
        <f t="shared" si="38"/>
        <v>58.702010789471714</v>
      </c>
      <c r="I62" s="41">
        <f t="shared" si="38"/>
        <v>67.077080121197667</v>
      </c>
      <c r="J62" s="41">
        <f t="shared" si="38"/>
        <v>79.900141670987821</v>
      </c>
      <c r="K62" s="41">
        <f t="shared" si="38"/>
        <v>69.596364248443024</v>
      </c>
      <c r="L62" s="41">
        <f t="shared" si="38"/>
        <v>88.243506656500259</v>
      </c>
      <c r="M62" s="41">
        <f t="shared" si="38"/>
        <v>200.05745597275242</v>
      </c>
      <c r="N62" s="41">
        <f t="shared" si="8"/>
        <v>191.79740057626142</v>
      </c>
      <c r="O62" s="41">
        <f t="shared" ref="O62:S62" si="39">O$51*O84/SUM(O$73,O$91)</f>
        <v>161.27240887246487</v>
      </c>
      <c r="P62" s="41">
        <f t="shared" si="39"/>
        <v>168.30387103905343</v>
      </c>
      <c r="Q62" s="41">
        <f t="shared" ref="Q62:R62" si="40">Q$51*Q84/SUM(Q$73,Q$91)</f>
        <v>180.93798011133234</v>
      </c>
      <c r="R62" s="118">
        <f t="shared" si="40"/>
        <v>195.07453655036085</v>
      </c>
      <c r="S62" s="42">
        <f t="shared" si="39"/>
        <v>199.66971630152892</v>
      </c>
    </row>
    <row r="63" spans="2:19" ht="12.95" customHeight="1" x14ac:dyDescent="0.15">
      <c r="B63" s="36" t="str">
        <f t="shared" si="6"/>
        <v>08</v>
      </c>
      <c r="C63" s="51" t="s">
        <v>23</v>
      </c>
      <c r="D63" s="40" t="s">
        <v>24</v>
      </c>
      <c r="E63" s="41">
        <f t="shared" ref="E63:M63" si="41">E$51*E85/SUM(E$73,E$91)</f>
        <v>32.667613426432304</v>
      </c>
      <c r="F63" s="41">
        <f t="shared" si="41"/>
        <v>47.25955737018861</v>
      </c>
      <c r="G63" s="41">
        <f t="shared" si="41"/>
        <v>39.925703534359471</v>
      </c>
      <c r="H63" s="41">
        <f t="shared" si="41"/>
        <v>31.646221636214932</v>
      </c>
      <c r="I63" s="41">
        <f t="shared" si="41"/>
        <v>52.863788855106428</v>
      </c>
      <c r="J63" s="41">
        <f t="shared" si="41"/>
        <v>67.360050900320005</v>
      </c>
      <c r="K63" s="41">
        <f t="shared" si="41"/>
        <v>66.930146439993266</v>
      </c>
      <c r="L63" s="41">
        <f t="shared" si="41"/>
        <v>61.662413467859153</v>
      </c>
      <c r="M63" s="41">
        <f t="shared" si="41"/>
        <v>51.547061482621707</v>
      </c>
      <c r="N63" s="41">
        <f t="shared" si="8"/>
        <v>49.491506865201416</v>
      </c>
      <c r="O63" s="41">
        <f t="shared" ref="O63:S63" si="42">O$51*O85/SUM(O$73,O$91)</f>
        <v>84.242417758445441</v>
      </c>
      <c r="P63" s="41">
        <f t="shared" si="42"/>
        <v>56.4743968865534</v>
      </c>
      <c r="Q63" s="41">
        <f t="shared" ref="Q63:R63" si="43">Q$51*Q85/SUM(Q$73,Q$91)</f>
        <v>71.005951421150343</v>
      </c>
      <c r="R63" s="118">
        <f t="shared" si="43"/>
        <v>56.812036426931876</v>
      </c>
      <c r="S63" s="42">
        <f t="shared" si="42"/>
        <v>52.485959994682908</v>
      </c>
    </row>
    <row r="64" spans="2:19" ht="12.95" customHeight="1" x14ac:dyDescent="0.15">
      <c r="B64" s="36" t="str">
        <f t="shared" si="6"/>
        <v>22</v>
      </c>
      <c r="C64" s="51" t="s">
        <v>16</v>
      </c>
      <c r="D64" s="40" t="s">
        <v>25</v>
      </c>
      <c r="E64" s="41">
        <f t="shared" ref="E64:M64" si="44">E$51*E86/SUM(E$73,E$91)</f>
        <v>3.7584457417761379</v>
      </c>
      <c r="F64" s="41">
        <f t="shared" si="44"/>
        <v>5.3120339814059188</v>
      </c>
      <c r="G64" s="41">
        <f t="shared" si="44"/>
        <v>9.0284370720982015</v>
      </c>
      <c r="H64" s="41">
        <f t="shared" si="44"/>
        <v>3.5018749072613948</v>
      </c>
      <c r="I64" s="41">
        <f t="shared" si="44"/>
        <v>1.7578758182349312</v>
      </c>
      <c r="J64" s="41">
        <f t="shared" si="44"/>
        <v>2.2401908879716212</v>
      </c>
      <c r="K64" s="41">
        <f t="shared" si="44"/>
        <v>5.5155697693990913</v>
      </c>
      <c r="L64" s="41">
        <f t="shared" si="44"/>
        <v>8.0611555809650248</v>
      </c>
      <c r="M64" s="41">
        <f t="shared" si="44"/>
        <v>0</v>
      </c>
      <c r="N64" s="41">
        <f t="shared" si="8"/>
        <v>0</v>
      </c>
      <c r="O64" s="41">
        <f t="shared" ref="O64:S64" si="45">O$51*O86/SUM(O$73,O$91)</f>
        <v>0</v>
      </c>
      <c r="P64" s="41">
        <f t="shared" si="45"/>
        <v>0</v>
      </c>
      <c r="Q64" s="41">
        <f t="shared" ref="Q64:R64" si="46">Q$51*Q86/SUM(Q$73,Q$91)</f>
        <v>0</v>
      </c>
      <c r="R64" s="118">
        <f t="shared" si="46"/>
        <v>0</v>
      </c>
      <c r="S64" s="42">
        <f t="shared" si="45"/>
        <v>0</v>
      </c>
    </row>
    <row r="65" spans="2:19" ht="12.95" customHeight="1" x14ac:dyDescent="0.15">
      <c r="B65" s="36" t="str">
        <f t="shared" si="6"/>
        <v>19</v>
      </c>
      <c r="C65" s="51" t="s">
        <v>26</v>
      </c>
      <c r="D65" s="40" t="s">
        <v>27</v>
      </c>
      <c r="E65" s="41">
        <f t="shared" ref="E65:M65" si="47">E$51*E87/SUM(E$73,E$91)</f>
        <v>32.317665683383275</v>
      </c>
      <c r="F65" s="41">
        <f t="shared" si="47"/>
        <v>9.9383828933635421</v>
      </c>
      <c r="G65" s="41">
        <f t="shared" si="47"/>
        <v>42.638987504083566</v>
      </c>
      <c r="H65" s="41">
        <f t="shared" si="47"/>
        <v>38.849192595871671</v>
      </c>
      <c r="I65" s="41">
        <f t="shared" si="47"/>
        <v>47.690351213876163</v>
      </c>
      <c r="J65" s="41">
        <f t="shared" si="47"/>
        <v>33.189672555792882</v>
      </c>
      <c r="K65" s="41">
        <f t="shared" si="47"/>
        <v>15.297088032317792</v>
      </c>
      <c r="L65" s="41">
        <f t="shared" si="47"/>
        <v>22.210111643515635</v>
      </c>
      <c r="M65" s="41">
        <f t="shared" si="47"/>
        <v>50.352695633104005</v>
      </c>
      <c r="N65" s="41">
        <f t="shared" si="8"/>
        <v>48.273712606604178</v>
      </c>
      <c r="O65" s="41">
        <f t="shared" ref="O65:S65" si="48">O$51*O87/SUM(O$73,O$91)</f>
        <v>40.59084165840202</v>
      </c>
      <c r="P65" s="41">
        <f t="shared" si="48"/>
        <v>42.360598614514373</v>
      </c>
      <c r="Q65" s="41">
        <f t="shared" ref="Q65:R65" si="49">Q$51*Q87/SUM(Q$73,Q$91)</f>
        <v>45.54049233863801</v>
      </c>
      <c r="R65" s="118">
        <f t="shared" si="49"/>
        <v>49.098538801907786</v>
      </c>
      <c r="S65" s="42">
        <f t="shared" si="48"/>
        <v>50.255104980683356</v>
      </c>
    </row>
    <row r="66" spans="2:19" ht="12.95" customHeight="1" x14ac:dyDescent="0.15">
      <c r="B66" s="36" t="str">
        <f t="shared" si="6"/>
        <v>22</v>
      </c>
      <c r="C66" s="51" t="s">
        <v>16</v>
      </c>
      <c r="D66" s="40" t="s">
        <v>28</v>
      </c>
      <c r="E66" s="41">
        <f t="shared" ref="E66:M66" si="50">E$51*E88/SUM(E$73,E$91)</f>
        <v>20.333717489559017</v>
      </c>
      <c r="F66" s="41">
        <f t="shared" si="50"/>
        <v>29.393953875859665</v>
      </c>
      <c r="G66" s="41">
        <f t="shared" si="50"/>
        <v>17.315885149128022</v>
      </c>
      <c r="H66" s="41">
        <f t="shared" si="50"/>
        <v>106.30090945184382</v>
      </c>
      <c r="I66" s="41">
        <f t="shared" si="50"/>
        <v>76.144258240642614</v>
      </c>
      <c r="J66" s="41">
        <f t="shared" si="50"/>
        <v>4.2613408891193503</v>
      </c>
      <c r="K66" s="41">
        <f t="shared" si="50"/>
        <v>10.751052011445884</v>
      </c>
      <c r="L66" s="41">
        <f t="shared" si="50"/>
        <v>80.917425850054073</v>
      </c>
      <c r="M66" s="41">
        <f t="shared" si="50"/>
        <v>183.44844819506261</v>
      </c>
      <c r="N66" s="41">
        <f t="shared" si="8"/>
        <v>175.87415241526472</v>
      </c>
      <c r="O66" s="41">
        <f t="shared" ref="O66:S66" si="51">O$51*O88/SUM(O$73,O$91)</f>
        <v>147.88338180388934</v>
      </c>
      <c r="P66" s="41">
        <f t="shared" si="51"/>
        <v>154.33108362400372</v>
      </c>
      <c r="Q66" s="41">
        <f t="shared" ref="Q66:R66" si="52">Q$51*Q88/SUM(Q$73,Q$91)</f>
        <v>165.91629394454478</v>
      </c>
      <c r="R66" s="118">
        <f t="shared" si="52"/>
        <v>178.87921666567999</v>
      </c>
      <c r="S66" s="42">
        <f t="shared" si="51"/>
        <v>183.0928991322009</v>
      </c>
    </row>
    <row r="67" spans="2:19" ht="12.95" customHeight="1" x14ac:dyDescent="0.15">
      <c r="B67" s="36" t="str">
        <f t="shared" si="6"/>
        <v>22</v>
      </c>
      <c r="C67" s="51" t="s">
        <v>16</v>
      </c>
      <c r="D67" s="40" t="s">
        <v>29</v>
      </c>
      <c r="E67" s="41">
        <f t="shared" ref="E67:M67" si="53">E$51*E89/SUM(E$73,E$91)</f>
        <v>203.88516156566166</v>
      </c>
      <c r="F67" s="41">
        <f t="shared" si="53"/>
        <v>161.51291396269886</v>
      </c>
      <c r="G67" s="41">
        <f t="shared" si="53"/>
        <v>152.10227773630993</v>
      </c>
      <c r="H67" s="41">
        <f t="shared" si="53"/>
        <v>128.26016266401916</v>
      </c>
      <c r="I67" s="41">
        <f t="shared" si="53"/>
        <v>220.31739983049093</v>
      </c>
      <c r="J67" s="41">
        <f t="shared" si="53"/>
        <v>205.26620196385301</v>
      </c>
      <c r="K67" s="41">
        <f t="shared" si="53"/>
        <v>284.23497727655274</v>
      </c>
      <c r="L67" s="41">
        <f t="shared" si="53"/>
        <v>262.61409662541632</v>
      </c>
      <c r="M67" s="41">
        <f t="shared" si="53"/>
        <v>595.37421011581353</v>
      </c>
      <c r="N67" s="41">
        <f t="shared" si="8"/>
        <v>570.79215226005192</v>
      </c>
      <c r="O67" s="41">
        <f t="shared" ref="O67:S67" si="54">O$51*O89/SUM(O$73,O$91)</f>
        <v>479.94928546425064</v>
      </c>
      <c r="P67" s="41">
        <f t="shared" si="54"/>
        <v>500.87503008614601</v>
      </c>
      <c r="Q67" s="41">
        <f t="shared" ref="Q67:R67" si="55">Q$51*Q89/SUM(Q$73,Q$91)</f>
        <v>538.47434210803613</v>
      </c>
      <c r="R67" s="118">
        <f t="shared" si="55"/>
        <v>580.54496168439698</v>
      </c>
      <c r="S67" s="42">
        <f t="shared" si="54"/>
        <v>594.22029061122532</v>
      </c>
    </row>
    <row r="68" spans="2:19" ht="12.95" customHeight="1" x14ac:dyDescent="0.15">
      <c r="B68" s="43" t="str">
        <f t="shared" si="6"/>
        <v>37</v>
      </c>
      <c r="C68" s="52" t="s">
        <v>2</v>
      </c>
      <c r="D68" s="45" t="s">
        <v>30</v>
      </c>
      <c r="E68" s="46">
        <f t="shared" ref="E68:M68" si="56">E$51*E91/SUM(E$73,E$91)</f>
        <v>1563.9421990657536</v>
      </c>
      <c r="F68" s="46">
        <f t="shared" si="56"/>
        <v>1634.6169395098698</v>
      </c>
      <c r="G68" s="46">
        <f t="shared" si="56"/>
        <v>1590.553366511979</v>
      </c>
      <c r="H68" s="46">
        <f t="shared" si="56"/>
        <v>1600.7111858969188</v>
      </c>
      <c r="I68" s="46">
        <f t="shared" si="56"/>
        <v>2085.5648195331032</v>
      </c>
      <c r="J68" s="46">
        <f t="shared" si="56"/>
        <v>2577.9121098382761</v>
      </c>
      <c r="K68" s="46">
        <f t="shared" si="56"/>
        <v>2749.8400942602257</v>
      </c>
      <c r="L68" s="46">
        <f t="shared" si="56"/>
        <v>2655.9287614792956</v>
      </c>
      <c r="M68" s="46">
        <f t="shared" si="56"/>
        <v>2823.8607346648519</v>
      </c>
      <c r="N68" s="46">
        <f>N$51*N91/SUM(N$73,N$91)</f>
        <v>2857.0093752340545</v>
      </c>
      <c r="O68" s="46">
        <f t="shared" ref="O68:S68" si="57">O$51*O91/SUM(O$73,O$91)</f>
        <v>2596.9796342735926</v>
      </c>
      <c r="P68" s="46">
        <f t="shared" si="57"/>
        <v>2875.7163770095126</v>
      </c>
      <c r="Q68" s="46">
        <f t="shared" ref="Q68:R68" si="58">Q$51*Q91/SUM(Q$73,Q$91)</f>
        <v>3124.1369742048792</v>
      </c>
      <c r="R68" s="46">
        <f t="shared" si="58"/>
        <v>3329.8372291479182</v>
      </c>
      <c r="S68" s="47">
        <f t="shared" si="57"/>
        <v>3365.9481583799061</v>
      </c>
    </row>
    <row r="69" spans="2:19" ht="12.95" customHeight="1" x14ac:dyDescent="0.15">
      <c r="S69" s="119"/>
    </row>
    <row r="70" spans="2:19" ht="20.100000000000001" customHeight="1" x14ac:dyDescent="0.15">
      <c r="B70" s="2" t="s">
        <v>80</v>
      </c>
      <c r="S70" s="119"/>
    </row>
    <row r="71" spans="2:19" ht="12.95" customHeight="1" x14ac:dyDescent="0.15">
      <c r="B71" s="3" t="s">
        <v>72</v>
      </c>
      <c r="S71" s="119"/>
    </row>
    <row r="72" spans="2:19" ht="27.95" customHeight="1" x14ac:dyDescent="0.15">
      <c r="B72" s="30"/>
      <c r="C72" s="5"/>
      <c r="D72" s="31" t="s">
        <v>1</v>
      </c>
      <c r="E72" s="112">
        <f t="shared" ref="E72:S72" si="59">E4</f>
        <v>2010</v>
      </c>
      <c r="F72" s="112">
        <f t="shared" si="59"/>
        <v>2011</v>
      </c>
      <c r="G72" s="112">
        <f t="shared" si="59"/>
        <v>2012</v>
      </c>
      <c r="H72" s="112">
        <f t="shared" si="59"/>
        <v>2013</v>
      </c>
      <c r="I72" s="112">
        <f t="shared" si="59"/>
        <v>2014</v>
      </c>
      <c r="J72" s="112">
        <f t="shared" si="59"/>
        <v>2015</v>
      </c>
      <c r="K72" s="112">
        <f>K4</f>
        <v>2016</v>
      </c>
      <c r="L72" s="112">
        <f t="shared" si="59"/>
        <v>2017</v>
      </c>
      <c r="M72" s="112">
        <f t="shared" si="59"/>
        <v>2018</v>
      </c>
      <c r="N72" s="112">
        <f t="shared" si="59"/>
        <v>2019</v>
      </c>
      <c r="O72" s="112">
        <f t="shared" si="59"/>
        <v>2020</v>
      </c>
      <c r="P72" s="112">
        <f t="shared" si="59"/>
        <v>2021</v>
      </c>
      <c r="Q72" s="112">
        <f t="shared" ref="Q72:R72" si="60">Q4</f>
        <v>2022</v>
      </c>
      <c r="R72" s="112">
        <f t="shared" si="60"/>
        <v>2023</v>
      </c>
      <c r="S72" s="114">
        <f t="shared" si="59"/>
        <v>2024</v>
      </c>
    </row>
    <row r="73" spans="2:19" ht="12.95" customHeight="1" x14ac:dyDescent="0.15">
      <c r="B73" s="36"/>
      <c r="C73" s="37"/>
      <c r="D73" s="37" t="s">
        <v>33</v>
      </c>
      <c r="E73" s="38">
        <v>1201265.2112735924</v>
      </c>
      <c r="F73" s="38">
        <v>1151842.8501366607</v>
      </c>
      <c r="G73" s="38">
        <v>1144897.0665729961</v>
      </c>
      <c r="H73" s="38">
        <v>1192562.7600954236</v>
      </c>
      <c r="I73" s="38">
        <v>1068807</v>
      </c>
      <c r="J73" s="38">
        <v>1181167</v>
      </c>
      <c r="K73" s="38">
        <v>1135132</v>
      </c>
      <c r="L73" s="38">
        <v>1154799</v>
      </c>
      <c r="M73" s="38">
        <v>1319745</v>
      </c>
      <c r="N73" s="38">
        <v>1303916</v>
      </c>
      <c r="O73" s="34">
        <v>624529.63199999998</v>
      </c>
      <c r="P73" s="34">
        <v>500609</v>
      </c>
      <c r="Q73" s="38">
        <v>1160279</v>
      </c>
      <c r="R73" s="117">
        <v>1516281</v>
      </c>
      <c r="S73" s="39">
        <v>1584645</v>
      </c>
    </row>
    <row r="74" spans="2:19" ht="12.95" customHeight="1" x14ac:dyDescent="0.15">
      <c r="B74" s="36"/>
      <c r="C74" s="37"/>
      <c r="D74" s="40" t="s">
        <v>59</v>
      </c>
      <c r="E74" s="38">
        <v>57614.562585856613</v>
      </c>
      <c r="F74" s="38">
        <v>55647.091741476877</v>
      </c>
      <c r="G74" s="38">
        <v>47762.669107641399</v>
      </c>
      <c r="H74" s="38">
        <v>65054.46232597957</v>
      </c>
      <c r="I74" s="38">
        <v>49895</v>
      </c>
      <c r="J74" s="38">
        <v>62682</v>
      </c>
      <c r="K74" s="38">
        <v>62089</v>
      </c>
      <c r="L74" s="38">
        <v>60429</v>
      </c>
      <c r="M74" s="38">
        <v>56306</v>
      </c>
      <c r="N74" s="38">
        <v>59526</v>
      </c>
      <c r="O74" s="38">
        <v>38766.985000000001</v>
      </c>
      <c r="P74" s="38">
        <v>31853</v>
      </c>
      <c r="Q74" s="38">
        <v>58000</v>
      </c>
      <c r="R74" s="117">
        <v>57650</v>
      </c>
      <c r="S74" s="39">
        <v>66268</v>
      </c>
    </row>
    <row r="75" spans="2:19" ht="12.95" customHeight="1" x14ac:dyDescent="0.15">
      <c r="B75" s="36"/>
      <c r="C75" s="37"/>
      <c r="D75" s="40" t="s">
        <v>60</v>
      </c>
      <c r="E75" s="38">
        <v>48705.737107264962</v>
      </c>
      <c r="F75" s="38">
        <v>46198.283123913672</v>
      </c>
      <c r="G75" s="38">
        <v>42614.88071014022</v>
      </c>
      <c r="H75" s="38">
        <v>46414.569191895251</v>
      </c>
      <c r="I75" s="38">
        <v>42424</v>
      </c>
      <c r="J75" s="38">
        <v>43614</v>
      </c>
      <c r="K75" s="38">
        <v>44565</v>
      </c>
      <c r="L75" s="38">
        <v>44785</v>
      </c>
      <c r="M75" s="41">
        <f>M$90*$L75/SUM($L$75,$L$77,$L$83:$L$84,$L$87:$L$89)</f>
        <v>128083.81677957599</v>
      </c>
      <c r="N75" s="41">
        <f>N$90*$L75/SUM($L$75,$L$77,$L$83:$L$84,$L$87:$L$89)</f>
        <v>128681.50604015926</v>
      </c>
      <c r="O75" s="41">
        <f t="shared" ref="O75:S75" si="61">O$90*$L75/SUM($L$75,$L$77,$L$83:$L$84,$L$87:$L$89)</f>
        <v>49876.891506718071</v>
      </c>
      <c r="P75" s="41">
        <f t="shared" si="61"/>
        <v>39524.605864355151</v>
      </c>
      <c r="Q75" s="41">
        <f t="shared" si="61"/>
        <v>97941.495261423872</v>
      </c>
      <c r="R75" s="118">
        <f t="shared" si="61"/>
        <v>136660.54634856214</v>
      </c>
      <c r="S75" s="42">
        <f t="shared" si="61"/>
        <v>150123.22876227577</v>
      </c>
    </row>
    <row r="76" spans="2:19" ht="12.95" customHeight="1" x14ac:dyDescent="0.15">
      <c r="B76" s="36"/>
      <c r="C76" s="37"/>
      <c r="D76" s="40" t="s">
        <v>61</v>
      </c>
      <c r="E76" s="38">
        <v>106301.23498786296</v>
      </c>
      <c r="F76" s="38">
        <v>93880.11935405586</v>
      </c>
      <c r="G76" s="38">
        <v>94525.214151690336</v>
      </c>
      <c r="H76" s="38">
        <v>85703.552375700805</v>
      </c>
      <c r="I76" s="38">
        <v>72257</v>
      </c>
      <c r="J76" s="38">
        <v>76543</v>
      </c>
      <c r="K76" s="38">
        <v>75471</v>
      </c>
      <c r="L76" s="38">
        <v>60947</v>
      </c>
      <c r="M76" s="38">
        <v>78005</v>
      </c>
      <c r="N76" s="38">
        <v>69271</v>
      </c>
      <c r="O76" s="38">
        <v>39927.303999999996</v>
      </c>
      <c r="P76" s="38">
        <v>37839</v>
      </c>
      <c r="Q76" s="38">
        <v>61439</v>
      </c>
      <c r="R76" s="117">
        <v>75762</v>
      </c>
      <c r="S76" s="39">
        <v>72496</v>
      </c>
    </row>
    <row r="77" spans="2:19" ht="12.95" customHeight="1" x14ac:dyDescent="0.15">
      <c r="B77" s="36"/>
      <c r="C77" s="37"/>
      <c r="D77" s="40" t="s">
        <v>62</v>
      </c>
      <c r="E77" s="38">
        <v>91154.20865915218</v>
      </c>
      <c r="F77" s="38">
        <v>93654.47614130078</v>
      </c>
      <c r="G77" s="38">
        <v>85309.79284535737</v>
      </c>
      <c r="H77" s="38">
        <v>79918.5846614287</v>
      </c>
      <c r="I77" s="38">
        <v>71953</v>
      </c>
      <c r="J77" s="38">
        <v>77176</v>
      </c>
      <c r="K77" s="38">
        <v>71723</v>
      </c>
      <c r="L77" s="38">
        <v>75808</v>
      </c>
      <c r="M77" s="41">
        <f>M$90*$L77/SUM($L$75,$L$77,$L$83:$L$84,$L$87:$L$89)</f>
        <v>216808.70788045321</v>
      </c>
      <c r="N77" s="41">
        <f>N$90*$L77/SUM($L$75,$L$77,$L$83:$L$84,$L$87:$L$89)</f>
        <v>217820.4222371864</v>
      </c>
      <c r="O77" s="41">
        <f t="shared" ref="O77:S77" si="62">O$90*$L77/SUM($L$75,$L$77,$L$83:$L$84,$L$87:$L$89)</f>
        <v>84427.093699704885</v>
      </c>
      <c r="P77" s="41">
        <f t="shared" si="62"/>
        <v>66903.68028056348</v>
      </c>
      <c r="Q77" s="41">
        <f t="shared" si="62"/>
        <v>165786.51050079314</v>
      </c>
      <c r="R77" s="118">
        <f t="shared" si="62"/>
        <v>231326.620466491</v>
      </c>
      <c r="S77" s="42">
        <f t="shared" si="62"/>
        <v>254115.03239947755</v>
      </c>
    </row>
    <row r="78" spans="2:19" ht="12.95" customHeight="1" x14ac:dyDescent="0.15">
      <c r="B78" s="36"/>
      <c r="C78" s="37"/>
      <c r="D78" s="40" t="s">
        <v>63</v>
      </c>
      <c r="E78" s="38">
        <v>398475.60005647293</v>
      </c>
      <c r="F78" s="38">
        <v>403341.00241698505</v>
      </c>
      <c r="G78" s="38">
        <v>415800.42016477539</v>
      </c>
      <c r="H78" s="38">
        <v>408246.78571793123</v>
      </c>
      <c r="I78" s="38">
        <v>357762</v>
      </c>
      <c r="J78" s="38">
        <v>433849</v>
      </c>
      <c r="K78" s="38">
        <v>415771</v>
      </c>
      <c r="L78" s="38">
        <v>444453</v>
      </c>
      <c r="M78" s="38">
        <v>249032</v>
      </c>
      <c r="N78" s="38">
        <v>246919</v>
      </c>
      <c r="O78" s="38">
        <v>123905.117</v>
      </c>
      <c r="P78" s="38">
        <v>98215</v>
      </c>
      <c r="Q78" s="38">
        <v>227461</v>
      </c>
      <c r="R78" s="117">
        <v>311595</v>
      </c>
      <c r="S78" s="39">
        <v>331739</v>
      </c>
    </row>
    <row r="79" spans="2:19" ht="12.95" customHeight="1" x14ac:dyDescent="0.15">
      <c r="B79" s="36"/>
      <c r="C79" s="37"/>
      <c r="D79" s="40" t="s">
        <v>13</v>
      </c>
      <c r="E79" s="38">
        <v>189264.33112206741</v>
      </c>
      <c r="F79" s="38">
        <v>183831.46830262491</v>
      </c>
      <c r="G79" s="38">
        <v>194627.55556927167</v>
      </c>
      <c r="H79" s="38">
        <v>208686.22260318059</v>
      </c>
      <c r="I79" s="38">
        <v>176240</v>
      </c>
      <c r="J79" s="38">
        <v>213199</v>
      </c>
      <c r="K79" s="38">
        <v>196960</v>
      </c>
      <c r="L79" s="38">
        <v>188621</v>
      </c>
      <c r="M79" s="38">
        <v>137031</v>
      </c>
      <c r="N79" s="38">
        <v>131462</v>
      </c>
      <c r="O79" s="38">
        <v>82532.733999999997</v>
      </c>
      <c r="P79" s="38">
        <v>68629</v>
      </c>
      <c r="Q79" s="38">
        <v>136748</v>
      </c>
      <c r="R79" s="117">
        <v>184759</v>
      </c>
      <c r="S79" s="39">
        <v>184711</v>
      </c>
    </row>
    <row r="80" spans="2:19" ht="12.95" customHeight="1" x14ac:dyDescent="0.15">
      <c r="B80" s="36"/>
      <c r="C80" s="37"/>
      <c r="D80" s="40" t="s">
        <v>64</v>
      </c>
      <c r="E80" s="38">
        <v>103349.09846844674</v>
      </c>
      <c r="F80" s="38">
        <v>104133.06007076285</v>
      </c>
      <c r="G80" s="38">
        <v>100103.53436919238</v>
      </c>
      <c r="H80" s="38">
        <v>91085.637425860448</v>
      </c>
      <c r="I80" s="38">
        <v>88628</v>
      </c>
      <c r="J80" s="38">
        <v>96839</v>
      </c>
      <c r="K80" s="38">
        <v>96853</v>
      </c>
      <c r="L80" s="38">
        <v>95454</v>
      </c>
      <c r="M80" s="38">
        <v>87218</v>
      </c>
      <c r="N80" s="38">
        <v>101390</v>
      </c>
      <c r="O80" s="38">
        <v>58635.455000000002</v>
      </c>
      <c r="P80" s="38">
        <v>43431</v>
      </c>
      <c r="Q80" s="38">
        <v>104128</v>
      </c>
      <c r="R80" s="117">
        <v>104028</v>
      </c>
      <c r="S80" s="39">
        <v>111567</v>
      </c>
    </row>
    <row r="81" spans="2:19" ht="12.95" customHeight="1" x14ac:dyDescent="0.15">
      <c r="B81" s="36"/>
      <c r="C81" s="37"/>
      <c r="D81" s="40" t="s">
        <v>17</v>
      </c>
      <c r="E81" s="38">
        <v>40766.486557204073</v>
      </c>
      <c r="F81" s="38">
        <v>40773.796688706178</v>
      </c>
      <c r="G81" s="38">
        <v>30908.681629011237</v>
      </c>
      <c r="H81" s="38">
        <v>50966.910943294628</v>
      </c>
      <c r="I81" s="38">
        <v>66161</v>
      </c>
      <c r="J81" s="38">
        <v>55195</v>
      </c>
      <c r="K81" s="38">
        <v>56469</v>
      </c>
      <c r="L81" s="38">
        <v>42658</v>
      </c>
      <c r="M81" s="38">
        <v>39517</v>
      </c>
      <c r="N81" s="38">
        <v>29922</v>
      </c>
      <c r="O81" s="38">
        <v>13903.156000000001</v>
      </c>
      <c r="P81" s="38">
        <v>13654</v>
      </c>
      <c r="Q81" s="38">
        <v>53045</v>
      </c>
      <c r="R81" s="117">
        <v>70123</v>
      </c>
      <c r="S81" s="39">
        <v>37248</v>
      </c>
    </row>
    <row r="82" spans="2:19" ht="12.95" customHeight="1" x14ac:dyDescent="0.15">
      <c r="B82" s="36"/>
      <c r="C82" s="37"/>
      <c r="D82" s="40" t="s">
        <v>65</v>
      </c>
      <c r="E82" s="38">
        <v>43517.943691606975</v>
      </c>
      <c r="F82" s="38">
        <v>28526.787268297536</v>
      </c>
      <c r="G82" s="38">
        <v>28696.505808649308</v>
      </c>
      <c r="H82" s="38">
        <v>32113.418883014223</v>
      </c>
      <c r="I82" s="38">
        <v>31616</v>
      </c>
      <c r="J82" s="38">
        <v>29788</v>
      </c>
      <c r="K82" s="38">
        <v>22521</v>
      </c>
      <c r="L82" s="38">
        <v>26835</v>
      </c>
      <c r="M82" s="38">
        <v>26631</v>
      </c>
      <c r="N82" s="38">
        <v>16388</v>
      </c>
      <c r="O82" s="38">
        <v>10026.61</v>
      </c>
      <c r="P82" s="38">
        <v>6412</v>
      </c>
      <c r="Q82" s="38">
        <v>20209</v>
      </c>
      <c r="R82" s="117">
        <v>21270</v>
      </c>
      <c r="S82" s="39">
        <v>23141</v>
      </c>
    </row>
    <row r="83" spans="2:19" ht="12.95" customHeight="1" x14ac:dyDescent="0.15">
      <c r="B83" s="36"/>
      <c r="C83" s="37"/>
      <c r="D83" s="40" t="s">
        <v>20</v>
      </c>
      <c r="E83" s="38">
        <v>13260.22703715438</v>
      </c>
      <c r="F83" s="38">
        <v>10959.151860469332</v>
      </c>
      <c r="G83" s="38">
        <v>10515.841194515759</v>
      </c>
      <c r="H83" s="38">
        <v>11178.418273004729</v>
      </c>
      <c r="I83" s="38">
        <v>9577</v>
      </c>
      <c r="J83" s="38">
        <v>13495</v>
      </c>
      <c r="K83" s="38">
        <v>8734</v>
      </c>
      <c r="L83" s="38">
        <v>8653</v>
      </c>
      <c r="M83" s="41">
        <f t="shared" ref="M83:S84" si="63">M$90*$L83/SUM($L$75,$L$77,$L$83:$L$84,$L$87:$L$89)</f>
        <v>24747.332066398816</v>
      </c>
      <c r="N83" s="41">
        <f t="shared" si="63"/>
        <v>24862.812811555166</v>
      </c>
      <c r="O83" s="41">
        <f t="shared" si="63"/>
        <v>9636.8146077398997</v>
      </c>
      <c r="P83" s="41">
        <f t="shared" si="63"/>
        <v>7636.6286601376605</v>
      </c>
      <c r="Q83" s="41">
        <f t="shared" si="63"/>
        <v>18923.473450867496</v>
      </c>
      <c r="R83" s="118">
        <f t="shared" si="63"/>
        <v>26404.459250956981</v>
      </c>
      <c r="S83" s="42">
        <f t="shared" si="63"/>
        <v>29005.61121982745</v>
      </c>
    </row>
    <row r="84" spans="2:19" ht="12.95" customHeight="1" x14ac:dyDescent="0.15">
      <c r="B84" s="36"/>
      <c r="C84" s="37"/>
      <c r="D84" s="40" t="s">
        <v>66</v>
      </c>
      <c r="E84" s="38">
        <v>16609.266624965709</v>
      </c>
      <c r="F84" s="38">
        <v>21255.594424982868</v>
      </c>
      <c r="G84" s="38">
        <v>16723.683071019095</v>
      </c>
      <c r="H84" s="38">
        <v>18092.687150951639</v>
      </c>
      <c r="I84" s="38">
        <v>14729</v>
      </c>
      <c r="J84" s="38">
        <v>16050</v>
      </c>
      <c r="K84" s="38">
        <v>12921</v>
      </c>
      <c r="L84" s="38">
        <v>17887</v>
      </c>
      <c r="M84" s="41">
        <f t="shared" si="63"/>
        <v>51156.307485458878</v>
      </c>
      <c r="N84" s="41">
        <f t="shared" si="63"/>
        <v>51395.022854534524</v>
      </c>
      <c r="O84" s="41">
        <f t="shared" si="63"/>
        <v>19920.686800952688</v>
      </c>
      <c r="P84" s="41">
        <f t="shared" si="63"/>
        <v>15786.013734413767</v>
      </c>
      <c r="Q84" s="41">
        <f t="shared" si="63"/>
        <v>39117.551093917362</v>
      </c>
      <c r="R84" s="118">
        <f t="shared" si="63"/>
        <v>54581.828570653823</v>
      </c>
      <c r="S84" s="42">
        <f t="shared" si="63"/>
        <v>59958.785148394039</v>
      </c>
    </row>
    <row r="85" spans="2:19" ht="12.95" customHeight="1" x14ac:dyDescent="0.15">
      <c r="B85" s="36"/>
      <c r="C85" s="37"/>
      <c r="D85" s="40" t="s">
        <v>67</v>
      </c>
      <c r="E85" s="38">
        <v>10286.20524042844</v>
      </c>
      <c r="F85" s="38">
        <v>12987.498988247929</v>
      </c>
      <c r="G85" s="38">
        <v>11825.495263946688</v>
      </c>
      <c r="H85" s="38">
        <v>9753.7576630408039</v>
      </c>
      <c r="I85" s="38">
        <v>11608</v>
      </c>
      <c r="J85" s="38">
        <v>13531</v>
      </c>
      <c r="K85" s="38">
        <v>12426</v>
      </c>
      <c r="L85" s="38">
        <v>12499</v>
      </c>
      <c r="M85" s="38">
        <v>13181</v>
      </c>
      <c r="N85" s="38">
        <v>13262</v>
      </c>
      <c r="O85" s="38">
        <v>10405.790000000001</v>
      </c>
      <c r="P85" s="38">
        <v>5297</v>
      </c>
      <c r="Q85" s="38">
        <v>15351</v>
      </c>
      <c r="R85" s="117">
        <v>15896</v>
      </c>
      <c r="S85" s="39">
        <v>15761</v>
      </c>
    </row>
    <row r="86" spans="2:19" ht="12.95" customHeight="1" x14ac:dyDescent="0.15">
      <c r="B86" s="36"/>
      <c r="C86" s="37"/>
      <c r="D86" s="40" t="s">
        <v>68</v>
      </c>
      <c r="E86" s="38">
        <v>1183.4395056739172</v>
      </c>
      <c r="F86" s="38">
        <v>1459.8113016303237</v>
      </c>
      <c r="G86" s="38">
        <v>2674.1104197464415</v>
      </c>
      <c r="H86" s="38">
        <v>1079.3212410742769</v>
      </c>
      <c r="I86" s="38">
        <v>386</v>
      </c>
      <c r="J86" s="38">
        <v>450</v>
      </c>
      <c r="K86" s="38">
        <v>1024</v>
      </c>
      <c r="L86" s="38">
        <v>1634</v>
      </c>
      <c r="M86" s="41"/>
      <c r="N86" s="41"/>
      <c r="O86" s="41"/>
      <c r="P86" s="41"/>
      <c r="Q86" s="41"/>
      <c r="R86" s="118"/>
      <c r="S86" s="42"/>
    </row>
    <row r="87" spans="2:19" ht="12.95" customHeight="1" x14ac:dyDescent="0.15">
      <c r="B87" s="36"/>
      <c r="C87" s="37"/>
      <c r="D87" s="40" t="s">
        <v>69</v>
      </c>
      <c r="E87" s="38">
        <v>10176.015547002153</v>
      </c>
      <c r="F87" s="38">
        <v>2731.188038036938</v>
      </c>
      <c r="G87" s="38">
        <v>12629.136124178545</v>
      </c>
      <c r="H87" s="38">
        <v>11973.802570835216</v>
      </c>
      <c r="I87" s="38">
        <v>10472</v>
      </c>
      <c r="J87" s="38">
        <v>6667</v>
      </c>
      <c r="K87" s="38">
        <v>2840</v>
      </c>
      <c r="L87" s="38">
        <v>4502</v>
      </c>
      <c r="M87" s="41">
        <f t="shared" ref="M87:S89" si="64">M$90*$L87/SUM($L$75,$L$77,$L$83:$L$84,$L$87:$L$89)</f>
        <v>12875.591004614293</v>
      </c>
      <c r="N87" s="41">
        <f t="shared" si="64"/>
        <v>12935.673555717249</v>
      </c>
      <c r="O87" s="41">
        <f t="shared" si="64"/>
        <v>5013.8610151444627</v>
      </c>
      <c r="P87" s="41">
        <f t="shared" si="64"/>
        <v>3973.200303702733</v>
      </c>
      <c r="Q87" s="41">
        <f t="shared" si="64"/>
        <v>9845.5422946729996</v>
      </c>
      <c r="R87" s="118">
        <f t="shared" si="64"/>
        <v>13737.764422490272</v>
      </c>
      <c r="S87" s="42">
        <f t="shared" si="64"/>
        <v>15091.096927269522</v>
      </c>
    </row>
    <row r="88" spans="2:19" ht="12.95" customHeight="1" x14ac:dyDescent="0.15">
      <c r="B88" s="36"/>
      <c r="C88" s="37"/>
      <c r="D88" s="40" t="s">
        <v>28</v>
      </c>
      <c r="E88" s="38">
        <v>6402.5733581522863</v>
      </c>
      <c r="F88" s="38">
        <v>8077.8146784790788</v>
      </c>
      <c r="G88" s="38">
        <v>5128.7491439152</v>
      </c>
      <c r="H88" s="38">
        <v>32763.257556396849</v>
      </c>
      <c r="I88" s="38">
        <v>16720</v>
      </c>
      <c r="J88" s="38">
        <v>856</v>
      </c>
      <c r="K88" s="38">
        <v>1996</v>
      </c>
      <c r="L88" s="38">
        <v>16402</v>
      </c>
      <c r="M88" s="41">
        <f t="shared" si="64"/>
        <v>46909.250035025238</v>
      </c>
      <c r="N88" s="41">
        <f t="shared" si="64"/>
        <v>47128.146970429661</v>
      </c>
      <c r="O88" s="41">
        <f t="shared" si="64"/>
        <v>18266.847705552969</v>
      </c>
      <c r="P88" s="41">
        <f t="shared" si="64"/>
        <v>14475.44011135767</v>
      </c>
      <c r="Q88" s="41">
        <f t="shared" si="64"/>
        <v>35869.965508046764</v>
      </c>
      <c r="R88" s="118">
        <f t="shared" si="64"/>
        <v>50050.38028824643</v>
      </c>
      <c r="S88" s="42">
        <f t="shared" si="64"/>
        <v>54980.935539998827</v>
      </c>
    </row>
    <row r="89" spans="2:19" ht="12.95" customHeight="1" x14ac:dyDescent="0.15">
      <c r="B89" s="36"/>
      <c r="C89" s="37"/>
      <c r="D89" s="40" t="s">
        <v>70</v>
      </c>
      <c r="E89" s="38">
        <v>64198.280724278433</v>
      </c>
      <c r="F89" s="38">
        <v>44385.705736692449</v>
      </c>
      <c r="G89" s="38">
        <v>45050.79699994054</v>
      </c>
      <c r="H89" s="38">
        <v>39531.371511833539</v>
      </c>
      <c r="I89" s="38">
        <v>48378</v>
      </c>
      <c r="J89" s="38">
        <v>41233</v>
      </c>
      <c r="K89" s="38">
        <v>52770</v>
      </c>
      <c r="L89" s="38">
        <v>53232</v>
      </c>
      <c r="M89" s="41">
        <f t="shared" si="64"/>
        <v>152241.99474847357</v>
      </c>
      <c r="N89" s="41">
        <f t="shared" si="64"/>
        <v>152952.41553041773</v>
      </c>
      <c r="O89" s="41">
        <f t="shared" si="64"/>
        <v>59284.284664187035</v>
      </c>
      <c r="P89" s="41">
        <f t="shared" si="64"/>
        <v>46979.431045469544</v>
      </c>
      <c r="Q89" s="41">
        <f t="shared" si="64"/>
        <v>116414.46189027835</v>
      </c>
      <c r="R89" s="118">
        <f t="shared" si="64"/>
        <v>162436.40065259932</v>
      </c>
      <c r="S89" s="42">
        <f t="shared" si="64"/>
        <v>178438.31000275683</v>
      </c>
    </row>
    <row r="90" spans="2:19" ht="12.95" customHeight="1" x14ac:dyDescent="0.15">
      <c r="B90" s="36"/>
      <c r="C90" s="37"/>
      <c r="D90" s="111" t="s">
        <v>100</v>
      </c>
      <c r="E90" s="38"/>
      <c r="F90" s="38"/>
      <c r="G90" s="38"/>
      <c r="H90" s="38"/>
      <c r="I90" s="38"/>
      <c r="J90" s="38"/>
      <c r="K90" s="38"/>
      <c r="L90" s="38"/>
      <c r="M90" s="38">
        <v>632823</v>
      </c>
      <c r="N90" s="38">
        <v>635776</v>
      </c>
      <c r="O90" s="38">
        <v>246426.48</v>
      </c>
      <c r="P90" s="38">
        <v>195279</v>
      </c>
      <c r="Q90" s="38">
        <v>483899</v>
      </c>
      <c r="R90" s="117">
        <v>675198</v>
      </c>
      <c r="S90" s="39">
        <v>741713</v>
      </c>
    </row>
    <row r="91" spans="2:19" ht="12.95" customHeight="1" x14ac:dyDescent="0.15">
      <c r="B91" s="43"/>
      <c r="C91" s="44"/>
      <c r="D91" s="44" t="s">
        <v>71</v>
      </c>
      <c r="E91" s="48">
        <v>492445.84334222763</v>
      </c>
      <c r="F91" s="48">
        <v>449212.5408996956</v>
      </c>
      <c r="G91" s="48">
        <v>471102.06302451383</v>
      </c>
      <c r="H91" s="48">
        <v>493359.02324245375</v>
      </c>
      <c r="I91" s="48">
        <v>457955</v>
      </c>
      <c r="J91" s="48">
        <v>517840</v>
      </c>
      <c r="K91" s="48">
        <v>510525</v>
      </c>
      <c r="L91" s="48">
        <v>538358</v>
      </c>
      <c r="M91" s="48">
        <v>722084</v>
      </c>
      <c r="N91" s="48">
        <v>765579</v>
      </c>
      <c r="O91" s="48">
        <v>320784.05900000001</v>
      </c>
      <c r="P91" s="48">
        <v>269727</v>
      </c>
      <c r="Q91" s="48">
        <v>675417</v>
      </c>
      <c r="R91" s="48">
        <v>931688</v>
      </c>
      <c r="S91" s="49">
        <v>1010760</v>
      </c>
    </row>
  </sheetData>
  <sheetProtection sheet="1" objects="1" scenarios="1"/>
  <phoneticPr fontId="4"/>
  <dataValidations count="1">
    <dataValidation type="list" allowBlank="1" showInputMessage="1" showErrorMessage="1" sqref="C48:C68" xr:uid="{00000000-0002-0000-0100-000000000000}">
      <formula1>$C$5:$C$43</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sheetPr>
  <dimension ref="B1:S91"/>
  <sheetViews>
    <sheetView topLeftCell="A25" zoomScaleNormal="100" workbookViewId="0">
      <pane xSplit="4" topLeftCell="E1" activePane="topRight" state="frozen"/>
      <selection pane="topRight" activeCell="S52" sqref="S52"/>
    </sheetView>
  </sheetViews>
  <sheetFormatPr defaultColWidth="8.625" defaultRowHeight="12.95" customHeight="1" x14ac:dyDescent="0.15"/>
  <cols>
    <col min="1" max="1" width="1.625" style="1" customWidth="1"/>
    <col min="2" max="2" width="10.625" style="1" customWidth="1"/>
    <col min="3" max="3" width="22.625" style="1" customWidth="1"/>
    <col min="4" max="4" width="20.625" style="1" customWidth="1"/>
    <col min="5" max="19" width="10.625" style="1" customWidth="1"/>
    <col min="20" max="16384" width="8.625" style="1"/>
  </cols>
  <sheetData>
    <row r="1" spans="2:19" ht="20.100000000000001" customHeight="1" x14ac:dyDescent="0.15">
      <c r="B1" s="110" t="str">
        <f>入力・結果!B1</f>
        <v>鳥取県観光消費額試算ファイル ver.1.03</v>
      </c>
    </row>
    <row r="2" spans="2:19" ht="20.100000000000001" customHeight="1" x14ac:dyDescent="0.15">
      <c r="B2" s="2" t="s">
        <v>83</v>
      </c>
    </row>
    <row r="3" spans="2:19" ht="12.95" customHeight="1" x14ac:dyDescent="0.15">
      <c r="B3" s="3" t="s">
        <v>0</v>
      </c>
    </row>
    <row r="4" spans="2:19" ht="27.95" customHeight="1" x14ac:dyDescent="0.15">
      <c r="B4" s="4" t="s">
        <v>31</v>
      </c>
      <c r="C4" s="5" t="s">
        <v>32</v>
      </c>
      <c r="D4" s="6"/>
      <c r="E4" s="112">
        <f>県外・宿泊!E4</f>
        <v>2010</v>
      </c>
      <c r="F4" s="112">
        <f>県外・宿泊!F4</f>
        <v>2011</v>
      </c>
      <c r="G4" s="112">
        <f>県外・宿泊!G4</f>
        <v>2012</v>
      </c>
      <c r="H4" s="112">
        <f>県外・宿泊!H4</f>
        <v>2013</v>
      </c>
      <c r="I4" s="112">
        <f>県外・宿泊!I4</f>
        <v>2014</v>
      </c>
      <c r="J4" s="112">
        <f>県外・宿泊!J4</f>
        <v>2015</v>
      </c>
      <c r="K4" s="112">
        <f>県外・宿泊!K4</f>
        <v>2016</v>
      </c>
      <c r="L4" s="112">
        <f>県外・宿泊!L4</f>
        <v>2017</v>
      </c>
      <c r="M4" s="112">
        <f>県外・宿泊!M4</f>
        <v>2018</v>
      </c>
      <c r="N4" s="112">
        <f>県外・宿泊!N4</f>
        <v>2019</v>
      </c>
      <c r="O4" s="112">
        <f>県外・宿泊!O4</f>
        <v>2020</v>
      </c>
      <c r="P4" s="112">
        <f>県外・宿泊!P4</f>
        <v>2021</v>
      </c>
      <c r="Q4" s="112">
        <f>県外・宿泊!Q4</f>
        <v>2022</v>
      </c>
      <c r="R4" s="112">
        <f>県外・宿泊!R4</f>
        <v>2023</v>
      </c>
      <c r="S4" s="114">
        <f>県外・宿泊!S4</f>
        <v>2024</v>
      </c>
    </row>
    <row r="5" spans="2:19" ht="12.95" customHeight="1" x14ac:dyDescent="0.15">
      <c r="B5" s="7" t="str">
        <f>入力・結果!I6</f>
        <v>01</v>
      </c>
      <c r="C5" s="8" t="str">
        <f>入力・結果!J6</f>
        <v>農業</v>
      </c>
      <c r="D5" s="9"/>
      <c r="E5" s="10">
        <f t="shared" ref="E5:S14" si="0">SUMIF($B$48:$B$68,$B5,E$48:E$68)</f>
        <v>145.76963200052555</v>
      </c>
      <c r="F5" s="10">
        <f t="shared" si="0"/>
        <v>137.72321106073713</v>
      </c>
      <c r="G5" s="10">
        <f t="shared" si="0"/>
        <v>151.98638655843024</v>
      </c>
      <c r="H5" s="10">
        <f t="shared" si="0"/>
        <v>211.86850558064643</v>
      </c>
      <c r="I5" s="10">
        <f t="shared" si="0"/>
        <v>287.08959516616312</v>
      </c>
      <c r="J5" s="10">
        <f t="shared" si="0"/>
        <v>338.4224144041965</v>
      </c>
      <c r="K5" s="10">
        <f t="shared" si="0"/>
        <v>342.17213356849311</v>
      </c>
      <c r="L5" s="10">
        <f t="shared" si="0"/>
        <v>331.10805411079701</v>
      </c>
      <c r="M5" s="10">
        <f t="shared" si="0"/>
        <v>252.73393662189486</v>
      </c>
      <c r="N5" s="10">
        <f t="shared" si="0"/>
        <v>284.54204437942741</v>
      </c>
      <c r="O5" s="10">
        <f t="shared" si="0"/>
        <v>364.66999578636523</v>
      </c>
      <c r="P5" s="10">
        <f t="shared" si="0"/>
        <v>334.90998041999205</v>
      </c>
      <c r="Q5" s="10">
        <f t="shared" si="0"/>
        <v>279.67311271186526</v>
      </c>
      <c r="R5" s="10">
        <f t="shared" si="0"/>
        <v>254.53264906201659</v>
      </c>
      <c r="S5" s="9">
        <f t="shared" si="0"/>
        <v>282.82698990530639</v>
      </c>
    </row>
    <row r="6" spans="2:19" ht="12.95" customHeight="1" x14ac:dyDescent="0.15">
      <c r="B6" s="11" t="str">
        <f>入力・結果!I7</f>
        <v>02</v>
      </c>
      <c r="C6" s="12" t="str">
        <f>入力・結果!J7</f>
        <v>林業</v>
      </c>
      <c r="D6" s="13"/>
      <c r="E6" s="14">
        <f t="shared" si="0"/>
        <v>0</v>
      </c>
      <c r="F6" s="14">
        <f t="shared" si="0"/>
        <v>0</v>
      </c>
      <c r="G6" s="14">
        <f t="shared" si="0"/>
        <v>0</v>
      </c>
      <c r="H6" s="14">
        <f t="shared" si="0"/>
        <v>0</v>
      </c>
      <c r="I6" s="14">
        <f t="shared" si="0"/>
        <v>0</v>
      </c>
      <c r="J6" s="14">
        <f t="shared" si="0"/>
        <v>0</v>
      </c>
      <c r="K6" s="14">
        <f t="shared" si="0"/>
        <v>0</v>
      </c>
      <c r="L6" s="14">
        <f t="shared" si="0"/>
        <v>0</v>
      </c>
      <c r="M6" s="14">
        <f t="shared" si="0"/>
        <v>0</v>
      </c>
      <c r="N6" s="14">
        <f t="shared" si="0"/>
        <v>0</v>
      </c>
      <c r="O6" s="14">
        <f t="shared" si="0"/>
        <v>0</v>
      </c>
      <c r="P6" s="14">
        <f t="shared" si="0"/>
        <v>0</v>
      </c>
      <c r="Q6" s="14">
        <f t="shared" si="0"/>
        <v>0</v>
      </c>
      <c r="R6" s="14">
        <f t="shared" si="0"/>
        <v>0</v>
      </c>
      <c r="S6" s="13">
        <f t="shared" si="0"/>
        <v>0</v>
      </c>
    </row>
    <row r="7" spans="2:19" ht="12.95" customHeight="1" x14ac:dyDescent="0.15">
      <c r="B7" s="11" t="str">
        <f>入力・結果!I8</f>
        <v>03</v>
      </c>
      <c r="C7" s="12" t="str">
        <f>入力・結果!J8</f>
        <v>漁業</v>
      </c>
      <c r="D7" s="13"/>
      <c r="E7" s="14">
        <f t="shared" si="0"/>
        <v>134.29082470527396</v>
      </c>
      <c r="F7" s="14">
        <f t="shared" si="0"/>
        <v>137.09711464577896</v>
      </c>
      <c r="G7" s="14">
        <f t="shared" si="0"/>
        <v>147.32971855872077</v>
      </c>
      <c r="H7" s="14">
        <f t="shared" si="0"/>
        <v>175.85461453170763</v>
      </c>
      <c r="I7" s="14">
        <f t="shared" si="0"/>
        <v>213.04367371601208</v>
      </c>
      <c r="J7" s="14">
        <f t="shared" si="0"/>
        <v>250.41100163039627</v>
      </c>
      <c r="K7" s="14">
        <f t="shared" si="0"/>
        <v>237.13501151889014</v>
      </c>
      <c r="L7" s="14">
        <f t="shared" si="0"/>
        <v>182.46086247433985</v>
      </c>
      <c r="M7" s="14">
        <f t="shared" si="0"/>
        <v>223.10382468372242</v>
      </c>
      <c r="N7" s="14">
        <f t="shared" si="0"/>
        <v>197.22701881872172</v>
      </c>
      <c r="O7" s="14">
        <f t="shared" si="0"/>
        <v>209.2396826889258</v>
      </c>
      <c r="P7" s="14">
        <f t="shared" si="0"/>
        <v>400.50165021240093</v>
      </c>
      <c r="Q7" s="14">
        <f t="shared" si="0"/>
        <v>185.97244724229768</v>
      </c>
      <c r="R7" s="14">
        <f t="shared" si="0"/>
        <v>198.30008702807987</v>
      </c>
      <c r="S7" s="13">
        <f t="shared" si="0"/>
        <v>182.95305967482579</v>
      </c>
    </row>
    <row r="8" spans="2:19" ht="12.95" customHeight="1" x14ac:dyDescent="0.15">
      <c r="B8" s="11" t="str">
        <f>入力・結果!I9</f>
        <v>04</v>
      </c>
      <c r="C8" s="12" t="str">
        <f>入力・結果!J9</f>
        <v>鉱業</v>
      </c>
      <c r="D8" s="13"/>
      <c r="E8" s="14">
        <f t="shared" si="0"/>
        <v>0</v>
      </c>
      <c r="F8" s="14">
        <f t="shared" si="0"/>
        <v>0</v>
      </c>
      <c r="G8" s="14">
        <f t="shared" si="0"/>
        <v>0</v>
      </c>
      <c r="H8" s="14">
        <f t="shared" si="0"/>
        <v>0</v>
      </c>
      <c r="I8" s="14">
        <f t="shared" si="0"/>
        <v>0</v>
      </c>
      <c r="J8" s="14">
        <f t="shared" si="0"/>
        <v>0</v>
      </c>
      <c r="K8" s="14">
        <f t="shared" si="0"/>
        <v>0</v>
      </c>
      <c r="L8" s="14">
        <f t="shared" si="0"/>
        <v>0</v>
      </c>
      <c r="M8" s="14">
        <f t="shared" si="0"/>
        <v>0</v>
      </c>
      <c r="N8" s="14">
        <f t="shared" si="0"/>
        <v>0</v>
      </c>
      <c r="O8" s="14">
        <f t="shared" si="0"/>
        <v>0</v>
      </c>
      <c r="P8" s="14">
        <f t="shared" si="0"/>
        <v>0</v>
      </c>
      <c r="Q8" s="14">
        <f t="shared" si="0"/>
        <v>0</v>
      </c>
      <c r="R8" s="14">
        <f t="shared" si="0"/>
        <v>0</v>
      </c>
      <c r="S8" s="13">
        <f t="shared" si="0"/>
        <v>0</v>
      </c>
    </row>
    <row r="9" spans="2:19" ht="12.95" customHeight="1" x14ac:dyDescent="0.15">
      <c r="B9" s="11" t="str">
        <f>入力・結果!I10</f>
        <v>05</v>
      </c>
      <c r="C9" s="12" t="str">
        <f>入力・結果!J10</f>
        <v>飲食料品</v>
      </c>
      <c r="D9" s="13"/>
      <c r="E9" s="14">
        <f t="shared" si="0"/>
        <v>1153.2584471085497</v>
      </c>
      <c r="F9" s="14">
        <f t="shared" si="0"/>
        <v>1097.5181891222549</v>
      </c>
      <c r="G9" s="14">
        <f t="shared" si="0"/>
        <v>1100.1285205392192</v>
      </c>
      <c r="H9" s="14">
        <f t="shared" si="0"/>
        <v>1409.849098318751</v>
      </c>
      <c r="I9" s="14">
        <f t="shared" si="0"/>
        <v>1773.1703806646524</v>
      </c>
      <c r="J9" s="14">
        <f t="shared" si="0"/>
        <v>2276.3941305734743</v>
      </c>
      <c r="K9" s="14">
        <f t="shared" si="0"/>
        <v>2191.4433127146604</v>
      </c>
      <c r="L9" s="14">
        <f t="shared" si="0"/>
        <v>2095.9114627139415</v>
      </c>
      <c r="M9" s="14">
        <f t="shared" si="0"/>
        <v>1762.100808960425</v>
      </c>
      <c r="N9" s="14">
        <f t="shared" si="0"/>
        <v>1504.0460799855221</v>
      </c>
      <c r="O9" s="14">
        <f t="shared" si="0"/>
        <v>1602.9549764648034</v>
      </c>
      <c r="P9" s="14">
        <f t="shared" si="0"/>
        <v>1486.0854052082836</v>
      </c>
      <c r="Q9" s="14">
        <f t="shared" si="0"/>
        <v>1681.747561504998</v>
      </c>
      <c r="R9" s="14">
        <f t="shared" si="0"/>
        <v>1581.680591333886</v>
      </c>
      <c r="S9" s="13">
        <f t="shared" si="0"/>
        <v>1548.8253472529154</v>
      </c>
    </row>
    <row r="10" spans="2:19" ht="12.95" customHeight="1" x14ac:dyDescent="0.15">
      <c r="B10" s="15" t="str">
        <f>入力・結果!I11</f>
        <v>06</v>
      </c>
      <c r="C10" s="16" t="str">
        <f>入力・結果!J11</f>
        <v>繊維製品</v>
      </c>
      <c r="D10" s="17"/>
      <c r="E10" s="18">
        <f t="shared" si="0"/>
        <v>239.03427942614576</v>
      </c>
      <c r="F10" s="18">
        <f t="shared" si="0"/>
        <v>413.46017643760359</v>
      </c>
      <c r="G10" s="18">
        <f t="shared" si="0"/>
        <v>249.19837644739687</v>
      </c>
      <c r="H10" s="18">
        <f t="shared" si="0"/>
        <v>395.43625822356989</v>
      </c>
      <c r="I10" s="18">
        <f t="shared" si="0"/>
        <v>503.90335347432023</v>
      </c>
      <c r="J10" s="18">
        <f t="shared" si="0"/>
        <v>545.13915077621039</v>
      </c>
      <c r="K10" s="18">
        <f t="shared" si="0"/>
        <v>589.28704399118999</v>
      </c>
      <c r="L10" s="18">
        <f t="shared" si="0"/>
        <v>470.84477786512934</v>
      </c>
      <c r="M10" s="18">
        <f t="shared" si="0"/>
        <v>426.01147525981639</v>
      </c>
      <c r="N10" s="18">
        <f t="shared" si="0"/>
        <v>391.32555593541053</v>
      </c>
      <c r="O10" s="18">
        <f t="shared" si="0"/>
        <v>454.76753620765908</v>
      </c>
      <c r="P10" s="18">
        <f t="shared" si="0"/>
        <v>397.90261682947448</v>
      </c>
      <c r="Q10" s="18">
        <f t="shared" si="0"/>
        <v>424.63130569308771</v>
      </c>
      <c r="R10" s="18">
        <f t="shared" si="0"/>
        <v>359.2256429209973</v>
      </c>
      <c r="S10" s="17">
        <f t="shared" si="0"/>
        <v>363.53109701625868</v>
      </c>
    </row>
    <row r="11" spans="2:19" ht="12.95" customHeight="1" x14ac:dyDescent="0.15">
      <c r="B11" s="11" t="str">
        <f>入力・結果!I12</f>
        <v>07</v>
      </c>
      <c r="C11" s="12" t="str">
        <f>入力・結果!J12</f>
        <v>パルプ・紙・木製品</v>
      </c>
      <c r="D11" s="13"/>
      <c r="E11" s="14">
        <f t="shared" si="0"/>
        <v>45.405446866662231</v>
      </c>
      <c r="F11" s="14">
        <f t="shared" si="0"/>
        <v>36.011840075376561</v>
      </c>
      <c r="G11" s="14">
        <f t="shared" si="0"/>
        <v>53.22168678221437</v>
      </c>
      <c r="H11" s="14">
        <f t="shared" si="0"/>
        <v>33.886587614920337</v>
      </c>
      <c r="I11" s="14">
        <f t="shared" si="0"/>
        <v>43.973891238670696</v>
      </c>
      <c r="J11" s="14">
        <f t="shared" si="0"/>
        <v>85.828241298646063</v>
      </c>
      <c r="K11" s="14">
        <f t="shared" si="0"/>
        <v>77.030337296731673</v>
      </c>
      <c r="L11" s="14">
        <f t="shared" si="0"/>
        <v>65.375598889668851</v>
      </c>
      <c r="M11" s="14">
        <f t="shared" si="0"/>
        <v>130.14330015766356</v>
      </c>
      <c r="N11" s="14">
        <f t="shared" si="0"/>
        <v>110.2495544147712</v>
      </c>
      <c r="O11" s="14">
        <f t="shared" si="0"/>
        <v>102.25479381702739</v>
      </c>
      <c r="P11" s="14">
        <f t="shared" si="0"/>
        <v>102.6108426615386</v>
      </c>
      <c r="Q11" s="14">
        <f t="shared" si="0"/>
        <v>105.09960062249003</v>
      </c>
      <c r="R11" s="14">
        <f t="shared" si="0"/>
        <v>104.11200318108335</v>
      </c>
      <c r="S11" s="13">
        <f t="shared" si="0"/>
        <v>103.8274093891773</v>
      </c>
    </row>
    <row r="12" spans="2:19" ht="12.95" customHeight="1" x14ac:dyDescent="0.15">
      <c r="B12" s="11" t="str">
        <f>入力・結果!I13</f>
        <v>08</v>
      </c>
      <c r="C12" s="12" t="str">
        <f>入力・結果!J13</f>
        <v>化学製品</v>
      </c>
      <c r="D12" s="13"/>
      <c r="E12" s="14">
        <f t="shared" si="0"/>
        <v>9.9805001753370508</v>
      </c>
      <c r="F12" s="14">
        <f t="shared" si="0"/>
        <v>20.597021804368936</v>
      </c>
      <c r="G12" s="14">
        <f t="shared" si="0"/>
        <v>10.340054479636258</v>
      </c>
      <c r="H12" s="14">
        <f t="shared" si="0"/>
        <v>10.713231310142485</v>
      </c>
      <c r="I12" s="14">
        <f t="shared" si="0"/>
        <v>23.762483383685801</v>
      </c>
      <c r="J12" s="14">
        <f t="shared" si="0"/>
        <v>28.405897781243354</v>
      </c>
      <c r="K12" s="14">
        <f t="shared" si="0"/>
        <v>29.098792415253879</v>
      </c>
      <c r="L12" s="14">
        <f t="shared" si="0"/>
        <v>29.353075604472441</v>
      </c>
      <c r="M12" s="14">
        <f t="shared" si="0"/>
        <v>51.96967672090048</v>
      </c>
      <c r="N12" s="14">
        <f t="shared" si="0"/>
        <v>33.296289523688372</v>
      </c>
      <c r="O12" s="14">
        <f t="shared" si="0"/>
        <v>32.319780055229955</v>
      </c>
      <c r="P12" s="14">
        <f t="shared" si="0"/>
        <v>46.459026455444267</v>
      </c>
      <c r="Q12" s="14">
        <f t="shared" si="0"/>
        <v>67.28101752763051</v>
      </c>
      <c r="R12" s="14">
        <f t="shared" si="0"/>
        <v>39.529866531571571</v>
      </c>
      <c r="S12" s="13">
        <f t="shared" si="0"/>
        <v>54.646719224584601</v>
      </c>
    </row>
    <row r="13" spans="2:19" ht="12.95" customHeight="1" x14ac:dyDescent="0.15">
      <c r="B13" s="11" t="str">
        <f>入力・結果!I14</f>
        <v>09</v>
      </c>
      <c r="C13" s="12" t="str">
        <f>入力・結果!J14</f>
        <v>石油・石炭製品</v>
      </c>
      <c r="D13" s="13"/>
      <c r="E13" s="14">
        <f t="shared" si="0"/>
        <v>0</v>
      </c>
      <c r="F13" s="14">
        <f t="shared" si="0"/>
        <v>0</v>
      </c>
      <c r="G13" s="14">
        <f t="shared" si="0"/>
        <v>0</v>
      </c>
      <c r="H13" s="14">
        <f t="shared" si="0"/>
        <v>0</v>
      </c>
      <c r="I13" s="14">
        <f t="shared" si="0"/>
        <v>0</v>
      </c>
      <c r="J13" s="14">
        <f t="shared" si="0"/>
        <v>0</v>
      </c>
      <c r="K13" s="14">
        <f t="shared" si="0"/>
        <v>0</v>
      </c>
      <c r="L13" s="14">
        <f t="shared" si="0"/>
        <v>0</v>
      </c>
      <c r="M13" s="14">
        <f t="shared" si="0"/>
        <v>0</v>
      </c>
      <c r="N13" s="14">
        <f t="shared" si="0"/>
        <v>0</v>
      </c>
      <c r="O13" s="14">
        <f t="shared" si="0"/>
        <v>0</v>
      </c>
      <c r="P13" s="14">
        <f t="shared" si="0"/>
        <v>0</v>
      </c>
      <c r="Q13" s="14">
        <f t="shared" si="0"/>
        <v>0</v>
      </c>
      <c r="R13" s="14">
        <f t="shared" si="0"/>
        <v>0</v>
      </c>
      <c r="S13" s="13">
        <f t="shared" si="0"/>
        <v>0</v>
      </c>
    </row>
    <row r="14" spans="2:19" ht="12.95" customHeight="1" x14ac:dyDescent="0.15">
      <c r="B14" s="19" t="str">
        <f>入力・結果!I15</f>
        <v>10</v>
      </c>
      <c r="C14" s="20" t="str">
        <f>入力・結果!J15</f>
        <v>プラスチック・ゴム製品</v>
      </c>
      <c r="D14" s="21"/>
      <c r="E14" s="22">
        <f t="shared" si="0"/>
        <v>0</v>
      </c>
      <c r="F14" s="22">
        <f t="shared" si="0"/>
        <v>0</v>
      </c>
      <c r="G14" s="22">
        <f t="shared" si="0"/>
        <v>0</v>
      </c>
      <c r="H14" s="22">
        <f t="shared" si="0"/>
        <v>0</v>
      </c>
      <c r="I14" s="22">
        <f t="shared" si="0"/>
        <v>0</v>
      </c>
      <c r="J14" s="22">
        <f t="shared" si="0"/>
        <v>0</v>
      </c>
      <c r="K14" s="22">
        <f t="shared" si="0"/>
        <v>0</v>
      </c>
      <c r="L14" s="22">
        <f t="shared" si="0"/>
        <v>0</v>
      </c>
      <c r="M14" s="22">
        <f t="shared" si="0"/>
        <v>0</v>
      </c>
      <c r="N14" s="22">
        <f t="shared" si="0"/>
        <v>0</v>
      </c>
      <c r="O14" s="22">
        <f t="shared" si="0"/>
        <v>0</v>
      </c>
      <c r="P14" s="22">
        <f t="shared" si="0"/>
        <v>0</v>
      </c>
      <c r="Q14" s="22">
        <f t="shared" si="0"/>
        <v>0</v>
      </c>
      <c r="R14" s="22">
        <f t="shared" si="0"/>
        <v>0</v>
      </c>
      <c r="S14" s="21">
        <f t="shared" si="0"/>
        <v>0</v>
      </c>
    </row>
    <row r="15" spans="2:19" ht="12.95" customHeight="1" x14ac:dyDescent="0.15">
      <c r="B15" s="11" t="str">
        <f>入力・結果!I16</f>
        <v>11</v>
      </c>
      <c r="C15" s="12" t="str">
        <f>入力・結果!J16</f>
        <v>窯業・土石製品</v>
      </c>
      <c r="D15" s="13"/>
      <c r="E15" s="14">
        <f t="shared" ref="E15:S24" si="1">SUMIF($B$48:$B$68,$B15,E$48:E$68)</f>
        <v>35.314150063768231</v>
      </c>
      <c r="F15" s="14">
        <f t="shared" si="1"/>
        <v>66.966681740195099</v>
      </c>
      <c r="G15" s="14">
        <f t="shared" si="1"/>
        <v>49.390795449888515</v>
      </c>
      <c r="H15" s="14">
        <f t="shared" si="1"/>
        <v>34.323296020946962</v>
      </c>
      <c r="I15" s="14">
        <f t="shared" si="1"/>
        <v>48.239353474320239</v>
      </c>
      <c r="J15" s="14">
        <f t="shared" si="1"/>
        <v>73.278088892039406</v>
      </c>
      <c r="K15" s="14">
        <f t="shared" si="1"/>
        <v>102.3158623133982</v>
      </c>
      <c r="L15" s="14">
        <f t="shared" si="1"/>
        <v>40.477757226258802</v>
      </c>
      <c r="M15" s="14">
        <f t="shared" si="1"/>
        <v>31.194887759665306</v>
      </c>
      <c r="N15" s="14">
        <f t="shared" si="1"/>
        <v>42.245202299270943</v>
      </c>
      <c r="O15" s="14">
        <f t="shared" si="1"/>
        <v>60.399912244961918</v>
      </c>
      <c r="P15" s="14">
        <f t="shared" si="1"/>
        <v>48.118650181891276</v>
      </c>
      <c r="Q15" s="14">
        <f t="shared" si="1"/>
        <v>37.885998595570996</v>
      </c>
      <c r="R15" s="14">
        <f t="shared" si="1"/>
        <v>26.131710951752275</v>
      </c>
      <c r="S15" s="13">
        <f t="shared" si="1"/>
        <v>55.74940816508844</v>
      </c>
    </row>
    <row r="16" spans="2:19" ht="12.95" customHeight="1" x14ac:dyDescent="0.15">
      <c r="B16" s="11" t="str">
        <f>入力・結果!I17</f>
        <v>12</v>
      </c>
      <c r="C16" s="12" t="str">
        <f>入力・結果!J17</f>
        <v>鉄鋼</v>
      </c>
      <c r="D16" s="13"/>
      <c r="E16" s="14">
        <f t="shared" si="1"/>
        <v>0</v>
      </c>
      <c r="F16" s="14">
        <f t="shared" si="1"/>
        <v>0</v>
      </c>
      <c r="G16" s="14">
        <f t="shared" si="1"/>
        <v>0</v>
      </c>
      <c r="H16" s="14">
        <f t="shared" si="1"/>
        <v>0</v>
      </c>
      <c r="I16" s="14">
        <f t="shared" si="1"/>
        <v>0</v>
      </c>
      <c r="J16" s="14">
        <f t="shared" si="1"/>
        <v>0</v>
      </c>
      <c r="K16" s="14">
        <f t="shared" si="1"/>
        <v>0</v>
      </c>
      <c r="L16" s="14">
        <f t="shared" si="1"/>
        <v>0</v>
      </c>
      <c r="M16" s="14">
        <f t="shared" si="1"/>
        <v>0</v>
      </c>
      <c r="N16" s="14">
        <f t="shared" si="1"/>
        <v>0</v>
      </c>
      <c r="O16" s="14">
        <f t="shared" si="1"/>
        <v>0</v>
      </c>
      <c r="P16" s="14">
        <f t="shared" si="1"/>
        <v>0</v>
      </c>
      <c r="Q16" s="14">
        <f t="shared" si="1"/>
        <v>0</v>
      </c>
      <c r="R16" s="14">
        <f t="shared" si="1"/>
        <v>0</v>
      </c>
      <c r="S16" s="13">
        <f t="shared" si="1"/>
        <v>0</v>
      </c>
    </row>
    <row r="17" spans="2:19" ht="12.95" customHeight="1" x14ac:dyDescent="0.15">
      <c r="B17" s="11" t="str">
        <f>入力・結果!I18</f>
        <v>13</v>
      </c>
      <c r="C17" s="12" t="str">
        <f>入力・結果!J18</f>
        <v>非鉄金属</v>
      </c>
      <c r="D17" s="13"/>
      <c r="E17" s="14">
        <f t="shared" si="1"/>
        <v>0</v>
      </c>
      <c r="F17" s="14">
        <f t="shared" si="1"/>
        <v>0</v>
      </c>
      <c r="G17" s="14">
        <f t="shared" si="1"/>
        <v>0</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Q17" s="14">
        <f t="shared" si="1"/>
        <v>0</v>
      </c>
      <c r="R17" s="14">
        <f t="shared" si="1"/>
        <v>0</v>
      </c>
      <c r="S17" s="13">
        <f t="shared" si="1"/>
        <v>0</v>
      </c>
    </row>
    <row r="18" spans="2:19" ht="12.95" customHeight="1" x14ac:dyDescent="0.15">
      <c r="B18" s="11" t="str">
        <f>入力・結果!I19</f>
        <v>14</v>
      </c>
      <c r="C18" s="12" t="str">
        <f>入力・結果!J19</f>
        <v>金属製品</v>
      </c>
      <c r="D18" s="13"/>
      <c r="E18" s="14">
        <f t="shared" si="1"/>
        <v>0</v>
      </c>
      <c r="F18" s="14">
        <f t="shared" si="1"/>
        <v>0</v>
      </c>
      <c r="G18" s="14">
        <f t="shared" si="1"/>
        <v>0</v>
      </c>
      <c r="H18" s="14">
        <f t="shared" si="1"/>
        <v>0</v>
      </c>
      <c r="I18" s="14">
        <f t="shared" si="1"/>
        <v>0</v>
      </c>
      <c r="J18" s="14">
        <f t="shared" si="1"/>
        <v>0</v>
      </c>
      <c r="K18" s="14">
        <f t="shared" si="1"/>
        <v>0</v>
      </c>
      <c r="L18" s="14">
        <f t="shared" si="1"/>
        <v>0</v>
      </c>
      <c r="M18" s="14">
        <f t="shared" si="1"/>
        <v>0</v>
      </c>
      <c r="N18" s="14">
        <f t="shared" si="1"/>
        <v>0</v>
      </c>
      <c r="O18" s="14">
        <f t="shared" si="1"/>
        <v>0</v>
      </c>
      <c r="P18" s="14">
        <f t="shared" si="1"/>
        <v>0</v>
      </c>
      <c r="Q18" s="14">
        <f t="shared" si="1"/>
        <v>0</v>
      </c>
      <c r="R18" s="14">
        <f t="shared" si="1"/>
        <v>0</v>
      </c>
      <c r="S18" s="13">
        <f t="shared" si="1"/>
        <v>0</v>
      </c>
    </row>
    <row r="19" spans="2:19" ht="12.95" customHeight="1" x14ac:dyDescent="0.15">
      <c r="B19" s="11" t="str">
        <f>入力・結果!I20</f>
        <v>15</v>
      </c>
      <c r="C19" s="12" t="str">
        <f>入力・結果!J20</f>
        <v>はん用機械</v>
      </c>
      <c r="D19" s="13"/>
      <c r="E19" s="14">
        <f t="shared" si="1"/>
        <v>0</v>
      </c>
      <c r="F19" s="14">
        <f t="shared" si="1"/>
        <v>0</v>
      </c>
      <c r="G19" s="14">
        <f t="shared" si="1"/>
        <v>0</v>
      </c>
      <c r="H19" s="14">
        <f t="shared" si="1"/>
        <v>0</v>
      </c>
      <c r="I19" s="14">
        <f t="shared" si="1"/>
        <v>0</v>
      </c>
      <c r="J19" s="14">
        <f t="shared" si="1"/>
        <v>0</v>
      </c>
      <c r="K19" s="14">
        <f t="shared" si="1"/>
        <v>0</v>
      </c>
      <c r="L19" s="14">
        <f t="shared" si="1"/>
        <v>0</v>
      </c>
      <c r="M19" s="14">
        <f t="shared" si="1"/>
        <v>0</v>
      </c>
      <c r="N19" s="14">
        <f t="shared" si="1"/>
        <v>0</v>
      </c>
      <c r="O19" s="14">
        <f t="shared" si="1"/>
        <v>0</v>
      </c>
      <c r="P19" s="14">
        <f t="shared" si="1"/>
        <v>0</v>
      </c>
      <c r="Q19" s="14">
        <f t="shared" si="1"/>
        <v>0</v>
      </c>
      <c r="R19" s="14">
        <f t="shared" si="1"/>
        <v>0</v>
      </c>
      <c r="S19" s="13">
        <f t="shared" si="1"/>
        <v>0</v>
      </c>
    </row>
    <row r="20" spans="2:19" ht="12.95" customHeight="1" x14ac:dyDescent="0.15">
      <c r="B20" s="15" t="str">
        <f>入力・結果!I21</f>
        <v>16</v>
      </c>
      <c r="C20" s="16" t="str">
        <f>入力・結果!J21</f>
        <v>生産用機械</v>
      </c>
      <c r="D20" s="17"/>
      <c r="E20" s="18">
        <f t="shared" si="1"/>
        <v>0</v>
      </c>
      <c r="F20" s="18">
        <f t="shared" si="1"/>
        <v>0</v>
      </c>
      <c r="G20" s="18">
        <f t="shared" si="1"/>
        <v>0</v>
      </c>
      <c r="H20" s="18">
        <f t="shared" si="1"/>
        <v>0</v>
      </c>
      <c r="I20" s="18">
        <f t="shared" si="1"/>
        <v>0</v>
      </c>
      <c r="J20" s="18">
        <f t="shared" si="1"/>
        <v>0</v>
      </c>
      <c r="K20" s="18">
        <f t="shared" si="1"/>
        <v>0</v>
      </c>
      <c r="L20" s="18">
        <f t="shared" si="1"/>
        <v>0</v>
      </c>
      <c r="M20" s="18">
        <f t="shared" si="1"/>
        <v>0</v>
      </c>
      <c r="N20" s="18">
        <f t="shared" si="1"/>
        <v>0</v>
      </c>
      <c r="O20" s="18">
        <f t="shared" si="1"/>
        <v>0</v>
      </c>
      <c r="P20" s="18">
        <f t="shared" si="1"/>
        <v>0</v>
      </c>
      <c r="Q20" s="18">
        <f t="shared" si="1"/>
        <v>0</v>
      </c>
      <c r="R20" s="18">
        <f t="shared" si="1"/>
        <v>0</v>
      </c>
      <c r="S20" s="17">
        <f t="shared" si="1"/>
        <v>0</v>
      </c>
    </row>
    <row r="21" spans="2:19" ht="12.95" customHeight="1" x14ac:dyDescent="0.15">
      <c r="B21" s="11" t="str">
        <f>入力・結果!I22</f>
        <v>17</v>
      </c>
      <c r="C21" s="12" t="str">
        <f>入力・結果!J22</f>
        <v>業務用機械</v>
      </c>
      <c r="D21" s="13"/>
      <c r="E21" s="14">
        <f t="shared" si="1"/>
        <v>0</v>
      </c>
      <c r="F21" s="14">
        <f t="shared" si="1"/>
        <v>0</v>
      </c>
      <c r="G21" s="14">
        <f t="shared" si="1"/>
        <v>0</v>
      </c>
      <c r="H21" s="14">
        <f t="shared" si="1"/>
        <v>0</v>
      </c>
      <c r="I21" s="14">
        <f t="shared" si="1"/>
        <v>0</v>
      </c>
      <c r="J21" s="14">
        <f t="shared" si="1"/>
        <v>0</v>
      </c>
      <c r="K21" s="14">
        <f t="shared" si="1"/>
        <v>0</v>
      </c>
      <c r="L21" s="14">
        <f t="shared" si="1"/>
        <v>0</v>
      </c>
      <c r="M21" s="14">
        <f t="shared" si="1"/>
        <v>0</v>
      </c>
      <c r="N21" s="14">
        <f t="shared" si="1"/>
        <v>0</v>
      </c>
      <c r="O21" s="14">
        <f t="shared" si="1"/>
        <v>0</v>
      </c>
      <c r="P21" s="14">
        <f t="shared" si="1"/>
        <v>0</v>
      </c>
      <c r="Q21" s="14">
        <f t="shared" si="1"/>
        <v>0</v>
      </c>
      <c r="R21" s="14">
        <f t="shared" si="1"/>
        <v>0</v>
      </c>
      <c r="S21" s="13">
        <f t="shared" si="1"/>
        <v>0</v>
      </c>
    </row>
    <row r="22" spans="2:19" ht="12.95" customHeight="1" x14ac:dyDescent="0.15">
      <c r="B22" s="11" t="str">
        <f>入力・結果!I23</f>
        <v>18</v>
      </c>
      <c r="C22" s="12" t="str">
        <f>入力・結果!J23</f>
        <v>電子部品</v>
      </c>
      <c r="D22" s="13"/>
      <c r="E22" s="14">
        <f t="shared" si="1"/>
        <v>0</v>
      </c>
      <c r="F22" s="14">
        <f t="shared" si="1"/>
        <v>0</v>
      </c>
      <c r="G22" s="14">
        <f t="shared" si="1"/>
        <v>0</v>
      </c>
      <c r="H22" s="14">
        <f t="shared" si="1"/>
        <v>0</v>
      </c>
      <c r="I22" s="14">
        <f t="shared" si="1"/>
        <v>0</v>
      </c>
      <c r="J22" s="14">
        <f t="shared" si="1"/>
        <v>0</v>
      </c>
      <c r="K22" s="14">
        <f t="shared" si="1"/>
        <v>0</v>
      </c>
      <c r="L22" s="14">
        <f t="shared" si="1"/>
        <v>0</v>
      </c>
      <c r="M22" s="14">
        <f t="shared" si="1"/>
        <v>0</v>
      </c>
      <c r="N22" s="14">
        <f t="shared" si="1"/>
        <v>0</v>
      </c>
      <c r="O22" s="14">
        <f t="shared" si="1"/>
        <v>0</v>
      </c>
      <c r="P22" s="14">
        <f t="shared" si="1"/>
        <v>0</v>
      </c>
      <c r="Q22" s="14">
        <f t="shared" si="1"/>
        <v>0</v>
      </c>
      <c r="R22" s="14">
        <f t="shared" si="1"/>
        <v>0</v>
      </c>
      <c r="S22" s="13">
        <f t="shared" si="1"/>
        <v>0</v>
      </c>
    </row>
    <row r="23" spans="2:19" ht="12.95" customHeight="1" x14ac:dyDescent="0.15">
      <c r="B23" s="11" t="str">
        <f>入力・結果!I24</f>
        <v>19</v>
      </c>
      <c r="C23" s="12" t="str">
        <f>入力・結果!J24</f>
        <v>電気機械</v>
      </c>
      <c r="D23" s="13"/>
      <c r="E23" s="14">
        <f t="shared" si="1"/>
        <v>87.314572400992105</v>
      </c>
      <c r="F23" s="14">
        <f t="shared" si="1"/>
        <v>47.075607742429504</v>
      </c>
      <c r="G23" s="14">
        <f t="shared" si="1"/>
        <v>18.301141978794455</v>
      </c>
      <c r="H23" s="14">
        <f t="shared" si="1"/>
        <v>7.8299376742997833</v>
      </c>
      <c r="I23" s="14">
        <f t="shared" si="1"/>
        <v>46.356918429003024</v>
      </c>
      <c r="J23" s="14">
        <f t="shared" si="1"/>
        <v>35.047919472602253</v>
      </c>
      <c r="K23" s="14">
        <f t="shared" si="1"/>
        <v>9.6587201795765445</v>
      </c>
      <c r="L23" s="14">
        <f t="shared" si="1"/>
        <v>33.481270712316054</v>
      </c>
      <c r="M23" s="14">
        <f t="shared" si="1"/>
        <v>66.651214489470959</v>
      </c>
      <c r="N23" s="14">
        <f t="shared" si="1"/>
        <v>56.462888906039531</v>
      </c>
      <c r="O23" s="14">
        <f t="shared" si="1"/>
        <v>52.368475265485984</v>
      </c>
      <c r="P23" s="14">
        <f t="shared" si="1"/>
        <v>52.550821094087958</v>
      </c>
      <c r="Q23" s="14">
        <f t="shared" si="1"/>
        <v>53.825406420161578</v>
      </c>
      <c r="R23" s="14">
        <f t="shared" si="1"/>
        <v>53.319621114143473</v>
      </c>
      <c r="S23" s="13">
        <f t="shared" si="1"/>
        <v>53.173870070150251</v>
      </c>
    </row>
    <row r="24" spans="2:19" ht="12.95" customHeight="1" x14ac:dyDescent="0.15">
      <c r="B24" s="19" t="str">
        <f>入力・結果!I25</f>
        <v>20</v>
      </c>
      <c r="C24" s="20" t="str">
        <f>入力・結果!J25</f>
        <v>情報通信機器</v>
      </c>
      <c r="D24" s="21"/>
      <c r="E24" s="22">
        <f t="shared" si="1"/>
        <v>0</v>
      </c>
      <c r="F24" s="22">
        <f t="shared" si="1"/>
        <v>0</v>
      </c>
      <c r="G24" s="22">
        <f t="shared" si="1"/>
        <v>0</v>
      </c>
      <c r="H24" s="22">
        <f t="shared" si="1"/>
        <v>0</v>
      </c>
      <c r="I24" s="22">
        <f t="shared" si="1"/>
        <v>0</v>
      </c>
      <c r="J24" s="22">
        <f t="shared" si="1"/>
        <v>0</v>
      </c>
      <c r="K24" s="22">
        <f t="shared" si="1"/>
        <v>0</v>
      </c>
      <c r="L24" s="22">
        <f t="shared" si="1"/>
        <v>0</v>
      </c>
      <c r="M24" s="22">
        <f t="shared" si="1"/>
        <v>0</v>
      </c>
      <c r="N24" s="22">
        <f t="shared" si="1"/>
        <v>0</v>
      </c>
      <c r="O24" s="22">
        <f t="shared" si="1"/>
        <v>0</v>
      </c>
      <c r="P24" s="22">
        <f t="shared" si="1"/>
        <v>0</v>
      </c>
      <c r="Q24" s="22">
        <f t="shared" si="1"/>
        <v>0</v>
      </c>
      <c r="R24" s="22">
        <f t="shared" si="1"/>
        <v>0</v>
      </c>
      <c r="S24" s="21">
        <f t="shared" si="1"/>
        <v>0</v>
      </c>
    </row>
    <row r="25" spans="2:19" ht="12.95" customHeight="1" x14ac:dyDescent="0.15">
      <c r="B25" s="11" t="str">
        <f>入力・結果!I26</f>
        <v>21</v>
      </c>
      <c r="C25" s="12" t="str">
        <f>入力・結果!J26</f>
        <v>輸送機械</v>
      </c>
      <c r="D25" s="13"/>
      <c r="E25" s="14">
        <f t="shared" ref="E25:S34" si="2">SUMIF($B$48:$B$68,$B25,E$48:E$68)</f>
        <v>0</v>
      </c>
      <c r="F25" s="14">
        <f t="shared" si="2"/>
        <v>0</v>
      </c>
      <c r="G25" s="14">
        <f t="shared" si="2"/>
        <v>0</v>
      </c>
      <c r="H25" s="14">
        <f t="shared" si="2"/>
        <v>0</v>
      </c>
      <c r="I25" s="14">
        <f t="shared" si="2"/>
        <v>0</v>
      </c>
      <c r="J25" s="14">
        <f t="shared" si="2"/>
        <v>0</v>
      </c>
      <c r="K25" s="14">
        <f t="shared" si="2"/>
        <v>0</v>
      </c>
      <c r="L25" s="14">
        <f t="shared" si="2"/>
        <v>0</v>
      </c>
      <c r="M25" s="14">
        <f t="shared" si="2"/>
        <v>0</v>
      </c>
      <c r="N25" s="14">
        <f t="shared" si="2"/>
        <v>0</v>
      </c>
      <c r="O25" s="14">
        <f t="shared" si="2"/>
        <v>0</v>
      </c>
      <c r="P25" s="14">
        <f t="shared" si="2"/>
        <v>0</v>
      </c>
      <c r="Q25" s="14">
        <f t="shared" si="2"/>
        <v>0</v>
      </c>
      <c r="R25" s="14">
        <f t="shared" si="2"/>
        <v>0</v>
      </c>
      <c r="S25" s="13">
        <f t="shared" si="2"/>
        <v>0</v>
      </c>
    </row>
    <row r="26" spans="2:19" ht="12.95" customHeight="1" x14ac:dyDescent="0.15">
      <c r="B26" s="11" t="str">
        <f>入力・結果!I27</f>
        <v>22</v>
      </c>
      <c r="C26" s="12" t="str">
        <f>入力・結果!J27</f>
        <v>その他の製造工業製品</v>
      </c>
      <c r="D26" s="13"/>
      <c r="E26" s="14">
        <f t="shared" si="2"/>
        <v>233.27907675177596</v>
      </c>
      <c r="F26" s="14">
        <f t="shared" si="2"/>
        <v>328.14976386397188</v>
      </c>
      <c r="G26" s="14">
        <f t="shared" si="2"/>
        <v>212.01746083883287</v>
      </c>
      <c r="H26" s="14">
        <f t="shared" si="2"/>
        <v>282.61505940618861</v>
      </c>
      <c r="I26" s="14">
        <f t="shared" si="2"/>
        <v>485.20415105740176</v>
      </c>
      <c r="J26" s="14">
        <f t="shared" si="2"/>
        <v>613.02098249096207</v>
      </c>
      <c r="K26" s="14">
        <f t="shared" si="2"/>
        <v>466.14128150817294</v>
      </c>
      <c r="L26" s="14">
        <f t="shared" si="2"/>
        <v>486.07620942536789</v>
      </c>
      <c r="M26" s="14">
        <f t="shared" si="2"/>
        <v>791.72396746794823</v>
      </c>
      <c r="N26" s="14">
        <f t="shared" si="2"/>
        <v>672.88940520319591</v>
      </c>
      <c r="O26" s="14">
        <f t="shared" si="2"/>
        <v>612.48537685529095</v>
      </c>
      <c r="P26" s="14">
        <f t="shared" si="2"/>
        <v>590.58151712979748</v>
      </c>
      <c r="Q26" s="14">
        <f t="shared" si="2"/>
        <v>733.79364146499825</v>
      </c>
      <c r="R26" s="14">
        <f t="shared" si="2"/>
        <v>639.89345768828071</v>
      </c>
      <c r="S26" s="13">
        <f t="shared" si="2"/>
        <v>638.78693859059774</v>
      </c>
    </row>
    <row r="27" spans="2:19" ht="12.95" customHeight="1" x14ac:dyDescent="0.15">
      <c r="B27" s="11" t="str">
        <f>入力・結果!I28</f>
        <v>23</v>
      </c>
      <c r="C27" s="12" t="str">
        <f>入力・結果!J28</f>
        <v>建設</v>
      </c>
      <c r="D27" s="13"/>
      <c r="E27" s="14">
        <f t="shared" si="2"/>
        <v>0</v>
      </c>
      <c r="F27" s="14">
        <f t="shared" si="2"/>
        <v>0</v>
      </c>
      <c r="G27" s="14">
        <f t="shared" si="2"/>
        <v>0</v>
      </c>
      <c r="H27" s="14">
        <f t="shared" si="2"/>
        <v>0</v>
      </c>
      <c r="I27" s="14">
        <f t="shared" si="2"/>
        <v>0</v>
      </c>
      <c r="J27" s="14">
        <f t="shared" si="2"/>
        <v>0</v>
      </c>
      <c r="K27" s="14">
        <f t="shared" si="2"/>
        <v>0</v>
      </c>
      <c r="L27" s="14">
        <f t="shared" si="2"/>
        <v>0</v>
      </c>
      <c r="M27" s="14">
        <f t="shared" si="2"/>
        <v>0</v>
      </c>
      <c r="N27" s="14">
        <f t="shared" si="2"/>
        <v>0</v>
      </c>
      <c r="O27" s="14">
        <f t="shared" si="2"/>
        <v>0</v>
      </c>
      <c r="P27" s="14">
        <f t="shared" si="2"/>
        <v>0</v>
      </c>
      <c r="Q27" s="14">
        <f t="shared" si="2"/>
        <v>0</v>
      </c>
      <c r="R27" s="14">
        <f t="shared" si="2"/>
        <v>0</v>
      </c>
      <c r="S27" s="13">
        <f t="shared" si="2"/>
        <v>0</v>
      </c>
    </row>
    <row r="28" spans="2:19" ht="12.95" customHeight="1" x14ac:dyDescent="0.15">
      <c r="B28" s="11" t="str">
        <f>入力・結果!I29</f>
        <v>24</v>
      </c>
      <c r="C28" s="12" t="str">
        <f>入力・結果!J29</f>
        <v>電力・ガス・熱供給</v>
      </c>
      <c r="D28" s="13"/>
      <c r="E28" s="14">
        <f t="shared" si="2"/>
        <v>0</v>
      </c>
      <c r="F28" s="14">
        <f t="shared" si="2"/>
        <v>0</v>
      </c>
      <c r="G28" s="14">
        <f t="shared" si="2"/>
        <v>0</v>
      </c>
      <c r="H28" s="14">
        <f t="shared" si="2"/>
        <v>0</v>
      </c>
      <c r="I28" s="14">
        <f t="shared" si="2"/>
        <v>0</v>
      </c>
      <c r="J28" s="14">
        <f t="shared" si="2"/>
        <v>0</v>
      </c>
      <c r="K28" s="14">
        <f t="shared" si="2"/>
        <v>0</v>
      </c>
      <c r="L28" s="14">
        <f t="shared" si="2"/>
        <v>0</v>
      </c>
      <c r="M28" s="14">
        <f t="shared" si="2"/>
        <v>0</v>
      </c>
      <c r="N28" s="14">
        <f t="shared" si="2"/>
        <v>0</v>
      </c>
      <c r="O28" s="14">
        <f t="shared" si="2"/>
        <v>0</v>
      </c>
      <c r="P28" s="14">
        <f t="shared" si="2"/>
        <v>0</v>
      </c>
      <c r="Q28" s="14">
        <f t="shared" si="2"/>
        <v>0</v>
      </c>
      <c r="R28" s="14">
        <f t="shared" si="2"/>
        <v>0</v>
      </c>
      <c r="S28" s="13">
        <f t="shared" si="2"/>
        <v>0</v>
      </c>
    </row>
    <row r="29" spans="2:19" ht="12.95" customHeight="1" x14ac:dyDescent="0.15">
      <c r="B29" s="11" t="str">
        <f>入力・結果!I30</f>
        <v>25</v>
      </c>
      <c r="C29" s="12" t="str">
        <f>入力・結果!J30</f>
        <v>水道</v>
      </c>
      <c r="D29" s="13"/>
      <c r="E29" s="14">
        <f t="shared" si="2"/>
        <v>0</v>
      </c>
      <c r="F29" s="14">
        <f t="shared" si="2"/>
        <v>0</v>
      </c>
      <c r="G29" s="14">
        <f t="shared" si="2"/>
        <v>0</v>
      </c>
      <c r="H29" s="14">
        <f t="shared" si="2"/>
        <v>0</v>
      </c>
      <c r="I29" s="14">
        <f t="shared" si="2"/>
        <v>0</v>
      </c>
      <c r="J29" s="14">
        <f t="shared" si="2"/>
        <v>0</v>
      </c>
      <c r="K29" s="14">
        <f t="shared" si="2"/>
        <v>0</v>
      </c>
      <c r="L29" s="14">
        <f t="shared" si="2"/>
        <v>0</v>
      </c>
      <c r="M29" s="14">
        <f t="shared" si="2"/>
        <v>0</v>
      </c>
      <c r="N29" s="14">
        <f t="shared" si="2"/>
        <v>0</v>
      </c>
      <c r="O29" s="14">
        <f t="shared" si="2"/>
        <v>0</v>
      </c>
      <c r="P29" s="14">
        <f t="shared" si="2"/>
        <v>0</v>
      </c>
      <c r="Q29" s="14">
        <f t="shared" si="2"/>
        <v>0</v>
      </c>
      <c r="R29" s="14">
        <f t="shared" si="2"/>
        <v>0</v>
      </c>
      <c r="S29" s="13">
        <f t="shared" si="2"/>
        <v>0</v>
      </c>
    </row>
    <row r="30" spans="2:19" ht="12.95" customHeight="1" x14ac:dyDescent="0.15">
      <c r="B30" s="15" t="str">
        <f>入力・結果!I31</f>
        <v>26</v>
      </c>
      <c r="C30" s="16" t="str">
        <f>入力・結果!J31</f>
        <v>廃棄物処理</v>
      </c>
      <c r="D30" s="17"/>
      <c r="E30" s="18">
        <f t="shared" si="2"/>
        <v>0</v>
      </c>
      <c r="F30" s="18">
        <f t="shared" si="2"/>
        <v>0</v>
      </c>
      <c r="G30" s="18">
        <f t="shared" si="2"/>
        <v>0</v>
      </c>
      <c r="H30" s="18">
        <f t="shared" si="2"/>
        <v>0</v>
      </c>
      <c r="I30" s="18">
        <f t="shared" si="2"/>
        <v>0</v>
      </c>
      <c r="J30" s="18">
        <f t="shared" si="2"/>
        <v>0</v>
      </c>
      <c r="K30" s="18">
        <f t="shared" si="2"/>
        <v>0</v>
      </c>
      <c r="L30" s="18">
        <f t="shared" si="2"/>
        <v>0</v>
      </c>
      <c r="M30" s="18">
        <f t="shared" si="2"/>
        <v>0</v>
      </c>
      <c r="N30" s="18">
        <f t="shared" si="2"/>
        <v>0</v>
      </c>
      <c r="O30" s="18">
        <f t="shared" si="2"/>
        <v>0</v>
      </c>
      <c r="P30" s="18">
        <f t="shared" si="2"/>
        <v>0</v>
      </c>
      <c r="Q30" s="18">
        <f t="shared" si="2"/>
        <v>0</v>
      </c>
      <c r="R30" s="18">
        <f t="shared" si="2"/>
        <v>0</v>
      </c>
      <c r="S30" s="17">
        <f t="shared" si="2"/>
        <v>0</v>
      </c>
    </row>
    <row r="31" spans="2:19" ht="12.95" customHeight="1" x14ac:dyDescent="0.15">
      <c r="B31" s="11" t="str">
        <f>入力・結果!I32</f>
        <v>27</v>
      </c>
      <c r="C31" s="12" t="str">
        <f>入力・結果!J32</f>
        <v>商業</v>
      </c>
      <c r="D31" s="13"/>
      <c r="E31" s="14">
        <f t="shared" si="2"/>
        <v>0</v>
      </c>
      <c r="F31" s="14">
        <f t="shared" si="2"/>
        <v>0</v>
      </c>
      <c r="G31" s="14">
        <f t="shared" si="2"/>
        <v>0</v>
      </c>
      <c r="H31" s="14">
        <f t="shared" si="2"/>
        <v>0</v>
      </c>
      <c r="I31" s="14">
        <f t="shared" si="2"/>
        <v>0</v>
      </c>
      <c r="J31" s="14">
        <f t="shared" si="2"/>
        <v>0</v>
      </c>
      <c r="K31" s="14">
        <f t="shared" si="2"/>
        <v>0</v>
      </c>
      <c r="L31" s="14">
        <f t="shared" si="2"/>
        <v>0</v>
      </c>
      <c r="M31" s="14">
        <f t="shared" si="2"/>
        <v>0</v>
      </c>
      <c r="N31" s="14">
        <f t="shared" si="2"/>
        <v>0</v>
      </c>
      <c r="O31" s="14">
        <f t="shared" si="2"/>
        <v>0</v>
      </c>
      <c r="P31" s="14">
        <f t="shared" si="2"/>
        <v>0</v>
      </c>
      <c r="Q31" s="14">
        <f t="shared" si="2"/>
        <v>0</v>
      </c>
      <c r="R31" s="14">
        <f t="shared" si="2"/>
        <v>0</v>
      </c>
      <c r="S31" s="13">
        <f t="shared" si="2"/>
        <v>0</v>
      </c>
    </row>
    <row r="32" spans="2:19" ht="12.95" customHeight="1" x14ac:dyDescent="0.15">
      <c r="B32" s="11" t="str">
        <f>入力・結果!I33</f>
        <v>28</v>
      </c>
      <c r="C32" s="12" t="str">
        <f>入力・結果!J33</f>
        <v>金融・保険</v>
      </c>
      <c r="D32" s="13"/>
      <c r="E32" s="14">
        <f t="shared" si="2"/>
        <v>0</v>
      </c>
      <c r="F32" s="14">
        <f t="shared" si="2"/>
        <v>0</v>
      </c>
      <c r="G32" s="14">
        <f t="shared" si="2"/>
        <v>0</v>
      </c>
      <c r="H32" s="14">
        <f t="shared" si="2"/>
        <v>0</v>
      </c>
      <c r="I32" s="14">
        <f t="shared" si="2"/>
        <v>0</v>
      </c>
      <c r="J32" s="14">
        <f t="shared" si="2"/>
        <v>0</v>
      </c>
      <c r="K32" s="14">
        <f t="shared" si="2"/>
        <v>0</v>
      </c>
      <c r="L32" s="14">
        <f t="shared" si="2"/>
        <v>0</v>
      </c>
      <c r="M32" s="14">
        <f t="shared" si="2"/>
        <v>0</v>
      </c>
      <c r="N32" s="14">
        <f t="shared" si="2"/>
        <v>0</v>
      </c>
      <c r="O32" s="14">
        <f t="shared" si="2"/>
        <v>0</v>
      </c>
      <c r="P32" s="14">
        <f t="shared" si="2"/>
        <v>0</v>
      </c>
      <c r="Q32" s="14">
        <f t="shared" si="2"/>
        <v>0</v>
      </c>
      <c r="R32" s="14">
        <f t="shared" si="2"/>
        <v>0</v>
      </c>
      <c r="S32" s="13">
        <f t="shared" si="2"/>
        <v>0</v>
      </c>
    </row>
    <row r="33" spans="2:19" ht="12.95" customHeight="1" x14ac:dyDescent="0.15">
      <c r="B33" s="11" t="str">
        <f>入力・結果!I34</f>
        <v>29</v>
      </c>
      <c r="C33" s="12" t="str">
        <f>入力・結果!J34</f>
        <v>不動産</v>
      </c>
      <c r="D33" s="13"/>
      <c r="E33" s="14">
        <f t="shared" si="2"/>
        <v>0</v>
      </c>
      <c r="F33" s="14">
        <f t="shared" si="2"/>
        <v>0</v>
      </c>
      <c r="G33" s="14">
        <f t="shared" si="2"/>
        <v>0</v>
      </c>
      <c r="H33" s="14">
        <f t="shared" si="2"/>
        <v>0</v>
      </c>
      <c r="I33" s="14">
        <f t="shared" si="2"/>
        <v>0</v>
      </c>
      <c r="J33" s="14">
        <f t="shared" si="2"/>
        <v>0</v>
      </c>
      <c r="K33" s="14">
        <f t="shared" si="2"/>
        <v>0</v>
      </c>
      <c r="L33" s="14">
        <f t="shared" si="2"/>
        <v>0</v>
      </c>
      <c r="M33" s="14">
        <f t="shared" si="2"/>
        <v>0</v>
      </c>
      <c r="N33" s="14">
        <f t="shared" si="2"/>
        <v>0</v>
      </c>
      <c r="O33" s="14">
        <f t="shared" si="2"/>
        <v>0</v>
      </c>
      <c r="P33" s="14">
        <f t="shared" si="2"/>
        <v>0</v>
      </c>
      <c r="Q33" s="14">
        <f t="shared" si="2"/>
        <v>0</v>
      </c>
      <c r="R33" s="14">
        <f t="shared" si="2"/>
        <v>0</v>
      </c>
      <c r="S33" s="13">
        <f t="shared" si="2"/>
        <v>0</v>
      </c>
    </row>
    <row r="34" spans="2:19" ht="12.95" customHeight="1" x14ac:dyDescent="0.15">
      <c r="B34" s="19" t="str">
        <f>入力・結果!I35</f>
        <v>30</v>
      </c>
      <c r="C34" s="20" t="str">
        <f>入力・結果!J35</f>
        <v>運輸・郵便</v>
      </c>
      <c r="D34" s="21"/>
      <c r="E34" s="22">
        <f t="shared" si="2"/>
        <v>1381</v>
      </c>
      <c r="F34" s="22">
        <f t="shared" si="2"/>
        <v>1129</v>
      </c>
      <c r="G34" s="22">
        <f t="shared" si="2"/>
        <v>1398</v>
      </c>
      <c r="H34" s="22">
        <f t="shared" si="2"/>
        <v>1559</v>
      </c>
      <c r="I34" s="22">
        <f t="shared" si="2"/>
        <v>1635</v>
      </c>
      <c r="J34" s="22">
        <f t="shared" si="2"/>
        <v>1079</v>
      </c>
      <c r="K34" s="22">
        <f t="shared" si="2"/>
        <v>787</v>
      </c>
      <c r="L34" s="22">
        <f t="shared" si="2"/>
        <v>727</v>
      </c>
      <c r="M34" s="22">
        <f t="shared" si="2"/>
        <v>762</v>
      </c>
      <c r="N34" s="22">
        <f t="shared" si="2"/>
        <v>823</v>
      </c>
      <c r="O34" s="22">
        <f t="shared" si="2"/>
        <v>849</v>
      </c>
      <c r="P34" s="22">
        <f t="shared" si="2"/>
        <v>843</v>
      </c>
      <c r="Q34" s="22">
        <f t="shared" si="2"/>
        <v>854</v>
      </c>
      <c r="R34" s="22">
        <f t="shared" si="2"/>
        <v>864</v>
      </c>
      <c r="S34" s="21">
        <f t="shared" si="2"/>
        <v>934</v>
      </c>
    </row>
    <row r="35" spans="2:19" ht="12.95" customHeight="1" x14ac:dyDescent="0.15">
      <c r="B35" s="15" t="str">
        <f>入力・結果!I36</f>
        <v>31</v>
      </c>
      <c r="C35" s="16" t="str">
        <f>入力・結果!J36</f>
        <v>情報通信</v>
      </c>
      <c r="D35" s="17"/>
      <c r="E35" s="18">
        <f t="shared" ref="E35:S43" si="3">SUMIF($B$48:$B$68,$B35,E$48:E$68)</f>
        <v>0</v>
      </c>
      <c r="F35" s="18">
        <f t="shared" si="3"/>
        <v>0</v>
      </c>
      <c r="G35" s="18">
        <f t="shared" si="3"/>
        <v>0</v>
      </c>
      <c r="H35" s="18">
        <f t="shared" si="3"/>
        <v>0</v>
      </c>
      <c r="I35" s="18">
        <f t="shared" si="3"/>
        <v>0</v>
      </c>
      <c r="J35" s="18">
        <f t="shared" si="3"/>
        <v>0</v>
      </c>
      <c r="K35" s="18">
        <f t="shared" si="3"/>
        <v>0</v>
      </c>
      <c r="L35" s="18">
        <f t="shared" si="3"/>
        <v>0</v>
      </c>
      <c r="M35" s="18">
        <f t="shared" si="3"/>
        <v>0</v>
      </c>
      <c r="N35" s="18">
        <f t="shared" si="3"/>
        <v>0</v>
      </c>
      <c r="O35" s="18">
        <f t="shared" si="3"/>
        <v>0</v>
      </c>
      <c r="P35" s="18">
        <f t="shared" si="3"/>
        <v>0</v>
      </c>
      <c r="Q35" s="18">
        <f t="shared" si="3"/>
        <v>0</v>
      </c>
      <c r="R35" s="18">
        <f t="shared" si="3"/>
        <v>0</v>
      </c>
      <c r="S35" s="17">
        <f t="shared" si="3"/>
        <v>0</v>
      </c>
    </row>
    <row r="36" spans="2:19" ht="12.95" customHeight="1" x14ac:dyDescent="0.15">
      <c r="B36" s="11" t="str">
        <f>入力・結果!I37</f>
        <v>32</v>
      </c>
      <c r="C36" s="12" t="str">
        <f>入力・結果!J37</f>
        <v>公務</v>
      </c>
      <c r="D36" s="13"/>
      <c r="E36" s="14">
        <f t="shared" si="3"/>
        <v>0</v>
      </c>
      <c r="F36" s="14">
        <f t="shared" si="3"/>
        <v>0</v>
      </c>
      <c r="G36" s="14">
        <f t="shared" si="3"/>
        <v>0</v>
      </c>
      <c r="H36" s="14">
        <f t="shared" si="3"/>
        <v>0</v>
      </c>
      <c r="I36" s="14">
        <f t="shared" si="3"/>
        <v>0</v>
      </c>
      <c r="J36" s="14">
        <f t="shared" si="3"/>
        <v>0</v>
      </c>
      <c r="K36" s="14">
        <f t="shared" si="3"/>
        <v>0</v>
      </c>
      <c r="L36" s="14">
        <f t="shared" si="3"/>
        <v>0</v>
      </c>
      <c r="M36" s="14">
        <f t="shared" si="3"/>
        <v>0</v>
      </c>
      <c r="N36" s="14">
        <f t="shared" si="3"/>
        <v>0</v>
      </c>
      <c r="O36" s="14">
        <f t="shared" si="3"/>
        <v>0</v>
      </c>
      <c r="P36" s="14">
        <f t="shared" si="3"/>
        <v>0</v>
      </c>
      <c r="Q36" s="14">
        <f t="shared" si="3"/>
        <v>0</v>
      </c>
      <c r="R36" s="14">
        <f t="shared" si="3"/>
        <v>0</v>
      </c>
      <c r="S36" s="13">
        <f t="shared" si="3"/>
        <v>0</v>
      </c>
    </row>
    <row r="37" spans="2:19" ht="12.95" customHeight="1" x14ac:dyDescent="0.15">
      <c r="B37" s="11" t="str">
        <f>入力・結果!I38</f>
        <v>33</v>
      </c>
      <c r="C37" s="12" t="str">
        <f>入力・結果!J38</f>
        <v>教育・研究</v>
      </c>
      <c r="D37" s="13"/>
      <c r="E37" s="14">
        <f t="shared" si="3"/>
        <v>0</v>
      </c>
      <c r="F37" s="14">
        <f t="shared" si="3"/>
        <v>0</v>
      </c>
      <c r="G37" s="14">
        <f t="shared" si="3"/>
        <v>0</v>
      </c>
      <c r="H37" s="14">
        <f t="shared" si="3"/>
        <v>0</v>
      </c>
      <c r="I37" s="14">
        <f t="shared" si="3"/>
        <v>0</v>
      </c>
      <c r="J37" s="14">
        <f t="shared" si="3"/>
        <v>0</v>
      </c>
      <c r="K37" s="14">
        <f t="shared" si="3"/>
        <v>0</v>
      </c>
      <c r="L37" s="14">
        <f t="shared" si="3"/>
        <v>0</v>
      </c>
      <c r="M37" s="14">
        <f t="shared" si="3"/>
        <v>0</v>
      </c>
      <c r="N37" s="14">
        <f t="shared" si="3"/>
        <v>0</v>
      </c>
      <c r="O37" s="14">
        <f t="shared" si="3"/>
        <v>0</v>
      </c>
      <c r="P37" s="14">
        <f t="shared" si="3"/>
        <v>0</v>
      </c>
      <c r="Q37" s="14">
        <f t="shared" si="3"/>
        <v>0</v>
      </c>
      <c r="R37" s="14">
        <f t="shared" si="3"/>
        <v>0</v>
      </c>
      <c r="S37" s="13">
        <f t="shared" si="3"/>
        <v>0</v>
      </c>
    </row>
    <row r="38" spans="2:19" ht="12.95" customHeight="1" x14ac:dyDescent="0.15">
      <c r="B38" s="11" t="str">
        <f>入力・結果!I39</f>
        <v>34</v>
      </c>
      <c r="C38" s="12" t="str">
        <f>入力・結果!J39</f>
        <v>医療・福祉</v>
      </c>
      <c r="D38" s="13"/>
      <c r="E38" s="14">
        <f t="shared" si="3"/>
        <v>0</v>
      </c>
      <c r="F38" s="14">
        <f t="shared" si="3"/>
        <v>0</v>
      </c>
      <c r="G38" s="14">
        <f t="shared" si="3"/>
        <v>0</v>
      </c>
      <c r="H38" s="14">
        <f t="shared" si="3"/>
        <v>0</v>
      </c>
      <c r="I38" s="14">
        <f t="shared" si="3"/>
        <v>0</v>
      </c>
      <c r="J38" s="14">
        <f t="shared" si="3"/>
        <v>0</v>
      </c>
      <c r="K38" s="14">
        <f t="shared" si="3"/>
        <v>0</v>
      </c>
      <c r="L38" s="14">
        <f t="shared" si="3"/>
        <v>0</v>
      </c>
      <c r="M38" s="14">
        <f t="shared" si="3"/>
        <v>0</v>
      </c>
      <c r="N38" s="14">
        <f t="shared" si="3"/>
        <v>0</v>
      </c>
      <c r="O38" s="14">
        <f t="shared" si="3"/>
        <v>0</v>
      </c>
      <c r="P38" s="14">
        <f t="shared" si="3"/>
        <v>0</v>
      </c>
      <c r="Q38" s="14">
        <f t="shared" si="3"/>
        <v>0</v>
      </c>
      <c r="R38" s="14">
        <f t="shared" si="3"/>
        <v>0</v>
      </c>
      <c r="S38" s="13">
        <f t="shared" si="3"/>
        <v>0</v>
      </c>
    </row>
    <row r="39" spans="2:19" ht="12.95" customHeight="1" x14ac:dyDescent="0.15">
      <c r="B39" s="19" t="str">
        <f>入力・結果!I40</f>
        <v>35</v>
      </c>
      <c r="C39" s="20" t="str">
        <f>入力・結果!J40</f>
        <v>他に分類されない会員制団体</v>
      </c>
      <c r="D39" s="21"/>
      <c r="E39" s="22">
        <f t="shared" si="3"/>
        <v>0</v>
      </c>
      <c r="F39" s="22">
        <f t="shared" si="3"/>
        <v>0</v>
      </c>
      <c r="G39" s="22">
        <f t="shared" si="3"/>
        <v>0</v>
      </c>
      <c r="H39" s="22">
        <f t="shared" si="3"/>
        <v>0</v>
      </c>
      <c r="I39" s="22">
        <f t="shared" si="3"/>
        <v>0</v>
      </c>
      <c r="J39" s="22">
        <f t="shared" si="3"/>
        <v>0</v>
      </c>
      <c r="K39" s="22">
        <f t="shared" si="3"/>
        <v>0</v>
      </c>
      <c r="L39" s="22">
        <f t="shared" si="3"/>
        <v>0</v>
      </c>
      <c r="M39" s="22">
        <f t="shared" si="3"/>
        <v>0</v>
      </c>
      <c r="N39" s="22">
        <f t="shared" si="3"/>
        <v>0</v>
      </c>
      <c r="O39" s="22">
        <f t="shared" si="3"/>
        <v>0</v>
      </c>
      <c r="P39" s="22">
        <f t="shared" si="3"/>
        <v>0</v>
      </c>
      <c r="Q39" s="22">
        <f t="shared" si="3"/>
        <v>0</v>
      </c>
      <c r="R39" s="22">
        <f t="shared" si="3"/>
        <v>0</v>
      </c>
      <c r="S39" s="21">
        <f t="shared" si="3"/>
        <v>0</v>
      </c>
    </row>
    <row r="40" spans="2:19" ht="12.95" customHeight="1" x14ac:dyDescent="0.15">
      <c r="B40" s="11" t="str">
        <f>入力・結果!I41</f>
        <v>36</v>
      </c>
      <c r="C40" s="12" t="str">
        <f>入力・結果!J41</f>
        <v>対事業所サービス</v>
      </c>
      <c r="D40" s="13"/>
      <c r="E40" s="14">
        <f t="shared" si="3"/>
        <v>0</v>
      </c>
      <c r="F40" s="14">
        <f t="shared" si="3"/>
        <v>0</v>
      </c>
      <c r="G40" s="14">
        <f t="shared" si="3"/>
        <v>0</v>
      </c>
      <c r="H40" s="14">
        <f t="shared" si="3"/>
        <v>0</v>
      </c>
      <c r="I40" s="14">
        <f t="shared" si="3"/>
        <v>0</v>
      </c>
      <c r="J40" s="14">
        <f t="shared" si="3"/>
        <v>0</v>
      </c>
      <c r="K40" s="14">
        <f t="shared" si="3"/>
        <v>0</v>
      </c>
      <c r="L40" s="14">
        <f t="shared" si="3"/>
        <v>0</v>
      </c>
      <c r="M40" s="14">
        <f t="shared" si="3"/>
        <v>0</v>
      </c>
      <c r="N40" s="14">
        <f t="shared" si="3"/>
        <v>0</v>
      </c>
      <c r="O40" s="14">
        <f t="shared" si="3"/>
        <v>0</v>
      </c>
      <c r="P40" s="14">
        <f t="shared" si="3"/>
        <v>0</v>
      </c>
      <c r="Q40" s="14">
        <f t="shared" si="3"/>
        <v>0</v>
      </c>
      <c r="R40" s="14">
        <f t="shared" si="3"/>
        <v>0</v>
      </c>
      <c r="S40" s="13">
        <f t="shared" si="3"/>
        <v>0</v>
      </c>
    </row>
    <row r="41" spans="2:19" ht="12.95" customHeight="1" x14ac:dyDescent="0.15">
      <c r="B41" s="11" t="str">
        <f>入力・結果!I42</f>
        <v>37</v>
      </c>
      <c r="C41" s="12" t="str">
        <f>入力・結果!J42</f>
        <v>対個人サービス</v>
      </c>
      <c r="D41" s="13"/>
      <c r="E41" s="14">
        <f t="shared" si="3"/>
        <v>2609.3530705009744</v>
      </c>
      <c r="F41" s="14">
        <f t="shared" si="3"/>
        <v>2571.4003935072924</v>
      </c>
      <c r="G41" s="14">
        <f t="shared" si="3"/>
        <v>2398.0858583668719</v>
      </c>
      <c r="H41" s="14">
        <f t="shared" si="3"/>
        <v>2790.6234113188302</v>
      </c>
      <c r="I41" s="14">
        <f t="shared" si="3"/>
        <v>3435.25098489426</v>
      </c>
      <c r="J41" s="14">
        <f t="shared" si="3"/>
        <v>3823.0460055291696</v>
      </c>
      <c r="K41" s="14">
        <f t="shared" si="3"/>
        <v>4064.7233441068006</v>
      </c>
      <c r="L41" s="14">
        <f t="shared" si="3"/>
        <v>4010.9002083930127</v>
      </c>
      <c r="M41" s="14">
        <f t="shared" si="3"/>
        <v>3958.361876444983</v>
      </c>
      <c r="N41" s="14">
        <f t="shared" si="3"/>
        <v>3961.7202402626831</v>
      </c>
      <c r="O41" s="14">
        <f t="shared" si="3"/>
        <v>4262.5394706142506</v>
      </c>
      <c r="P41" s="14">
        <f t="shared" si="3"/>
        <v>4370.2899276921617</v>
      </c>
      <c r="Q41" s="14">
        <f t="shared" si="3"/>
        <v>4441.0840280370776</v>
      </c>
      <c r="R41" s="14">
        <f t="shared" si="3"/>
        <v>4293.2743701881882</v>
      </c>
      <c r="S41" s="13">
        <f t="shared" si="3"/>
        <v>4566.6834018224054</v>
      </c>
    </row>
    <row r="42" spans="2:19" ht="12.95" customHeight="1" x14ac:dyDescent="0.15">
      <c r="B42" s="11" t="str">
        <f>入力・結果!I43</f>
        <v>38</v>
      </c>
      <c r="C42" s="12" t="str">
        <f>入力・結果!J43</f>
        <v>事務用品</v>
      </c>
      <c r="D42" s="13"/>
      <c r="E42" s="14">
        <f t="shared" si="3"/>
        <v>0</v>
      </c>
      <c r="F42" s="14">
        <f t="shared" si="3"/>
        <v>0</v>
      </c>
      <c r="G42" s="14">
        <f t="shared" si="3"/>
        <v>0</v>
      </c>
      <c r="H42" s="14">
        <f t="shared" si="3"/>
        <v>0</v>
      </c>
      <c r="I42" s="14">
        <f t="shared" si="3"/>
        <v>0</v>
      </c>
      <c r="J42" s="14">
        <f t="shared" si="3"/>
        <v>0</v>
      </c>
      <c r="K42" s="14">
        <f t="shared" si="3"/>
        <v>0</v>
      </c>
      <c r="L42" s="14">
        <f t="shared" si="3"/>
        <v>0</v>
      </c>
      <c r="M42" s="14">
        <f t="shared" si="3"/>
        <v>0</v>
      </c>
      <c r="N42" s="14">
        <f t="shared" si="3"/>
        <v>0</v>
      </c>
      <c r="O42" s="14">
        <f t="shared" si="3"/>
        <v>0</v>
      </c>
      <c r="P42" s="14">
        <f t="shared" si="3"/>
        <v>0</v>
      </c>
      <c r="Q42" s="14">
        <f t="shared" si="3"/>
        <v>0</v>
      </c>
      <c r="R42" s="14">
        <f t="shared" si="3"/>
        <v>0</v>
      </c>
      <c r="S42" s="13">
        <f t="shared" si="3"/>
        <v>0</v>
      </c>
    </row>
    <row r="43" spans="2:19" ht="12.95" customHeight="1" x14ac:dyDescent="0.15">
      <c r="B43" s="23" t="str">
        <f>入力・結果!I44</f>
        <v>39</v>
      </c>
      <c r="C43" s="24" t="str">
        <f>入力・結果!J44</f>
        <v>分類不明</v>
      </c>
      <c r="D43" s="25"/>
      <c r="E43" s="26">
        <f t="shared" si="3"/>
        <v>0</v>
      </c>
      <c r="F43" s="26">
        <f t="shared" si="3"/>
        <v>0</v>
      </c>
      <c r="G43" s="26">
        <f t="shared" si="3"/>
        <v>0</v>
      </c>
      <c r="H43" s="26">
        <f t="shared" si="3"/>
        <v>0</v>
      </c>
      <c r="I43" s="26">
        <f t="shared" si="3"/>
        <v>0</v>
      </c>
      <c r="J43" s="26">
        <f t="shared" si="3"/>
        <v>0</v>
      </c>
      <c r="K43" s="26">
        <f t="shared" si="3"/>
        <v>0</v>
      </c>
      <c r="L43" s="26">
        <f t="shared" si="3"/>
        <v>0</v>
      </c>
      <c r="M43" s="26">
        <f t="shared" si="3"/>
        <v>0</v>
      </c>
      <c r="N43" s="26">
        <f t="shared" si="3"/>
        <v>0</v>
      </c>
      <c r="O43" s="26">
        <f t="shared" si="3"/>
        <v>0</v>
      </c>
      <c r="P43" s="26">
        <f t="shared" si="3"/>
        <v>0</v>
      </c>
      <c r="Q43" s="26">
        <f t="shared" si="3"/>
        <v>0</v>
      </c>
      <c r="R43" s="26">
        <f t="shared" si="3"/>
        <v>0</v>
      </c>
      <c r="S43" s="25">
        <f t="shared" si="3"/>
        <v>0</v>
      </c>
    </row>
    <row r="44" spans="2:19" ht="12.95" customHeight="1" x14ac:dyDescent="0.15">
      <c r="B44" s="27"/>
      <c r="C44" s="28"/>
      <c r="D44" s="29"/>
      <c r="E44" s="29"/>
      <c r="F44" s="29"/>
      <c r="G44" s="29"/>
      <c r="H44" s="29"/>
      <c r="I44" s="29"/>
      <c r="J44" s="29"/>
      <c r="K44" s="29"/>
      <c r="L44" s="29"/>
      <c r="M44" s="29"/>
      <c r="N44" s="29"/>
      <c r="O44" s="29"/>
      <c r="P44" s="29"/>
      <c r="Q44" s="29"/>
      <c r="R44" s="29"/>
      <c r="S44" s="29"/>
    </row>
    <row r="45" spans="2:19" ht="20.100000000000001" customHeight="1" x14ac:dyDescent="0.15">
      <c r="B45" s="2" t="s">
        <v>84</v>
      </c>
    </row>
    <row r="46" spans="2:19" ht="12.95" customHeight="1" x14ac:dyDescent="0.15">
      <c r="B46" s="3" t="s">
        <v>0</v>
      </c>
    </row>
    <row r="47" spans="2:19" ht="27.95" customHeight="1" x14ac:dyDescent="0.15">
      <c r="B47" s="30" t="s">
        <v>31</v>
      </c>
      <c r="C47" s="5" t="s">
        <v>32</v>
      </c>
      <c r="D47" s="31" t="s">
        <v>1</v>
      </c>
      <c r="E47" s="112">
        <f>県外・宿泊!E4</f>
        <v>2010</v>
      </c>
      <c r="F47" s="112">
        <f>県外・宿泊!F4</f>
        <v>2011</v>
      </c>
      <c r="G47" s="112">
        <f>県外・宿泊!G4</f>
        <v>2012</v>
      </c>
      <c r="H47" s="112">
        <f>県外・宿泊!H4</f>
        <v>2013</v>
      </c>
      <c r="I47" s="112">
        <f>県外・宿泊!I4</f>
        <v>2014</v>
      </c>
      <c r="J47" s="112">
        <f>県外・宿泊!J4</f>
        <v>2015</v>
      </c>
      <c r="K47" s="112">
        <f>県外・宿泊!K4</f>
        <v>2016</v>
      </c>
      <c r="L47" s="112">
        <f>県外・宿泊!L4</f>
        <v>2017</v>
      </c>
      <c r="M47" s="112">
        <f>県外・宿泊!M4</f>
        <v>2018</v>
      </c>
      <c r="N47" s="112">
        <f>県外・宿泊!N4</f>
        <v>2019</v>
      </c>
      <c r="O47" s="112">
        <f>県外・宿泊!O4</f>
        <v>2020</v>
      </c>
      <c r="P47" s="112">
        <f>県外・宿泊!P4</f>
        <v>2021</v>
      </c>
      <c r="Q47" s="112">
        <f>県外・宿泊!Q4</f>
        <v>2022</v>
      </c>
      <c r="R47" s="112">
        <f>県外・宿泊!R4</f>
        <v>2023</v>
      </c>
      <c r="S47" s="114">
        <f>県外・宿泊!S4</f>
        <v>2024</v>
      </c>
    </row>
    <row r="48" spans="2:19" ht="12.95" customHeight="1" x14ac:dyDescent="0.15">
      <c r="B48" s="32" t="str">
        <f>IF(C48="","",INDEX($B$5:$C$43,MATCH(C48,$C$5:$C$43,0),1))</f>
        <v>37</v>
      </c>
      <c r="C48" s="33" t="str">
        <f>IF(県外・宿泊!C48="","",県外・宿泊!C48)</f>
        <v>対個人サービス</v>
      </c>
      <c r="D48" s="33" t="s">
        <v>3</v>
      </c>
      <c r="E48" s="34">
        <v>0</v>
      </c>
      <c r="F48" s="34">
        <v>0</v>
      </c>
      <c r="G48" s="34">
        <v>0</v>
      </c>
      <c r="H48" s="34">
        <v>0</v>
      </c>
      <c r="I48" s="34">
        <v>0</v>
      </c>
      <c r="J48" s="34">
        <v>0</v>
      </c>
      <c r="K48" s="34">
        <v>0</v>
      </c>
      <c r="L48" s="34">
        <v>0</v>
      </c>
      <c r="M48" s="34">
        <v>0</v>
      </c>
      <c r="N48" s="34">
        <v>0</v>
      </c>
      <c r="O48" s="34">
        <v>0</v>
      </c>
      <c r="P48" s="34">
        <v>0</v>
      </c>
      <c r="Q48" s="34">
        <v>0</v>
      </c>
      <c r="R48" s="34">
        <v>0</v>
      </c>
      <c r="S48" s="35">
        <v>0</v>
      </c>
    </row>
    <row r="49" spans="2:19" ht="12.95" customHeight="1" x14ac:dyDescent="0.15">
      <c r="B49" s="36" t="str">
        <f>IF(C49="","",INDEX($B$5:$C$43,MATCH(C49,$C$5:$C$43,0),1))</f>
        <v>30</v>
      </c>
      <c r="C49" s="37" t="str">
        <f>IF(県外・宿泊!C49="","",県外・宿泊!C49)</f>
        <v>運輸・郵便</v>
      </c>
      <c r="D49" s="37" t="s">
        <v>4</v>
      </c>
      <c r="E49" s="38">
        <v>1381</v>
      </c>
      <c r="F49" s="38">
        <v>1129</v>
      </c>
      <c r="G49" s="38">
        <v>1398</v>
      </c>
      <c r="H49" s="38">
        <v>1559</v>
      </c>
      <c r="I49" s="38">
        <v>1635</v>
      </c>
      <c r="J49" s="38">
        <v>1079</v>
      </c>
      <c r="K49" s="38">
        <v>787</v>
      </c>
      <c r="L49" s="38">
        <v>727</v>
      </c>
      <c r="M49" s="38">
        <v>762</v>
      </c>
      <c r="N49" s="38">
        <v>823</v>
      </c>
      <c r="O49" s="38">
        <v>849</v>
      </c>
      <c r="P49" s="38">
        <v>843</v>
      </c>
      <c r="Q49" s="38">
        <v>854</v>
      </c>
      <c r="R49" s="38">
        <v>864</v>
      </c>
      <c r="S49" s="39">
        <v>934</v>
      </c>
    </row>
    <row r="50" spans="2:19" ht="12.95" customHeight="1" x14ac:dyDescent="0.15">
      <c r="B50" s="36" t="str">
        <f>IF(C50="","",INDEX($B$5:$C$43,MATCH(C50,$C$5:$C$43,0),1))</f>
        <v>37</v>
      </c>
      <c r="C50" s="37" t="str">
        <f>IF(県外・宿泊!C50="","",県外・宿泊!C50)</f>
        <v>対個人サービス</v>
      </c>
      <c r="D50" s="37" t="s">
        <v>5</v>
      </c>
      <c r="E50" s="38">
        <v>1548</v>
      </c>
      <c r="F50" s="38">
        <v>1550</v>
      </c>
      <c r="G50" s="38">
        <v>1480</v>
      </c>
      <c r="H50" s="38">
        <v>1578</v>
      </c>
      <c r="I50" s="38">
        <v>1682</v>
      </c>
      <c r="J50" s="38">
        <v>1805</v>
      </c>
      <c r="K50" s="38">
        <v>1881</v>
      </c>
      <c r="L50" s="38">
        <v>1888</v>
      </c>
      <c r="M50" s="38">
        <v>1866</v>
      </c>
      <c r="N50" s="38">
        <v>1871</v>
      </c>
      <c r="O50" s="38">
        <v>1984</v>
      </c>
      <c r="P50" s="38">
        <v>2014</v>
      </c>
      <c r="Q50" s="38">
        <v>2074</v>
      </c>
      <c r="R50" s="38">
        <v>2093</v>
      </c>
      <c r="S50" s="39">
        <v>2154</v>
      </c>
    </row>
    <row r="51" spans="2:19" ht="12.95" customHeight="1" x14ac:dyDescent="0.15">
      <c r="B51" s="36" t="str">
        <f>IF(C51="","",INDEX($B$5:$C$43,MATCH(C51,$C$5:$C$43,0),1))</f>
        <v/>
      </c>
      <c r="C51" s="37" t="str">
        <f>IF(県外・宿泊!C51="","",県外・宿泊!C51)</f>
        <v/>
      </c>
      <c r="D51" s="37" t="s">
        <v>82</v>
      </c>
      <c r="E51" s="38">
        <v>3145</v>
      </c>
      <c r="F51" s="38">
        <v>3306</v>
      </c>
      <c r="G51" s="38">
        <v>2910</v>
      </c>
      <c r="H51" s="38">
        <v>3775</v>
      </c>
      <c r="I51" s="38">
        <v>5178</v>
      </c>
      <c r="J51" s="38">
        <v>6264</v>
      </c>
      <c r="K51" s="38">
        <v>6228</v>
      </c>
      <c r="L51" s="38">
        <v>5858</v>
      </c>
      <c r="M51" s="38">
        <v>5828</v>
      </c>
      <c r="N51" s="38">
        <v>5383</v>
      </c>
      <c r="O51" s="38">
        <v>5770</v>
      </c>
      <c r="P51" s="38">
        <v>5816</v>
      </c>
      <c r="Q51" s="38">
        <v>5937</v>
      </c>
      <c r="R51" s="38">
        <v>5457</v>
      </c>
      <c r="S51" s="39">
        <v>5697</v>
      </c>
    </row>
    <row r="52" spans="2:19" ht="12.95" customHeight="1" x14ac:dyDescent="0.15">
      <c r="B52" s="36" t="str">
        <f t="shared" ref="B52:B68" si="4">IF(C52="","",INDEX($B$5:$C$43,MATCH(C52,$C$5:$C$43,0),1))</f>
        <v>01</v>
      </c>
      <c r="C52" s="37" t="str">
        <f>IF(県外・宿泊!C52="","",県外・宿泊!C52)</f>
        <v>農業</v>
      </c>
      <c r="D52" s="40" t="s">
        <v>7</v>
      </c>
      <c r="E52" s="41">
        <f t="shared" ref="E52:M52" si="5">E$51*E74/SUM(E$73,E$91)</f>
        <v>145.76963200052555</v>
      </c>
      <c r="F52" s="41">
        <f t="shared" si="5"/>
        <v>137.72321106073713</v>
      </c>
      <c r="G52" s="41">
        <f t="shared" si="5"/>
        <v>151.98638655843024</v>
      </c>
      <c r="H52" s="41">
        <f t="shared" si="5"/>
        <v>211.86850558064643</v>
      </c>
      <c r="I52" s="41">
        <f t="shared" si="5"/>
        <v>287.08959516616312</v>
      </c>
      <c r="J52" s="41">
        <f t="shared" si="5"/>
        <v>338.4224144041965</v>
      </c>
      <c r="K52" s="41">
        <f t="shared" si="5"/>
        <v>342.17213356849311</v>
      </c>
      <c r="L52" s="41">
        <f t="shared" si="5"/>
        <v>331.10805411079701</v>
      </c>
      <c r="M52" s="41">
        <f t="shared" si="5"/>
        <v>252.73393662189486</v>
      </c>
      <c r="N52" s="41">
        <f t="shared" ref="N52:N67" si="6">N$51*N74/SUM(N$73,N$91)</f>
        <v>284.54204437942741</v>
      </c>
      <c r="O52" s="41">
        <f t="shared" ref="O52:S52" si="7">O$51*O74/SUM(O$73,O$91)</f>
        <v>364.66999578636523</v>
      </c>
      <c r="P52" s="41">
        <f t="shared" si="7"/>
        <v>334.90998041999205</v>
      </c>
      <c r="Q52" s="41">
        <f t="shared" ref="Q52:R52" si="8">Q$51*Q74/SUM(Q$73,Q$91)</f>
        <v>279.67311271186526</v>
      </c>
      <c r="R52" s="41">
        <f t="shared" si="8"/>
        <v>254.53264906201659</v>
      </c>
      <c r="S52" s="42">
        <f t="shared" si="7"/>
        <v>282.82698990530639</v>
      </c>
    </row>
    <row r="53" spans="2:19" ht="12.95" customHeight="1" x14ac:dyDescent="0.15">
      <c r="B53" s="36" t="str">
        <f t="shared" si="4"/>
        <v>05</v>
      </c>
      <c r="C53" s="37" t="str">
        <f>IF(県外・宿泊!C53="","",県外・宿泊!C53)</f>
        <v>飲食料品</v>
      </c>
      <c r="D53" s="40" t="s">
        <v>8</v>
      </c>
      <c r="E53" s="41">
        <f t="shared" ref="E53:M53" si="9">E$51*E75/SUM(E$73,E$91)</f>
        <v>98.958340480143889</v>
      </c>
      <c r="F53" s="41">
        <f t="shared" si="9"/>
        <v>82.615476845987999</v>
      </c>
      <c r="G53" s="41">
        <f t="shared" si="9"/>
        <v>80.944710379690704</v>
      </c>
      <c r="H53" s="41">
        <f t="shared" si="9"/>
        <v>90.298533002188464</v>
      </c>
      <c r="I53" s="41">
        <f t="shared" si="9"/>
        <v>158.40612688821753</v>
      </c>
      <c r="J53" s="41">
        <f t="shared" si="9"/>
        <v>162.9237966966754</v>
      </c>
      <c r="K53" s="41">
        <f t="shared" si="9"/>
        <v>175.67892254073806</v>
      </c>
      <c r="L53" s="41">
        <f t="shared" si="9"/>
        <v>163.60519728695544</v>
      </c>
      <c r="M53" s="41">
        <f t="shared" si="9"/>
        <v>325.68910510179273</v>
      </c>
      <c r="N53" s="41">
        <f t="shared" si="6"/>
        <v>275.90416619002445</v>
      </c>
      <c r="O53" s="41">
        <f t="shared" ref="O53:S53" si="10">O$51*O75/SUM(O$73,O$91)</f>
        <v>255.89694014436671</v>
      </c>
      <c r="P53" s="41">
        <f t="shared" si="10"/>
        <v>256.78796741508216</v>
      </c>
      <c r="Q53" s="41">
        <f t="shared" ref="Q53:R53" si="11">Q$51*Q75/SUM(Q$73,Q$91)</f>
        <v>263.01618932228195</v>
      </c>
      <c r="R53" s="41">
        <f t="shared" si="11"/>
        <v>260.54468501508444</v>
      </c>
      <c r="S53" s="42">
        <f t="shared" si="10"/>
        <v>259.83247703133793</v>
      </c>
    </row>
    <row r="54" spans="2:19" ht="12.95" customHeight="1" x14ac:dyDescent="0.15">
      <c r="B54" s="36" t="str">
        <f t="shared" si="4"/>
        <v>03</v>
      </c>
      <c r="C54" s="37" t="str">
        <f>IF(県外・宿泊!C54="","",県外・宿泊!C54)</f>
        <v>漁業</v>
      </c>
      <c r="D54" s="40" t="s">
        <v>10</v>
      </c>
      <c r="E54" s="41">
        <f t="shared" ref="E54:M54" si="12">E$51*E76/SUM(E$73,E$91)</f>
        <v>134.29082470527396</v>
      </c>
      <c r="F54" s="41">
        <f t="shared" si="12"/>
        <v>137.09711464577896</v>
      </c>
      <c r="G54" s="41">
        <f t="shared" si="12"/>
        <v>147.32971855872077</v>
      </c>
      <c r="H54" s="41">
        <f t="shared" si="12"/>
        <v>175.85461453170763</v>
      </c>
      <c r="I54" s="41">
        <f t="shared" si="12"/>
        <v>213.04367371601208</v>
      </c>
      <c r="J54" s="41">
        <f t="shared" si="12"/>
        <v>250.41100163039627</v>
      </c>
      <c r="K54" s="41">
        <f t="shared" si="12"/>
        <v>237.13501151889014</v>
      </c>
      <c r="L54" s="41">
        <f t="shared" si="12"/>
        <v>182.46086247433985</v>
      </c>
      <c r="M54" s="41">
        <f t="shared" si="12"/>
        <v>223.10382468372242</v>
      </c>
      <c r="N54" s="41">
        <f t="shared" si="6"/>
        <v>197.22701881872172</v>
      </c>
      <c r="O54" s="41">
        <f t="shared" ref="O54:S54" si="13">O$51*O76/SUM(O$73,O$91)</f>
        <v>209.2396826889258</v>
      </c>
      <c r="P54" s="41">
        <f t="shared" si="13"/>
        <v>400.50165021240093</v>
      </c>
      <c r="Q54" s="41">
        <f t="shared" ref="Q54:R54" si="14">Q$51*Q76/SUM(Q$73,Q$91)</f>
        <v>185.97244724229768</v>
      </c>
      <c r="R54" s="41">
        <f t="shared" si="14"/>
        <v>198.30008702807987</v>
      </c>
      <c r="S54" s="42">
        <f t="shared" si="13"/>
        <v>182.95305967482579</v>
      </c>
    </row>
    <row r="55" spans="2:19" ht="12.95" customHeight="1" x14ac:dyDescent="0.15">
      <c r="B55" s="36" t="str">
        <f t="shared" si="4"/>
        <v>05</v>
      </c>
      <c r="C55" s="37" t="str">
        <f>IF(県外・宿泊!C55="","",県外・宿泊!C55)</f>
        <v>飲食料品</v>
      </c>
      <c r="D55" s="40" t="s">
        <v>11</v>
      </c>
      <c r="E55" s="41">
        <f t="shared" ref="E55:M55" si="15">E$51*E77/SUM(E$73,E$91)</f>
        <v>122.03311002802451</v>
      </c>
      <c r="F55" s="41">
        <f t="shared" si="15"/>
        <v>113.55448196985809</v>
      </c>
      <c r="G55" s="41">
        <f t="shared" si="15"/>
        <v>111.6982637997737</v>
      </c>
      <c r="H55" s="41">
        <f t="shared" si="15"/>
        <v>160.34749194277725</v>
      </c>
      <c r="I55" s="41">
        <f t="shared" si="15"/>
        <v>173.58032628398792</v>
      </c>
      <c r="J55" s="41">
        <f t="shared" si="15"/>
        <v>235.85652512936841</v>
      </c>
      <c r="K55" s="41">
        <f t="shared" si="15"/>
        <v>205.14561058556467</v>
      </c>
      <c r="L55" s="41">
        <f t="shared" si="15"/>
        <v>208.44168519201534</v>
      </c>
      <c r="M55" s="41">
        <f t="shared" si="15"/>
        <v>414.94516703541103</v>
      </c>
      <c r="N55" s="41">
        <f t="shared" si="6"/>
        <v>351.51651845923317</v>
      </c>
      <c r="O55" s="41">
        <f t="shared" ref="O55:S55" si="16">O$51*O77/SUM(O$73,O$91)</f>
        <v>326.026252977875</v>
      </c>
      <c r="P55" s="41">
        <f t="shared" si="16"/>
        <v>327.16146890585196</v>
      </c>
      <c r="Q55" s="41">
        <f t="shared" ref="Q55:R55" si="17">Q$51*Q77/SUM(Q$73,Q$91)</f>
        <v>335.09655343626298</v>
      </c>
      <c r="R55" s="41">
        <f t="shared" si="17"/>
        <v>331.94772606834016</v>
      </c>
      <c r="S55" s="42">
        <f t="shared" si="16"/>
        <v>331.04033538148468</v>
      </c>
    </row>
    <row r="56" spans="2:19" ht="12.95" customHeight="1" x14ac:dyDescent="0.15">
      <c r="B56" s="36" t="str">
        <f t="shared" si="4"/>
        <v>05</v>
      </c>
      <c r="C56" s="37" t="str">
        <f>IF(県外・宿泊!C56="","",県外・宿泊!C56)</f>
        <v>飲食料品</v>
      </c>
      <c r="D56" s="40" t="s">
        <v>12</v>
      </c>
      <c r="E56" s="41">
        <f t="shared" ref="E56:M56" si="18">E$51*E78/SUM(E$73,E$91)</f>
        <v>565.51983017801695</v>
      </c>
      <c r="F56" s="41">
        <f t="shared" si="18"/>
        <v>563.0498598618509</v>
      </c>
      <c r="G56" s="41">
        <f t="shared" si="18"/>
        <v>567.66155112897866</v>
      </c>
      <c r="H56" s="41">
        <f t="shared" si="18"/>
        <v>696.20878554837657</v>
      </c>
      <c r="I56" s="41">
        <f t="shared" si="18"/>
        <v>944.72166767371596</v>
      </c>
      <c r="J56" s="41">
        <f t="shared" si="18"/>
        <v>1165.1660168710569</v>
      </c>
      <c r="K56" s="41">
        <f t="shared" si="18"/>
        <v>1099.6750744719454</v>
      </c>
      <c r="L56" s="41">
        <f t="shared" si="18"/>
        <v>1078.0701104748377</v>
      </c>
      <c r="M56" s="41">
        <f t="shared" si="18"/>
        <v>598.45882736865008</v>
      </c>
      <c r="N56" s="41">
        <f t="shared" si="6"/>
        <v>505.19629826918646</v>
      </c>
      <c r="O56" s="41">
        <f t="shared" ref="O56:S56" si="19">O$51*O78/SUM(O$73,O$91)</f>
        <v>572.66390516884144</v>
      </c>
      <c r="P56" s="41">
        <f t="shared" si="19"/>
        <v>502.97036796416376</v>
      </c>
      <c r="Q56" s="41">
        <f t="shared" ref="Q56:R56" si="20">Q$51*Q78/SUM(Q$73,Q$91)</f>
        <v>599.94298691741699</v>
      </c>
      <c r="R56" s="41">
        <f t="shared" si="20"/>
        <v>580.6390482900124</v>
      </c>
      <c r="S56" s="42">
        <f t="shared" si="19"/>
        <v>555.27598043594787</v>
      </c>
    </row>
    <row r="57" spans="2:19" ht="12.95" customHeight="1" x14ac:dyDescent="0.15">
      <c r="B57" s="36" t="str">
        <f t="shared" si="4"/>
        <v>05</v>
      </c>
      <c r="C57" s="37" t="str">
        <f>IF(県外・宿泊!C57="","",県外・宿泊!C57)</f>
        <v>飲食料品</v>
      </c>
      <c r="D57" s="40" t="s">
        <v>13</v>
      </c>
      <c r="E57" s="41">
        <f t="shared" ref="E57:M57" si="21">E$51*E79/SUM(E$73,E$91)</f>
        <v>366.74716642236439</v>
      </c>
      <c r="F57" s="41">
        <f t="shared" si="21"/>
        <v>338.29837044455775</v>
      </c>
      <c r="G57" s="41">
        <f t="shared" si="21"/>
        <v>339.82399523077618</v>
      </c>
      <c r="H57" s="41">
        <f t="shared" si="21"/>
        <v>462.99428782540872</v>
      </c>
      <c r="I57" s="41">
        <f t="shared" si="21"/>
        <v>496.46225981873113</v>
      </c>
      <c r="J57" s="41">
        <f t="shared" si="21"/>
        <v>712.44779187637346</v>
      </c>
      <c r="K57" s="41">
        <f t="shared" si="21"/>
        <v>710.9437051164125</v>
      </c>
      <c r="L57" s="41">
        <f t="shared" si="21"/>
        <v>645.79446976013298</v>
      </c>
      <c r="M57" s="41">
        <f t="shared" si="21"/>
        <v>423.00770945457117</v>
      </c>
      <c r="N57" s="41">
        <f t="shared" si="6"/>
        <v>371.42909706707798</v>
      </c>
      <c r="O57" s="41">
        <f t="shared" ref="O57:S57" si="22">O$51*O79/SUM(O$73,O$91)</f>
        <v>448.36787817372016</v>
      </c>
      <c r="P57" s="41">
        <f t="shared" si="22"/>
        <v>399.16560092318571</v>
      </c>
      <c r="Q57" s="41">
        <f t="shared" ref="Q57:R57" si="23">Q$51*Q79/SUM(Q$73,Q$91)</f>
        <v>483.691831829036</v>
      </c>
      <c r="R57" s="41">
        <f t="shared" si="23"/>
        <v>408.54913196044919</v>
      </c>
      <c r="S57" s="42">
        <f t="shared" si="22"/>
        <v>402.67655440414507</v>
      </c>
    </row>
    <row r="58" spans="2:19" ht="12.95" customHeight="1" x14ac:dyDescent="0.15">
      <c r="B58" s="36" t="str">
        <f t="shared" si="4"/>
        <v>06</v>
      </c>
      <c r="C58" s="37" t="str">
        <f>IF(県外・宿泊!C58="","",県外・宿泊!C58)</f>
        <v>繊維製品</v>
      </c>
      <c r="D58" s="40" t="s">
        <v>15</v>
      </c>
      <c r="E58" s="41">
        <f t="shared" ref="E58:M58" si="24">E$51*E80/SUM(E$73,E$91)</f>
        <v>239.03427942614576</v>
      </c>
      <c r="F58" s="41">
        <f t="shared" si="24"/>
        <v>413.46017643760359</v>
      </c>
      <c r="G58" s="41">
        <f t="shared" si="24"/>
        <v>249.19837644739687</v>
      </c>
      <c r="H58" s="41">
        <f t="shared" si="24"/>
        <v>395.43625822356989</v>
      </c>
      <c r="I58" s="41">
        <f t="shared" si="24"/>
        <v>503.90335347432023</v>
      </c>
      <c r="J58" s="41">
        <f t="shared" si="24"/>
        <v>545.13915077621039</v>
      </c>
      <c r="K58" s="41">
        <f t="shared" si="24"/>
        <v>589.28704399118999</v>
      </c>
      <c r="L58" s="41">
        <f t="shared" si="24"/>
        <v>470.84477786512934</v>
      </c>
      <c r="M58" s="41">
        <f t="shared" si="24"/>
        <v>426.01147525981639</v>
      </c>
      <c r="N58" s="41">
        <f t="shared" si="6"/>
        <v>391.32555593541053</v>
      </c>
      <c r="O58" s="41">
        <f t="shared" ref="O58:S58" si="25">O$51*O80/SUM(O$73,O$91)</f>
        <v>454.76753620765908</v>
      </c>
      <c r="P58" s="41">
        <f t="shared" si="25"/>
        <v>397.90261682947448</v>
      </c>
      <c r="Q58" s="41">
        <f t="shared" ref="Q58:R58" si="26">Q$51*Q80/SUM(Q$73,Q$91)</f>
        <v>424.63130569308771</v>
      </c>
      <c r="R58" s="41">
        <f t="shared" si="26"/>
        <v>359.2256429209973</v>
      </c>
      <c r="S58" s="42">
        <f t="shared" si="25"/>
        <v>363.53109701625868</v>
      </c>
    </row>
    <row r="59" spans="2:19" ht="12.95" customHeight="1" x14ac:dyDescent="0.15">
      <c r="B59" s="36" t="str">
        <f t="shared" si="4"/>
        <v>22</v>
      </c>
      <c r="C59" s="37" t="str">
        <f>IF(県外・宿泊!C59="","",県外・宿泊!C59)</f>
        <v>その他の製造工業製品</v>
      </c>
      <c r="D59" s="40" t="s">
        <v>17</v>
      </c>
      <c r="E59" s="41">
        <f t="shared" ref="E59:M59" si="27">E$51*E81/SUM(E$73,E$91)</f>
        <v>113.51616365816855</v>
      </c>
      <c r="F59" s="41">
        <f t="shared" si="27"/>
        <v>175.00491497717871</v>
      </c>
      <c r="G59" s="41">
        <f t="shared" si="27"/>
        <v>77.103443947957373</v>
      </c>
      <c r="H59" s="41">
        <f t="shared" si="27"/>
        <v>119.63226552205278</v>
      </c>
      <c r="I59" s="41">
        <f t="shared" si="27"/>
        <v>256.45439879154077</v>
      </c>
      <c r="J59" s="41">
        <f t="shared" si="27"/>
        <v>256.89267739420148</v>
      </c>
      <c r="K59" s="41">
        <f t="shared" si="27"/>
        <v>157.04471692222006</v>
      </c>
      <c r="L59" s="41">
        <f t="shared" si="27"/>
        <v>174.42428524491442</v>
      </c>
      <c r="M59" s="41">
        <f t="shared" si="27"/>
        <v>177.43350271687049</v>
      </c>
      <c r="N59" s="41">
        <f t="shared" si="6"/>
        <v>152.49957385573109</v>
      </c>
      <c r="O59" s="41">
        <f t="shared" ref="O59:S59" si="28">O$51*O81/SUM(O$73,O$91)</f>
        <v>129.83168096168379</v>
      </c>
      <c r="P59" s="41">
        <f t="shared" si="28"/>
        <v>106.24723214782458</v>
      </c>
      <c r="Q59" s="41">
        <f t="shared" ref="Q59:R59" si="29">Q$51*Q81/SUM(Q$73,Q$91)</f>
        <v>237.71214949938741</v>
      </c>
      <c r="R59" s="41">
        <f t="shared" si="29"/>
        <v>148.47353255349182</v>
      </c>
      <c r="S59" s="42">
        <f t="shared" si="28"/>
        <v>148.7103269608719</v>
      </c>
    </row>
    <row r="60" spans="2:19" ht="12.95" customHeight="1" x14ac:dyDescent="0.15">
      <c r="B60" s="36" t="str">
        <f t="shared" si="4"/>
        <v>11</v>
      </c>
      <c r="C60" s="37" t="str">
        <f>IF(県外・宿泊!C60="","",県外・宿泊!C60)</f>
        <v>窯業・土石製品</v>
      </c>
      <c r="D60" s="40" t="s">
        <v>19</v>
      </c>
      <c r="E60" s="41">
        <f t="shared" ref="E60:M60" si="30">E$51*E82/SUM(E$73,E$91)</f>
        <v>35.314150063768231</v>
      </c>
      <c r="F60" s="41">
        <f t="shared" si="30"/>
        <v>66.966681740195099</v>
      </c>
      <c r="G60" s="41">
        <f t="shared" si="30"/>
        <v>49.390795449888515</v>
      </c>
      <c r="H60" s="41">
        <f t="shared" si="30"/>
        <v>34.323296020946962</v>
      </c>
      <c r="I60" s="41">
        <f t="shared" si="30"/>
        <v>48.239353474320239</v>
      </c>
      <c r="J60" s="41">
        <f t="shared" si="30"/>
        <v>73.278088892039406</v>
      </c>
      <c r="K60" s="41">
        <f t="shared" si="30"/>
        <v>102.3158623133982</v>
      </c>
      <c r="L60" s="41">
        <f t="shared" si="30"/>
        <v>40.477757226258802</v>
      </c>
      <c r="M60" s="41">
        <f t="shared" si="30"/>
        <v>31.194887759665306</v>
      </c>
      <c r="N60" s="41">
        <f t="shared" si="6"/>
        <v>42.245202299270943</v>
      </c>
      <c r="O60" s="41">
        <f t="shared" ref="O60:S60" si="31">O$51*O82/SUM(O$73,O$91)</f>
        <v>60.399912244961918</v>
      </c>
      <c r="P60" s="41">
        <f t="shared" si="31"/>
        <v>48.118650181891276</v>
      </c>
      <c r="Q60" s="41">
        <f t="shared" ref="Q60:R60" si="32">Q$51*Q82/SUM(Q$73,Q$91)</f>
        <v>37.885998595570996</v>
      </c>
      <c r="R60" s="41">
        <f t="shared" si="32"/>
        <v>26.131710951752275</v>
      </c>
      <c r="S60" s="42">
        <f t="shared" si="31"/>
        <v>55.74940816508844</v>
      </c>
    </row>
    <row r="61" spans="2:19" ht="12.95" customHeight="1" x14ac:dyDescent="0.15">
      <c r="B61" s="36" t="str">
        <f t="shared" si="4"/>
        <v>22</v>
      </c>
      <c r="C61" s="37" t="str">
        <f>IF(県外・宿泊!C61="","",県外・宿泊!C61)</f>
        <v>その他の製造工業製品</v>
      </c>
      <c r="D61" s="40" t="s">
        <v>20</v>
      </c>
      <c r="E61" s="41">
        <f t="shared" ref="E61:M61" si="33">E$51*E83/SUM(E$73,E$91)</f>
        <v>20.353200415384759</v>
      </c>
      <c r="F61" s="41">
        <f t="shared" si="33"/>
        <v>18.40519272885858</v>
      </c>
      <c r="G61" s="41">
        <f t="shared" si="33"/>
        <v>23.011699567532546</v>
      </c>
      <c r="H61" s="41">
        <f t="shared" si="33"/>
        <v>33.181043876694034</v>
      </c>
      <c r="I61" s="41">
        <f t="shared" si="33"/>
        <v>45.173226586102722</v>
      </c>
      <c r="J61" s="41">
        <f t="shared" si="33"/>
        <v>31.736159353512441</v>
      </c>
      <c r="K61" s="41">
        <f t="shared" si="33"/>
        <v>69.57315128142379</v>
      </c>
      <c r="L61" s="41">
        <f t="shared" si="33"/>
        <v>54.996136904233481</v>
      </c>
      <c r="M61" s="41">
        <f t="shared" si="33"/>
        <v>109.48089002930234</v>
      </c>
      <c r="N61" s="41">
        <f t="shared" si="6"/>
        <v>92.745606789135891</v>
      </c>
      <c r="O61" s="41">
        <f t="shared" ref="O61:S61" si="34">O$51*O83/SUM(O$73,O$91)</f>
        <v>86.020147201498034</v>
      </c>
      <c r="P61" s="41">
        <f t="shared" si="34"/>
        <v>86.319667379208056</v>
      </c>
      <c r="Q61" s="41">
        <f t="shared" ref="Q61:R61" si="35">Q$51*Q83/SUM(Q$73,Q$91)</f>
        <v>88.413293684230169</v>
      </c>
      <c r="R61" s="41">
        <f t="shared" si="35"/>
        <v>87.58249373721118</v>
      </c>
      <c r="S61" s="42">
        <f t="shared" si="34"/>
        <v>87.343083935884906</v>
      </c>
    </row>
    <row r="62" spans="2:19" ht="12.95" customHeight="1" x14ac:dyDescent="0.15">
      <c r="B62" s="36" t="str">
        <f t="shared" si="4"/>
        <v>07</v>
      </c>
      <c r="C62" s="37" t="str">
        <f>IF(県外・宿泊!C62="","",県外・宿泊!C62)</f>
        <v>パルプ・紙・木製品</v>
      </c>
      <c r="D62" s="40" t="s">
        <v>22</v>
      </c>
      <c r="E62" s="41">
        <f t="shared" ref="E62:M62" si="36">E$51*E84/SUM(E$73,E$91)</f>
        <v>45.405446866662231</v>
      </c>
      <c r="F62" s="41">
        <f t="shared" si="36"/>
        <v>36.011840075376561</v>
      </c>
      <c r="G62" s="41">
        <f t="shared" si="36"/>
        <v>53.22168678221437</v>
      </c>
      <c r="H62" s="41">
        <f t="shared" si="36"/>
        <v>33.886587614920337</v>
      </c>
      <c r="I62" s="41">
        <f t="shared" si="36"/>
        <v>43.973891238670696</v>
      </c>
      <c r="J62" s="41">
        <f t="shared" si="36"/>
        <v>85.828241298646063</v>
      </c>
      <c r="K62" s="41">
        <f t="shared" si="36"/>
        <v>77.030337296731673</v>
      </c>
      <c r="L62" s="41">
        <f t="shared" si="36"/>
        <v>65.375598889668851</v>
      </c>
      <c r="M62" s="41">
        <f t="shared" si="36"/>
        <v>130.14330015766356</v>
      </c>
      <c r="N62" s="41">
        <f t="shared" si="6"/>
        <v>110.2495544147712</v>
      </c>
      <c r="O62" s="41">
        <f t="shared" ref="O62:S62" si="37">O$51*O84/SUM(O$73,O$91)</f>
        <v>102.25479381702739</v>
      </c>
      <c r="P62" s="41">
        <f t="shared" si="37"/>
        <v>102.6108426615386</v>
      </c>
      <c r="Q62" s="41">
        <f t="shared" ref="Q62:R62" si="38">Q$51*Q84/SUM(Q$73,Q$91)</f>
        <v>105.09960062249003</v>
      </c>
      <c r="R62" s="41">
        <f t="shared" si="38"/>
        <v>104.11200318108335</v>
      </c>
      <c r="S62" s="42">
        <f t="shared" si="37"/>
        <v>103.8274093891773</v>
      </c>
    </row>
    <row r="63" spans="2:19" ht="12.95" customHeight="1" x14ac:dyDescent="0.15">
      <c r="B63" s="36" t="str">
        <f t="shared" si="4"/>
        <v>08</v>
      </c>
      <c r="C63" s="37" t="str">
        <f>IF(県外・宿泊!C63="","",県外・宿泊!C63)</f>
        <v>化学製品</v>
      </c>
      <c r="D63" s="40" t="s">
        <v>24</v>
      </c>
      <c r="E63" s="41">
        <f t="shared" ref="E63:M63" si="39">E$51*E85/SUM(E$73,E$91)</f>
        <v>9.9805001753370508</v>
      </c>
      <c r="F63" s="41">
        <f t="shared" si="39"/>
        <v>20.597021804368936</v>
      </c>
      <c r="G63" s="41">
        <f t="shared" si="39"/>
        <v>10.340054479636258</v>
      </c>
      <c r="H63" s="41">
        <f t="shared" si="39"/>
        <v>10.713231310142485</v>
      </c>
      <c r="I63" s="41">
        <f t="shared" si="39"/>
        <v>23.762483383685801</v>
      </c>
      <c r="J63" s="41">
        <f t="shared" si="39"/>
        <v>28.405897781243354</v>
      </c>
      <c r="K63" s="41">
        <f t="shared" si="39"/>
        <v>29.098792415253879</v>
      </c>
      <c r="L63" s="41">
        <f t="shared" si="39"/>
        <v>29.353075604472441</v>
      </c>
      <c r="M63" s="41">
        <f t="shared" si="39"/>
        <v>51.96967672090048</v>
      </c>
      <c r="N63" s="41">
        <f t="shared" si="6"/>
        <v>33.296289523688372</v>
      </c>
      <c r="O63" s="41">
        <f t="shared" ref="O63:S63" si="40">O$51*O85/SUM(O$73,O$91)</f>
        <v>32.319780055229955</v>
      </c>
      <c r="P63" s="41">
        <f t="shared" si="40"/>
        <v>46.459026455444267</v>
      </c>
      <c r="Q63" s="41">
        <f t="shared" ref="Q63:R63" si="41">Q$51*Q85/SUM(Q$73,Q$91)</f>
        <v>67.28101752763051</v>
      </c>
      <c r="R63" s="41">
        <f t="shared" si="41"/>
        <v>39.529866531571571</v>
      </c>
      <c r="S63" s="42">
        <f t="shared" si="40"/>
        <v>54.646719224584601</v>
      </c>
    </row>
    <row r="64" spans="2:19" ht="12.95" customHeight="1" x14ac:dyDescent="0.15">
      <c r="B64" s="36" t="str">
        <f t="shared" si="4"/>
        <v>22</v>
      </c>
      <c r="C64" s="37" t="str">
        <f>IF(県外・宿泊!C64="","",県外・宿泊!C64)</f>
        <v>その他の製造工業製品</v>
      </c>
      <c r="D64" s="40" t="s">
        <v>25</v>
      </c>
      <c r="E64" s="41">
        <f t="shared" ref="E64:M64" si="42">E$51*E86/SUM(E$73,E$91)</f>
        <v>2.406675939386079</v>
      </c>
      <c r="F64" s="41">
        <f t="shared" si="42"/>
        <v>1.2266857552497994</v>
      </c>
      <c r="G64" s="41">
        <f t="shared" si="42"/>
        <v>1.3023927845488883</v>
      </c>
      <c r="H64" s="41">
        <f t="shared" si="42"/>
        <v>0.80423241466223605</v>
      </c>
      <c r="I64" s="41">
        <f t="shared" si="42"/>
        <v>1.1159033232628399</v>
      </c>
      <c r="J64" s="41">
        <f t="shared" si="42"/>
        <v>4.1566598142766003</v>
      </c>
      <c r="K64" s="41">
        <f t="shared" si="42"/>
        <v>5.0220673243263771</v>
      </c>
      <c r="L64" s="41">
        <f t="shared" si="42"/>
        <v>3.0720205153173898</v>
      </c>
      <c r="M64" s="41">
        <f t="shared" si="42"/>
        <v>0</v>
      </c>
      <c r="N64" s="41">
        <f t="shared" si="6"/>
        <v>0</v>
      </c>
      <c r="O64" s="41">
        <f t="shared" ref="O64:S64" si="43">O$51*O86/SUM(O$73,O$91)</f>
        <v>0</v>
      </c>
      <c r="P64" s="41">
        <f t="shared" si="43"/>
        <v>0</v>
      </c>
      <c r="Q64" s="41">
        <f t="shared" ref="Q64:R64" si="44">Q$51*Q86/SUM(Q$73,Q$91)</f>
        <v>0</v>
      </c>
      <c r="R64" s="41">
        <f t="shared" si="44"/>
        <v>0</v>
      </c>
      <c r="S64" s="42">
        <f t="shared" si="43"/>
        <v>0</v>
      </c>
    </row>
    <row r="65" spans="2:19" ht="12.95" customHeight="1" x14ac:dyDescent="0.15">
      <c r="B65" s="36" t="str">
        <f t="shared" si="4"/>
        <v>19</v>
      </c>
      <c r="C65" s="37" t="str">
        <f>IF(県外・宿泊!C65="","",県外・宿泊!C65)</f>
        <v>電気機械</v>
      </c>
      <c r="D65" s="40" t="s">
        <v>27</v>
      </c>
      <c r="E65" s="41">
        <f t="shared" ref="E65:M65" si="45">E$51*E87/SUM(E$73,E$91)</f>
        <v>87.314572400992105</v>
      </c>
      <c r="F65" s="41">
        <f t="shared" si="45"/>
        <v>47.075607742429504</v>
      </c>
      <c r="G65" s="41">
        <f t="shared" si="45"/>
        <v>18.301141978794455</v>
      </c>
      <c r="H65" s="41">
        <f t="shared" si="45"/>
        <v>7.8299376742997833</v>
      </c>
      <c r="I65" s="41">
        <f t="shared" si="45"/>
        <v>46.356918429003024</v>
      </c>
      <c r="J65" s="41">
        <f t="shared" si="45"/>
        <v>35.047919472602253</v>
      </c>
      <c r="K65" s="41">
        <f t="shared" si="45"/>
        <v>9.6587201795765445</v>
      </c>
      <c r="L65" s="41">
        <f t="shared" si="45"/>
        <v>33.481270712316054</v>
      </c>
      <c r="M65" s="41">
        <f t="shared" si="45"/>
        <v>66.651214489470959</v>
      </c>
      <c r="N65" s="41">
        <f t="shared" si="6"/>
        <v>56.462888906039531</v>
      </c>
      <c r="O65" s="41">
        <f t="shared" ref="O65:S65" si="46">O$51*O87/SUM(O$73,O$91)</f>
        <v>52.368475265485984</v>
      </c>
      <c r="P65" s="41">
        <f t="shared" si="46"/>
        <v>52.550821094087958</v>
      </c>
      <c r="Q65" s="41">
        <f t="shared" ref="Q65:R65" si="47">Q$51*Q87/SUM(Q$73,Q$91)</f>
        <v>53.825406420161578</v>
      </c>
      <c r="R65" s="41">
        <f t="shared" si="47"/>
        <v>53.319621114143473</v>
      </c>
      <c r="S65" s="42">
        <f t="shared" si="46"/>
        <v>53.173870070150251</v>
      </c>
    </row>
    <row r="66" spans="2:19" ht="12.95" customHeight="1" x14ac:dyDescent="0.15">
      <c r="B66" s="36" t="str">
        <f t="shared" si="4"/>
        <v>22</v>
      </c>
      <c r="C66" s="37" t="str">
        <f>IF(県外・宿泊!C66="","",県外・宿泊!C66)</f>
        <v>その他の製造工業製品</v>
      </c>
      <c r="D66" s="40" t="s">
        <v>28</v>
      </c>
      <c r="E66" s="41">
        <f t="shared" ref="E66:M66" si="48">E$51*E88/SUM(E$73,E$91)</f>
        <v>6.657661562724587</v>
      </c>
      <c r="F66" s="41">
        <f t="shared" si="48"/>
        <v>7.7473989990697332</v>
      </c>
      <c r="G66" s="41">
        <f t="shared" si="48"/>
        <v>16.701848458215515</v>
      </c>
      <c r="H66" s="41">
        <f t="shared" si="48"/>
        <v>10.482691701633158</v>
      </c>
      <c r="I66" s="41">
        <f t="shared" si="48"/>
        <v>2.3986706948640482</v>
      </c>
      <c r="J66" s="41">
        <f t="shared" si="48"/>
        <v>27.073793152335721</v>
      </c>
      <c r="K66" s="41">
        <f t="shared" si="48"/>
        <v>9.5127298503810103</v>
      </c>
      <c r="L66" s="41">
        <f t="shared" si="48"/>
        <v>37.732775544160191</v>
      </c>
      <c r="M66" s="41">
        <f t="shared" si="48"/>
        <v>75.114691365395785</v>
      </c>
      <c r="N66" s="41">
        <f t="shared" si="6"/>
        <v>63.632636048151532</v>
      </c>
      <c r="O66" s="41">
        <f t="shared" ref="O66:S66" si="49">O$51*O88/SUM(O$73,O$91)</f>
        <v>59.018307272776674</v>
      </c>
      <c r="P66" s="41">
        <f t="shared" si="49"/>
        <v>59.223807663761576</v>
      </c>
      <c r="Q66" s="41">
        <f t="shared" ref="Q66:R66" si="50">Q$51*Q88/SUM(Q$73,Q$91)</f>
        <v>60.660241855099628</v>
      </c>
      <c r="R66" s="41">
        <f t="shared" si="50"/>
        <v>60.090231129117981</v>
      </c>
      <c r="S66" s="42">
        <f t="shared" si="49"/>
        <v>59.925972386504</v>
      </c>
    </row>
    <row r="67" spans="2:19" ht="12.95" customHeight="1" x14ac:dyDescent="0.15">
      <c r="B67" s="36" t="str">
        <f t="shared" si="4"/>
        <v>22</v>
      </c>
      <c r="C67" s="37" t="str">
        <f>IF(県外・宿泊!C67="","",県外・宿泊!C67)</f>
        <v>その他の製造工業製品</v>
      </c>
      <c r="D67" s="40" t="s">
        <v>29</v>
      </c>
      <c r="E67" s="41">
        <f t="shared" ref="E67:M67" si="51">E$51*E89/SUM(E$73,E$91)</f>
        <v>90.345375176111972</v>
      </c>
      <c r="F67" s="41">
        <f t="shared" si="51"/>
        <v>125.76557140361507</v>
      </c>
      <c r="G67" s="41">
        <f t="shared" si="51"/>
        <v>93.898076080578562</v>
      </c>
      <c r="H67" s="41">
        <f t="shared" si="51"/>
        <v>118.51482589114642</v>
      </c>
      <c r="I67" s="41">
        <f t="shared" si="51"/>
        <v>180.06195166163141</v>
      </c>
      <c r="J67" s="41">
        <f t="shared" si="51"/>
        <v>293.16169277663573</v>
      </c>
      <c r="K67" s="41">
        <f t="shared" si="51"/>
        <v>224.98861612982168</v>
      </c>
      <c r="L67" s="41">
        <f t="shared" si="51"/>
        <v>215.85099121674247</v>
      </c>
      <c r="M67" s="41">
        <f t="shared" si="51"/>
        <v>429.69488335637959</v>
      </c>
      <c r="N67" s="41">
        <f t="shared" si="6"/>
        <v>364.01158851017738</v>
      </c>
      <c r="O67" s="41">
        <f t="shared" ref="O67:S67" si="52">O$51*O89/SUM(O$73,O$91)</f>
        <v>337.61524141933245</v>
      </c>
      <c r="P67" s="41">
        <f t="shared" si="52"/>
        <v>338.79080993900322</v>
      </c>
      <c r="Q67" s="41">
        <f t="shared" ref="Q67:R67" si="53">Q$51*Q89/SUM(Q$73,Q$91)</f>
        <v>347.00795642628105</v>
      </c>
      <c r="R67" s="41">
        <f t="shared" si="53"/>
        <v>343.74720026845966</v>
      </c>
      <c r="S67" s="42">
        <f t="shared" si="52"/>
        <v>342.80755530733694</v>
      </c>
    </row>
    <row r="68" spans="2:19" ht="12.95" customHeight="1" x14ac:dyDescent="0.15">
      <c r="B68" s="43" t="str">
        <f t="shared" si="4"/>
        <v>37</v>
      </c>
      <c r="C68" s="44" t="str">
        <f>IF(県外・宿泊!C68="","",県外・宿泊!C68)</f>
        <v>対個人サービス</v>
      </c>
      <c r="D68" s="45" t="s">
        <v>30</v>
      </c>
      <c r="E68" s="46">
        <f t="shared" ref="E68:M68" si="54">E$51*E91/SUM(E$73,E$91)</f>
        <v>1061.3530705009741</v>
      </c>
      <c r="F68" s="46">
        <f t="shared" si="54"/>
        <v>1021.4003935072924</v>
      </c>
      <c r="G68" s="46">
        <f t="shared" si="54"/>
        <v>918.085858366872</v>
      </c>
      <c r="H68" s="46">
        <f t="shared" si="54"/>
        <v>1212.6234113188304</v>
      </c>
      <c r="I68" s="46">
        <f t="shared" si="54"/>
        <v>1753.2509848942598</v>
      </c>
      <c r="J68" s="46">
        <f t="shared" si="54"/>
        <v>2018.0460055291699</v>
      </c>
      <c r="K68" s="46">
        <f t="shared" si="54"/>
        <v>2183.7233441068006</v>
      </c>
      <c r="L68" s="46">
        <f t="shared" si="54"/>
        <v>2122.9002083930127</v>
      </c>
      <c r="M68" s="46">
        <f t="shared" si="54"/>
        <v>2092.361876444983</v>
      </c>
      <c r="N68" s="46">
        <f>N$51*N91/SUM(N$73,N$91)</f>
        <v>2090.7202402626831</v>
      </c>
      <c r="O68" s="46">
        <f t="shared" ref="O68:S68" si="55">O$51*O91/SUM(O$73,O$91)</f>
        <v>2278.5394706142506</v>
      </c>
      <c r="P68" s="46">
        <f t="shared" si="55"/>
        <v>2356.2899276921612</v>
      </c>
      <c r="Q68" s="46">
        <f t="shared" ref="Q68:R68" si="56">Q$51*Q91/SUM(Q$73,Q$91)</f>
        <v>2367.0840280370776</v>
      </c>
      <c r="R68" s="46">
        <f t="shared" si="56"/>
        <v>2200.2743701881886</v>
      </c>
      <c r="S68" s="47">
        <f t="shared" si="55"/>
        <v>2412.6834018224049</v>
      </c>
    </row>
    <row r="70" spans="2:19" ht="20.100000000000001" customHeight="1" x14ac:dyDescent="0.15">
      <c r="B70" s="2" t="s">
        <v>85</v>
      </c>
    </row>
    <row r="71" spans="2:19" ht="12.95" customHeight="1" x14ac:dyDescent="0.15">
      <c r="B71" s="3" t="s">
        <v>72</v>
      </c>
    </row>
    <row r="72" spans="2:19" ht="27.95" customHeight="1" x14ac:dyDescent="0.15">
      <c r="B72" s="30"/>
      <c r="C72" s="5"/>
      <c r="D72" s="31" t="s">
        <v>1</v>
      </c>
      <c r="E72" s="112">
        <f>県外・宿泊!E4</f>
        <v>2010</v>
      </c>
      <c r="F72" s="112">
        <f>県外・宿泊!F4</f>
        <v>2011</v>
      </c>
      <c r="G72" s="112">
        <f>県外・宿泊!G4</f>
        <v>2012</v>
      </c>
      <c r="H72" s="112">
        <f>県外・宿泊!H4</f>
        <v>2013</v>
      </c>
      <c r="I72" s="112">
        <f>県外・宿泊!I4</f>
        <v>2014</v>
      </c>
      <c r="J72" s="112">
        <f>県外・宿泊!J4</f>
        <v>2015</v>
      </c>
      <c r="K72" s="112">
        <f>県外・宿泊!K4</f>
        <v>2016</v>
      </c>
      <c r="L72" s="112">
        <f>県外・宿泊!L4</f>
        <v>2017</v>
      </c>
      <c r="M72" s="112">
        <f>県外・宿泊!M4</f>
        <v>2018</v>
      </c>
      <c r="N72" s="112">
        <f>県外・宿泊!N4</f>
        <v>2019</v>
      </c>
      <c r="O72" s="112">
        <f>県外・宿泊!O4</f>
        <v>2020</v>
      </c>
      <c r="P72" s="112">
        <f>県外・宿泊!P4</f>
        <v>2021</v>
      </c>
      <c r="Q72" s="112">
        <f>県外・宿泊!Q4</f>
        <v>2022</v>
      </c>
      <c r="R72" s="112">
        <f>県外・宿泊!R4</f>
        <v>2023</v>
      </c>
      <c r="S72" s="114">
        <f>県外・宿泊!S4</f>
        <v>2024</v>
      </c>
    </row>
    <row r="73" spans="2:19" ht="12.95" customHeight="1" x14ac:dyDescent="0.15">
      <c r="B73" s="36"/>
      <c r="C73" s="37"/>
      <c r="D73" s="37" t="s">
        <v>33</v>
      </c>
      <c r="E73" s="38">
        <v>708232.15061335464</v>
      </c>
      <c r="F73" s="38">
        <v>749643.54218208243</v>
      </c>
      <c r="G73" s="38">
        <v>679442.82512542023</v>
      </c>
      <c r="H73" s="38">
        <v>723964.82659994438</v>
      </c>
      <c r="I73" s="38">
        <v>656774</v>
      </c>
      <c r="J73" s="38">
        <v>688479</v>
      </c>
      <c r="K73" s="38">
        <v>692559</v>
      </c>
      <c r="L73" s="38">
        <v>696679</v>
      </c>
      <c r="M73" s="38">
        <v>742460</v>
      </c>
      <c r="N73" s="38">
        <v>769273</v>
      </c>
      <c r="O73" s="38">
        <v>347528</v>
      </c>
      <c r="P73" s="38">
        <v>331457</v>
      </c>
      <c r="Q73" s="38">
        <v>607110</v>
      </c>
      <c r="R73" s="38">
        <v>705640</v>
      </c>
      <c r="S73" s="39">
        <v>774400</v>
      </c>
    </row>
    <row r="74" spans="2:19" ht="12.95" customHeight="1" x14ac:dyDescent="0.15">
      <c r="B74" s="36"/>
      <c r="C74" s="37"/>
      <c r="D74" s="40" t="s">
        <v>59</v>
      </c>
      <c r="E74" s="38">
        <v>49547.137043352792</v>
      </c>
      <c r="F74" s="38">
        <v>45190.98904107733</v>
      </c>
      <c r="G74" s="38">
        <v>51842.625997523362</v>
      </c>
      <c r="H74" s="38">
        <v>59860.578879089728</v>
      </c>
      <c r="I74" s="38">
        <v>55056</v>
      </c>
      <c r="J74" s="38">
        <v>54875</v>
      </c>
      <c r="K74" s="38">
        <v>58595</v>
      </c>
      <c r="L74" s="38">
        <v>61759</v>
      </c>
      <c r="M74" s="38">
        <v>50231</v>
      </c>
      <c r="N74" s="38">
        <v>66486</v>
      </c>
      <c r="O74" s="38">
        <v>36298</v>
      </c>
      <c r="P74" s="38">
        <v>32086</v>
      </c>
      <c r="Q74" s="38">
        <v>47562</v>
      </c>
      <c r="R74" s="38">
        <v>55150</v>
      </c>
      <c r="S74" s="39">
        <v>66687</v>
      </c>
    </row>
    <row r="75" spans="2:19" ht="12.95" customHeight="1" x14ac:dyDescent="0.15">
      <c r="B75" s="36"/>
      <c r="C75" s="37"/>
      <c r="D75" s="40" t="s">
        <v>60</v>
      </c>
      <c r="E75" s="38">
        <v>33635.966490844803</v>
      </c>
      <c r="F75" s="38">
        <v>27108.539512079242</v>
      </c>
      <c r="G75" s="38">
        <v>27610.277747335465</v>
      </c>
      <c r="H75" s="38">
        <v>25512.628423133363</v>
      </c>
      <c r="I75" s="38">
        <v>30378</v>
      </c>
      <c r="J75" s="38">
        <v>26418</v>
      </c>
      <c r="K75" s="38">
        <v>30084</v>
      </c>
      <c r="L75" s="38">
        <v>30516</v>
      </c>
      <c r="M75" s="41">
        <f>M$90*$L75/SUM($L$75,$L$77,$L$83:$L$84,$L$87:$L$89)</f>
        <v>64730.877289515854</v>
      </c>
      <c r="N75" s="41">
        <f>N$90*$L75/SUM($L$75,$L$77,$L$83:$L$84,$L$87:$L$89)</f>
        <v>64467.67623855672</v>
      </c>
      <c r="O75" s="41">
        <f t="shared" ref="O75:S75" si="57">O$90*$L75/SUM($L$75,$L$77,$L$83:$L$84,$L$87:$L$89)</f>
        <v>25471.103300754516</v>
      </c>
      <c r="P75" s="41">
        <f t="shared" si="57"/>
        <v>24601.532364451719</v>
      </c>
      <c r="Q75" s="41">
        <f t="shared" si="57"/>
        <v>44729.276530184121</v>
      </c>
      <c r="R75" s="41">
        <f t="shared" si="57"/>
        <v>56452.637536023547</v>
      </c>
      <c r="S75" s="42">
        <f t="shared" si="57"/>
        <v>61265.186896025203</v>
      </c>
    </row>
    <row r="76" spans="2:19" ht="12.95" customHeight="1" x14ac:dyDescent="0.15">
      <c r="B76" s="36"/>
      <c r="C76" s="37"/>
      <c r="D76" s="40" t="s">
        <v>61</v>
      </c>
      <c r="E76" s="38">
        <v>45645.487362642772</v>
      </c>
      <c r="F76" s="38">
        <v>44985.548607260011</v>
      </c>
      <c r="G76" s="38">
        <v>50254.234412131191</v>
      </c>
      <c r="H76" s="38">
        <v>49685.341365756976</v>
      </c>
      <c r="I76" s="38">
        <v>40856</v>
      </c>
      <c r="J76" s="38">
        <v>40604</v>
      </c>
      <c r="K76" s="38">
        <v>40608</v>
      </c>
      <c r="L76" s="38">
        <v>34033</v>
      </c>
      <c r="M76" s="38">
        <v>44342</v>
      </c>
      <c r="N76" s="38">
        <v>46084</v>
      </c>
      <c r="O76" s="38">
        <v>20827</v>
      </c>
      <c r="P76" s="38">
        <v>38370</v>
      </c>
      <c r="Q76" s="38">
        <v>31627</v>
      </c>
      <c r="R76" s="38">
        <v>42966</v>
      </c>
      <c r="S76" s="39">
        <v>43138</v>
      </c>
    </row>
    <row r="77" spans="2:19" ht="12.95" customHeight="1" x14ac:dyDescent="0.15">
      <c r="B77" s="36"/>
      <c r="C77" s="37"/>
      <c r="D77" s="40" t="s">
        <v>62</v>
      </c>
      <c r="E77" s="38">
        <v>41479.086853723289</v>
      </c>
      <c r="F77" s="38">
        <v>37260.526462761409</v>
      </c>
      <c r="G77" s="38">
        <v>38100.328890430981</v>
      </c>
      <c r="H77" s="38">
        <v>45304.013747579942</v>
      </c>
      <c r="I77" s="38">
        <v>33288</v>
      </c>
      <c r="J77" s="38">
        <v>38244</v>
      </c>
      <c r="K77" s="38">
        <v>35130</v>
      </c>
      <c r="L77" s="38">
        <v>38879</v>
      </c>
      <c r="M77" s="41">
        <f>M$90*$L77/SUM($L$75,$L$77,$L$83:$L$84,$L$87:$L$89)</f>
        <v>82470.565543947014</v>
      </c>
      <c r="N77" s="41">
        <f>N$90*$L77/SUM($L$75,$L$77,$L$83:$L$84,$L$87:$L$89)</f>
        <v>82135.233466995895</v>
      </c>
      <c r="O77" s="41">
        <f t="shared" ref="O77:S77" si="58">O$90*$L77/SUM($L$75,$L$77,$L$83:$L$84,$L$87:$L$89)</f>
        <v>32451.534448487182</v>
      </c>
      <c r="P77" s="41">
        <f t="shared" si="58"/>
        <v>31343.655026789827</v>
      </c>
      <c r="Q77" s="41">
        <f t="shared" si="58"/>
        <v>56987.46697525982</v>
      </c>
      <c r="R77" s="41">
        <f t="shared" si="58"/>
        <v>71923.649716970103</v>
      </c>
      <c r="S77" s="42">
        <f t="shared" si="58"/>
        <v>78055.092454140904</v>
      </c>
    </row>
    <row r="78" spans="2:19" ht="12.95" customHeight="1" x14ac:dyDescent="0.15">
      <c r="B78" s="36"/>
      <c r="C78" s="37"/>
      <c r="D78" s="40" t="s">
        <v>63</v>
      </c>
      <c r="E78" s="38">
        <v>192220.34207003267</v>
      </c>
      <c r="F78" s="38">
        <v>184753.02638257298</v>
      </c>
      <c r="G78" s="38">
        <v>193629.61482763986</v>
      </c>
      <c r="H78" s="38">
        <v>196704.37004980128</v>
      </c>
      <c r="I78" s="38">
        <v>181172</v>
      </c>
      <c r="J78" s="38">
        <v>188931</v>
      </c>
      <c r="K78" s="38">
        <v>188313</v>
      </c>
      <c r="L78" s="38">
        <v>201084</v>
      </c>
      <c r="M78" s="38">
        <v>118944</v>
      </c>
      <c r="N78" s="38">
        <v>118044</v>
      </c>
      <c r="O78" s="38">
        <v>57001</v>
      </c>
      <c r="P78" s="38">
        <v>48187</v>
      </c>
      <c r="Q78" s="38">
        <v>102028</v>
      </c>
      <c r="R78" s="38">
        <v>125808</v>
      </c>
      <c r="S78" s="39">
        <v>130927</v>
      </c>
    </row>
    <row r="79" spans="2:19" ht="12.95" customHeight="1" x14ac:dyDescent="0.15">
      <c r="B79" s="36"/>
      <c r="C79" s="37"/>
      <c r="D79" s="40" t="s">
        <v>13</v>
      </c>
      <c r="E79" s="38">
        <v>124657.46030644223</v>
      </c>
      <c r="F79" s="38">
        <v>111005.52937755837</v>
      </c>
      <c r="G79" s="38">
        <v>115914.12026208284</v>
      </c>
      <c r="H79" s="38">
        <v>130812.76998195123</v>
      </c>
      <c r="I79" s="38">
        <v>95208</v>
      </c>
      <c r="J79" s="38">
        <v>115523</v>
      </c>
      <c r="K79" s="38">
        <v>121745</v>
      </c>
      <c r="L79" s="38">
        <v>120455</v>
      </c>
      <c r="M79" s="38">
        <v>84073</v>
      </c>
      <c r="N79" s="38">
        <v>86788</v>
      </c>
      <c r="O79" s="38">
        <v>44629</v>
      </c>
      <c r="P79" s="38">
        <v>38242</v>
      </c>
      <c r="Q79" s="38">
        <v>82258</v>
      </c>
      <c r="R79" s="38">
        <v>88521</v>
      </c>
      <c r="S79" s="39">
        <v>94946</v>
      </c>
    </row>
    <row r="80" spans="2:19" ht="12.95" customHeight="1" x14ac:dyDescent="0.15">
      <c r="B80" s="36"/>
      <c r="C80" s="37"/>
      <c r="D80" s="40" t="s">
        <v>64</v>
      </c>
      <c r="E80" s="38">
        <v>81247.815736707285</v>
      </c>
      <c r="F80" s="38">
        <v>135668.30281116188</v>
      </c>
      <c r="G80" s="38">
        <v>85001.680228681289</v>
      </c>
      <c r="H80" s="38">
        <v>111725.16303058485</v>
      </c>
      <c r="I80" s="38">
        <v>96635</v>
      </c>
      <c r="J80" s="38">
        <v>88394</v>
      </c>
      <c r="K80" s="38">
        <v>100912</v>
      </c>
      <c r="L80" s="38">
        <v>87823</v>
      </c>
      <c r="M80" s="38">
        <v>84670</v>
      </c>
      <c r="N80" s="38">
        <v>91437</v>
      </c>
      <c r="O80" s="38">
        <v>45266</v>
      </c>
      <c r="P80" s="38">
        <v>38121</v>
      </c>
      <c r="Q80" s="38">
        <v>72214</v>
      </c>
      <c r="R80" s="38">
        <v>77834</v>
      </c>
      <c r="S80" s="39">
        <v>85716</v>
      </c>
    </row>
    <row r="81" spans="2:19" ht="12.95" customHeight="1" x14ac:dyDescent="0.15">
      <c r="B81" s="36"/>
      <c r="C81" s="37"/>
      <c r="D81" s="40" t="s">
        <v>17</v>
      </c>
      <c r="E81" s="38">
        <v>38584.174496555381</v>
      </c>
      <c r="F81" s="38">
        <v>57424.199842251517</v>
      </c>
      <c r="G81" s="38">
        <v>26300.020009872693</v>
      </c>
      <c r="H81" s="38">
        <v>33800.477551587574</v>
      </c>
      <c r="I81" s="38">
        <v>49181</v>
      </c>
      <c r="J81" s="38">
        <v>41655</v>
      </c>
      <c r="K81" s="38">
        <v>26893</v>
      </c>
      <c r="L81" s="38">
        <v>32534</v>
      </c>
      <c r="M81" s="38">
        <v>35265</v>
      </c>
      <c r="N81" s="38">
        <v>35633</v>
      </c>
      <c r="O81" s="38">
        <v>12923</v>
      </c>
      <c r="P81" s="38">
        <v>10179</v>
      </c>
      <c r="Q81" s="38">
        <v>40426</v>
      </c>
      <c r="R81" s="38">
        <v>32170</v>
      </c>
      <c r="S81" s="39">
        <v>35064</v>
      </c>
    </row>
    <row r="82" spans="2:19" ht="12.95" customHeight="1" x14ac:dyDescent="0.15">
      <c r="B82" s="36"/>
      <c r="C82" s="37"/>
      <c r="D82" s="40" t="s">
        <v>65</v>
      </c>
      <c r="E82" s="38">
        <v>12003.28908542996</v>
      </c>
      <c r="F82" s="38">
        <v>21973.714941222581</v>
      </c>
      <c r="G82" s="38">
        <v>16847.222927063682</v>
      </c>
      <c r="H82" s="38">
        <v>9697.5827682428571</v>
      </c>
      <c r="I82" s="38">
        <v>9251</v>
      </c>
      <c r="J82" s="38">
        <v>11882</v>
      </c>
      <c r="K82" s="38">
        <v>17521</v>
      </c>
      <c r="L82" s="38">
        <v>7550</v>
      </c>
      <c r="M82" s="38">
        <v>6200</v>
      </c>
      <c r="N82" s="38">
        <v>9871</v>
      </c>
      <c r="O82" s="38">
        <v>6012</v>
      </c>
      <c r="P82" s="38">
        <v>4610</v>
      </c>
      <c r="Q82" s="38">
        <v>6443</v>
      </c>
      <c r="R82" s="38">
        <v>5662</v>
      </c>
      <c r="S82" s="39">
        <v>13145</v>
      </c>
    </row>
    <row r="83" spans="2:19" ht="12.95" customHeight="1" x14ac:dyDescent="0.15">
      <c r="B83" s="36"/>
      <c r="C83" s="37"/>
      <c r="D83" s="40" t="s">
        <v>20</v>
      </c>
      <c r="E83" s="38">
        <v>6918.0582842402855</v>
      </c>
      <c r="F83" s="38">
        <v>6039.2787570277878</v>
      </c>
      <c r="G83" s="38">
        <v>7849.3012516507424</v>
      </c>
      <c r="H83" s="38">
        <v>9374.8548838247789</v>
      </c>
      <c r="I83" s="38">
        <v>8663</v>
      </c>
      <c r="J83" s="38">
        <v>5146</v>
      </c>
      <c r="K83" s="38">
        <v>11914</v>
      </c>
      <c r="L83" s="38">
        <v>10258</v>
      </c>
      <c r="M83" s="41">
        <f t="shared" ref="M83:S84" si="59">M$90*$L83/SUM($L$75,$L$77,$L$83:$L$84,$L$87:$L$89)</f>
        <v>21759.38324930704</v>
      </c>
      <c r="N83" s="41">
        <f t="shared" si="59"/>
        <v>21670.907814101287</v>
      </c>
      <c r="O83" s="41">
        <f t="shared" si="59"/>
        <v>8562.1502706494903</v>
      </c>
      <c r="P83" s="41">
        <f t="shared" si="59"/>
        <v>8269.8426725175559</v>
      </c>
      <c r="Q83" s="41">
        <f t="shared" si="59"/>
        <v>15035.814610257856</v>
      </c>
      <c r="R83" s="41">
        <f t="shared" si="59"/>
        <v>18976.640314737502</v>
      </c>
      <c r="S83" s="42">
        <f t="shared" si="59"/>
        <v>20594.386131191062</v>
      </c>
    </row>
    <row r="84" spans="2:19" ht="12.95" customHeight="1" x14ac:dyDescent="0.15">
      <c r="B84" s="36"/>
      <c r="C84" s="37"/>
      <c r="D84" s="40" t="s">
        <v>66</v>
      </c>
      <c r="E84" s="38">
        <v>15433.323577362646</v>
      </c>
      <c r="F84" s="38">
        <v>11816.531561100977</v>
      </c>
      <c r="G84" s="38">
        <v>18153.941713371372</v>
      </c>
      <c r="H84" s="38">
        <v>9574.1967184169298</v>
      </c>
      <c r="I84" s="38">
        <v>8433</v>
      </c>
      <c r="J84" s="38">
        <v>13917</v>
      </c>
      <c r="K84" s="38">
        <v>13191</v>
      </c>
      <c r="L84" s="38">
        <v>12194</v>
      </c>
      <c r="M84" s="41">
        <f t="shared" si="59"/>
        <v>25866.047898425626</v>
      </c>
      <c r="N84" s="41">
        <f t="shared" si="59"/>
        <v>25760.874428265848</v>
      </c>
      <c r="O84" s="41">
        <f t="shared" si="59"/>
        <v>10178.091284880082</v>
      </c>
      <c r="P84" s="41">
        <f t="shared" si="59"/>
        <v>9830.6162554766106</v>
      </c>
      <c r="Q84" s="41">
        <f t="shared" si="59"/>
        <v>17873.535129409662</v>
      </c>
      <c r="R84" s="41">
        <f t="shared" si="59"/>
        <v>22558.115811845299</v>
      </c>
      <c r="S84" s="42">
        <f t="shared" si="59"/>
        <v>24481.180004264363</v>
      </c>
    </row>
    <row r="85" spans="2:19" ht="12.95" customHeight="1" x14ac:dyDescent="0.15">
      <c r="B85" s="36"/>
      <c r="C85" s="37"/>
      <c r="D85" s="40" t="s">
        <v>67</v>
      </c>
      <c r="E85" s="38">
        <v>3392.3746884868897</v>
      </c>
      <c r="F85" s="38">
        <v>6758.4815912371996</v>
      </c>
      <c r="G85" s="38">
        <v>3526.9973141687619</v>
      </c>
      <c r="H85" s="38">
        <v>3026.8785166212965</v>
      </c>
      <c r="I85" s="38">
        <v>4557</v>
      </c>
      <c r="J85" s="38">
        <v>4606</v>
      </c>
      <c r="K85" s="38">
        <v>4983</v>
      </c>
      <c r="L85" s="38">
        <v>5475</v>
      </c>
      <c r="M85" s="38">
        <v>10329</v>
      </c>
      <c r="N85" s="38">
        <v>7780</v>
      </c>
      <c r="O85" s="38">
        <v>3217</v>
      </c>
      <c r="P85" s="38">
        <v>4451</v>
      </c>
      <c r="Q85" s="38">
        <v>11442</v>
      </c>
      <c r="R85" s="38">
        <v>8565</v>
      </c>
      <c r="S85" s="39">
        <v>12885</v>
      </c>
    </row>
    <row r="86" spans="2:19" ht="12.95" customHeight="1" x14ac:dyDescent="0.15">
      <c r="B86" s="36"/>
      <c r="C86" s="37"/>
      <c r="D86" s="40" t="s">
        <v>68</v>
      </c>
      <c r="E86" s="38">
        <v>818.02979777895007</v>
      </c>
      <c r="F86" s="38">
        <v>402.51125496843071</v>
      </c>
      <c r="G86" s="38">
        <v>444.24677472862743</v>
      </c>
      <c r="H86" s="38">
        <v>227.22498449249079</v>
      </c>
      <c r="I86" s="38">
        <v>214</v>
      </c>
      <c r="J86" s="38">
        <v>674</v>
      </c>
      <c r="K86" s="38">
        <v>860</v>
      </c>
      <c r="L86" s="38">
        <v>573</v>
      </c>
      <c r="M86" s="41"/>
      <c r="N86" s="41"/>
      <c r="O86" s="41"/>
      <c r="P86" s="41"/>
      <c r="Q86" s="41"/>
      <c r="R86" s="41"/>
      <c r="S86" s="42"/>
    </row>
    <row r="87" spans="2:19" ht="12.95" customHeight="1" x14ac:dyDescent="0.15">
      <c r="B87" s="36"/>
      <c r="C87" s="37"/>
      <c r="D87" s="40" t="s">
        <v>69</v>
      </c>
      <c r="E87" s="38">
        <v>29678.246595409582</v>
      </c>
      <c r="F87" s="38">
        <v>15446.875346610879</v>
      </c>
      <c r="G87" s="38">
        <v>6242.5279027833412</v>
      </c>
      <c r="H87" s="38">
        <v>2212.2429215529114</v>
      </c>
      <c r="I87" s="38">
        <v>8890</v>
      </c>
      <c r="J87" s="38">
        <v>5683</v>
      </c>
      <c r="K87" s="38">
        <v>1654</v>
      </c>
      <c r="L87" s="38">
        <v>6245</v>
      </c>
      <c r="M87" s="41">
        <f>M$90*$L87/SUM($L$75,$L$77,$L$83:$L$84,$L$87:$L$89)</f>
        <v>13246.963188918158</v>
      </c>
      <c r="N87" s="41">
        <f t="shared" ref="N87:S89" si="60">N$90*$L87/SUM($L$75,$L$77,$L$83:$L$84,$L$87:$L$89)</f>
        <v>13193.099951166165</v>
      </c>
      <c r="O87" s="41">
        <f t="shared" si="60"/>
        <v>5212.5783232799831</v>
      </c>
      <c r="P87" s="41">
        <f t="shared" si="60"/>
        <v>5034.6234636256713</v>
      </c>
      <c r="Q87" s="41">
        <f t="shared" si="60"/>
        <v>9153.7007448879231</v>
      </c>
      <c r="R87" s="41">
        <f t="shared" si="60"/>
        <v>11552.848388139568</v>
      </c>
      <c r="S87" s="42">
        <f t="shared" si="60"/>
        <v>12537.720938710099</v>
      </c>
    </row>
    <row r="88" spans="2:19" ht="12.95" customHeight="1" x14ac:dyDescent="0.15">
      <c r="B88" s="36"/>
      <c r="C88" s="37"/>
      <c r="D88" s="40" t="s">
        <v>28</v>
      </c>
      <c r="E88" s="38">
        <v>2262.9409521688863</v>
      </c>
      <c r="F88" s="38">
        <v>2542.1468216378657</v>
      </c>
      <c r="G88" s="38">
        <v>5697.0081511458375</v>
      </c>
      <c r="H88" s="38">
        <v>2961.7426702995131</v>
      </c>
      <c r="I88" s="38">
        <v>460</v>
      </c>
      <c r="J88" s="38">
        <v>4390</v>
      </c>
      <c r="K88" s="38">
        <v>1629</v>
      </c>
      <c r="L88" s="38">
        <v>7038</v>
      </c>
      <c r="M88" s="41">
        <f>M$90*$L88/SUM($L$75,$L$77,$L$83:$L$84,$L$87:$L$89)</f>
        <v>14929.08357463667</v>
      </c>
      <c r="N88" s="41">
        <f t="shared" si="60"/>
        <v>14868.380697567251</v>
      </c>
      <c r="O88" s="41">
        <f t="shared" si="60"/>
        <v>5874.4797821048069</v>
      </c>
      <c r="P88" s="41">
        <f t="shared" si="60"/>
        <v>5673.9279322654083</v>
      </c>
      <c r="Q88" s="41">
        <f t="shared" si="60"/>
        <v>10316.052176544628</v>
      </c>
      <c r="R88" s="41">
        <f t="shared" si="60"/>
        <v>13019.847390828869</v>
      </c>
      <c r="S88" s="42">
        <f t="shared" si="60"/>
        <v>14129.780619157995</v>
      </c>
    </row>
    <row r="89" spans="2:19" ht="12.95" customHeight="1" x14ac:dyDescent="0.15">
      <c r="B89" s="36"/>
      <c r="C89" s="37"/>
      <c r="D89" s="40" t="s">
        <v>70</v>
      </c>
      <c r="E89" s="38">
        <v>30708.41727217782</v>
      </c>
      <c r="F89" s="38">
        <v>41267.339871556855</v>
      </c>
      <c r="G89" s="38">
        <v>32028.676714812129</v>
      </c>
      <c r="H89" s="38">
        <v>33484.760107009533</v>
      </c>
      <c r="I89" s="38">
        <v>34531</v>
      </c>
      <c r="J89" s="38">
        <v>47536</v>
      </c>
      <c r="K89" s="38">
        <v>38528</v>
      </c>
      <c r="L89" s="38">
        <v>40261</v>
      </c>
      <c r="M89" s="41">
        <f>M$90*$L89/SUM($L$75,$L$77,$L$83:$L$84,$L$87:$L$89)</f>
        <v>85402.079255249642</v>
      </c>
      <c r="N89" s="41">
        <f t="shared" si="60"/>
        <v>85054.827403346833</v>
      </c>
      <c r="O89" s="41">
        <f t="shared" si="60"/>
        <v>33605.062589843939</v>
      </c>
      <c r="P89" s="41">
        <f t="shared" si="60"/>
        <v>32457.802284873203</v>
      </c>
      <c r="Q89" s="41">
        <f t="shared" si="60"/>
        <v>59013.153833455988</v>
      </c>
      <c r="R89" s="41">
        <f t="shared" si="60"/>
        <v>74480.260841455107</v>
      </c>
      <c r="S89" s="42">
        <f t="shared" si="60"/>
        <v>80829.65295651037</v>
      </c>
    </row>
    <row r="90" spans="2:19" ht="12.95" customHeight="1" x14ac:dyDescent="0.15">
      <c r="B90" s="36"/>
      <c r="C90" s="37"/>
      <c r="D90" s="111" t="s">
        <v>100</v>
      </c>
      <c r="E90" s="38"/>
      <c r="F90" s="38"/>
      <c r="G90" s="38"/>
      <c r="H90" s="38"/>
      <c r="I90" s="38"/>
      <c r="J90" s="38"/>
      <c r="K90" s="38"/>
      <c r="L90" s="38"/>
      <c r="M90" s="38">
        <v>308405</v>
      </c>
      <c r="N90" s="38">
        <v>307151</v>
      </c>
      <c r="O90" s="38">
        <v>121355</v>
      </c>
      <c r="P90" s="38">
        <v>117212</v>
      </c>
      <c r="Q90" s="38">
        <v>213109</v>
      </c>
      <c r="R90" s="38">
        <v>268964</v>
      </c>
      <c r="S90" s="39">
        <v>291893</v>
      </c>
    </row>
    <row r="91" spans="2:19" ht="12.95" customHeight="1" x14ac:dyDescent="0.15">
      <c r="B91" s="43"/>
      <c r="C91" s="44"/>
      <c r="D91" s="44" t="s">
        <v>71</v>
      </c>
      <c r="E91" s="48">
        <v>360754.193543587</v>
      </c>
      <c r="F91" s="48">
        <v>335151.16031664412</v>
      </c>
      <c r="G91" s="48">
        <v>313159.50636559789</v>
      </c>
      <c r="H91" s="48">
        <v>342610.3335412984</v>
      </c>
      <c r="I91" s="48">
        <v>336226</v>
      </c>
      <c r="J91" s="48">
        <v>327225</v>
      </c>
      <c r="K91" s="48">
        <v>373950</v>
      </c>
      <c r="L91" s="48">
        <v>395968</v>
      </c>
      <c r="M91" s="48">
        <v>415858</v>
      </c>
      <c r="N91" s="48">
        <v>488517</v>
      </c>
      <c r="O91" s="48">
        <v>226798</v>
      </c>
      <c r="P91" s="48">
        <v>225744</v>
      </c>
      <c r="Q91" s="48">
        <v>402553</v>
      </c>
      <c r="R91" s="48">
        <v>476737</v>
      </c>
      <c r="S91" s="49">
        <v>568880</v>
      </c>
    </row>
  </sheetData>
  <sheetProtection sheet="1"/>
  <phoneticPr fontId="9"/>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4.9989318521683403E-2"/>
  </sheetPr>
  <dimension ref="B1:S91"/>
  <sheetViews>
    <sheetView workbookViewId="0">
      <selection activeCell="B2" sqref="B2"/>
    </sheetView>
  </sheetViews>
  <sheetFormatPr defaultColWidth="8.625" defaultRowHeight="12.95" customHeight="1" x14ac:dyDescent="0.15"/>
  <cols>
    <col min="1" max="1" width="1.625" style="1" customWidth="1"/>
    <col min="2" max="2" width="10.625" style="1" customWidth="1"/>
    <col min="3" max="3" width="22.625" style="1" customWidth="1"/>
    <col min="4" max="4" width="20.625" style="1" customWidth="1"/>
    <col min="5" max="18" width="10.625" style="1" customWidth="1"/>
    <col min="19" max="19" width="10.625" style="119" customWidth="1"/>
    <col min="20" max="16384" width="8.625" style="1"/>
  </cols>
  <sheetData>
    <row r="1" spans="2:19" ht="20.100000000000001" customHeight="1" x14ac:dyDescent="0.15">
      <c r="B1" s="110" t="str">
        <f>入力・結果!B1</f>
        <v>鳥取県観光消費額試算ファイル ver.1.03</v>
      </c>
    </row>
    <row r="2" spans="2:19" ht="20.100000000000001" customHeight="1" x14ac:dyDescent="0.15">
      <c r="B2" s="2" t="s">
        <v>86</v>
      </c>
    </row>
    <row r="3" spans="2:19" ht="12.95" customHeight="1" x14ac:dyDescent="0.15">
      <c r="B3" s="3" t="s">
        <v>0</v>
      </c>
    </row>
    <row r="4" spans="2:19" ht="27.95" customHeight="1" x14ac:dyDescent="0.15">
      <c r="B4" s="4" t="s">
        <v>31</v>
      </c>
      <c r="C4" s="5" t="s">
        <v>32</v>
      </c>
      <c r="D4" s="6"/>
      <c r="E4" s="112">
        <f>県外・宿泊!E4</f>
        <v>2010</v>
      </c>
      <c r="F4" s="112">
        <f>県外・宿泊!F4</f>
        <v>2011</v>
      </c>
      <c r="G4" s="112">
        <f>県外・宿泊!G4</f>
        <v>2012</v>
      </c>
      <c r="H4" s="112">
        <f>県外・宿泊!H4</f>
        <v>2013</v>
      </c>
      <c r="I4" s="112">
        <f>県外・宿泊!I4</f>
        <v>2014</v>
      </c>
      <c r="J4" s="112">
        <f>県外・宿泊!J4</f>
        <v>2015</v>
      </c>
      <c r="K4" s="112">
        <f>県外・宿泊!K4</f>
        <v>2016</v>
      </c>
      <c r="L4" s="112">
        <f>県外・宿泊!L4</f>
        <v>2017</v>
      </c>
      <c r="M4" s="112">
        <f>県外・宿泊!M4</f>
        <v>2018</v>
      </c>
      <c r="N4" s="112">
        <f>県外・宿泊!N4</f>
        <v>2019</v>
      </c>
      <c r="O4" s="112">
        <f>県外・宿泊!O4</f>
        <v>2020</v>
      </c>
      <c r="P4" s="112">
        <f>県外・宿泊!P4</f>
        <v>2021</v>
      </c>
      <c r="Q4" s="112">
        <f>県外・宿泊!Q4</f>
        <v>2022</v>
      </c>
      <c r="R4" s="112">
        <f>県外・宿泊!R4</f>
        <v>2023</v>
      </c>
      <c r="S4" s="114">
        <f>県外・宿泊!S4</f>
        <v>2024</v>
      </c>
    </row>
    <row r="5" spans="2:19" ht="12.95" customHeight="1" x14ac:dyDescent="0.15">
      <c r="B5" s="7" t="str">
        <f>入力・結果!I6</f>
        <v>01</v>
      </c>
      <c r="C5" s="8" t="str">
        <f>入力・結果!J6</f>
        <v>農業</v>
      </c>
      <c r="D5" s="9"/>
      <c r="E5" s="10">
        <f t="shared" ref="E5:S14" si="0">SUMIF($B$48:$B$68,$B5,E$48:E$68)</f>
        <v>130.82845925892963</v>
      </c>
      <c r="F5" s="10">
        <f t="shared" si="0"/>
        <v>138.85224255939059</v>
      </c>
      <c r="G5" s="10">
        <f t="shared" si="0"/>
        <v>115.91911456463831</v>
      </c>
      <c r="H5" s="10">
        <f t="shared" si="0"/>
        <v>134.82256034259873</v>
      </c>
      <c r="I5" s="10">
        <f t="shared" si="0"/>
        <v>110.52468557640287</v>
      </c>
      <c r="J5" s="10">
        <f t="shared" si="0"/>
        <v>158.4567868172409</v>
      </c>
      <c r="K5" s="10">
        <f t="shared" si="0"/>
        <v>154.72664656122146</v>
      </c>
      <c r="L5" s="10">
        <f t="shared" si="0"/>
        <v>174.38199410922908</v>
      </c>
      <c r="M5" s="10">
        <f t="shared" si="0"/>
        <v>109.53289036447225</v>
      </c>
      <c r="N5" s="10">
        <f t="shared" si="0"/>
        <v>141.89053754659955</v>
      </c>
      <c r="O5" s="10">
        <f t="shared" si="0"/>
        <v>204.43311258992438</v>
      </c>
      <c r="P5" s="10">
        <f t="shared" si="0"/>
        <v>256.94572498234538</v>
      </c>
      <c r="Q5" s="10">
        <f t="shared" si="0"/>
        <v>170.96403761842919</v>
      </c>
      <c r="R5" s="10">
        <f t="shared" si="0"/>
        <v>195.77227080898493</v>
      </c>
      <c r="S5" s="9">
        <f t="shared" si="0"/>
        <v>199.15596987753355</v>
      </c>
    </row>
    <row r="6" spans="2:19" ht="12.95" customHeight="1" x14ac:dyDescent="0.15">
      <c r="B6" s="11" t="str">
        <f>入力・結果!I7</f>
        <v>02</v>
      </c>
      <c r="C6" s="12" t="str">
        <f>入力・結果!J7</f>
        <v>林業</v>
      </c>
      <c r="D6" s="13"/>
      <c r="E6" s="14">
        <f t="shared" si="0"/>
        <v>0</v>
      </c>
      <c r="F6" s="14">
        <f t="shared" si="0"/>
        <v>0</v>
      </c>
      <c r="G6" s="14">
        <f t="shared" si="0"/>
        <v>0</v>
      </c>
      <c r="H6" s="14">
        <f t="shared" si="0"/>
        <v>0</v>
      </c>
      <c r="I6" s="14">
        <f t="shared" si="0"/>
        <v>0</v>
      </c>
      <c r="J6" s="14">
        <f t="shared" si="0"/>
        <v>0</v>
      </c>
      <c r="K6" s="14">
        <f t="shared" si="0"/>
        <v>0</v>
      </c>
      <c r="L6" s="14">
        <f t="shared" si="0"/>
        <v>0</v>
      </c>
      <c r="M6" s="14">
        <f t="shared" si="0"/>
        <v>0</v>
      </c>
      <c r="N6" s="14">
        <f t="shared" si="0"/>
        <v>0</v>
      </c>
      <c r="O6" s="14">
        <f t="shared" si="0"/>
        <v>0</v>
      </c>
      <c r="P6" s="14">
        <f t="shared" si="0"/>
        <v>0</v>
      </c>
      <c r="Q6" s="14">
        <f t="shared" si="0"/>
        <v>0</v>
      </c>
      <c r="R6" s="116">
        <f t="shared" si="0"/>
        <v>0</v>
      </c>
      <c r="S6" s="13">
        <f t="shared" si="0"/>
        <v>0</v>
      </c>
    </row>
    <row r="7" spans="2:19" ht="12.95" customHeight="1" x14ac:dyDescent="0.15">
      <c r="B7" s="11" t="str">
        <f>入力・結果!I8</f>
        <v>03</v>
      </c>
      <c r="C7" s="12" t="str">
        <f>入力・結果!J8</f>
        <v>漁業</v>
      </c>
      <c r="D7" s="13"/>
      <c r="E7" s="14">
        <f t="shared" si="0"/>
        <v>241.38388224433936</v>
      </c>
      <c r="F7" s="14">
        <f t="shared" si="0"/>
        <v>234.25240558147348</v>
      </c>
      <c r="G7" s="14">
        <f t="shared" si="0"/>
        <v>229.41094652400284</v>
      </c>
      <c r="H7" s="14">
        <f t="shared" si="0"/>
        <v>177.61690664428997</v>
      </c>
      <c r="I7" s="14">
        <f t="shared" si="0"/>
        <v>160.05976963010608</v>
      </c>
      <c r="J7" s="14">
        <f t="shared" si="0"/>
        <v>193.49666305082911</v>
      </c>
      <c r="K7" s="14">
        <f t="shared" si="0"/>
        <v>188.07477560633839</v>
      </c>
      <c r="L7" s="14">
        <f t="shared" si="0"/>
        <v>175.87680410026951</v>
      </c>
      <c r="M7" s="14">
        <f t="shared" si="0"/>
        <v>151.74427437361308</v>
      </c>
      <c r="N7" s="14">
        <f t="shared" si="0"/>
        <v>165.11943396819029</v>
      </c>
      <c r="O7" s="14">
        <f t="shared" si="0"/>
        <v>210.55191767025826</v>
      </c>
      <c r="P7" s="14">
        <f t="shared" si="0"/>
        <v>305.23245181323472</v>
      </c>
      <c r="Q7" s="14">
        <f t="shared" si="0"/>
        <v>181.10102598687365</v>
      </c>
      <c r="R7" s="116">
        <f t="shared" si="0"/>
        <v>257.27838301873919</v>
      </c>
      <c r="S7" s="13">
        <f t="shared" si="0"/>
        <v>217.87304871494044</v>
      </c>
    </row>
    <row r="8" spans="2:19" ht="12.95" customHeight="1" x14ac:dyDescent="0.15">
      <c r="B8" s="11" t="str">
        <f>入力・結果!I9</f>
        <v>04</v>
      </c>
      <c r="C8" s="12" t="str">
        <f>入力・結果!J9</f>
        <v>鉱業</v>
      </c>
      <c r="D8" s="13"/>
      <c r="E8" s="14">
        <f t="shared" si="0"/>
        <v>0</v>
      </c>
      <c r="F8" s="14">
        <f t="shared" si="0"/>
        <v>0</v>
      </c>
      <c r="G8" s="14">
        <f t="shared" si="0"/>
        <v>0</v>
      </c>
      <c r="H8" s="14">
        <f t="shared" si="0"/>
        <v>0</v>
      </c>
      <c r="I8" s="14">
        <f t="shared" si="0"/>
        <v>0</v>
      </c>
      <c r="J8" s="14">
        <f t="shared" si="0"/>
        <v>0</v>
      </c>
      <c r="K8" s="14">
        <f t="shared" si="0"/>
        <v>0</v>
      </c>
      <c r="L8" s="14">
        <f t="shared" si="0"/>
        <v>0</v>
      </c>
      <c r="M8" s="14">
        <f t="shared" si="0"/>
        <v>0</v>
      </c>
      <c r="N8" s="14">
        <f t="shared" si="0"/>
        <v>0</v>
      </c>
      <c r="O8" s="14">
        <f t="shared" si="0"/>
        <v>0</v>
      </c>
      <c r="P8" s="14">
        <f t="shared" si="0"/>
        <v>0</v>
      </c>
      <c r="Q8" s="14">
        <f t="shared" si="0"/>
        <v>0</v>
      </c>
      <c r="R8" s="116">
        <f t="shared" si="0"/>
        <v>0</v>
      </c>
      <c r="S8" s="13">
        <f t="shared" si="0"/>
        <v>0</v>
      </c>
    </row>
    <row r="9" spans="2:19" ht="12.95" customHeight="1" x14ac:dyDescent="0.15">
      <c r="B9" s="11" t="str">
        <f>入力・結果!I10</f>
        <v>05</v>
      </c>
      <c r="C9" s="12" t="str">
        <f>入力・結果!J10</f>
        <v>飲食料品</v>
      </c>
      <c r="D9" s="13"/>
      <c r="E9" s="14">
        <f t="shared" si="0"/>
        <v>1652.1998360369967</v>
      </c>
      <c r="F9" s="14">
        <f t="shared" si="0"/>
        <v>1814.0945091907938</v>
      </c>
      <c r="G9" s="14">
        <f t="shared" si="0"/>
        <v>1791.9682241628702</v>
      </c>
      <c r="H9" s="14">
        <f t="shared" si="0"/>
        <v>1540.3869837281866</v>
      </c>
      <c r="I9" s="14">
        <f t="shared" si="0"/>
        <v>1436.253835240856</v>
      </c>
      <c r="J9" s="14">
        <f t="shared" si="0"/>
        <v>1941.0539273822887</v>
      </c>
      <c r="K9" s="14">
        <f t="shared" si="0"/>
        <v>1816.7254288104996</v>
      </c>
      <c r="L9" s="14">
        <f t="shared" si="0"/>
        <v>2174.8821650916016</v>
      </c>
      <c r="M9" s="14">
        <f t="shared" si="0"/>
        <v>1421.9385384131756</v>
      </c>
      <c r="N9" s="14">
        <f t="shared" si="0"/>
        <v>1727.8840901727938</v>
      </c>
      <c r="O9" s="14">
        <f t="shared" si="0"/>
        <v>1796.8617927157668</v>
      </c>
      <c r="P9" s="14">
        <f t="shared" si="0"/>
        <v>2204.3809274193654</v>
      </c>
      <c r="Q9" s="14">
        <f t="shared" si="0"/>
        <v>1850.9421702609561</v>
      </c>
      <c r="R9" s="116">
        <f t="shared" si="0"/>
        <v>2935.1957151963679</v>
      </c>
      <c r="S9" s="13">
        <f t="shared" si="0"/>
        <v>2766.9548440654448</v>
      </c>
    </row>
    <row r="10" spans="2:19" ht="12.95" customHeight="1" x14ac:dyDescent="0.15">
      <c r="B10" s="15" t="str">
        <f>入力・結果!I11</f>
        <v>06</v>
      </c>
      <c r="C10" s="16" t="str">
        <f>入力・結果!J11</f>
        <v>繊維製品</v>
      </c>
      <c r="D10" s="17"/>
      <c r="E10" s="18">
        <f t="shared" si="0"/>
        <v>234.68030844246076</v>
      </c>
      <c r="F10" s="18">
        <f t="shared" si="0"/>
        <v>259.83584160284113</v>
      </c>
      <c r="G10" s="18">
        <f t="shared" si="0"/>
        <v>242.94942652212768</v>
      </c>
      <c r="H10" s="18">
        <f t="shared" si="0"/>
        <v>188.77104519989166</v>
      </c>
      <c r="I10" s="18">
        <f t="shared" si="0"/>
        <v>196.32391689077932</v>
      </c>
      <c r="J10" s="18">
        <f t="shared" si="0"/>
        <v>244.80387956023725</v>
      </c>
      <c r="K10" s="18">
        <f t="shared" si="0"/>
        <v>241.35901527475045</v>
      </c>
      <c r="L10" s="18">
        <f t="shared" si="0"/>
        <v>275.4548125188627</v>
      </c>
      <c r="M10" s="18">
        <f t="shared" si="0"/>
        <v>169.66645884645581</v>
      </c>
      <c r="N10" s="18">
        <f t="shared" si="0"/>
        <v>241.68063706363148</v>
      </c>
      <c r="O10" s="18">
        <f t="shared" si="0"/>
        <v>309.20714039991623</v>
      </c>
      <c r="P10" s="18">
        <f t="shared" si="0"/>
        <v>350.34093434553233</v>
      </c>
      <c r="Q10" s="18">
        <f t="shared" si="0"/>
        <v>306.93350532985852</v>
      </c>
      <c r="R10" s="18">
        <f t="shared" si="0"/>
        <v>353.26622355103353</v>
      </c>
      <c r="S10" s="17">
        <f t="shared" si="0"/>
        <v>335.29356689996359</v>
      </c>
    </row>
    <row r="11" spans="2:19" ht="12.95" customHeight="1" x14ac:dyDescent="0.15">
      <c r="B11" s="11" t="str">
        <f>入力・結果!I12</f>
        <v>07</v>
      </c>
      <c r="C11" s="12" t="str">
        <f>入力・結果!J12</f>
        <v>パルプ・紙・木製品</v>
      </c>
      <c r="D11" s="13"/>
      <c r="E11" s="14">
        <f t="shared" si="0"/>
        <v>37.715547327585739</v>
      </c>
      <c r="F11" s="14">
        <f t="shared" si="0"/>
        <v>53.037577714810183</v>
      </c>
      <c r="G11" s="14">
        <f t="shared" si="0"/>
        <v>40.58806951268172</v>
      </c>
      <c r="H11" s="14">
        <f t="shared" si="0"/>
        <v>37.49631182786365</v>
      </c>
      <c r="I11" s="14">
        <f t="shared" si="0"/>
        <v>32.626878321572057</v>
      </c>
      <c r="J11" s="14">
        <f t="shared" si="0"/>
        <v>40.573552669294479</v>
      </c>
      <c r="K11" s="14">
        <f t="shared" si="0"/>
        <v>32.199310670449556</v>
      </c>
      <c r="L11" s="14">
        <f t="shared" si="0"/>
        <v>51.617116428068989</v>
      </c>
      <c r="M11" s="14">
        <f t="shared" si="0"/>
        <v>99.515117736227012</v>
      </c>
      <c r="N11" s="14">
        <f t="shared" si="0"/>
        <v>122.50894432768322</v>
      </c>
      <c r="O11" s="14">
        <f t="shared" si="0"/>
        <v>105.04938693704918</v>
      </c>
      <c r="P11" s="14">
        <f t="shared" si="0"/>
        <v>127.33961459109682</v>
      </c>
      <c r="Q11" s="14">
        <f t="shared" si="0"/>
        <v>115.3050771855399</v>
      </c>
      <c r="R11" s="116">
        <f t="shared" si="0"/>
        <v>185.35314005522341</v>
      </c>
      <c r="S11" s="13">
        <f t="shared" si="0"/>
        <v>180.19481512807192</v>
      </c>
    </row>
    <row r="12" spans="2:19" ht="12.95" customHeight="1" x14ac:dyDescent="0.15">
      <c r="B12" s="11" t="str">
        <f>入力・結果!I13</f>
        <v>08</v>
      </c>
      <c r="C12" s="12" t="str">
        <f>入力・結果!J13</f>
        <v>化学製品</v>
      </c>
      <c r="D12" s="13"/>
      <c r="E12" s="14">
        <f t="shared" si="0"/>
        <v>23.357434697538324</v>
      </c>
      <c r="F12" s="14">
        <f t="shared" si="0"/>
        <v>32.406785392019131</v>
      </c>
      <c r="G12" s="14">
        <f t="shared" si="0"/>
        <v>28.700258295776731</v>
      </c>
      <c r="H12" s="14">
        <f t="shared" si="0"/>
        <v>20.214241023205659</v>
      </c>
      <c r="I12" s="14">
        <f t="shared" si="0"/>
        <v>25.713409162659275</v>
      </c>
      <c r="J12" s="14">
        <f t="shared" si="0"/>
        <v>34.205653655341031</v>
      </c>
      <c r="K12" s="14">
        <f t="shared" si="0"/>
        <v>30.965763825633168</v>
      </c>
      <c r="L12" s="14">
        <f t="shared" si="0"/>
        <v>36.068783934390019</v>
      </c>
      <c r="M12" s="14">
        <f t="shared" si="0"/>
        <v>25.641193263490724</v>
      </c>
      <c r="N12" s="14">
        <f t="shared" si="0"/>
        <v>31.612275458505579</v>
      </c>
      <c r="O12" s="14">
        <f t="shared" si="0"/>
        <v>54.873703453005426</v>
      </c>
      <c r="P12" s="14">
        <f t="shared" si="0"/>
        <v>42.728832613301208</v>
      </c>
      <c r="Q12" s="14">
        <f t="shared" si="0"/>
        <v>45.249464508284596</v>
      </c>
      <c r="R12" s="116">
        <f t="shared" si="0"/>
        <v>53.98085024769513</v>
      </c>
      <c r="S12" s="13">
        <f t="shared" si="0"/>
        <v>47.366711553688155</v>
      </c>
    </row>
    <row r="13" spans="2:19" ht="12.95" customHeight="1" x14ac:dyDescent="0.15">
      <c r="B13" s="11" t="str">
        <f>入力・結果!I14</f>
        <v>09</v>
      </c>
      <c r="C13" s="12" t="str">
        <f>入力・結果!J14</f>
        <v>石油・石炭製品</v>
      </c>
      <c r="D13" s="13"/>
      <c r="E13" s="14">
        <f t="shared" si="0"/>
        <v>0</v>
      </c>
      <c r="F13" s="14">
        <f t="shared" si="0"/>
        <v>0</v>
      </c>
      <c r="G13" s="14">
        <f t="shared" si="0"/>
        <v>0</v>
      </c>
      <c r="H13" s="14">
        <f t="shared" si="0"/>
        <v>0</v>
      </c>
      <c r="I13" s="14">
        <f t="shared" si="0"/>
        <v>0</v>
      </c>
      <c r="J13" s="14">
        <f t="shared" si="0"/>
        <v>0</v>
      </c>
      <c r="K13" s="14">
        <f t="shared" si="0"/>
        <v>0</v>
      </c>
      <c r="L13" s="14">
        <f t="shared" si="0"/>
        <v>0</v>
      </c>
      <c r="M13" s="14">
        <f t="shared" si="0"/>
        <v>0</v>
      </c>
      <c r="N13" s="14">
        <f t="shared" si="0"/>
        <v>0</v>
      </c>
      <c r="O13" s="14">
        <f t="shared" si="0"/>
        <v>0</v>
      </c>
      <c r="P13" s="14">
        <f t="shared" si="0"/>
        <v>0</v>
      </c>
      <c r="Q13" s="14">
        <f t="shared" si="0"/>
        <v>0</v>
      </c>
      <c r="R13" s="116">
        <f t="shared" si="0"/>
        <v>0</v>
      </c>
      <c r="S13" s="13">
        <f t="shared" si="0"/>
        <v>0</v>
      </c>
    </row>
    <row r="14" spans="2:19" ht="12.95" customHeight="1" x14ac:dyDescent="0.15">
      <c r="B14" s="19" t="str">
        <f>入力・結果!I15</f>
        <v>10</v>
      </c>
      <c r="C14" s="20" t="str">
        <f>入力・結果!J15</f>
        <v>プラスチック・ゴム製品</v>
      </c>
      <c r="D14" s="21"/>
      <c r="E14" s="22">
        <f t="shared" si="0"/>
        <v>0</v>
      </c>
      <c r="F14" s="22">
        <f t="shared" si="0"/>
        <v>0</v>
      </c>
      <c r="G14" s="22">
        <f t="shared" si="0"/>
        <v>0</v>
      </c>
      <c r="H14" s="22">
        <f t="shared" si="0"/>
        <v>0</v>
      </c>
      <c r="I14" s="22">
        <f t="shared" si="0"/>
        <v>0</v>
      </c>
      <c r="J14" s="22">
        <f t="shared" si="0"/>
        <v>0</v>
      </c>
      <c r="K14" s="22">
        <f t="shared" si="0"/>
        <v>0</v>
      </c>
      <c r="L14" s="22">
        <f t="shared" si="0"/>
        <v>0</v>
      </c>
      <c r="M14" s="22">
        <f t="shared" si="0"/>
        <v>0</v>
      </c>
      <c r="N14" s="22">
        <f t="shared" si="0"/>
        <v>0</v>
      </c>
      <c r="O14" s="22">
        <f t="shared" si="0"/>
        <v>0</v>
      </c>
      <c r="P14" s="22">
        <f t="shared" si="0"/>
        <v>0</v>
      </c>
      <c r="Q14" s="22">
        <f t="shared" si="0"/>
        <v>0</v>
      </c>
      <c r="R14" s="22">
        <f t="shared" si="0"/>
        <v>0</v>
      </c>
      <c r="S14" s="21">
        <f t="shared" si="0"/>
        <v>0</v>
      </c>
    </row>
    <row r="15" spans="2:19" ht="12.95" customHeight="1" x14ac:dyDescent="0.15">
      <c r="B15" s="11" t="str">
        <f>入力・結果!I16</f>
        <v>11</v>
      </c>
      <c r="C15" s="12" t="str">
        <f>入力・結果!J16</f>
        <v>窯業・土石製品</v>
      </c>
      <c r="D15" s="13"/>
      <c r="E15" s="14">
        <f t="shared" ref="E15:S24" si="1">SUMIF($B$48:$B$68,$B15,E$48:E$68)</f>
        <v>98.818515107279921</v>
      </c>
      <c r="F15" s="14">
        <f t="shared" si="1"/>
        <v>71.180869678143935</v>
      </c>
      <c r="G15" s="14">
        <f t="shared" si="1"/>
        <v>69.645888862300538</v>
      </c>
      <c r="H15" s="14">
        <f t="shared" si="1"/>
        <v>66.553672113485419</v>
      </c>
      <c r="I15" s="14">
        <f t="shared" si="1"/>
        <v>70.03404066907612</v>
      </c>
      <c r="J15" s="14">
        <f t="shared" si="1"/>
        <v>75.302491396445106</v>
      </c>
      <c r="K15" s="14">
        <f t="shared" si="1"/>
        <v>56.122643418403712</v>
      </c>
      <c r="L15" s="14">
        <f t="shared" si="1"/>
        <v>77.438660443183949</v>
      </c>
      <c r="M15" s="14">
        <f t="shared" si="1"/>
        <v>51.805676185420033</v>
      </c>
      <c r="N15" s="14">
        <f t="shared" si="1"/>
        <v>39.063638230582825</v>
      </c>
      <c r="O15" s="14">
        <f t="shared" si="1"/>
        <v>52.874142547460472</v>
      </c>
      <c r="P15" s="14">
        <f t="shared" si="1"/>
        <v>51.723102646118058</v>
      </c>
      <c r="Q15" s="14">
        <f t="shared" si="1"/>
        <v>59.569176486738542</v>
      </c>
      <c r="R15" s="116">
        <f t="shared" si="1"/>
        <v>72.23028968095592</v>
      </c>
      <c r="S15" s="13">
        <f t="shared" si="1"/>
        <v>69.545909019979547</v>
      </c>
    </row>
    <row r="16" spans="2:19" ht="12.95" customHeight="1" x14ac:dyDescent="0.15">
      <c r="B16" s="11" t="str">
        <f>入力・結果!I17</f>
        <v>12</v>
      </c>
      <c r="C16" s="12" t="str">
        <f>入力・結果!J17</f>
        <v>鉄鋼</v>
      </c>
      <c r="D16" s="13"/>
      <c r="E16" s="14">
        <f t="shared" si="1"/>
        <v>0</v>
      </c>
      <c r="F16" s="14">
        <f t="shared" si="1"/>
        <v>0</v>
      </c>
      <c r="G16" s="14">
        <f t="shared" si="1"/>
        <v>0</v>
      </c>
      <c r="H16" s="14">
        <f t="shared" si="1"/>
        <v>0</v>
      </c>
      <c r="I16" s="14">
        <f t="shared" si="1"/>
        <v>0</v>
      </c>
      <c r="J16" s="14">
        <f t="shared" si="1"/>
        <v>0</v>
      </c>
      <c r="K16" s="14">
        <f t="shared" si="1"/>
        <v>0</v>
      </c>
      <c r="L16" s="14">
        <f t="shared" si="1"/>
        <v>0</v>
      </c>
      <c r="M16" s="14">
        <f t="shared" si="1"/>
        <v>0</v>
      </c>
      <c r="N16" s="14">
        <f t="shared" si="1"/>
        <v>0</v>
      </c>
      <c r="O16" s="14">
        <f t="shared" si="1"/>
        <v>0</v>
      </c>
      <c r="P16" s="14">
        <f t="shared" si="1"/>
        <v>0</v>
      </c>
      <c r="Q16" s="14">
        <f t="shared" si="1"/>
        <v>0</v>
      </c>
      <c r="R16" s="116">
        <f t="shared" si="1"/>
        <v>0</v>
      </c>
      <c r="S16" s="13">
        <f t="shared" si="1"/>
        <v>0</v>
      </c>
    </row>
    <row r="17" spans="2:19" ht="12.95" customHeight="1" x14ac:dyDescent="0.15">
      <c r="B17" s="11" t="str">
        <f>入力・結果!I18</f>
        <v>13</v>
      </c>
      <c r="C17" s="12" t="str">
        <f>入力・結果!J18</f>
        <v>非鉄金属</v>
      </c>
      <c r="D17" s="13"/>
      <c r="E17" s="14">
        <f t="shared" si="1"/>
        <v>0</v>
      </c>
      <c r="F17" s="14">
        <f t="shared" si="1"/>
        <v>0</v>
      </c>
      <c r="G17" s="14">
        <f t="shared" si="1"/>
        <v>0</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Q17" s="14">
        <f t="shared" si="1"/>
        <v>0</v>
      </c>
      <c r="R17" s="116">
        <f t="shared" si="1"/>
        <v>0</v>
      </c>
      <c r="S17" s="13">
        <f t="shared" si="1"/>
        <v>0</v>
      </c>
    </row>
    <row r="18" spans="2:19" ht="12.95" customHeight="1" x14ac:dyDescent="0.15">
      <c r="B18" s="11" t="str">
        <f>入力・結果!I19</f>
        <v>14</v>
      </c>
      <c r="C18" s="12" t="str">
        <f>入力・結果!J19</f>
        <v>金属製品</v>
      </c>
      <c r="D18" s="13"/>
      <c r="E18" s="14">
        <f t="shared" si="1"/>
        <v>0</v>
      </c>
      <c r="F18" s="14">
        <f t="shared" si="1"/>
        <v>0</v>
      </c>
      <c r="G18" s="14">
        <f t="shared" si="1"/>
        <v>0</v>
      </c>
      <c r="H18" s="14">
        <f t="shared" si="1"/>
        <v>0</v>
      </c>
      <c r="I18" s="14">
        <f t="shared" si="1"/>
        <v>0</v>
      </c>
      <c r="J18" s="14">
        <f t="shared" si="1"/>
        <v>0</v>
      </c>
      <c r="K18" s="14">
        <f t="shared" si="1"/>
        <v>0</v>
      </c>
      <c r="L18" s="14">
        <f t="shared" si="1"/>
        <v>0</v>
      </c>
      <c r="M18" s="14">
        <f t="shared" si="1"/>
        <v>0</v>
      </c>
      <c r="N18" s="14">
        <f t="shared" si="1"/>
        <v>0</v>
      </c>
      <c r="O18" s="14">
        <f t="shared" si="1"/>
        <v>0</v>
      </c>
      <c r="P18" s="14">
        <f t="shared" si="1"/>
        <v>0</v>
      </c>
      <c r="Q18" s="14">
        <f t="shared" si="1"/>
        <v>0</v>
      </c>
      <c r="R18" s="116">
        <f t="shared" si="1"/>
        <v>0</v>
      </c>
      <c r="S18" s="13">
        <f t="shared" si="1"/>
        <v>0</v>
      </c>
    </row>
    <row r="19" spans="2:19" ht="12.95" customHeight="1" x14ac:dyDescent="0.15">
      <c r="B19" s="11" t="str">
        <f>入力・結果!I20</f>
        <v>15</v>
      </c>
      <c r="C19" s="12" t="str">
        <f>入力・結果!J20</f>
        <v>はん用機械</v>
      </c>
      <c r="D19" s="13"/>
      <c r="E19" s="14">
        <f t="shared" si="1"/>
        <v>0</v>
      </c>
      <c r="F19" s="14">
        <f t="shared" si="1"/>
        <v>0</v>
      </c>
      <c r="G19" s="14">
        <f t="shared" si="1"/>
        <v>0</v>
      </c>
      <c r="H19" s="14">
        <f t="shared" si="1"/>
        <v>0</v>
      </c>
      <c r="I19" s="14">
        <f t="shared" si="1"/>
        <v>0</v>
      </c>
      <c r="J19" s="14">
        <f t="shared" si="1"/>
        <v>0</v>
      </c>
      <c r="K19" s="14">
        <f t="shared" si="1"/>
        <v>0</v>
      </c>
      <c r="L19" s="14">
        <f t="shared" si="1"/>
        <v>0</v>
      </c>
      <c r="M19" s="14">
        <f t="shared" si="1"/>
        <v>0</v>
      </c>
      <c r="N19" s="14">
        <f t="shared" si="1"/>
        <v>0</v>
      </c>
      <c r="O19" s="14">
        <f t="shared" si="1"/>
        <v>0</v>
      </c>
      <c r="P19" s="14">
        <f t="shared" si="1"/>
        <v>0</v>
      </c>
      <c r="Q19" s="14">
        <f t="shared" si="1"/>
        <v>0</v>
      </c>
      <c r="R19" s="116">
        <f t="shared" si="1"/>
        <v>0</v>
      </c>
      <c r="S19" s="13">
        <f t="shared" si="1"/>
        <v>0</v>
      </c>
    </row>
    <row r="20" spans="2:19" ht="12.95" customHeight="1" x14ac:dyDescent="0.15">
      <c r="B20" s="15" t="str">
        <f>入力・結果!I21</f>
        <v>16</v>
      </c>
      <c r="C20" s="16" t="str">
        <f>入力・結果!J21</f>
        <v>生産用機械</v>
      </c>
      <c r="D20" s="17"/>
      <c r="E20" s="18">
        <f t="shared" si="1"/>
        <v>0</v>
      </c>
      <c r="F20" s="18">
        <f t="shared" si="1"/>
        <v>0</v>
      </c>
      <c r="G20" s="18">
        <f t="shared" si="1"/>
        <v>0</v>
      </c>
      <c r="H20" s="18">
        <f t="shared" si="1"/>
        <v>0</v>
      </c>
      <c r="I20" s="18">
        <f t="shared" si="1"/>
        <v>0</v>
      </c>
      <c r="J20" s="18">
        <f t="shared" si="1"/>
        <v>0</v>
      </c>
      <c r="K20" s="18">
        <f t="shared" si="1"/>
        <v>0</v>
      </c>
      <c r="L20" s="18">
        <f t="shared" si="1"/>
        <v>0</v>
      </c>
      <c r="M20" s="18">
        <f t="shared" si="1"/>
        <v>0</v>
      </c>
      <c r="N20" s="18">
        <f t="shared" si="1"/>
        <v>0</v>
      </c>
      <c r="O20" s="18">
        <f t="shared" si="1"/>
        <v>0</v>
      </c>
      <c r="P20" s="18">
        <f t="shared" si="1"/>
        <v>0</v>
      </c>
      <c r="Q20" s="18">
        <f t="shared" si="1"/>
        <v>0</v>
      </c>
      <c r="R20" s="18">
        <f t="shared" si="1"/>
        <v>0</v>
      </c>
      <c r="S20" s="17">
        <f t="shared" si="1"/>
        <v>0</v>
      </c>
    </row>
    <row r="21" spans="2:19" ht="12.95" customHeight="1" x14ac:dyDescent="0.15">
      <c r="B21" s="11" t="str">
        <f>入力・結果!I22</f>
        <v>17</v>
      </c>
      <c r="C21" s="12" t="str">
        <f>入力・結果!J22</f>
        <v>業務用機械</v>
      </c>
      <c r="D21" s="13"/>
      <c r="E21" s="14">
        <f t="shared" si="1"/>
        <v>0</v>
      </c>
      <c r="F21" s="14">
        <f t="shared" si="1"/>
        <v>0</v>
      </c>
      <c r="G21" s="14">
        <f t="shared" si="1"/>
        <v>0</v>
      </c>
      <c r="H21" s="14">
        <f t="shared" si="1"/>
        <v>0</v>
      </c>
      <c r="I21" s="14">
        <f t="shared" si="1"/>
        <v>0</v>
      </c>
      <c r="J21" s="14">
        <f t="shared" si="1"/>
        <v>0</v>
      </c>
      <c r="K21" s="14">
        <f t="shared" si="1"/>
        <v>0</v>
      </c>
      <c r="L21" s="14">
        <f t="shared" si="1"/>
        <v>0</v>
      </c>
      <c r="M21" s="14">
        <f t="shared" si="1"/>
        <v>0</v>
      </c>
      <c r="N21" s="14">
        <f t="shared" si="1"/>
        <v>0</v>
      </c>
      <c r="O21" s="14">
        <f t="shared" si="1"/>
        <v>0</v>
      </c>
      <c r="P21" s="14">
        <f t="shared" si="1"/>
        <v>0</v>
      </c>
      <c r="Q21" s="14">
        <f t="shared" si="1"/>
        <v>0</v>
      </c>
      <c r="R21" s="116">
        <f t="shared" si="1"/>
        <v>0</v>
      </c>
      <c r="S21" s="13">
        <f t="shared" si="1"/>
        <v>0</v>
      </c>
    </row>
    <row r="22" spans="2:19" ht="12.95" customHeight="1" x14ac:dyDescent="0.15">
      <c r="B22" s="11" t="str">
        <f>入力・結果!I23</f>
        <v>18</v>
      </c>
      <c r="C22" s="12" t="str">
        <f>入力・結果!J23</f>
        <v>電子部品</v>
      </c>
      <c r="D22" s="13"/>
      <c r="E22" s="14">
        <f t="shared" si="1"/>
        <v>0</v>
      </c>
      <c r="F22" s="14">
        <f t="shared" si="1"/>
        <v>0</v>
      </c>
      <c r="G22" s="14">
        <f t="shared" si="1"/>
        <v>0</v>
      </c>
      <c r="H22" s="14">
        <f t="shared" si="1"/>
        <v>0</v>
      </c>
      <c r="I22" s="14">
        <f t="shared" si="1"/>
        <v>0</v>
      </c>
      <c r="J22" s="14">
        <f t="shared" si="1"/>
        <v>0</v>
      </c>
      <c r="K22" s="14">
        <f t="shared" si="1"/>
        <v>0</v>
      </c>
      <c r="L22" s="14">
        <f t="shared" si="1"/>
        <v>0</v>
      </c>
      <c r="M22" s="14">
        <f t="shared" si="1"/>
        <v>0</v>
      </c>
      <c r="N22" s="14">
        <f t="shared" si="1"/>
        <v>0</v>
      </c>
      <c r="O22" s="14">
        <f t="shared" si="1"/>
        <v>0</v>
      </c>
      <c r="P22" s="14">
        <f t="shared" si="1"/>
        <v>0</v>
      </c>
      <c r="Q22" s="14">
        <f t="shared" si="1"/>
        <v>0</v>
      </c>
      <c r="R22" s="116">
        <f t="shared" si="1"/>
        <v>0</v>
      </c>
      <c r="S22" s="13">
        <f t="shared" si="1"/>
        <v>0</v>
      </c>
    </row>
    <row r="23" spans="2:19" ht="12.95" customHeight="1" x14ac:dyDescent="0.15">
      <c r="B23" s="11" t="str">
        <f>入力・結果!I24</f>
        <v>19</v>
      </c>
      <c r="C23" s="12" t="str">
        <f>入力・結果!J24</f>
        <v>電気機械</v>
      </c>
      <c r="D23" s="13"/>
      <c r="E23" s="14">
        <f t="shared" si="1"/>
        <v>23.10722108538614</v>
      </c>
      <c r="F23" s="14">
        <f t="shared" si="1"/>
        <v>6.8149398659435887</v>
      </c>
      <c r="G23" s="14">
        <f t="shared" si="1"/>
        <v>30.65067980040611</v>
      </c>
      <c r="H23" s="14">
        <f t="shared" si="1"/>
        <v>24.815188104200299</v>
      </c>
      <c r="I23" s="14">
        <f t="shared" si="1"/>
        <v>23.197003855217776</v>
      </c>
      <c r="J23" s="14">
        <f t="shared" si="1"/>
        <v>16.853824027799767</v>
      </c>
      <c r="K23" s="14">
        <f t="shared" si="1"/>
        <v>7.0773192712697721</v>
      </c>
      <c r="L23" s="14">
        <f t="shared" si="1"/>
        <v>12.991572547613718</v>
      </c>
      <c r="M23" s="14">
        <f t="shared" si="1"/>
        <v>25.047076650555933</v>
      </c>
      <c r="N23" s="14">
        <f t="shared" si="1"/>
        <v>30.834419822397823</v>
      </c>
      <c r="O23" s="14">
        <f t="shared" si="1"/>
        <v>26.440003353865681</v>
      </c>
      <c r="P23" s="14">
        <f t="shared" si="1"/>
        <v>32.050256884280081</v>
      </c>
      <c r="Q23" s="14">
        <f t="shared" si="1"/>
        <v>29.021270055867419</v>
      </c>
      <c r="R23" s="116">
        <f t="shared" si="1"/>
        <v>46.651749121072058</v>
      </c>
      <c r="S23" s="13">
        <f t="shared" si="1"/>
        <v>45.353444272744433</v>
      </c>
    </row>
    <row r="24" spans="2:19" ht="12.95" customHeight="1" x14ac:dyDescent="0.15">
      <c r="B24" s="19" t="str">
        <f>入力・結果!I25</f>
        <v>20</v>
      </c>
      <c r="C24" s="20" t="str">
        <f>入力・結果!J25</f>
        <v>情報通信機器</v>
      </c>
      <c r="D24" s="21"/>
      <c r="E24" s="22">
        <f t="shared" si="1"/>
        <v>0</v>
      </c>
      <c r="F24" s="22">
        <f t="shared" si="1"/>
        <v>0</v>
      </c>
      <c r="G24" s="22">
        <f t="shared" si="1"/>
        <v>0</v>
      </c>
      <c r="H24" s="22">
        <f t="shared" si="1"/>
        <v>0</v>
      </c>
      <c r="I24" s="22">
        <f t="shared" si="1"/>
        <v>0</v>
      </c>
      <c r="J24" s="22">
        <f t="shared" si="1"/>
        <v>0</v>
      </c>
      <c r="K24" s="22">
        <f t="shared" si="1"/>
        <v>0</v>
      </c>
      <c r="L24" s="22">
        <f t="shared" si="1"/>
        <v>0</v>
      </c>
      <c r="M24" s="22">
        <f t="shared" si="1"/>
        <v>0</v>
      </c>
      <c r="N24" s="22">
        <f t="shared" si="1"/>
        <v>0</v>
      </c>
      <c r="O24" s="22">
        <f t="shared" si="1"/>
        <v>0</v>
      </c>
      <c r="P24" s="22">
        <f t="shared" si="1"/>
        <v>0</v>
      </c>
      <c r="Q24" s="22">
        <f t="shared" si="1"/>
        <v>0</v>
      </c>
      <c r="R24" s="22">
        <f t="shared" si="1"/>
        <v>0</v>
      </c>
      <c r="S24" s="21">
        <f t="shared" si="1"/>
        <v>0</v>
      </c>
    </row>
    <row r="25" spans="2:19" ht="12.95" customHeight="1" x14ac:dyDescent="0.15">
      <c r="B25" s="11" t="str">
        <f>入力・結果!I26</f>
        <v>21</v>
      </c>
      <c r="C25" s="12" t="str">
        <f>入力・結果!J26</f>
        <v>輸送機械</v>
      </c>
      <c r="D25" s="13"/>
      <c r="E25" s="14">
        <f t="shared" ref="E25:S34" si="2">SUMIF($B$48:$B$68,$B25,E$48:E$68)</f>
        <v>0</v>
      </c>
      <c r="F25" s="14">
        <f t="shared" si="2"/>
        <v>0</v>
      </c>
      <c r="G25" s="14">
        <f t="shared" si="2"/>
        <v>0</v>
      </c>
      <c r="H25" s="14">
        <f t="shared" si="2"/>
        <v>0</v>
      </c>
      <c r="I25" s="14">
        <f t="shared" si="2"/>
        <v>0</v>
      </c>
      <c r="J25" s="14">
        <f t="shared" si="2"/>
        <v>0</v>
      </c>
      <c r="K25" s="14">
        <f t="shared" si="2"/>
        <v>0</v>
      </c>
      <c r="L25" s="14">
        <f t="shared" si="2"/>
        <v>0</v>
      </c>
      <c r="M25" s="14">
        <f t="shared" si="2"/>
        <v>0</v>
      </c>
      <c r="N25" s="14">
        <f t="shared" si="2"/>
        <v>0</v>
      </c>
      <c r="O25" s="14">
        <f t="shared" si="2"/>
        <v>0</v>
      </c>
      <c r="P25" s="14">
        <f t="shared" si="2"/>
        <v>0</v>
      </c>
      <c r="Q25" s="14">
        <f t="shared" si="2"/>
        <v>0</v>
      </c>
      <c r="R25" s="116">
        <f t="shared" si="2"/>
        <v>0</v>
      </c>
      <c r="S25" s="13">
        <f t="shared" si="2"/>
        <v>0</v>
      </c>
    </row>
    <row r="26" spans="2:19" ht="12.95" customHeight="1" x14ac:dyDescent="0.15">
      <c r="B26" s="11" t="str">
        <f>入力・結果!I27</f>
        <v>22</v>
      </c>
      <c r="C26" s="12" t="str">
        <f>入力・結果!J27</f>
        <v>その他の製造工業製品</v>
      </c>
      <c r="D26" s="13"/>
      <c r="E26" s="14">
        <f t="shared" si="2"/>
        <v>285.68576222318381</v>
      </c>
      <c r="F26" s="14">
        <f t="shared" si="2"/>
        <v>263.63662495734019</v>
      </c>
      <c r="G26" s="14">
        <f t="shared" si="2"/>
        <v>228.81139771926419</v>
      </c>
      <c r="H26" s="14">
        <f t="shared" si="2"/>
        <v>280.85784722764026</v>
      </c>
      <c r="I26" s="14">
        <f t="shared" si="2"/>
        <v>312.82728021787284</v>
      </c>
      <c r="J26" s="14">
        <f t="shared" si="2"/>
        <v>281.18103986622776</v>
      </c>
      <c r="K26" s="14">
        <f t="shared" si="2"/>
        <v>301.51622908054355</v>
      </c>
      <c r="L26" s="14">
        <f t="shared" si="2"/>
        <v>353.73033569834337</v>
      </c>
      <c r="M26" s="14">
        <f t="shared" si="2"/>
        <v>512.42619790775507</v>
      </c>
      <c r="N26" s="14">
        <f t="shared" si="2"/>
        <v>607.51579318436711</v>
      </c>
      <c r="O26" s="14">
        <f t="shared" si="2"/>
        <v>533.0919811492895</v>
      </c>
      <c r="P26" s="14">
        <f t="shared" si="2"/>
        <v>667.47566758222342</v>
      </c>
      <c r="Q26" s="14">
        <f t="shared" si="2"/>
        <v>661.02036856591792</v>
      </c>
      <c r="R26" s="116">
        <f t="shared" si="2"/>
        <v>1049.3741459611851</v>
      </c>
      <c r="S26" s="13">
        <f t="shared" si="2"/>
        <v>900.61022566734209</v>
      </c>
    </row>
    <row r="27" spans="2:19" ht="12.95" customHeight="1" x14ac:dyDescent="0.15">
      <c r="B27" s="11" t="str">
        <f>入力・結果!I28</f>
        <v>23</v>
      </c>
      <c r="C27" s="12" t="str">
        <f>入力・結果!J28</f>
        <v>建設</v>
      </c>
      <c r="D27" s="13"/>
      <c r="E27" s="14">
        <f t="shared" si="2"/>
        <v>0</v>
      </c>
      <c r="F27" s="14">
        <f t="shared" si="2"/>
        <v>0</v>
      </c>
      <c r="G27" s="14">
        <f t="shared" si="2"/>
        <v>0</v>
      </c>
      <c r="H27" s="14">
        <f t="shared" si="2"/>
        <v>0</v>
      </c>
      <c r="I27" s="14">
        <f t="shared" si="2"/>
        <v>0</v>
      </c>
      <c r="J27" s="14">
        <f t="shared" si="2"/>
        <v>0</v>
      </c>
      <c r="K27" s="14">
        <f t="shared" si="2"/>
        <v>0</v>
      </c>
      <c r="L27" s="14">
        <f t="shared" si="2"/>
        <v>0</v>
      </c>
      <c r="M27" s="14">
        <f t="shared" si="2"/>
        <v>0</v>
      </c>
      <c r="N27" s="14">
        <f t="shared" si="2"/>
        <v>0</v>
      </c>
      <c r="O27" s="14">
        <f t="shared" si="2"/>
        <v>0</v>
      </c>
      <c r="P27" s="14">
        <f t="shared" si="2"/>
        <v>0</v>
      </c>
      <c r="Q27" s="14">
        <f t="shared" si="2"/>
        <v>0</v>
      </c>
      <c r="R27" s="116">
        <f t="shared" si="2"/>
        <v>0</v>
      </c>
      <c r="S27" s="13">
        <f t="shared" si="2"/>
        <v>0</v>
      </c>
    </row>
    <row r="28" spans="2:19" ht="12.95" customHeight="1" x14ac:dyDescent="0.15">
      <c r="B28" s="11" t="str">
        <f>入力・結果!I29</f>
        <v>24</v>
      </c>
      <c r="C28" s="12" t="str">
        <f>入力・結果!J29</f>
        <v>電力・ガス・熱供給</v>
      </c>
      <c r="D28" s="13"/>
      <c r="E28" s="14">
        <f t="shared" si="2"/>
        <v>0</v>
      </c>
      <c r="F28" s="14">
        <f t="shared" si="2"/>
        <v>0</v>
      </c>
      <c r="G28" s="14">
        <f t="shared" si="2"/>
        <v>0</v>
      </c>
      <c r="H28" s="14">
        <f t="shared" si="2"/>
        <v>0</v>
      </c>
      <c r="I28" s="14">
        <f t="shared" si="2"/>
        <v>0</v>
      </c>
      <c r="J28" s="14">
        <f t="shared" si="2"/>
        <v>0</v>
      </c>
      <c r="K28" s="14">
        <f t="shared" si="2"/>
        <v>0</v>
      </c>
      <c r="L28" s="14">
        <f t="shared" si="2"/>
        <v>0</v>
      </c>
      <c r="M28" s="14">
        <f t="shared" si="2"/>
        <v>0</v>
      </c>
      <c r="N28" s="14">
        <f t="shared" si="2"/>
        <v>0</v>
      </c>
      <c r="O28" s="14">
        <f t="shared" si="2"/>
        <v>0</v>
      </c>
      <c r="P28" s="14">
        <f t="shared" si="2"/>
        <v>0</v>
      </c>
      <c r="Q28" s="14">
        <f t="shared" si="2"/>
        <v>0</v>
      </c>
      <c r="R28" s="116">
        <f t="shared" si="2"/>
        <v>0</v>
      </c>
      <c r="S28" s="13">
        <f t="shared" si="2"/>
        <v>0</v>
      </c>
    </row>
    <row r="29" spans="2:19" ht="12.95" customHeight="1" x14ac:dyDescent="0.15">
      <c r="B29" s="11" t="str">
        <f>入力・結果!I30</f>
        <v>25</v>
      </c>
      <c r="C29" s="12" t="str">
        <f>入力・結果!J30</f>
        <v>水道</v>
      </c>
      <c r="D29" s="13"/>
      <c r="E29" s="14">
        <f t="shared" si="2"/>
        <v>0</v>
      </c>
      <c r="F29" s="14">
        <f t="shared" si="2"/>
        <v>0</v>
      </c>
      <c r="G29" s="14">
        <f t="shared" si="2"/>
        <v>0</v>
      </c>
      <c r="H29" s="14">
        <f t="shared" si="2"/>
        <v>0</v>
      </c>
      <c r="I29" s="14">
        <f t="shared" si="2"/>
        <v>0</v>
      </c>
      <c r="J29" s="14">
        <f t="shared" si="2"/>
        <v>0</v>
      </c>
      <c r="K29" s="14">
        <f t="shared" si="2"/>
        <v>0</v>
      </c>
      <c r="L29" s="14">
        <f t="shared" si="2"/>
        <v>0</v>
      </c>
      <c r="M29" s="14">
        <f t="shared" si="2"/>
        <v>0</v>
      </c>
      <c r="N29" s="14">
        <f t="shared" si="2"/>
        <v>0</v>
      </c>
      <c r="O29" s="14">
        <f t="shared" si="2"/>
        <v>0</v>
      </c>
      <c r="P29" s="14">
        <f t="shared" si="2"/>
        <v>0</v>
      </c>
      <c r="Q29" s="14">
        <f t="shared" si="2"/>
        <v>0</v>
      </c>
      <c r="R29" s="116">
        <f t="shared" si="2"/>
        <v>0</v>
      </c>
      <c r="S29" s="13">
        <f t="shared" si="2"/>
        <v>0</v>
      </c>
    </row>
    <row r="30" spans="2:19" ht="12.95" customHeight="1" x14ac:dyDescent="0.15">
      <c r="B30" s="15" t="str">
        <f>入力・結果!I31</f>
        <v>26</v>
      </c>
      <c r="C30" s="16" t="str">
        <f>入力・結果!J31</f>
        <v>廃棄物処理</v>
      </c>
      <c r="D30" s="17"/>
      <c r="E30" s="18">
        <f t="shared" si="2"/>
        <v>0</v>
      </c>
      <c r="F30" s="18">
        <f t="shared" si="2"/>
        <v>0</v>
      </c>
      <c r="G30" s="18">
        <f t="shared" si="2"/>
        <v>0</v>
      </c>
      <c r="H30" s="18">
        <f t="shared" si="2"/>
        <v>0</v>
      </c>
      <c r="I30" s="18">
        <f t="shared" si="2"/>
        <v>0</v>
      </c>
      <c r="J30" s="18">
        <f t="shared" si="2"/>
        <v>0</v>
      </c>
      <c r="K30" s="18">
        <f t="shared" si="2"/>
        <v>0</v>
      </c>
      <c r="L30" s="18">
        <f t="shared" si="2"/>
        <v>0</v>
      </c>
      <c r="M30" s="18">
        <f t="shared" si="2"/>
        <v>0</v>
      </c>
      <c r="N30" s="18">
        <f t="shared" si="2"/>
        <v>0</v>
      </c>
      <c r="O30" s="18">
        <f t="shared" si="2"/>
        <v>0</v>
      </c>
      <c r="P30" s="18">
        <f t="shared" si="2"/>
        <v>0</v>
      </c>
      <c r="Q30" s="18">
        <f t="shared" si="2"/>
        <v>0</v>
      </c>
      <c r="R30" s="18">
        <f t="shared" si="2"/>
        <v>0</v>
      </c>
      <c r="S30" s="17">
        <f t="shared" si="2"/>
        <v>0</v>
      </c>
    </row>
    <row r="31" spans="2:19" ht="12.95" customHeight="1" x14ac:dyDescent="0.15">
      <c r="B31" s="11" t="str">
        <f>入力・結果!I32</f>
        <v>27</v>
      </c>
      <c r="C31" s="12" t="str">
        <f>入力・結果!J32</f>
        <v>商業</v>
      </c>
      <c r="D31" s="13"/>
      <c r="E31" s="14">
        <f t="shared" si="2"/>
        <v>0</v>
      </c>
      <c r="F31" s="14">
        <f t="shared" si="2"/>
        <v>0</v>
      </c>
      <c r="G31" s="14">
        <f t="shared" si="2"/>
        <v>0</v>
      </c>
      <c r="H31" s="14">
        <f t="shared" si="2"/>
        <v>0</v>
      </c>
      <c r="I31" s="14">
        <f t="shared" si="2"/>
        <v>0</v>
      </c>
      <c r="J31" s="14">
        <f t="shared" si="2"/>
        <v>0</v>
      </c>
      <c r="K31" s="14">
        <f t="shared" si="2"/>
        <v>0</v>
      </c>
      <c r="L31" s="14">
        <f t="shared" si="2"/>
        <v>0</v>
      </c>
      <c r="M31" s="14">
        <f t="shared" si="2"/>
        <v>0</v>
      </c>
      <c r="N31" s="14">
        <f t="shared" si="2"/>
        <v>0</v>
      </c>
      <c r="O31" s="14">
        <f t="shared" si="2"/>
        <v>0</v>
      </c>
      <c r="P31" s="14">
        <f t="shared" si="2"/>
        <v>0</v>
      </c>
      <c r="Q31" s="14">
        <f t="shared" si="2"/>
        <v>0</v>
      </c>
      <c r="R31" s="116">
        <f t="shared" si="2"/>
        <v>0</v>
      </c>
      <c r="S31" s="13">
        <f t="shared" si="2"/>
        <v>0</v>
      </c>
    </row>
    <row r="32" spans="2:19" ht="12.95" customHeight="1" x14ac:dyDescent="0.15">
      <c r="B32" s="11" t="str">
        <f>入力・結果!I33</f>
        <v>28</v>
      </c>
      <c r="C32" s="12" t="str">
        <f>入力・結果!J33</f>
        <v>金融・保険</v>
      </c>
      <c r="D32" s="13"/>
      <c r="E32" s="14">
        <f t="shared" si="2"/>
        <v>0</v>
      </c>
      <c r="F32" s="14">
        <f t="shared" si="2"/>
        <v>0</v>
      </c>
      <c r="G32" s="14">
        <f t="shared" si="2"/>
        <v>0</v>
      </c>
      <c r="H32" s="14">
        <f t="shared" si="2"/>
        <v>0</v>
      </c>
      <c r="I32" s="14">
        <f t="shared" si="2"/>
        <v>0</v>
      </c>
      <c r="J32" s="14">
        <f t="shared" si="2"/>
        <v>0</v>
      </c>
      <c r="K32" s="14">
        <f t="shared" si="2"/>
        <v>0</v>
      </c>
      <c r="L32" s="14">
        <f t="shared" si="2"/>
        <v>0</v>
      </c>
      <c r="M32" s="14">
        <f t="shared" si="2"/>
        <v>0</v>
      </c>
      <c r="N32" s="14">
        <f t="shared" si="2"/>
        <v>0</v>
      </c>
      <c r="O32" s="14">
        <f t="shared" si="2"/>
        <v>0</v>
      </c>
      <c r="P32" s="14">
        <f t="shared" si="2"/>
        <v>0</v>
      </c>
      <c r="Q32" s="14">
        <f t="shared" si="2"/>
        <v>0</v>
      </c>
      <c r="R32" s="116">
        <f t="shared" si="2"/>
        <v>0</v>
      </c>
      <c r="S32" s="13">
        <f t="shared" si="2"/>
        <v>0</v>
      </c>
    </row>
    <row r="33" spans="2:19" ht="12.95" customHeight="1" x14ac:dyDescent="0.15">
      <c r="B33" s="11" t="str">
        <f>入力・結果!I34</f>
        <v>29</v>
      </c>
      <c r="C33" s="12" t="str">
        <f>入力・結果!J34</f>
        <v>不動産</v>
      </c>
      <c r="D33" s="13"/>
      <c r="E33" s="14">
        <f t="shared" si="2"/>
        <v>0</v>
      </c>
      <c r="F33" s="14">
        <f t="shared" si="2"/>
        <v>0</v>
      </c>
      <c r="G33" s="14">
        <f t="shared" si="2"/>
        <v>0</v>
      </c>
      <c r="H33" s="14">
        <f t="shared" si="2"/>
        <v>0</v>
      </c>
      <c r="I33" s="14">
        <f t="shared" si="2"/>
        <v>0</v>
      </c>
      <c r="J33" s="14">
        <f t="shared" si="2"/>
        <v>0</v>
      </c>
      <c r="K33" s="14">
        <f t="shared" si="2"/>
        <v>0</v>
      </c>
      <c r="L33" s="14">
        <f t="shared" si="2"/>
        <v>0</v>
      </c>
      <c r="M33" s="14">
        <f t="shared" si="2"/>
        <v>0</v>
      </c>
      <c r="N33" s="14">
        <f t="shared" si="2"/>
        <v>0</v>
      </c>
      <c r="O33" s="14">
        <f t="shared" si="2"/>
        <v>0</v>
      </c>
      <c r="P33" s="14">
        <f t="shared" si="2"/>
        <v>0</v>
      </c>
      <c r="Q33" s="14">
        <f t="shared" si="2"/>
        <v>0</v>
      </c>
      <c r="R33" s="116">
        <f t="shared" si="2"/>
        <v>0</v>
      </c>
      <c r="S33" s="13">
        <f t="shared" si="2"/>
        <v>0</v>
      </c>
    </row>
    <row r="34" spans="2:19" ht="12.95" customHeight="1" x14ac:dyDescent="0.15">
      <c r="B34" s="19" t="str">
        <f>入力・結果!I35</f>
        <v>30</v>
      </c>
      <c r="C34" s="20" t="str">
        <f>入力・結果!J35</f>
        <v>運輸・郵便</v>
      </c>
      <c r="D34" s="21"/>
      <c r="E34" s="22">
        <f t="shared" si="2"/>
        <v>1777</v>
      </c>
      <c r="F34" s="22">
        <f t="shared" si="2"/>
        <v>1631</v>
      </c>
      <c r="G34" s="22">
        <f t="shared" si="2"/>
        <v>1553</v>
      </c>
      <c r="H34" s="22">
        <f t="shared" si="2"/>
        <v>1513</v>
      </c>
      <c r="I34" s="22">
        <f t="shared" si="2"/>
        <v>1271</v>
      </c>
      <c r="J34" s="22">
        <f t="shared" si="2"/>
        <v>1222</v>
      </c>
      <c r="K34" s="22">
        <f t="shared" si="2"/>
        <v>1057</v>
      </c>
      <c r="L34" s="22">
        <f t="shared" si="2"/>
        <v>1002</v>
      </c>
      <c r="M34" s="22">
        <f t="shared" si="2"/>
        <v>912</v>
      </c>
      <c r="N34" s="22">
        <f t="shared" si="2"/>
        <v>899</v>
      </c>
      <c r="O34" s="22">
        <f t="shared" si="2"/>
        <v>806</v>
      </c>
      <c r="P34" s="22">
        <f t="shared" si="2"/>
        <v>800</v>
      </c>
      <c r="Q34" s="22">
        <f t="shared" si="2"/>
        <v>886</v>
      </c>
      <c r="R34" s="22">
        <f t="shared" si="2"/>
        <v>1014</v>
      </c>
      <c r="S34" s="21">
        <f t="shared" si="2"/>
        <v>1096</v>
      </c>
    </row>
    <row r="35" spans="2:19" ht="12.95" customHeight="1" x14ac:dyDescent="0.15">
      <c r="B35" s="15" t="str">
        <f>入力・結果!I36</f>
        <v>31</v>
      </c>
      <c r="C35" s="16" t="str">
        <f>入力・結果!J36</f>
        <v>情報通信</v>
      </c>
      <c r="D35" s="17"/>
      <c r="E35" s="18">
        <f t="shared" ref="E35:S43" si="3">SUMIF($B$48:$B$68,$B35,E$48:E$68)</f>
        <v>0</v>
      </c>
      <c r="F35" s="18">
        <f t="shared" si="3"/>
        <v>0</v>
      </c>
      <c r="G35" s="18">
        <f t="shared" si="3"/>
        <v>0</v>
      </c>
      <c r="H35" s="18">
        <f t="shared" si="3"/>
        <v>0</v>
      </c>
      <c r="I35" s="18">
        <f t="shared" si="3"/>
        <v>0</v>
      </c>
      <c r="J35" s="18">
        <f t="shared" si="3"/>
        <v>0</v>
      </c>
      <c r="K35" s="18">
        <f t="shared" si="3"/>
        <v>0</v>
      </c>
      <c r="L35" s="18">
        <f t="shared" si="3"/>
        <v>0</v>
      </c>
      <c r="M35" s="18">
        <f t="shared" si="3"/>
        <v>0</v>
      </c>
      <c r="N35" s="18">
        <f t="shared" si="3"/>
        <v>0</v>
      </c>
      <c r="O35" s="18">
        <f t="shared" si="3"/>
        <v>0</v>
      </c>
      <c r="P35" s="18">
        <f t="shared" si="3"/>
        <v>0</v>
      </c>
      <c r="Q35" s="18">
        <f t="shared" si="3"/>
        <v>0</v>
      </c>
      <c r="R35" s="18">
        <f t="shared" si="3"/>
        <v>0</v>
      </c>
      <c r="S35" s="17">
        <f t="shared" si="3"/>
        <v>0</v>
      </c>
    </row>
    <row r="36" spans="2:19" ht="12.95" customHeight="1" x14ac:dyDescent="0.15">
      <c r="B36" s="11" t="str">
        <f>入力・結果!I37</f>
        <v>32</v>
      </c>
      <c r="C36" s="12" t="str">
        <f>入力・結果!J37</f>
        <v>公務</v>
      </c>
      <c r="D36" s="13"/>
      <c r="E36" s="14">
        <f t="shared" si="3"/>
        <v>0</v>
      </c>
      <c r="F36" s="14">
        <f t="shared" si="3"/>
        <v>0</v>
      </c>
      <c r="G36" s="14">
        <f t="shared" si="3"/>
        <v>0</v>
      </c>
      <c r="H36" s="14">
        <f t="shared" si="3"/>
        <v>0</v>
      </c>
      <c r="I36" s="14">
        <f t="shared" si="3"/>
        <v>0</v>
      </c>
      <c r="J36" s="14">
        <f t="shared" si="3"/>
        <v>0</v>
      </c>
      <c r="K36" s="14">
        <f t="shared" si="3"/>
        <v>0</v>
      </c>
      <c r="L36" s="14">
        <f t="shared" si="3"/>
        <v>0</v>
      </c>
      <c r="M36" s="14">
        <f t="shared" si="3"/>
        <v>0</v>
      </c>
      <c r="N36" s="14">
        <f t="shared" si="3"/>
        <v>0</v>
      </c>
      <c r="O36" s="14">
        <f t="shared" si="3"/>
        <v>0</v>
      </c>
      <c r="P36" s="14">
        <f t="shared" si="3"/>
        <v>0</v>
      </c>
      <c r="Q36" s="14">
        <f t="shared" si="3"/>
        <v>0</v>
      </c>
      <c r="R36" s="116">
        <f t="shared" si="3"/>
        <v>0</v>
      </c>
      <c r="S36" s="13">
        <f t="shared" si="3"/>
        <v>0</v>
      </c>
    </row>
    <row r="37" spans="2:19" ht="12.95" customHeight="1" x14ac:dyDescent="0.15">
      <c r="B37" s="11" t="str">
        <f>入力・結果!I38</f>
        <v>33</v>
      </c>
      <c r="C37" s="12" t="str">
        <f>入力・結果!J38</f>
        <v>教育・研究</v>
      </c>
      <c r="D37" s="13"/>
      <c r="E37" s="14">
        <f t="shared" si="3"/>
        <v>0</v>
      </c>
      <c r="F37" s="14">
        <f t="shared" si="3"/>
        <v>0</v>
      </c>
      <c r="G37" s="14">
        <f t="shared" si="3"/>
        <v>0</v>
      </c>
      <c r="H37" s="14">
        <f t="shared" si="3"/>
        <v>0</v>
      </c>
      <c r="I37" s="14">
        <f t="shared" si="3"/>
        <v>0</v>
      </c>
      <c r="J37" s="14">
        <f t="shared" si="3"/>
        <v>0</v>
      </c>
      <c r="K37" s="14">
        <f t="shared" si="3"/>
        <v>0</v>
      </c>
      <c r="L37" s="14">
        <f t="shared" si="3"/>
        <v>0</v>
      </c>
      <c r="M37" s="14">
        <f t="shared" si="3"/>
        <v>0</v>
      </c>
      <c r="N37" s="14">
        <f t="shared" si="3"/>
        <v>0</v>
      </c>
      <c r="O37" s="14">
        <f t="shared" si="3"/>
        <v>0</v>
      </c>
      <c r="P37" s="14">
        <f t="shared" si="3"/>
        <v>0</v>
      </c>
      <c r="Q37" s="14">
        <f t="shared" si="3"/>
        <v>0</v>
      </c>
      <c r="R37" s="116">
        <f t="shared" si="3"/>
        <v>0</v>
      </c>
      <c r="S37" s="13">
        <f t="shared" si="3"/>
        <v>0</v>
      </c>
    </row>
    <row r="38" spans="2:19" ht="12.95" customHeight="1" x14ac:dyDescent="0.15">
      <c r="B38" s="11" t="str">
        <f>入力・結果!I39</f>
        <v>34</v>
      </c>
      <c r="C38" s="12" t="str">
        <f>入力・結果!J39</f>
        <v>医療・福祉</v>
      </c>
      <c r="D38" s="13"/>
      <c r="E38" s="14">
        <f t="shared" si="3"/>
        <v>0</v>
      </c>
      <c r="F38" s="14">
        <f t="shared" si="3"/>
        <v>0</v>
      </c>
      <c r="G38" s="14">
        <f t="shared" si="3"/>
        <v>0</v>
      </c>
      <c r="H38" s="14">
        <f t="shared" si="3"/>
        <v>0</v>
      </c>
      <c r="I38" s="14">
        <f t="shared" si="3"/>
        <v>0</v>
      </c>
      <c r="J38" s="14">
        <f t="shared" si="3"/>
        <v>0</v>
      </c>
      <c r="K38" s="14">
        <f t="shared" si="3"/>
        <v>0</v>
      </c>
      <c r="L38" s="14">
        <f t="shared" si="3"/>
        <v>0</v>
      </c>
      <c r="M38" s="14">
        <f t="shared" si="3"/>
        <v>0</v>
      </c>
      <c r="N38" s="14">
        <f t="shared" si="3"/>
        <v>0</v>
      </c>
      <c r="O38" s="14">
        <f t="shared" si="3"/>
        <v>0</v>
      </c>
      <c r="P38" s="14">
        <f t="shared" si="3"/>
        <v>0</v>
      </c>
      <c r="Q38" s="14">
        <f t="shared" si="3"/>
        <v>0</v>
      </c>
      <c r="R38" s="116">
        <f t="shared" si="3"/>
        <v>0</v>
      </c>
      <c r="S38" s="13">
        <f t="shared" si="3"/>
        <v>0</v>
      </c>
    </row>
    <row r="39" spans="2:19" ht="12.95" customHeight="1" x14ac:dyDescent="0.15">
      <c r="B39" s="19" t="str">
        <f>入力・結果!I40</f>
        <v>35</v>
      </c>
      <c r="C39" s="20" t="str">
        <f>入力・結果!J40</f>
        <v>他に分類されない会員制団体</v>
      </c>
      <c r="D39" s="21"/>
      <c r="E39" s="22">
        <f t="shared" si="3"/>
        <v>0</v>
      </c>
      <c r="F39" s="22">
        <f t="shared" si="3"/>
        <v>0</v>
      </c>
      <c r="G39" s="22">
        <f t="shared" si="3"/>
        <v>0</v>
      </c>
      <c r="H39" s="22">
        <f t="shared" si="3"/>
        <v>0</v>
      </c>
      <c r="I39" s="22">
        <f t="shared" si="3"/>
        <v>0</v>
      </c>
      <c r="J39" s="22">
        <f t="shared" si="3"/>
        <v>0</v>
      </c>
      <c r="K39" s="22">
        <f t="shared" si="3"/>
        <v>0</v>
      </c>
      <c r="L39" s="22">
        <f t="shared" si="3"/>
        <v>0</v>
      </c>
      <c r="M39" s="22">
        <f t="shared" si="3"/>
        <v>0</v>
      </c>
      <c r="N39" s="22">
        <f t="shared" si="3"/>
        <v>0</v>
      </c>
      <c r="O39" s="22">
        <f t="shared" si="3"/>
        <v>0</v>
      </c>
      <c r="P39" s="22">
        <f t="shared" si="3"/>
        <v>0</v>
      </c>
      <c r="Q39" s="22">
        <f t="shared" si="3"/>
        <v>0</v>
      </c>
      <c r="R39" s="22">
        <f t="shared" si="3"/>
        <v>0</v>
      </c>
      <c r="S39" s="21">
        <f t="shared" si="3"/>
        <v>0</v>
      </c>
    </row>
    <row r="40" spans="2:19" ht="12.95" customHeight="1" x14ac:dyDescent="0.15">
      <c r="B40" s="11" t="str">
        <f>入力・結果!I41</f>
        <v>36</v>
      </c>
      <c r="C40" s="12" t="str">
        <f>入力・結果!J41</f>
        <v>対事業所サービス</v>
      </c>
      <c r="D40" s="13"/>
      <c r="E40" s="14">
        <f t="shared" si="3"/>
        <v>0</v>
      </c>
      <c r="F40" s="14">
        <f t="shared" si="3"/>
        <v>0</v>
      </c>
      <c r="G40" s="14">
        <f t="shared" si="3"/>
        <v>0</v>
      </c>
      <c r="H40" s="14">
        <f t="shared" si="3"/>
        <v>0</v>
      </c>
      <c r="I40" s="14">
        <f t="shared" si="3"/>
        <v>0</v>
      </c>
      <c r="J40" s="14">
        <f t="shared" si="3"/>
        <v>0</v>
      </c>
      <c r="K40" s="14">
        <f t="shared" si="3"/>
        <v>0</v>
      </c>
      <c r="L40" s="14">
        <f t="shared" si="3"/>
        <v>0</v>
      </c>
      <c r="M40" s="14">
        <f t="shared" si="3"/>
        <v>0</v>
      </c>
      <c r="N40" s="14">
        <f t="shared" si="3"/>
        <v>0</v>
      </c>
      <c r="O40" s="14">
        <f t="shared" si="3"/>
        <v>0</v>
      </c>
      <c r="P40" s="14">
        <f t="shared" si="3"/>
        <v>0</v>
      </c>
      <c r="Q40" s="14">
        <f t="shared" si="3"/>
        <v>0</v>
      </c>
      <c r="R40" s="116">
        <f t="shared" si="3"/>
        <v>0</v>
      </c>
      <c r="S40" s="13">
        <f t="shared" si="3"/>
        <v>0</v>
      </c>
    </row>
    <row r="41" spans="2:19" ht="12.95" customHeight="1" x14ac:dyDescent="0.15">
      <c r="B41" s="11" t="str">
        <f>入力・結果!I42</f>
        <v>37</v>
      </c>
      <c r="C41" s="12" t="str">
        <f>入力・結果!J42</f>
        <v>対個人サービス</v>
      </c>
      <c r="D41" s="13"/>
      <c r="E41" s="14">
        <f t="shared" si="3"/>
        <v>15636.223033576294</v>
      </c>
      <c r="F41" s="14">
        <f t="shared" si="3"/>
        <v>15064.888203457249</v>
      </c>
      <c r="G41" s="14">
        <f t="shared" si="3"/>
        <v>13615.355994035921</v>
      </c>
      <c r="H41" s="14">
        <f t="shared" si="3"/>
        <v>15697.465243788636</v>
      </c>
      <c r="I41" s="14">
        <f t="shared" si="3"/>
        <v>17101.43696528994</v>
      </c>
      <c r="J41" s="14">
        <f t="shared" si="3"/>
        <v>19185.072181574295</v>
      </c>
      <c r="K41" s="14">
        <f t="shared" si="3"/>
        <v>18654.23535949472</v>
      </c>
      <c r="L41" s="14">
        <f t="shared" si="3"/>
        <v>18009.557755128437</v>
      </c>
      <c r="M41" s="14">
        <f t="shared" si="3"/>
        <v>17739.68063094412</v>
      </c>
      <c r="N41" s="14">
        <f t="shared" si="3"/>
        <v>18592.890230225246</v>
      </c>
      <c r="O41" s="14">
        <f t="shared" si="3"/>
        <v>18784.616813910081</v>
      </c>
      <c r="P41" s="14">
        <f t="shared" si="3"/>
        <v>19691.782487122502</v>
      </c>
      <c r="Q41" s="14">
        <f t="shared" si="3"/>
        <v>17423.896851657355</v>
      </c>
      <c r="R41" s="116">
        <f t="shared" si="3"/>
        <v>19703.897232358744</v>
      </c>
      <c r="S41" s="13">
        <f t="shared" si="3"/>
        <v>20687.648459488981</v>
      </c>
    </row>
    <row r="42" spans="2:19" ht="12.95" customHeight="1" x14ac:dyDescent="0.15">
      <c r="B42" s="11" t="str">
        <f>入力・結果!I43</f>
        <v>38</v>
      </c>
      <c r="C42" s="12" t="str">
        <f>入力・結果!J43</f>
        <v>事務用品</v>
      </c>
      <c r="D42" s="13"/>
      <c r="E42" s="14">
        <f t="shared" si="3"/>
        <v>0</v>
      </c>
      <c r="F42" s="14">
        <f t="shared" si="3"/>
        <v>0</v>
      </c>
      <c r="G42" s="14">
        <f t="shared" si="3"/>
        <v>0</v>
      </c>
      <c r="H42" s="14">
        <f t="shared" si="3"/>
        <v>0</v>
      </c>
      <c r="I42" s="14">
        <f t="shared" si="3"/>
        <v>0</v>
      </c>
      <c r="J42" s="14">
        <f t="shared" si="3"/>
        <v>0</v>
      </c>
      <c r="K42" s="14">
        <f t="shared" si="3"/>
        <v>0</v>
      </c>
      <c r="L42" s="14">
        <f t="shared" si="3"/>
        <v>0</v>
      </c>
      <c r="M42" s="14">
        <f t="shared" si="3"/>
        <v>0</v>
      </c>
      <c r="N42" s="14">
        <f t="shared" si="3"/>
        <v>0</v>
      </c>
      <c r="O42" s="14">
        <f t="shared" si="3"/>
        <v>0</v>
      </c>
      <c r="P42" s="14">
        <f t="shared" si="3"/>
        <v>0</v>
      </c>
      <c r="Q42" s="14">
        <f t="shared" si="3"/>
        <v>0</v>
      </c>
      <c r="R42" s="116">
        <f t="shared" si="3"/>
        <v>0</v>
      </c>
      <c r="S42" s="13">
        <f t="shared" si="3"/>
        <v>0</v>
      </c>
    </row>
    <row r="43" spans="2:19" ht="12.95" customHeight="1" x14ac:dyDescent="0.15">
      <c r="B43" s="23" t="str">
        <f>入力・結果!I44</f>
        <v>39</v>
      </c>
      <c r="C43" s="24" t="str">
        <f>入力・結果!J44</f>
        <v>分類不明</v>
      </c>
      <c r="D43" s="25"/>
      <c r="E43" s="26">
        <f t="shared" si="3"/>
        <v>0</v>
      </c>
      <c r="F43" s="26">
        <f t="shared" si="3"/>
        <v>0</v>
      </c>
      <c r="G43" s="26">
        <f t="shared" si="3"/>
        <v>0</v>
      </c>
      <c r="H43" s="26">
        <f t="shared" si="3"/>
        <v>0</v>
      </c>
      <c r="I43" s="26">
        <f t="shared" si="3"/>
        <v>0</v>
      </c>
      <c r="J43" s="26">
        <f t="shared" si="3"/>
        <v>0</v>
      </c>
      <c r="K43" s="26">
        <f t="shared" si="3"/>
        <v>0</v>
      </c>
      <c r="L43" s="26">
        <f t="shared" si="3"/>
        <v>0</v>
      </c>
      <c r="M43" s="26">
        <f t="shared" si="3"/>
        <v>0</v>
      </c>
      <c r="N43" s="26">
        <f t="shared" si="3"/>
        <v>0</v>
      </c>
      <c r="O43" s="26">
        <f t="shared" si="3"/>
        <v>0</v>
      </c>
      <c r="P43" s="26">
        <f t="shared" si="3"/>
        <v>0</v>
      </c>
      <c r="Q43" s="26">
        <f t="shared" si="3"/>
        <v>0</v>
      </c>
      <c r="R43" s="26">
        <f t="shared" si="3"/>
        <v>0</v>
      </c>
      <c r="S43" s="25">
        <f t="shared" si="3"/>
        <v>0</v>
      </c>
    </row>
    <row r="44" spans="2:19" ht="12.95" customHeight="1" x14ac:dyDescent="0.15">
      <c r="B44" s="27"/>
      <c r="C44" s="28"/>
      <c r="D44" s="29"/>
      <c r="E44" s="29"/>
      <c r="F44" s="29"/>
      <c r="G44" s="29"/>
      <c r="H44" s="29"/>
      <c r="I44" s="29"/>
      <c r="J44" s="29"/>
      <c r="K44" s="29"/>
      <c r="L44" s="29"/>
      <c r="M44" s="29"/>
      <c r="N44" s="29"/>
      <c r="O44" s="29"/>
      <c r="P44" s="29"/>
      <c r="Q44" s="29"/>
      <c r="R44" s="29"/>
      <c r="S44" s="120"/>
    </row>
    <row r="45" spans="2:19" ht="20.100000000000001" customHeight="1" x14ac:dyDescent="0.15">
      <c r="B45" s="2" t="s">
        <v>87</v>
      </c>
    </row>
    <row r="46" spans="2:19" ht="12.95" customHeight="1" x14ac:dyDescent="0.15">
      <c r="B46" s="3" t="s">
        <v>0</v>
      </c>
    </row>
    <row r="47" spans="2:19" ht="27.95" customHeight="1" x14ac:dyDescent="0.15">
      <c r="B47" s="30" t="s">
        <v>31</v>
      </c>
      <c r="C47" s="5" t="s">
        <v>32</v>
      </c>
      <c r="D47" s="31" t="s">
        <v>1</v>
      </c>
      <c r="E47" s="112">
        <f>県外・宿泊!E4</f>
        <v>2010</v>
      </c>
      <c r="F47" s="112">
        <f>県外・宿泊!F4</f>
        <v>2011</v>
      </c>
      <c r="G47" s="112">
        <f>県外・宿泊!G4</f>
        <v>2012</v>
      </c>
      <c r="H47" s="112">
        <f>県外・宿泊!H4</f>
        <v>2013</v>
      </c>
      <c r="I47" s="112">
        <f>県外・宿泊!I4</f>
        <v>2014</v>
      </c>
      <c r="J47" s="112">
        <f>県外・宿泊!J4</f>
        <v>2015</v>
      </c>
      <c r="K47" s="112">
        <f>県外・宿泊!K4</f>
        <v>2016</v>
      </c>
      <c r="L47" s="112">
        <f>県外・宿泊!L4</f>
        <v>2017</v>
      </c>
      <c r="M47" s="112">
        <f>県外・宿泊!M4</f>
        <v>2018</v>
      </c>
      <c r="N47" s="112">
        <f>県外・宿泊!N4</f>
        <v>2019</v>
      </c>
      <c r="O47" s="112">
        <f>県外・宿泊!O4</f>
        <v>2020</v>
      </c>
      <c r="P47" s="112">
        <f>県外・宿泊!P4</f>
        <v>2021</v>
      </c>
      <c r="Q47" s="112">
        <f>県外・宿泊!Q4</f>
        <v>2022</v>
      </c>
      <c r="R47" s="112">
        <f>県外・宿泊!R4</f>
        <v>2023</v>
      </c>
      <c r="S47" s="114">
        <f>県外・宿泊!S4</f>
        <v>2024</v>
      </c>
    </row>
    <row r="48" spans="2:19" ht="12.95" customHeight="1" x14ac:dyDescent="0.15">
      <c r="B48" s="32" t="str">
        <f>IF(C48="","",INDEX($B$5:$C$43,MATCH(C48,$C$5:$C$43,0),1))</f>
        <v>37</v>
      </c>
      <c r="C48" s="33" t="str">
        <f>IF(県外・宿泊!C48="","",県外・宿泊!C48)</f>
        <v>対個人サービス</v>
      </c>
      <c r="D48" s="33" t="s">
        <v>3</v>
      </c>
      <c r="E48" s="34">
        <v>12014</v>
      </c>
      <c r="F48" s="34">
        <v>11216</v>
      </c>
      <c r="G48" s="34">
        <v>10147</v>
      </c>
      <c r="H48" s="34">
        <v>12235</v>
      </c>
      <c r="I48" s="34">
        <v>13454</v>
      </c>
      <c r="J48" s="34">
        <v>14846</v>
      </c>
      <c r="K48" s="34">
        <v>14407</v>
      </c>
      <c r="L48" s="34">
        <v>13831</v>
      </c>
      <c r="M48" s="34">
        <v>14376</v>
      </c>
      <c r="N48" s="34">
        <v>14242</v>
      </c>
      <c r="O48" s="34">
        <v>14430</v>
      </c>
      <c r="P48" s="34">
        <v>14167</v>
      </c>
      <c r="Q48" s="34">
        <v>12556</v>
      </c>
      <c r="R48" s="34">
        <v>13364</v>
      </c>
      <c r="S48" s="35">
        <v>14881</v>
      </c>
    </row>
    <row r="49" spans="2:19" ht="12.95" customHeight="1" x14ac:dyDescent="0.15">
      <c r="B49" s="36" t="str">
        <f>IF(C49="","",INDEX($B$5:$C$43,MATCH(C49,$C$5:$C$43,0),1))</f>
        <v>30</v>
      </c>
      <c r="C49" s="37" t="str">
        <f>IF(県外・宿泊!C49="","",県外・宿泊!C49)</f>
        <v>運輸・郵便</v>
      </c>
      <c r="D49" s="37" t="s">
        <v>4</v>
      </c>
      <c r="E49" s="38">
        <v>1777</v>
      </c>
      <c r="F49" s="38">
        <v>1631</v>
      </c>
      <c r="G49" s="38">
        <v>1553</v>
      </c>
      <c r="H49" s="38">
        <v>1513</v>
      </c>
      <c r="I49" s="38">
        <v>1271</v>
      </c>
      <c r="J49" s="38">
        <v>1222</v>
      </c>
      <c r="K49" s="38">
        <v>1057</v>
      </c>
      <c r="L49" s="38">
        <v>1002</v>
      </c>
      <c r="M49" s="38">
        <v>912</v>
      </c>
      <c r="N49" s="38">
        <v>899</v>
      </c>
      <c r="O49" s="38">
        <v>806</v>
      </c>
      <c r="P49" s="38">
        <v>800</v>
      </c>
      <c r="Q49" s="38">
        <v>886</v>
      </c>
      <c r="R49" s="117">
        <v>1014</v>
      </c>
      <c r="S49" s="39">
        <v>1096</v>
      </c>
    </row>
    <row r="50" spans="2:19" ht="12.95" customHeight="1" x14ac:dyDescent="0.15">
      <c r="B50" s="36" t="str">
        <f>IF(C50="","",INDEX($B$5:$C$43,MATCH(C50,$C$5:$C$43,0),1))</f>
        <v>37</v>
      </c>
      <c r="C50" s="37" t="str">
        <f>IF(県外・宿泊!C50="","",県外・宿泊!C50)</f>
        <v>対個人サービス</v>
      </c>
      <c r="D50" s="37" t="s">
        <v>5</v>
      </c>
      <c r="E50" s="38">
        <v>2504</v>
      </c>
      <c r="F50" s="38">
        <v>2728</v>
      </c>
      <c r="G50" s="38">
        <v>2325</v>
      </c>
      <c r="H50" s="38">
        <v>2440</v>
      </c>
      <c r="I50" s="38">
        <v>2633</v>
      </c>
      <c r="J50" s="38">
        <v>3030</v>
      </c>
      <c r="K50" s="38">
        <v>2975</v>
      </c>
      <c r="L50" s="38">
        <v>2625</v>
      </c>
      <c r="M50" s="38">
        <v>1959</v>
      </c>
      <c r="N50" s="38">
        <v>2526</v>
      </c>
      <c r="O50" s="38">
        <v>2663</v>
      </c>
      <c r="P50" s="38">
        <v>3349</v>
      </c>
      <c r="Q50" s="38">
        <v>2877</v>
      </c>
      <c r="R50" s="117">
        <v>3176</v>
      </c>
      <c r="S50" s="39">
        <v>2769</v>
      </c>
    </row>
    <row r="51" spans="2:19" ht="12.95" customHeight="1" x14ac:dyDescent="0.15">
      <c r="B51" s="36" t="str">
        <f>IF(C51="","",INDEX($B$5:$C$43,MATCH(C51,$C$5:$C$43,0),1))</f>
        <v/>
      </c>
      <c r="C51" s="37" t="str">
        <f>IF(県外・宿泊!C51="","",県外・宿泊!C51)</f>
        <v/>
      </c>
      <c r="D51" s="37" t="s">
        <v>82</v>
      </c>
      <c r="E51" s="38">
        <v>3846</v>
      </c>
      <c r="F51" s="38">
        <v>3995</v>
      </c>
      <c r="G51" s="38">
        <v>3922</v>
      </c>
      <c r="H51" s="38">
        <v>3494</v>
      </c>
      <c r="I51" s="38">
        <v>3382</v>
      </c>
      <c r="J51" s="38">
        <v>4295</v>
      </c>
      <c r="K51" s="38">
        <v>4101</v>
      </c>
      <c r="L51" s="38">
        <v>4886</v>
      </c>
      <c r="M51" s="38">
        <v>3972</v>
      </c>
      <c r="N51" s="38">
        <v>4933</v>
      </c>
      <c r="O51" s="38">
        <v>4985</v>
      </c>
      <c r="P51" s="38">
        <v>6214</v>
      </c>
      <c r="Q51" s="38">
        <v>5411</v>
      </c>
      <c r="R51" s="117">
        <v>8313</v>
      </c>
      <c r="S51" s="39">
        <v>7800</v>
      </c>
    </row>
    <row r="52" spans="2:19" ht="12.95" customHeight="1" x14ac:dyDescent="0.15">
      <c r="B52" s="36" t="str">
        <f t="shared" ref="B52:B68" si="4">IF(C52="","",INDEX($B$5:$C$43,MATCH(C52,$C$5:$C$43,0),1))</f>
        <v>01</v>
      </c>
      <c r="C52" s="37" t="str">
        <f>IF(県外・宿泊!C52="","",県外・宿泊!C52)</f>
        <v>農業</v>
      </c>
      <c r="D52" s="40" t="s">
        <v>7</v>
      </c>
      <c r="E52" s="41">
        <f t="shared" ref="E52:M52" si="5">E$51*E74/SUM(E$73,E$91)</f>
        <v>130.82845925892963</v>
      </c>
      <c r="F52" s="41">
        <f t="shared" si="5"/>
        <v>138.85224255939059</v>
      </c>
      <c r="G52" s="41">
        <f t="shared" si="5"/>
        <v>115.91911456463831</v>
      </c>
      <c r="H52" s="41">
        <f t="shared" si="5"/>
        <v>134.82256034259873</v>
      </c>
      <c r="I52" s="41">
        <f t="shared" si="5"/>
        <v>110.52468557640287</v>
      </c>
      <c r="J52" s="41">
        <f t="shared" si="5"/>
        <v>158.4567868172409</v>
      </c>
      <c r="K52" s="41">
        <f t="shared" si="5"/>
        <v>154.72664656122146</v>
      </c>
      <c r="L52" s="41">
        <f t="shared" si="5"/>
        <v>174.38199410922908</v>
      </c>
      <c r="M52" s="41">
        <f t="shared" si="5"/>
        <v>109.53289036447225</v>
      </c>
      <c r="N52" s="41">
        <f t="shared" ref="N52:N67" si="6">N$51*N74/SUM(N$73,N$91)</f>
        <v>141.89053754659955</v>
      </c>
      <c r="O52" s="41">
        <f t="shared" ref="O52:S52" si="7">O$51*O74/SUM(O$73,O$91)</f>
        <v>204.43311258992438</v>
      </c>
      <c r="P52" s="41">
        <f t="shared" si="7"/>
        <v>256.94572498234538</v>
      </c>
      <c r="Q52" s="41">
        <f t="shared" ref="Q52:R52" si="8">Q$51*Q74/SUM(Q$73,Q$91)</f>
        <v>170.96403761842919</v>
      </c>
      <c r="R52" s="118">
        <f t="shared" si="8"/>
        <v>195.77227080898493</v>
      </c>
      <c r="S52" s="42">
        <f t="shared" si="7"/>
        <v>199.15596987753355</v>
      </c>
    </row>
    <row r="53" spans="2:19" ht="12.95" customHeight="1" x14ac:dyDescent="0.15">
      <c r="B53" s="36" t="str">
        <f t="shared" si="4"/>
        <v>05</v>
      </c>
      <c r="C53" s="37" t="str">
        <f>IF(県外・宿泊!C53="","",県外・宿泊!C53)</f>
        <v>飲食料品</v>
      </c>
      <c r="D53" s="40" t="s">
        <v>8</v>
      </c>
      <c r="E53" s="41">
        <f t="shared" ref="E53:M53" si="9">E$51*E75/SUM(E$73,E$91)</f>
        <v>110.59871422816617</v>
      </c>
      <c r="F53" s="41">
        <f t="shared" si="9"/>
        <v>115.27530035083223</v>
      </c>
      <c r="G53" s="41">
        <f t="shared" si="9"/>
        <v>103.42552733106835</v>
      </c>
      <c r="H53" s="41">
        <f t="shared" si="9"/>
        <v>96.192187774811401</v>
      </c>
      <c r="I53" s="41">
        <f t="shared" si="9"/>
        <v>93.975333418044201</v>
      </c>
      <c r="J53" s="41">
        <f t="shared" si="9"/>
        <v>110.25388947779497</v>
      </c>
      <c r="K53" s="41">
        <f t="shared" si="9"/>
        <v>111.05659624089346</v>
      </c>
      <c r="L53" s="41">
        <f t="shared" si="9"/>
        <v>129.23757808637947</v>
      </c>
      <c r="M53" s="41">
        <f t="shared" si="9"/>
        <v>249.16333358399544</v>
      </c>
      <c r="N53" s="41">
        <f t="shared" si="6"/>
        <v>306.73467164506587</v>
      </c>
      <c r="O53" s="41">
        <f t="shared" ref="O53:S53" si="10">O$51*O75/SUM(O$73,O$91)</f>
        <v>263.01989120454789</v>
      </c>
      <c r="P53" s="41">
        <f t="shared" si="10"/>
        <v>318.82957675754852</v>
      </c>
      <c r="Q53" s="41">
        <f t="shared" ref="Q53:R53" si="11">Q$51*Q75/SUM(Q$73,Q$91)</f>
        <v>288.69781862550474</v>
      </c>
      <c r="R53" s="118">
        <f t="shared" si="11"/>
        <v>464.08231550137975</v>
      </c>
      <c r="S53" s="42">
        <f t="shared" si="10"/>
        <v>451.16703726229667</v>
      </c>
    </row>
    <row r="54" spans="2:19" ht="12.95" customHeight="1" x14ac:dyDescent="0.15">
      <c r="B54" s="36" t="str">
        <f t="shared" si="4"/>
        <v>03</v>
      </c>
      <c r="C54" s="37" t="str">
        <f>IF(県外・宿泊!C54="","",県外・宿泊!C54)</f>
        <v>漁業</v>
      </c>
      <c r="D54" s="40" t="s">
        <v>10</v>
      </c>
      <c r="E54" s="41">
        <f t="shared" ref="E54:M54" si="12">E$51*E76/SUM(E$73,E$91)</f>
        <v>241.38388224433936</v>
      </c>
      <c r="F54" s="41">
        <f t="shared" si="12"/>
        <v>234.25240558147348</v>
      </c>
      <c r="G54" s="41">
        <f t="shared" si="12"/>
        <v>229.41094652400284</v>
      </c>
      <c r="H54" s="41">
        <f t="shared" si="12"/>
        <v>177.61690664428997</v>
      </c>
      <c r="I54" s="41">
        <f t="shared" si="12"/>
        <v>160.05976963010608</v>
      </c>
      <c r="J54" s="41">
        <f t="shared" si="12"/>
        <v>193.49666305082911</v>
      </c>
      <c r="K54" s="41">
        <f t="shared" si="12"/>
        <v>188.07477560633839</v>
      </c>
      <c r="L54" s="41">
        <f t="shared" si="12"/>
        <v>175.87680410026951</v>
      </c>
      <c r="M54" s="41">
        <f t="shared" si="12"/>
        <v>151.74427437361308</v>
      </c>
      <c r="N54" s="41">
        <f t="shared" si="6"/>
        <v>165.11943396819029</v>
      </c>
      <c r="O54" s="41">
        <f t="shared" ref="O54:S54" si="13">O$51*O76/SUM(O$73,O$91)</f>
        <v>210.55191767025826</v>
      </c>
      <c r="P54" s="41">
        <f t="shared" si="13"/>
        <v>305.23245181323472</v>
      </c>
      <c r="Q54" s="41">
        <f t="shared" ref="Q54:R54" si="14">Q$51*Q76/SUM(Q$73,Q$91)</f>
        <v>181.10102598687365</v>
      </c>
      <c r="R54" s="118">
        <f t="shared" si="14"/>
        <v>257.27838301873919</v>
      </c>
      <c r="S54" s="42">
        <f t="shared" si="13"/>
        <v>217.87304871494044</v>
      </c>
    </row>
    <row r="55" spans="2:19" ht="12.95" customHeight="1" x14ac:dyDescent="0.15">
      <c r="B55" s="36" t="str">
        <f t="shared" si="4"/>
        <v>05</v>
      </c>
      <c r="C55" s="37" t="str">
        <f>IF(県外・宿泊!C55="","",県外・宿泊!C55)</f>
        <v>飲食料品</v>
      </c>
      <c r="D55" s="40" t="s">
        <v>11</v>
      </c>
      <c r="E55" s="41">
        <f t="shared" ref="E55:M55" si="15">E$51*E77/SUM(E$73,E$91)</f>
        <v>206.98872192377593</v>
      </c>
      <c r="F55" s="41">
        <f t="shared" si="15"/>
        <v>233.6893740711314</v>
      </c>
      <c r="G55" s="41">
        <f t="shared" si="15"/>
        <v>207.04528945063558</v>
      </c>
      <c r="H55" s="41">
        <f t="shared" si="15"/>
        <v>165.62781118717533</v>
      </c>
      <c r="I55" s="41">
        <f t="shared" si="15"/>
        <v>159.3863653929034</v>
      </c>
      <c r="J55" s="41">
        <f t="shared" si="15"/>
        <v>195.0968536327396</v>
      </c>
      <c r="K55" s="41">
        <f t="shared" si="15"/>
        <v>178.73470777932462</v>
      </c>
      <c r="L55" s="41">
        <f t="shared" si="15"/>
        <v>218.7616907351179</v>
      </c>
      <c r="M55" s="41">
        <f t="shared" si="15"/>
        <v>421.76116986347051</v>
      </c>
      <c r="N55" s="41">
        <f t="shared" si="6"/>
        <v>519.21272720931461</v>
      </c>
      <c r="O55" s="41">
        <f t="shared" ref="O55:S55" si="16">O$51*O77/SUM(O$73,O$91)</f>
        <v>445.21629814523533</v>
      </c>
      <c r="P55" s="41">
        <f t="shared" si="16"/>
        <v>539.68588935662035</v>
      </c>
      <c r="Q55" s="41">
        <f t="shared" ref="Q55:R55" si="17">Q$51*Q77/SUM(Q$73,Q$91)</f>
        <v>488.68157272216735</v>
      </c>
      <c r="R55" s="118">
        <f t="shared" si="17"/>
        <v>785.55659648383607</v>
      </c>
      <c r="S55" s="42">
        <f t="shared" si="16"/>
        <v>763.69478085922037</v>
      </c>
    </row>
    <row r="56" spans="2:19" ht="12.95" customHeight="1" x14ac:dyDescent="0.15">
      <c r="B56" s="36" t="str">
        <f t="shared" si="4"/>
        <v>05</v>
      </c>
      <c r="C56" s="37" t="str">
        <f>IF(県外・宿泊!C56="","",県外・宿泊!C56)</f>
        <v>飲食料品</v>
      </c>
      <c r="D56" s="40" t="s">
        <v>12</v>
      </c>
      <c r="E56" s="41">
        <f t="shared" ref="E56:M56" si="18">E$51*E78/SUM(E$73,E$91)</f>
        <v>904.83979167557379</v>
      </c>
      <c r="F56" s="41">
        <f t="shared" si="18"/>
        <v>1006.4282058429202</v>
      </c>
      <c r="G56" s="41">
        <f t="shared" si="18"/>
        <v>1009.1399296065325</v>
      </c>
      <c r="H56" s="41">
        <f t="shared" si="18"/>
        <v>846.07381160611203</v>
      </c>
      <c r="I56" s="41">
        <f t="shared" si="18"/>
        <v>792.49489049373767</v>
      </c>
      <c r="J56" s="41">
        <f t="shared" si="18"/>
        <v>1096.7473677271489</v>
      </c>
      <c r="K56" s="41">
        <f t="shared" si="18"/>
        <v>1036.1070812447551</v>
      </c>
      <c r="L56" s="41">
        <f t="shared" si="18"/>
        <v>1282.572943914829</v>
      </c>
      <c r="M56" s="41">
        <f t="shared" si="18"/>
        <v>484.44561420177695</v>
      </c>
      <c r="N56" s="41">
        <f t="shared" si="6"/>
        <v>588.5742304281963</v>
      </c>
      <c r="O56" s="41">
        <f t="shared" ref="O56:S56" si="19">O$51*O78/SUM(O$73,O$91)</f>
        <v>653.3989871569521</v>
      </c>
      <c r="P56" s="41">
        <f t="shared" si="19"/>
        <v>792.26209082789842</v>
      </c>
      <c r="Q56" s="41">
        <f t="shared" ref="Q56:R56" si="20">Q$51*Q78/SUM(Q$73,Q$91)</f>
        <v>670.47674070216419</v>
      </c>
      <c r="R56" s="118">
        <f t="shared" si="20"/>
        <v>1058.1380871244694</v>
      </c>
      <c r="S56" s="42">
        <f t="shared" si="19"/>
        <v>996.97896860027629</v>
      </c>
    </row>
    <row r="57" spans="2:19" ht="12.95" customHeight="1" x14ac:dyDescent="0.15">
      <c r="B57" s="36" t="str">
        <f t="shared" si="4"/>
        <v>05</v>
      </c>
      <c r="C57" s="37" t="str">
        <f>IF(県外・宿泊!C57="","",県外・宿泊!C57)</f>
        <v>飲食料品</v>
      </c>
      <c r="D57" s="40" t="s">
        <v>13</v>
      </c>
      <c r="E57" s="41">
        <f t="shared" ref="E57:M57" si="21">E$51*E79/SUM(E$73,E$91)</f>
        <v>429.77260820948072</v>
      </c>
      <c r="F57" s="41">
        <f t="shared" si="21"/>
        <v>458.70162892591003</v>
      </c>
      <c r="G57" s="41">
        <f t="shared" si="21"/>
        <v>472.35747777463382</v>
      </c>
      <c r="H57" s="41">
        <f t="shared" si="21"/>
        <v>432.49317316008796</v>
      </c>
      <c r="I57" s="41">
        <f t="shared" si="21"/>
        <v>390.3972459361708</v>
      </c>
      <c r="J57" s="41">
        <f t="shared" si="21"/>
        <v>538.95581654460523</v>
      </c>
      <c r="K57" s="41">
        <f t="shared" si="21"/>
        <v>490.82704354552618</v>
      </c>
      <c r="L57" s="41">
        <f t="shared" si="21"/>
        <v>544.30995235527485</v>
      </c>
      <c r="M57" s="41">
        <f t="shared" si="21"/>
        <v>266.56842076393275</v>
      </c>
      <c r="N57" s="41">
        <f t="shared" si="6"/>
        <v>313.36246089021716</v>
      </c>
      <c r="O57" s="41">
        <f t="shared" ref="O57:S57" si="22">O$51*O79/SUM(O$73,O$91)</f>
        <v>435.22661620903153</v>
      </c>
      <c r="P57" s="41">
        <f t="shared" si="22"/>
        <v>553.6033704772982</v>
      </c>
      <c r="Q57" s="41">
        <f t="shared" ref="Q57:R57" si="23">Q$51*Q79/SUM(Q$73,Q$91)</f>
        <v>403.0860382111199</v>
      </c>
      <c r="R57" s="118">
        <f t="shared" si="23"/>
        <v>627.41871608668248</v>
      </c>
      <c r="S57" s="42">
        <f t="shared" si="22"/>
        <v>555.11405734365155</v>
      </c>
    </row>
    <row r="58" spans="2:19" ht="12.95" customHeight="1" x14ac:dyDescent="0.15">
      <c r="B58" s="36" t="str">
        <f t="shared" si="4"/>
        <v>06</v>
      </c>
      <c r="C58" s="37" t="str">
        <f>IF(県外・宿泊!C58="","",県外・宿泊!C58)</f>
        <v>繊維製品</v>
      </c>
      <c r="D58" s="40" t="s">
        <v>15</v>
      </c>
      <c r="E58" s="41">
        <f t="shared" ref="E58:M58" si="24">E$51*E80/SUM(E$73,E$91)</f>
        <v>234.68030844246076</v>
      </c>
      <c r="F58" s="41">
        <f t="shared" si="24"/>
        <v>259.83584160284113</v>
      </c>
      <c r="G58" s="41">
        <f t="shared" si="24"/>
        <v>242.94942652212768</v>
      </c>
      <c r="H58" s="41">
        <f t="shared" si="24"/>
        <v>188.77104519989166</v>
      </c>
      <c r="I58" s="41">
        <f t="shared" si="24"/>
        <v>196.32391689077932</v>
      </c>
      <c r="J58" s="41">
        <f t="shared" si="24"/>
        <v>244.80387956023725</v>
      </c>
      <c r="K58" s="41">
        <f t="shared" si="24"/>
        <v>241.35901527475045</v>
      </c>
      <c r="L58" s="41">
        <f t="shared" si="24"/>
        <v>275.4548125188627</v>
      </c>
      <c r="M58" s="41">
        <f t="shared" si="24"/>
        <v>169.66645884645581</v>
      </c>
      <c r="N58" s="41">
        <f t="shared" si="6"/>
        <v>241.68063706363148</v>
      </c>
      <c r="O58" s="41">
        <f t="shared" ref="O58:S58" si="25">O$51*O80/SUM(O$73,O$91)</f>
        <v>309.20714039991623</v>
      </c>
      <c r="P58" s="41">
        <f t="shared" si="25"/>
        <v>350.34093434553233</v>
      </c>
      <c r="Q58" s="41">
        <f t="shared" ref="Q58:R58" si="26">Q$51*Q80/SUM(Q$73,Q$91)</f>
        <v>306.93350532985852</v>
      </c>
      <c r="R58" s="118">
        <f t="shared" si="26"/>
        <v>353.26622355103353</v>
      </c>
      <c r="S58" s="42">
        <f t="shared" si="25"/>
        <v>335.29356689996359</v>
      </c>
    </row>
    <row r="59" spans="2:19" ht="12.95" customHeight="1" x14ac:dyDescent="0.15">
      <c r="B59" s="36" t="str">
        <f t="shared" si="4"/>
        <v>22</v>
      </c>
      <c r="C59" s="37" t="str">
        <f>IF(県外・宿泊!C59="","",県外・宿泊!C59)</f>
        <v>その他の製造工業製品</v>
      </c>
      <c r="D59" s="40" t="s">
        <v>17</v>
      </c>
      <c r="E59" s="41">
        <f t="shared" ref="E59:M59" si="27">E$51*E81/SUM(E$73,E$91)</f>
        <v>92.570634685129704</v>
      </c>
      <c r="F59" s="41">
        <f t="shared" si="27"/>
        <v>101.73996395336599</v>
      </c>
      <c r="G59" s="41">
        <f t="shared" si="27"/>
        <v>75.014798664634654</v>
      </c>
      <c r="H59" s="41">
        <f t="shared" si="27"/>
        <v>105.6267192202134</v>
      </c>
      <c r="I59" s="41">
        <f t="shared" si="27"/>
        <v>146.55624255777914</v>
      </c>
      <c r="J59" s="41">
        <f t="shared" si="27"/>
        <v>139.53004607985724</v>
      </c>
      <c r="K59" s="41">
        <f t="shared" si="27"/>
        <v>140.72152884835663</v>
      </c>
      <c r="L59" s="41">
        <f t="shared" si="27"/>
        <v>123.09962277567881</v>
      </c>
      <c r="M59" s="41">
        <f t="shared" si="27"/>
        <v>76.873001607872155</v>
      </c>
      <c r="N59" s="41">
        <f t="shared" si="6"/>
        <v>71.324272829844958</v>
      </c>
      <c r="O59" s="41">
        <f t="shared" ref="O59:S59" si="28">O$51*O81/SUM(O$73,O$91)</f>
        <v>73.316649615730583</v>
      </c>
      <c r="P59" s="41">
        <f t="shared" si="28"/>
        <v>110.1414915050056</v>
      </c>
      <c r="Q59" s="41">
        <f t="shared" ref="Q59:R59" si="29">Q$51*Q81/SUM(Q$73,Q$91)</f>
        <v>156.35840302533754</v>
      </c>
      <c r="R59" s="118">
        <f t="shared" si="29"/>
        <v>238.12903635626105</v>
      </c>
      <c r="S59" s="42">
        <f t="shared" si="28"/>
        <v>111.94183566726581</v>
      </c>
    </row>
    <row r="60" spans="2:19" ht="12.95" customHeight="1" x14ac:dyDescent="0.15">
      <c r="B60" s="36" t="str">
        <f t="shared" si="4"/>
        <v>11</v>
      </c>
      <c r="C60" s="37" t="str">
        <f>IF(県外・宿泊!C60="","",県外・宿泊!C60)</f>
        <v>窯業・土石製品</v>
      </c>
      <c r="D60" s="40" t="s">
        <v>19</v>
      </c>
      <c r="E60" s="41">
        <f t="shared" ref="E60:M60" si="30">E$51*E82/SUM(E$73,E$91)</f>
        <v>98.818515107279921</v>
      </c>
      <c r="F60" s="41">
        <f t="shared" si="30"/>
        <v>71.180869678143935</v>
      </c>
      <c r="G60" s="41">
        <f t="shared" si="30"/>
        <v>69.645888862300538</v>
      </c>
      <c r="H60" s="41">
        <f t="shared" si="30"/>
        <v>66.553672113485419</v>
      </c>
      <c r="I60" s="41">
        <f t="shared" si="30"/>
        <v>70.03404066907612</v>
      </c>
      <c r="J60" s="41">
        <f t="shared" si="30"/>
        <v>75.302491396445106</v>
      </c>
      <c r="K60" s="41">
        <f t="shared" si="30"/>
        <v>56.122643418403712</v>
      </c>
      <c r="L60" s="41">
        <f t="shared" si="30"/>
        <v>77.438660443183949</v>
      </c>
      <c r="M60" s="41">
        <f t="shared" si="30"/>
        <v>51.805676185420033</v>
      </c>
      <c r="N60" s="41">
        <f t="shared" si="6"/>
        <v>39.063638230582825</v>
      </c>
      <c r="O60" s="41">
        <f t="shared" ref="O60:S60" si="31">O$51*O82/SUM(O$73,O$91)</f>
        <v>52.874142547460472</v>
      </c>
      <c r="P60" s="41">
        <f t="shared" si="31"/>
        <v>51.723102646118058</v>
      </c>
      <c r="Q60" s="41">
        <f t="shared" ref="Q60:R60" si="32">Q$51*Q82/SUM(Q$73,Q$91)</f>
        <v>59.569176486738542</v>
      </c>
      <c r="R60" s="118">
        <f t="shared" si="32"/>
        <v>72.23028968095592</v>
      </c>
      <c r="S60" s="42">
        <f t="shared" si="31"/>
        <v>69.545909019979547</v>
      </c>
    </row>
    <row r="61" spans="2:19" ht="12.95" customHeight="1" x14ac:dyDescent="0.15">
      <c r="B61" s="36" t="str">
        <f t="shared" si="4"/>
        <v>22</v>
      </c>
      <c r="C61" s="37" t="str">
        <f>IF(県外・宿泊!C61="","",県外・宿泊!C61)</f>
        <v>その他の製造工業製品</v>
      </c>
      <c r="D61" s="40" t="s">
        <v>20</v>
      </c>
      <c r="E61" s="41">
        <f t="shared" ref="E61:M61" si="33">E$51*E83/SUM(E$73,E$91)</f>
        <v>30.110704565522056</v>
      </c>
      <c r="F61" s="41">
        <f t="shared" si="33"/>
        <v>27.345594616957754</v>
      </c>
      <c r="G61" s="41">
        <f t="shared" si="33"/>
        <v>25.521752091019415</v>
      </c>
      <c r="H61" s="41">
        <f t="shared" si="33"/>
        <v>23.166788537811417</v>
      </c>
      <c r="I61" s="41">
        <f t="shared" si="33"/>
        <v>21.214448617400748</v>
      </c>
      <c r="J61" s="41">
        <f t="shared" si="33"/>
        <v>34.114647555895885</v>
      </c>
      <c r="K61" s="41">
        <f t="shared" si="33"/>
        <v>21.765248772982464</v>
      </c>
      <c r="L61" s="41">
        <f t="shared" si="33"/>
        <v>24.970252610951022</v>
      </c>
      <c r="M61" s="41">
        <f t="shared" si="33"/>
        <v>48.141349235286647</v>
      </c>
      <c r="N61" s="41">
        <f t="shared" si="6"/>
        <v>59.26482335033505</v>
      </c>
      <c r="O61" s="41">
        <f t="shared" ref="O61:S61" si="34">O$51*O83/SUM(O$73,O$91)</f>
        <v>50.818602625721837</v>
      </c>
      <c r="P61" s="41">
        <f t="shared" si="34"/>
        <v>61.601704313566316</v>
      </c>
      <c r="Q61" s="41">
        <f t="shared" ref="Q61:R61" si="35">Q$51*Q83/SUM(Q$73,Q$91)</f>
        <v>55.779886671128565</v>
      </c>
      <c r="R61" s="118">
        <f t="shared" si="35"/>
        <v>89.666278352873505</v>
      </c>
      <c r="S61" s="42">
        <f t="shared" si="34"/>
        <v>87.170891446481036</v>
      </c>
    </row>
    <row r="62" spans="2:19" ht="12.95" customHeight="1" x14ac:dyDescent="0.15">
      <c r="B62" s="36" t="str">
        <f t="shared" si="4"/>
        <v>07</v>
      </c>
      <c r="C62" s="37" t="str">
        <f>IF(県外・宿泊!C62="","",県外・宿泊!C62)</f>
        <v>パルプ・紙・木製品</v>
      </c>
      <c r="D62" s="40" t="s">
        <v>22</v>
      </c>
      <c r="E62" s="41">
        <f t="shared" ref="E62:M62" si="36">E$51*E84/SUM(E$73,E$91)</f>
        <v>37.715547327585739</v>
      </c>
      <c r="F62" s="41">
        <f t="shared" si="36"/>
        <v>53.037577714810183</v>
      </c>
      <c r="G62" s="41">
        <f t="shared" si="36"/>
        <v>40.58806951268172</v>
      </c>
      <c r="H62" s="41">
        <f t="shared" si="36"/>
        <v>37.49631182786365</v>
      </c>
      <c r="I62" s="41">
        <f t="shared" si="36"/>
        <v>32.626878321572057</v>
      </c>
      <c r="J62" s="41">
        <f t="shared" si="36"/>
        <v>40.573552669294479</v>
      </c>
      <c r="K62" s="41">
        <f t="shared" si="36"/>
        <v>32.199310670449556</v>
      </c>
      <c r="L62" s="41">
        <f t="shared" si="36"/>
        <v>51.617116428068989</v>
      </c>
      <c r="M62" s="41">
        <f t="shared" si="36"/>
        <v>99.515117736227012</v>
      </c>
      <c r="N62" s="41">
        <f t="shared" si="6"/>
        <v>122.50894432768322</v>
      </c>
      <c r="O62" s="41">
        <f t="shared" ref="O62:S62" si="37">O$51*O84/SUM(O$73,O$91)</f>
        <v>105.04938693704918</v>
      </c>
      <c r="P62" s="41">
        <f t="shared" si="37"/>
        <v>127.33961459109682</v>
      </c>
      <c r="Q62" s="41">
        <f t="shared" ref="Q62:R62" si="38">Q$51*Q84/SUM(Q$73,Q$91)</f>
        <v>115.3050771855399</v>
      </c>
      <c r="R62" s="118">
        <f t="shared" si="38"/>
        <v>185.35314005522341</v>
      </c>
      <c r="S62" s="42">
        <f t="shared" si="37"/>
        <v>180.19481512807192</v>
      </c>
    </row>
    <row r="63" spans="2:19" ht="12.95" customHeight="1" x14ac:dyDescent="0.15">
      <c r="B63" s="36" t="str">
        <f t="shared" si="4"/>
        <v>08</v>
      </c>
      <c r="C63" s="37" t="str">
        <f>IF(県外・宿泊!C63="","",県外・宿泊!C63)</f>
        <v>化学製品</v>
      </c>
      <c r="D63" s="40" t="s">
        <v>24</v>
      </c>
      <c r="E63" s="41">
        <f t="shared" ref="E63:M63" si="39">E$51*E85/SUM(E$73,E$91)</f>
        <v>23.357434697538324</v>
      </c>
      <c r="F63" s="41">
        <f t="shared" si="39"/>
        <v>32.406785392019131</v>
      </c>
      <c r="G63" s="41">
        <f t="shared" si="39"/>
        <v>28.700258295776731</v>
      </c>
      <c r="H63" s="41">
        <f t="shared" si="39"/>
        <v>20.214241023205659</v>
      </c>
      <c r="I63" s="41">
        <f t="shared" si="39"/>
        <v>25.713409162659275</v>
      </c>
      <c r="J63" s="41">
        <f t="shared" si="39"/>
        <v>34.205653655341031</v>
      </c>
      <c r="K63" s="41">
        <f t="shared" si="39"/>
        <v>30.965763825633168</v>
      </c>
      <c r="L63" s="41">
        <f t="shared" si="39"/>
        <v>36.068783934390019</v>
      </c>
      <c r="M63" s="41">
        <f t="shared" si="39"/>
        <v>25.641193263490724</v>
      </c>
      <c r="N63" s="41">
        <f t="shared" si="6"/>
        <v>31.612275458505579</v>
      </c>
      <c r="O63" s="41">
        <f t="shared" ref="O63:S63" si="40">O$51*O85/SUM(O$73,O$91)</f>
        <v>54.873703453005426</v>
      </c>
      <c r="P63" s="41">
        <f t="shared" si="40"/>
        <v>42.728832613301208</v>
      </c>
      <c r="Q63" s="41">
        <f t="shared" ref="Q63:R63" si="41">Q$51*Q85/SUM(Q$73,Q$91)</f>
        <v>45.249464508284596</v>
      </c>
      <c r="R63" s="118">
        <f t="shared" si="41"/>
        <v>53.98085024769513</v>
      </c>
      <c r="S63" s="42">
        <f t="shared" si="40"/>
        <v>47.366711553688155</v>
      </c>
    </row>
    <row r="64" spans="2:19" ht="12.95" customHeight="1" x14ac:dyDescent="0.15">
      <c r="B64" s="36" t="str">
        <f t="shared" si="4"/>
        <v>22</v>
      </c>
      <c r="C64" s="37" t="str">
        <f>IF(県外・宿泊!C64="","",県外・宿泊!C64)</f>
        <v>その他の製造工業製品</v>
      </c>
      <c r="D64" s="40" t="s">
        <v>25</v>
      </c>
      <c r="E64" s="41">
        <f t="shared" ref="E64:M64" si="42">E$51*E86/SUM(E$73,E$91)</f>
        <v>2.6872991862560003</v>
      </c>
      <c r="F64" s="41">
        <f t="shared" si="42"/>
        <v>3.6425636381250679</v>
      </c>
      <c r="G64" s="41">
        <f t="shared" si="42"/>
        <v>6.4900165316658986</v>
      </c>
      <c r="H64" s="41">
        <f t="shared" si="42"/>
        <v>2.2368466043823241</v>
      </c>
      <c r="I64" s="41">
        <f t="shared" si="42"/>
        <v>0.85504616960600277</v>
      </c>
      <c r="J64" s="41">
        <f t="shared" si="42"/>
        <v>1.137576243064331</v>
      </c>
      <c r="K64" s="41">
        <f t="shared" si="42"/>
        <v>2.5518221597817772</v>
      </c>
      <c r="L64" s="41">
        <f t="shared" si="42"/>
        <v>4.7152886589961831</v>
      </c>
      <c r="M64" s="41">
        <f t="shared" si="42"/>
        <v>0</v>
      </c>
      <c r="N64" s="41">
        <f t="shared" si="6"/>
        <v>0</v>
      </c>
      <c r="O64" s="41">
        <f t="shared" ref="O64:S64" si="43">O$51*O86/SUM(O$73,O$91)</f>
        <v>0</v>
      </c>
      <c r="P64" s="41">
        <f t="shared" si="43"/>
        <v>0</v>
      </c>
      <c r="Q64" s="41">
        <f t="shared" ref="Q64:R64" si="44">Q$51*Q86/SUM(Q$73,Q$91)</f>
        <v>0</v>
      </c>
      <c r="R64" s="118">
        <f t="shared" si="44"/>
        <v>0</v>
      </c>
      <c r="S64" s="42">
        <f t="shared" si="43"/>
        <v>0</v>
      </c>
    </row>
    <row r="65" spans="2:19" ht="12.95" customHeight="1" x14ac:dyDescent="0.15">
      <c r="B65" s="36" t="str">
        <f t="shared" si="4"/>
        <v>19</v>
      </c>
      <c r="C65" s="37" t="str">
        <f>IF(県外・宿泊!C65="","",県外・宿泊!C65)</f>
        <v>電気機械</v>
      </c>
      <c r="D65" s="40" t="s">
        <v>27</v>
      </c>
      <c r="E65" s="41">
        <f t="shared" ref="E65:M65" si="45">E$51*E87/SUM(E$73,E$91)</f>
        <v>23.10722108538614</v>
      </c>
      <c r="F65" s="41">
        <f t="shared" si="45"/>
        <v>6.8149398659435887</v>
      </c>
      <c r="G65" s="41">
        <f t="shared" si="45"/>
        <v>30.65067980040611</v>
      </c>
      <c r="H65" s="41">
        <f t="shared" si="45"/>
        <v>24.815188104200299</v>
      </c>
      <c r="I65" s="41">
        <f t="shared" si="45"/>
        <v>23.197003855217776</v>
      </c>
      <c r="J65" s="41">
        <f t="shared" si="45"/>
        <v>16.853824027799767</v>
      </c>
      <c r="K65" s="41">
        <f t="shared" si="45"/>
        <v>7.0773192712697721</v>
      </c>
      <c r="L65" s="41">
        <f t="shared" si="45"/>
        <v>12.991572547613718</v>
      </c>
      <c r="M65" s="41">
        <f t="shared" si="45"/>
        <v>25.047076650555933</v>
      </c>
      <c r="N65" s="41">
        <f t="shared" si="6"/>
        <v>30.834419822397823</v>
      </c>
      <c r="O65" s="41">
        <f t="shared" ref="O65:S65" si="46">O$51*O87/SUM(O$73,O$91)</f>
        <v>26.440003353865681</v>
      </c>
      <c r="P65" s="41">
        <f t="shared" si="46"/>
        <v>32.050256884280081</v>
      </c>
      <c r="Q65" s="41">
        <f t="shared" ref="Q65:R65" si="47">Q$51*Q87/SUM(Q$73,Q$91)</f>
        <v>29.021270055867419</v>
      </c>
      <c r="R65" s="118">
        <f t="shared" si="47"/>
        <v>46.651749121072058</v>
      </c>
      <c r="S65" s="42">
        <f t="shared" si="46"/>
        <v>45.353444272744433</v>
      </c>
    </row>
    <row r="66" spans="2:19" ht="12.95" customHeight="1" x14ac:dyDescent="0.15">
      <c r="B66" s="36" t="str">
        <f t="shared" si="4"/>
        <v>22</v>
      </c>
      <c r="C66" s="37" t="str">
        <f>IF(県外・宿泊!C66="","",県外・宿泊!C66)</f>
        <v>その他の製造工業製品</v>
      </c>
      <c r="D66" s="40" t="s">
        <v>28</v>
      </c>
      <c r="E66" s="41">
        <f t="shared" ref="E66:M66" si="48">E$51*E88/SUM(E$73,E$91)</f>
        <v>14.538664708095181</v>
      </c>
      <c r="F66" s="41">
        <f t="shared" si="48"/>
        <v>20.155998237909259</v>
      </c>
      <c r="G66" s="41">
        <f t="shared" si="48"/>
        <v>12.447379317243419</v>
      </c>
      <c r="H66" s="41">
        <f t="shared" si="48"/>
        <v>67.900434666314865</v>
      </c>
      <c r="I66" s="41">
        <f t="shared" si="48"/>
        <v>37.037233046146028</v>
      </c>
      <c r="J66" s="41">
        <f t="shared" si="48"/>
        <v>2.1639228090290388</v>
      </c>
      <c r="K66" s="41">
        <f t="shared" si="48"/>
        <v>4.9740596005121356</v>
      </c>
      <c r="L66" s="41">
        <f t="shared" si="48"/>
        <v>47.331802071514929</v>
      </c>
      <c r="M66" s="41">
        <f t="shared" si="48"/>
        <v>91.253254380812621</v>
      </c>
      <c r="N66" s="41">
        <f t="shared" si="6"/>
        <v>112.33810615881146</v>
      </c>
      <c r="O66" s="41">
        <f t="shared" ref="O66:S66" si="49">O$51*O88/SUM(O$73,O$91)</f>
        <v>96.328061974701214</v>
      </c>
      <c r="P66" s="41">
        <f t="shared" si="49"/>
        <v>116.7677284353536</v>
      </c>
      <c r="Q66" s="41">
        <f t="shared" ref="Q66:R66" si="50">Q$51*Q88/SUM(Q$73,Q$91)</f>
        <v>105.7323126291287</v>
      </c>
      <c r="R66" s="118">
        <f t="shared" si="50"/>
        <v>169.96490206215543</v>
      </c>
      <c r="S66" s="42">
        <f t="shared" si="49"/>
        <v>165.23482740150027</v>
      </c>
    </row>
    <row r="67" spans="2:19" ht="12.95" customHeight="1" x14ac:dyDescent="0.15">
      <c r="B67" s="36" t="str">
        <f t="shared" si="4"/>
        <v>22</v>
      </c>
      <c r="C67" s="37" t="str">
        <f>IF(県外・宿泊!C67="","",県外・宿泊!C67)</f>
        <v>その他の製造工業製品</v>
      </c>
      <c r="D67" s="40" t="s">
        <v>29</v>
      </c>
      <c r="E67" s="41">
        <f t="shared" ref="E67:M67" si="51">E$51*E89/SUM(E$73,E$91)</f>
        <v>145.77845907818084</v>
      </c>
      <c r="F67" s="41">
        <f t="shared" si="51"/>
        <v>110.75250451098213</v>
      </c>
      <c r="G67" s="41">
        <f t="shared" si="51"/>
        <v>109.3374511147008</v>
      </c>
      <c r="H67" s="41">
        <f t="shared" si="51"/>
        <v>81.927058198918274</v>
      </c>
      <c r="I67" s="41">
        <f t="shared" si="51"/>
        <v>107.16430982694094</v>
      </c>
      <c r="J67" s="41">
        <f t="shared" si="51"/>
        <v>104.23484717838126</v>
      </c>
      <c r="K67" s="41">
        <f t="shared" si="51"/>
        <v>131.50356969891052</v>
      </c>
      <c r="L67" s="41">
        <f t="shared" si="51"/>
        <v>153.61336958120245</v>
      </c>
      <c r="M67" s="41">
        <f t="shared" si="51"/>
        <v>296.15859268378358</v>
      </c>
      <c r="N67" s="41">
        <f t="shared" si="6"/>
        <v>364.58859084537562</v>
      </c>
      <c r="O67" s="41">
        <f t="shared" ref="O67:S67" si="52">O$51*O89/SUM(O$73,O$91)</f>
        <v>312.62866693313589</v>
      </c>
      <c r="P67" s="41">
        <f t="shared" si="52"/>
        <v>378.96474332829797</v>
      </c>
      <c r="Q67" s="41">
        <f t="shared" ref="Q67:R67" si="53">Q$51*Q89/SUM(Q$73,Q$91)</f>
        <v>343.14976624032312</v>
      </c>
      <c r="R67" s="118">
        <f t="shared" si="53"/>
        <v>551.61392918989509</v>
      </c>
      <c r="S67" s="42">
        <f t="shared" si="52"/>
        <v>536.26267115209498</v>
      </c>
    </row>
    <row r="68" spans="2:19" ht="12.95" customHeight="1" x14ac:dyDescent="0.15">
      <c r="B68" s="43" t="str">
        <f t="shared" si="4"/>
        <v>37</v>
      </c>
      <c r="C68" s="44" t="str">
        <f>IF(県外・宿泊!C68="","",県外・宿泊!C68)</f>
        <v>対個人サービス</v>
      </c>
      <c r="D68" s="45" t="s">
        <v>30</v>
      </c>
      <c r="E68" s="46">
        <f>E$51*E91/SUM(E$73,E$91)</f>
        <v>1118.2230335762945</v>
      </c>
      <c r="F68" s="46">
        <f t="shared" ref="F68:M68" si="54">F$51*F91/SUM(F$73,F$91)</f>
        <v>1120.8882034572484</v>
      </c>
      <c r="G68" s="46">
        <f t="shared" si="54"/>
        <v>1143.3559940359205</v>
      </c>
      <c r="H68" s="46">
        <f t="shared" si="54"/>
        <v>1022.4652437886352</v>
      </c>
      <c r="I68" s="46">
        <f t="shared" si="54"/>
        <v>1014.4369652899404</v>
      </c>
      <c r="J68" s="46">
        <f t="shared" si="54"/>
        <v>1309.0721815742961</v>
      </c>
      <c r="K68" s="46">
        <f t="shared" si="54"/>
        <v>1272.2353594947185</v>
      </c>
      <c r="L68" s="46">
        <f t="shared" si="54"/>
        <v>1553.5577551284375</v>
      </c>
      <c r="M68" s="46">
        <f t="shared" si="54"/>
        <v>1404.6806309441192</v>
      </c>
      <c r="N68" s="46">
        <f>N$51*N91/SUM(N$73,N$91)</f>
        <v>1824.8902302252482</v>
      </c>
      <c r="O68" s="46">
        <f t="shared" ref="O68:S68" si="55">O$51*O91/SUM(O$73,O$91)</f>
        <v>1691.6168139100823</v>
      </c>
      <c r="P68" s="46">
        <f t="shared" si="55"/>
        <v>2175.7824871225025</v>
      </c>
      <c r="Q68" s="46">
        <f t="shared" ref="Q68:R68" si="56">Q$51*Q91/SUM(Q$73,Q$91)</f>
        <v>1990.896851657355</v>
      </c>
      <c r="R68" s="46">
        <f t="shared" si="56"/>
        <v>3163.8972323587432</v>
      </c>
      <c r="S68" s="47">
        <f t="shared" si="55"/>
        <v>3037.6484594889816</v>
      </c>
    </row>
    <row r="70" spans="2:19" ht="20.100000000000001" customHeight="1" x14ac:dyDescent="0.15">
      <c r="B70" s="2" t="s">
        <v>80</v>
      </c>
    </row>
    <row r="71" spans="2:19" ht="12.95" customHeight="1" x14ac:dyDescent="0.15">
      <c r="B71" s="3" t="s">
        <v>72</v>
      </c>
    </row>
    <row r="72" spans="2:19" ht="27.95" customHeight="1" x14ac:dyDescent="0.15">
      <c r="B72" s="30"/>
      <c r="C72" s="5"/>
      <c r="D72" s="31" t="s">
        <v>1</v>
      </c>
      <c r="E72" s="112">
        <f>県外・宿泊!E4</f>
        <v>2010</v>
      </c>
      <c r="F72" s="112">
        <f>県外・宿泊!F4</f>
        <v>2011</v>
      </c>
      <c r="G72" s="112">
        <f>県外・宿泊!G4</f>
        <v>2012</v>
      </c>
      <c r="H72" s="112">
        <f>県外・宿泊!H4</f>
        <v>2013</v>
      </c>
      <c r="I72" s="112">
        <f>県外・宿泊!I4</f>
        <v>2014</v>
      </c>
      <c r="J72" s="112">
        <f>県外・宿泊!J4</f>
        <v>2015</v>
      </c>
      <c r="K72" s="112">
        <f>県外・宿泊!K4</f>
        <v>2016</v>
      </c>
      <c r="L72" s="112">
        <f>県外・宿泊!L4</f>
        <v>2017</v>
      </c>
      <c r="M72" s="112">
        <f>県外・宿泊!M4</f>
        <v>2018</v>
      </c>
      <c r="N72" s="112">
        <f>県外・宿泊!N4</f>
        <v>2019</v>
      </c>
      <c r="O72" s="112">
        <f>県外・宿泊!O4</f>
        <v>2020</v>
      </c>
      <c r="P72" s="112">
        <f>県外・宿泊!P4</f>
        <v>2021</v>
      </c>
      <c r="Q72" s="112">
        <f>県外・宿泊!Q4</f>
        <v>2022</v>
      </c>
      <c r="R72" s="112">
        <f>県外・宿泊!R4</f>
        <v>2023</v>
      </c>
      <c r="S72" s="114">
        <f>県外・宿泊!S4</f>
        <v>2024</v>
      </c>
    </row>
    <row r="73" spans="2:19" ht="12.95" customHeight="1" x14ac:dyDescent="0.15">
      <c r="B73" s="36"/>
      <c r="C73" s="37"/>
      <c r="D73" s="37" t="s">
        <v>33</v>
      </c>
      <c r="E73" s="41">
        <f>県外・宿泊!E73</f>
        <v>1201265.2112735924</v>
      </c>
      <c r="F73" s="41">
        <f>県外・宿泊!F73</f>
        <v>1151842.8501366607</v>
      </c>
      <c r="G73" s="41">
        <f>県外・宿泊!G73</f>
        <v>1144897.0665729961</v>
      </c>
      <c r="H73" s="41">
        <f>県外・宿泊!H73</f>
        <v>1192562.7600954236</v>
      </c>
      <c r="I73" s="41">
        <f>県外・宿泊!I73</f>
        <v>1068807</v>
      </c>
      <c r="J73" s="41">
        <f>県外・宿泊!J73</f>
        <v>1181167</v>
      </c>
      <c r="K73" s="41">
        <f>県外・宿泊!K73</f>
        <v>1135132</v>
      </c>
      <c r="L73" s="41">
        <f>県外・宿泊!L73</f>
        <v>1154799</v>
      </c>
      <c r="M73" s="41">
        <f>県外・宿泊!M73</f>
        <v>1319745</v>
      </c>
      <c r="N73" s="41">
        <f>県外・宿泊!N73</f>
        <v>1303916</v>
      </c>
      <c r="O73" s="41">
        <f>県外・宿泊!O73</f>
        <v>624529.63199999998</v>
      </c>
      <c r="P73" s="41">
        <f>県外・宿泊!P73</f>
        <v>500609</v>
      </c>
      <c r="Q73" s="41">
        <f>県外・宿泊!Q73</f>
        <v>1160279</v>
      </c>
      <c r="R73" s="118">
        <f>県外・宿泊!R73</f>
        <v>1516281</v>
      </c>
      <c r="S73" s="42">
        <f>県外・宿泊!S73</f>
        <v>1584645</v>
      </c>
    </row>
    <row r="74" spans="2:19" ht="12.95" customHeight="1" x14ac:dyDescent="0.15">
      <c r="B74" s="36"/>
      <c r="C74" s="37"/>
      <c r="D74" s="40" t="s">
        <v>59</v>
      </c>
      <c r="E74" s="41">
        <f>県外・宿泊!E74</f>
        <v>57614.562585856613</v>
      </c>
      <c r="F74" s="41">
        <f>県外・宿泊!F74</f>
        <v>55647.091741476877</v>
      </c>
      <c r="G74" s="41">
        <f>県外・宿泊!G74</f>
        <v>47762.669107641399</v>
      </c>
      <c r="H74" s="41">
        <f>県外・宿泊!H74</f>
        <v>65054.46232597957</v>
      </c>
      <c r="I74" s="41">
        <f>県外・宿泊!I74</f>
        <v>49895</v>
      </c>
      <c r="J74" s="41">
        <f>県外・宿泊!J74</f>
        <v>62682</v>
      </c>
      <c r="K74" s="41">
        <f>県外・宿泊!K74</f>
        <v>62089</v>
      </c>
      <c r="L74" s="41">
        <f>県外・宿泊!L74</f>
        <v>60429</v>
      </c>
      <c r="M74" s="41">
        <f>県外・宿泊!M74</f>
        <v>56306</v>
      </c>
      <c r="N74" s="41">
        <f>県外・宿泊!N74</f>
        <v>59526</v>
      </c>
      <c r="O74" s="41">
        <f>県外・宿泊!O74</f>
        <v>38766.985000000001</v>
      </c>
      <c r="P74" s="41">
        <f>県外・宿泊!P74</f>
        <v>31853</v>
      </c>
      <c r="Q74" s="41">
        <f>県外・宿泊!Q74</f>
        <v>58000</v>
      </c>
      <c r="R74" s="118">
        <f>県外・宿泊!R74</f>
        <v>57650</v>
      </c>
      <c r="S74" s="42">
        <f>県外・宿泊!S74</f>
        <v>66268</v>
      </c>
    </row>
    <row r="75" spans="2:19" ht="12.95" customHeight="1" x14ac:dyDescent="0.15">
      <c r="B75" s="36"/>
      <c r="C75" s="37"/>
      <c r="D75" s="40" t="s">
        <v>60</v>
      </c>
      <c r="E75" s="41">
        <f>県外・宿泊!E75</f>
        <v>48705.737107264962</v>
      </c>
      <c r="F75" s="41">
        <f>県外・宿泊!F75</f>
        <v>46198.283123913672</v>
      </c>
      <c r="G75" s="41">
        <f>県外・宿泊!G75</f>
        <v>42614.88071014022</v>
      </c>
      <c r="H75" s="41">
        <f>県外・宿泊!H75</f>
        <v>46414.569191895251</v>
      </c>
      <c r="I75" s="41">
        <f>県外・宿泊!I75</f>
        <v>42424</v>
      </c>
      <c r="J75" s="41">
        <f>県外・宿泊!J75</f>
        <v>43614</v>
      </c>
      <c r="K75" s="41">
        <f>県外・宿泊!K75</f>
        <v>44565</v>
      </c>
      <c r="L75" s="41">
        <f>県外・宿泊!L75</f>
        <v>44785</v>
      </c>
      <c r="M75" s="41">
        <f>県外・宿泊!M75</f>
        <v>128083.81677957599</v>
      </c>
      <c r="N75" s="41">
        <f>県外・宿泊!N75</f>
        <v>128681.50604015926</v>
      </c>
      <c r="O75" s="41">
        <f>県外・宿泊!O75</f>
        <v>49876.891506718071</v>
      </c>
      <c r="P75" s="41">
        <f>県外・宿泊!P75</f>
        <v>39524.605864355151</v>
      </c>
      <c r="Q75" s="41">
        <f>県外・宿泊!Q75</f>
        <v>97941.495261423872</v>
      </c>
      <c r="R75" s="118">
        <f>県外・宿泊!R75</f>
        <v>136660.54634856214</v>
      </c>
      <c r="S75" s="42">
        <f>県外・宿泊!S75</f>
        <v>150123.22876227577</v>
      </c>
    </row>
    <row r="76" spans="2:19" ht="12.95" customHeight="1" x14ac:dyDescent="0.15">
      <c r="B76" s="36"/>
      <c r="C76" s="37"/>
      <c r="D76" s="40" t="s">
        <v>61</v>
      </c>
      <c r="E76" s="41">
        <f>県外・宿泊!E76</f>
        <v>106301.23498786296</v>
      </c>
      <c r="F76" s="41">
        <f>県外・宿泊!F76</f>
        <v>93880.11935405586</v>
      </c>
      <c r="G76" s="41">
        <f>県外・宿泊!G76</f>
        <v>94525.214151690336</v>
      </c>
      <c r="H76" s="41">
        <f>県外・宿泊!H76</f>
        <v>85703.552375700805</v>
      </c>
      <c r="I76" s="41">
        <f>県外・宿泊!I76</f>
        <v>72257</v>
      </c>
      <c r="J76" s="41">
        <f>県外・宿泊!J76</f>
        <v>76543</v>
      </c>
      <c r="K76" s="41">
        <f>県外・宿泊!K76</f>
        <v>75471</v>
      </c>
      <c r="L76" s="41">
        <f>県外・宿泊!L76</f>
        <v>60947</v>
      </c>
      <c r="M76" s="41">
        <f>県外・宿泊!M76</f>
        <v>78005</v>
      </c>
      <c r="N76" s="41">
        <f>県外・宿泊!N76</f>
        <v>69271</v>
      </c>
      <c r="O76" s="41">
        <f>県外・宿泊!O76</f>
        <v>39927.303999999996</v>
      </c>
      <c r="P76" s="41">
        <f>県外・宿泊!P76</f>
        <v>37839</v>
      </c>
      <c r="Q76" s="41">
        <f>県外・宿泊!Q76</f>
        <v>61439</v>
      </c>
      <c r="R76" s="118">
        <f>県外・宿泊!R76</f>
        <v>75762</v>
      </c>
      <c r="S76" s="42">
        <f>県外・宿泊!S76</f>
        <v>72496</v>
      </c>
    </row>
    <row r="77" spans="2:19" ht="12.95" customHeight="1" x14ac:dyDescent="0.15">
      <c r="B77" s="36"/>
      <c r="C77" s="37"/>
      <c r="D77" s="40" t="s">
        <v>62</v>
      </c>
      <c r="E77" s="41">
        <f>県外・宿泊!E77</f>
        <v>91154.20865915218</v>
      </c>
      <c r="F77" s="41">
        <f>県外・宿泊!F77</f>
        <v>93654.47614130078</v>
      </c>
      <c r="G77" s="41">
        <f>県外・宿泊!G77</f>
        <v>85309.79284535737</v>
      </c>
      <c r="H77" s="41">
        <f>県外・宿泊!H77</f>
        <v>79918.5846614287</v>
      </c>
      <c r="I77" s="41">
        <f>県外・宿泊!I77</f>
        <v>71953</v>
      </c>
      <c r="J77" s="41">
        <f>県外・宿泊!J77</f>
        <v>77176</v>
      </c>
      <c r="K77" s="41">
        <f>県外・宿泊!K77</f>
        <v>71723</v>
      </c>
      <c r="L77" s="41">
        <f>県外・宿泊!L77</f>
        <v>75808</v>
      </c>
      <c r="M77" s="41">
        <f>県外・宿泊!M77</f>
        <v>216808.70788045321</v>
      </c>
      <c r="N77" s="41">
        <f>県外・宿泊!N77</f>
        <v>217820.4222371864</v>
      </c>
      <c r="O77" s="41">
        <f>県外・宿泊!O77</f>
        <v>84427.093699704885</v>
      </c>
      <c r="P77" s="41">
        <f>県外・宿泊!P77</f>
        <v>66903.68028056348</v>
      </c>
      <c r="Q77" s="41">
        <f>県外・宿泊!Q77</f>
        <v>165786.51050079314</v>
      </c>
      <c r="R77" s="118">
        <f>県外・宿泊!R77</f>
        <v>231326.620466491</v>
      </c>
      <c r="S77" s="42">
        <f>県外・宿泊!S77</f>
        <v>254115.03239947755</v>
      </c>
    </row>
    <row r="78" spans="2:19" ht="12.95" customHeight="1" x14ac:dyDescent="0.15">
      <c r="B78" s="36"/>
      <c r="C78" s="37"/>
      <c r="D78" s="40" t="s">
        <v>63</v>
      </c>
      <c r="E78" s="41">
        <f>県外・宿泊!E78</f>
        <v>398475.60005647293</v>
      </c>
      <c r="F78" s="41">
        <f>県外・宿泊!F78</f>
        <v>403341.00241698505</v>
      </c>
      <c r="G78" s="41">
        <f>県外・宿泊!G78</f>
        <v>415800.42016477539</v>
      </c>
      <c r="H78" s="41">
        <f>県外・宿泊!H78</f>
        <v>408246.78571793123</v>
      </c>
      <c r="I78" s="41">
        <f>県外・宿泊!I78</f>
        <v>357762</v>
      </c>
      <c r="J78" s="41">
        <f>県外・宿泊!J78</f>
        <v>433849</v>
      </c>
      <c r="K78" s="41">
        <f>県外・宿泊!K78</f>
        <v>415771</v>
      </c>
      <c r="L78" s="41">
        <f>県外・宿泊!L78</f>
        <v>444453</v>
      </c>
      <c r="M78" s="41">
        <f>県外・宿泊!M78</f>
        <v>249032</v>
      </c>
      <c r="N78" s="41">
        <f>県外・宿泊!N78</f>
        <v>246919</v>
      </c>
      <c r="O78" s="41">
        <f>県外・宿泊!O78</f>
        <v>123905.117</v>
      </c>
      <c r="P78" s="41">
        <f>県外・宿泊!P78</f>
        <v>98215</v>
      </c>
      <c r="Q78" s="41">
        <f>県外・宿泊!Q78</f>
        <v>227461</v>
      </c>
      <c r="R78" s="118">
        <f>県外・宿泊!R78</f>
        <v>311595</v>
      </c>
      <c r="S78" s="42">
        <f>県外・宿泊!S78</f>
        <v>331739</v>
      </c>
    </row>
    <row r="79" spans="2:19" ht="12.95" customHeight="1" x14ac:dyDescent="0.15">
      <c r="B79" s="36"/>
      <c r="C79" s="37"/>
      <c r="D79" s="40" t="s">
        <v>13</v>
      </c>
      <c r="E79" s="41">
        <f>県外・宿泊!E79</f>
        <v>189264.33112206741</v>
      </c>
      <c r="F79" s="41">
        <f>県外・宿泊!F79</f>
        <v>183831.46830262491</v>
      </c>
      <c r="G79" s="41">
        <f>県外・宿泊!G79</f>
        <v>194627.55556927167</v>
      </c>
      <c r="H79" s="41">
        <f>県外・宿泊!H79</f>
        <v>208686.22260318059</v>
      </c>
      <c r="I79" s="41">
        <f>県外・宿泊!I79</f>
        <v>176240</v>
      </c>
      <c r="J79" s="41">
        <f>県外・宿泊!J79</f>
        <v>213199</v>
      </c>
      <c r="K79" s="41">
        <f>県外・宿泊!K79</f>
        <v>196960</v>
      </c>
      <c r="L79" s="41">
        <f>県外・宿泊!L79</f>
        <v>188621</v>
      </c>
      <c r="M79" s="41">
        <f>県外・宿泊!M79</f>
        <v>137031</v>
      </c>
      <c r="N79" s="41">
        <f>県外・宿泊!N79</f>
        <v>131462</v>
      </c>
      <c r="O79" s="41">
        <f>県外・宿泊!O79</f>
        <v>82532.733999999997</v>
      </c>
      <c r="P79" s="41">
        <f>県外・宿泊!P79</f>
        <v>68629</v>
      </c>
      <c r="Q79" s="41">
        <f>県外・宿泊!Q79</f>
        <v>136748</v>
      </c>
      <c r="R79" s="118">
        <f>県外・宿泊!R79</f>
        <v>184759</v>
      </c>
      <c r="S79" s="42">
        <f>県外・宿泊!S79</f>
        <v>184711</v>
      </c>
    </row>
    <row r="80" spans="2:19" ht="12.95" customHeight="1" x14ac:dyDescent="0.15">
      <c r="B80" s="36"/>
      <c r="C80" s="37"/>
      <c r="D80" s="40" t="s">
        <v>64</v>
      </c>
      <c r="E80" s="41">
        <f>県外・宿泊!E80</f>
        <v>103349.09846844674</v>
      </c>
      <c r="F80" s="41">
        <f>県外・宿泊!F80</f>
        <v>104133.06007076285</v>
      </c>
      <c r="G80" s="41">
        <f>県外・宿泊!G80</f>
        <v>100103.53436919238</v>
      </c>
      <c r="H80" s="41">
        <f>県外・宿泊!H80</f>
        <v>91085.637425860448</v>
      </c>
      <c r="I80" s="41">
        <f>県外・宿泊!I80</f>
        <v>88628</v>
      </c>
      <c r="J80" s="41">
        <f>県外・宿泊!J80</f>
        <v>96839</v>
      </c>
      <c r="K80" s="41">
        <f>県外・宿泊!K80</f>
        <v>96853</v>
      </c>
      <c r="L80" s="41">
        <f>県外・宿泊!L80</f>
        <v>95454</v>
      </c>
      <c r="M80" s="41">
        <f>県外・宿泊!M80</f>
        <v>87218</v>
      </c>
      <c r="N80" s="41">
        <f>県外・宿泊!N80</f>
        <v>101390</v>
      </c>
      <c r="O80" s="41">
        <f>県外・宿泊!O80</f>
        <v>58635.455000000002</v>
      </c>
      <c r="P80" s="41">
        <f>県外・宿泊!P80</f>
        <v>43431</v>
      </c>
      <c r="Q80" s="41">
        <f>県外・宿泊!Q80</f>
        <v>104128</v>
      </c>
      <c r="R80" s="118">
        <f>県外・宿泊!R80</f>
        <v>104028</v>
      </c>
      <c r="S80" s="42">
        <f>県外・宿泊!S80</f>
        <v>111567</v>
      </c>
    </row>
    <row r="81" spans="2:19" ht="12.95" customHeight="1" x14ac:dyDescent="0.15">
      <c r="B81" s="36"/>
      <c r="C81" s="37"/>
      <c r="D81" s="40" t="s">
        <v>17</v>
      </c>
      <c r="E81" s="41">
        <f>県外・宿泊!E81</f>
        <v>40766.486557204073</v>
      </c>
      <c r="F81" s="41">
        <f>県外・宿泊!F81</f>
        <v>40773.796688706178</v>
      </c>
      <c r="G81" s="41">
        <f>県外・宿泊!G81</f>
        <v>30908.681629011237</v>
      </c>
      <c r="H81" s="41">
        <f>県外・宿泊!H81</f>
        <v>50966.910943294628</v>
      </c>
      <c r="I81" s="41">
        <f>県外・宿泊!I81</f>
        <v>66161</v>
      </c>
      <c r="J81" s="41">
        <f>県外・宿泊!J81</f>
        <v>55195</v>
      </c>
      <c r="K81" s="41">
        <f>県外・宿泊!K81</f>
        <v>56469</v>
      </c>
      <c r="L81" s="41">
        <f>県外・宿泊!L81</f>
        <v>42658</v>
      </c>
      <c r="M81" s="41">
        <f>県外・宿泊!M81</f>
        <v>39517</v>
      </c>
      <c r="N81" s="41">
        <f>県外・宿泊!N81</f>
        <v>29922</v>
      </c>
      <c r="O81" s="41">
        <f>県外・宿泊!O81</f>
        <v>13903.156000000001</v>
      </c>
      <c r="P81" s="41">
        <f>県外・宿泊!P81</f>
        <v>13654</v>
      </c>
      <c r="Q81" s="41">
        <f>県外・宿泊!Q81</f>
        <v>53045</v>
      </c>
      <c r="R81" s="118">
        <f>県外・宿泊!R81</f>
        <v>70123</v>
      </c>
      <c r="S81" s="42">
        <f>県外・宿泊!S81</f>
        <v>37248</v>
      </c>
    </row>
    <row r="82" spans="2:19" ht="12.95" customHeight="1" x14ac:dyDescent="0.15">
      <c r="B82" s="36"/>
      <c r="C82" s="37"/>
      <c r="D82" s="40" t="s">
        <v>65</v>
      </c>
      <c r="E82" s="41">
        <f>県外・宿泊!E82</f>
        <v>43517.943691606975</v>
      </c>
      <c r="F82" s="41">
        <f>県外・宿泊!F82</f>
        <v>28526.787268297536</v>
      </c>
      <c r="G82" s="41">
        <f>県外・宿泊!G82</f>
        <v>28696.505808649308</v>
      </c>
      <c r="H82" s="41">
        <f>県外・宿泊!H82</f>
        <v>32113.418883014223</v>
      </c>
      <c r="I82" s="41">
        <f>県外・宿泊!I82</f>
        <v>31616</v>
      </c>
      <c r="J82" s="41">
        <f>県外・宿泊!J82</f>
        <v>29788</v>
      </c>
      <c r="K82" s="41">
        <f>県外・宿泊!K82</f>
        <v>22521</v>
      </c>
      <c r="L82" s="41">
        <f>県外・宿泊!L82</f>
        <v>26835</v>
      </c>
      <c r="M82" s="41">
        <f>県外・宿泊!M82</f>
        <v>26631</v>
      </c>
      <c r="N82" s="41">
        <f>県外・宿泊!N82</f>
        <v>16388</v>
      </c>
      <c r="O82" s="41">
        <f>県外・宿泊!O82</f>
        <v>10026.61</v>
      </c>
      <c r="P82" s="41">
        <f>県外・宿泊!P82</f>
        <v>6412</v>
      </c>
      <c r="Q82" s="41">
        <f>県外・宿泊!Q82</f>
        <v>20209</v>
      </c>
      <c r="R82" s="118">
        <f>県外・宿泊!R82</f>
        <v>21270</v>
      </c>
      <c r="S82" s="42">
        <f>県外・宿泊!S82</f>
        <v>23141</v>
      </c>
    </row>
    <row r="83" spans="2:19" ht="12.95" customHeight="1" x14ac:dyDescent="0.15">
      <c r="B83" s="36"/>
      <c r="C83" s="37"/>
      <c r="D83" s="40" t="s">
        <v>20</v>
      </c>
      <c r="E83" s="41">
        <f>県外・宿泊!E83</f>
        <v>13260.22703715438</v>
      </c>
      <c r="F83" s="41">
        <f>県外・宿泊!F83</f>
        <v>10959.151860469332</v>
      </c>
      <c r="G83" s="41">
        <f>県外・宿泊!G83</f>
        <v>10515.841194515759</v>
      </c>
      <c r="H83" s="41">
        <f>県外・宿泊!H83</f>
        <v>11178.418273004729</v>
      </c>
      <c r="I83" s="41">
        <f>県外・宿泊!I83</f>
        <v>9577</v>
      </c>
      <c r="J83" s="41">
        <f>県外・宿泊!J83</f>
        <v>13495</v>
      </c>
      <c r="K83" s="41">
        <f>県外・宿泊!K83</f>
        <v>8734</v>
      </c>
      <c r="L83" s="41">
        <f>県外・宿泊!L83</f>
        <v>8653</v>
      </c>
      <c r="M83" s="41">
        <f>県外・宿泊!M83</f>
        <v>24747.332066398816</v>
      </c>
      <c r="N83" s="41">
        <f>県外・宿泊!N83</f>
        <v>24862.812811555166</v>
      </c>
      <c r="O83" s="41">
        <f>県外・宿泊!O83</f>
        <v>9636.8146077398997</v>
      </c>
      <c r="P83" s="41">
        <f>県外・宿泊!P83</f>
        <v>7636.6286601376605</v>
      </c>
      <c r="Q83" s="41">
        <f>県外・宿泊!Q83</f>
        <v>18923.473450867496</v>
      </c>
      <c r="R83" s="118">
        <f>県外・宿泊!R83</f>
        <v>26404.459250956981</v>
      </c>
      <c r="S83" s="42">
        <f>県外・宿泊!S83</f>
        <v>29005.61121982745</v>
      </c>
    </row>
    <row r="84" spans="2:19" ht="12.95" customHeight="1" x14ac:dyDescent="0.15">
      <c r="B84" s="36"/>
      <c r="C84" s="37"/>
      <c r="D84" s="40" t="s">
        <v>66</v>
      </c>
      <c r="E84" s="41">
        <f>県外・宿泊!E84</f>
        <v>16609.266624965709</v>
      </c>
      <c r="F84" s="41">
        <f>県外・宿泊!F84</f>
        <v>21255.594424982868</v>
      </c>
      <c r="G84" s="41">
        <f>県外・宿泊!G84</f>
        <v>16723.683071019095</v>
      </c>
      <c r="H84" s="41">
        <f>県外・宿泊!H84</f>
        <v>18092.687150951639</v>
      </c>
      <c r="I84" s="41">
        <f>県外・宿泊!I84</f>
        <v>14729</v>
      </c>
      <c r="J84" s="41">
        <f>県外・宿泊!J84</f>
        <v>16050</v>
      </c>
      <c r="K84" s="41">
        <f>県外・宿泊!K84</f>
        <v>12921</v>
      </c>
      <c r="L84" s="41">
        <f>県外・宿泊!L84</f>
        <v>17887</v>
      </c>
      <c r="M84" s="41">
        <f>県外・宿泊!M84</f>
        <v>51156.307485458878</v>
      </c>
      <c r="N84" s="41">
        <f>県外・宿泊!N84</f>
        <v>51395.022854534524</v>
      </c>
      <c r="O84" s="41">
        <f>県外・宿泊!O84</f>
        <v>19920.686800952688</v>
      </c>
      <c r="P84" s="41">
        <f>県外・宿泊!P84</f>
        <v>15786.013734413767</v>
      </c>
      <c r="Q84" s="41">
        <f>県外・宿泊!Q84</f>
        <v>39117.551093917362</v>
      </c>
      <c r="R84" s="118">
        <f>県外・宿泊!R84</f>
        <v>54581.828570653823</v>
      </c>
      <c r="S84" s="42">
        <f>県外・宿泊!S84</f>
        <v>59958.785148394039</v>
      </c>
    </row>
    <row r="85" spans="2:19" ht="12.95" customHeight="1" x14ac:dyDescent="0.15">
      <c r="B85" s="36"/>
      <c r="C85" s="37"/>
      <c r="D85" s="40" t="s">
        <v>67</v>
      </c>
      <c r="E85" s="41">
        <f>県外・宿泊!E85</f>
        <v>10286.20524042844</v>
      </c>
      <c r="F85" s="41">
        <f>県外・宿泊!F85</f>
        <v>12987.498988247929</v>
      </c>
      <c r="G85" s="41">
        <f>県外・宿泊!G85</f>
        <v>11825.495263946688</v>
      </c>
      <c r="H85" s="41">
        <f>県外・宿泊!H85</f>
        <v>9753.7576630408039</v>
      </c>
      <c r="I85" s="41">
        <f>県外・宿泊!I85</f>
        <v>11608</v>
      </c>
      <c r="J85" s="41">
        <f>県外・宿泊!J85</f>
        <v>13531</v>
      </c>
      <c r="K85" s="41">
        <f>県外・宿泊!K85</f>
        <v>12426</v>
      </c>
      <c r="L85" s="41">
        <f>県外・宿泊!L85</f>
        <v>12499</v>
      </c>
      <c r="M85" s="41">
        <f>県外・宿泊!M85</f>
        <v>13181</v>
      </c>
      <c r="N85" s="41">
        <f>県外・宿泊!N85</f>
        <v>13262</v>
      </c>
      <c r="O85" s="41">
        <f>県外・宿泊!O85</f>
        <v>10405.790000000001</v>
      </c>
      <c r="P85" s="41">
        <f>県外・宿泊!P85</f>
        <v>5297</v>
      </c>
      <c r="Q85" s="41">
        <f>県外・宿泊!Q85</f>
        <v>15351</v>
      </c>
      <c r="R85" s="118">
        <f>県外・宿泊!R85</f>
        <v>15896</v>
      </c>
      <c r="S85" s="42">
        <f>県外・宿泊!S85</f>
        <v>15761</v>
      </c>
    </row>
    <row r="86" spans="2:19" ht="12.95" customHeight="1" x14ac:dyDescent="0.15">
      <c r="B86" s="36"/>
      <c r="C86" s="37"/>
      <c r="D86" s="40" t="s">
        <v>68</v>
      </c>
      <c r="E86" s="41">
        <f>県外・宿泊!E86</f>
        <v>1183.4395056739172</v>
      </c>
      <c r="F86" s="41">
        <f>県外・宿泊!F86</f>
        <v>1459.8113016303237</v>
      </c>
      <c r="G86" s="41">
        <f>県外・宿泊!G86</f>
        <v>2674.1104197464415</v>
      </c>
      <c r="H86" s="41">
        <f>県外・宿泊!H86</f>
        <v>1079.3212410742769</v>
      </c>
      <c r="I86" s="41">
        <f>県外・宿泊!I86</f>
        <v>386</v>
      </c>
      <c r="J86" s="41">
        <f>県外・宿泊!J86</f>
        <v>450</v>
      </c>
      <c r="K86" s="41">
        <f>県外・宿泊!K86</f>
        <v>1024</v>
      </c>
      <c r="L86" s="41">
        <f>県外・宿泊!L86</f>
        <v>1634</v>
      </c>
      <c r="M86" s="41">
        <f>県外・宿泊!M86</f>
        <v>0</v>
      </c>
      <c r="N86" s="41">
        <f>県外・宿泊!N86</f>
        <v>0</v>
      </c>
      <c r="O86" s="41">
        <f>県外・宿泊!O86</f>
        <v>0</v>
      </c>
      <c r="P86" s="41">
        <f>県外・宿泊!P86</f>
        <v>0</v>
      </c>
      <c r="Q86" s="41">
        <f>県外・宿泊!Q86</f>
        <v>0</v>
      </c>
      <c r="R86" s="118">
        <f>県外・宿泊!R86</f>
        <v>0</v>
      </c>
      <c r="S86" s="42">
        <f>県外・宿泊!S86</f>
        <v>0</v>
      </c>
    </row>
    <row r="87" spans="2:19" ht="12.95" customHeight="1" x14ac:dyDescent="0.15">
      <c r="B87" s="36"/>
      <c r="C87" s="37"/>
      <c r="D87" s="40" t="s">
        <v>69</v>
      </c>
      <c r="E87" s="41">
        <f>県外・宿泊!E87</f>
        <v>10176.015547002153</v>
      </c>
      <c r="F87" s="41">
        <f>県外・宿泊!F87</f>
        <v>2731.188038036938</v>
      </c>
      <c r="G87" s="41">
        <f>県外・宿泊!G87</f>
        <v>12629.136124178545</v>
      </c>
      <c r="H87" s="41">
        <f>県外・宿泊!H87</f>
        <v>11973.802570835216</v>
      </c>
      <c r="I87" s="41">
        <f>県外・宿泊!I87</f>
        <v>10472</v>
      </c>
      <c r="J87" s="41">
        <f>県外・宿泊!J87</f>
        <v>6667</v>
      </c>
      <c r="K87" s="41">
        <f>県外・宿泊!K87</f>
        <v>2840</v>
      </c>
      <c r="L87" s="41">
        <f>県外・宿泊!L87</f>
        <v>4502</v>
      </c>
      <c r="M87" s="41">
        <f>県外・宿泊!M87</f>
        <v>12875.591004614293</v>
      </c>
      <c r="N87" s="41">
        <f>県外・宿泊!N87</f>
        <v>12935.673555717249</v>
      </c>
      <c r="O87" s="41">
        <f>県外・宿泊!O87</f>
        <v>5013.8610151444627</v>
      </c>
      <c r="P87" s="41">
        <f>県外・宿泊!P87</f>
        <v>3973.200303702733</v>
      </c>
      <c r="Q87" s="41">
        <f>県外・宿泊!Q87</f>
        <v>9845.5422946729996</v>
      </c>
      <c r="R87" s="118">
        <f>県外・宿泊!R87</f>
        <v>13737.764422490272</v>
      </c>
      <c r="S87" s="42">
        <f>県外・宿泊!S87</f>
        <v>15091.096927269522</v>
      </c>
    </row>
    <row r="88" spans="2:19" ht="12.95" customHeight="1" x14ac:dyDescent="0.15">
      <c r="B88" s="36"/>
      <c r="C88" s="37"/>
      <c r="D88" s="40" t="s">
        <v>28</v>
      </c>
      <c r="E88" s="41">
        <f>県外・宿泊!E88</f>
        <v>6402.5733581522863</v>
      </c>
      <c r="F88" s="41">
        <f>県外・宿泊!F88</f>
        <v>8077.8146784790788</v>
      </c>
      <c r="G88" s="41">
        <f>県外・宿泊!G88</f>
        <v>5128.7491439152</v>
      </c>
      <c r="H88" s="41">
        <f>県外・宿泊!H88</f>
        <v>32763.257556396849</v>
      </c>
      <c r="I88" s="41">
        <f>県外・宿泊!I88</f>
        <v>16720</v>
      </c>
      <c r="J88" s="41">
        <f>県外・宿泊!J88</f>
        <v>856</v>
      </c>
      <c r="K88" s="41">
        <f>県外・宿泊!K88</f>
        <v>1996</v>
      </c>
      <c r="L88" s="41">
        <f>県外・宿泊!L88</f>
        <v>16402</v>
      </c>
      <c r="M88" s="41">
        <f>県外・宿泊!M88</f>
        <v>46909.250035025238</v>
      </c>
      <c r="N88" s="41">
        <f>県外・宿泊!N88</f>
        <v>47128.146970429661</v>
      </c>
      <c r="O88" s="41">
        <f>県外・宿泊!O88</f>
        <v>18266.847705552969</v>
      </c>
      <c r="P88" s="41">
        <f>県外・宿泊!P88</f>
        <v>14475.44011135767</v>
      </c>
      <c r="Q88" s="41">
        <f>県外・宿泊!Q88</f>
        <v>35869.965508046764</v>
      </c>
      <c r="R88" s="118">
        <f>県外・宿泊!R88</f>
        <v>50050.38028824643</v>
      </c>
      <c r="S88" s="42">
        <f>県外・宿泊!S88</f>
        <v>54980.935539998827</v>
      </c>
    </row>
    <row r="89" spans="2:19" ht="12.95" customHeight="1" x14ac:dyDescent="0.15">
      <c r="B89" s="36"/>
      <c r="C89" s="37"/>
      <c r="D89" s="40" t="s">
        <v>70</v>
      </c>
      <c r="E89" s="41">
        <f>県外・宿泊!E89</f>
        <v>64198.280724278433</v>
      </c>
      <c r="F89" s="41">
        <f>県外・宿泊!F89</f>
        <v>44385.705736692449</v>
      </c>
      <c r="G89" s="41">
        <f>県外・宿泊!G89</f>
        <v>45050.79699994054</v>
      </c>
      <c r="H89" s="41">
        <f>県外・宿泊!H89</f>
        <v>39531.371511833539</v>
      </c>
      <c r="I89" s="41">
        <f>県外・宿泊!I89</f>
        <v>48378</v>
      </c>
      <c r="J89" s="41">
        <f>県外・宿泊!J89</f>
        <v>41233</v>
      </c>
      <c r="K89" s="41">
        <f>県外・宿泊!K89</f>
        <v>52770</v>
      </c>
      <c r="L89" s="41">
        <f>県外・宿泊!L89</f>
        <v>53232</v>
      </c>
      <c r="M89" s="41">
        <f>県外・宿泊!M89</f>
        <v>152241.99474847357</v>
      </c>
      <c r="N89" s="41">
        <f>県外・宿泊!N89</f>
        <v>152952.41553041773</v>
      </c>
      <c r="O89" s="41">
        <f>県外・宿泊!O89</f>
        <v>59284.284664187035</v>
      </c>
      <c r="P89" s="41">
        <f>県外・宿泊!P89</f>
        <v>46979.431045469544</v>
      </c>
      <c r="Q89" s="41">
        <f>県外・宿泊!Q89</f>
        <v>116414.46189027835</v>
      </c>
      <c r="R89" s="118">
        <f>県外・宿泊!R89</f>
        <v>162436.40065259932</v>
      </c>
      <c r="S89" s="42">
        <f>県外・宿泊!S89</f>
        <v>178438.31000275683</v>
      </c>
    </row>
    <row r="90" spans="2:19" ht="12.95" customHeight="1" x14ac:dyDescent="0.15">
      <c r="B90" s="36"/>
      <c r="C90" s="37"/>
      <c r="D90" s="40"/>
      <c r="E90" s="41"/>
      <c r="F90" s="41"/>
      <c r="G90" s="41"/>
      <c r="H90" s="41"/>
      <c r="I90" s="41"/>
      <c r="J90" s="41"/>
      <c r="K90" s="41"/>
      <c r="L90" s="41"/>
      <c r="M90" s="41"/>
      <c r="N90" s="41"/>
      <c r="O90" s="41"/>
      <c r="P90" s="41"/>
      <c r="Q90" s="41"/>
      <c r="R90" s="118"/>
      <c r="S90" s="42"/>
    </row>
    <row r="91" spans="2:19" ht="12.95" customHeight="1" x14ac:dyDescent="0.15">
      <c r="B91" s="43"/>
      <c r="C91" s="44"/>
      <c r="D91" s="44" t="s">
        <v>71</v>
      </c>
      <c r="E91" s="46">
        <f>県外・宿泊!E91</f>
        <v>492445.84334222763</v>
      </c>
      <c r="F91" s="46">
        <f>県外・宿泊!F91</f>
        <v>449212.5408996956</v>
      </c>
      <c r="G91" s="46">
        <f>県外・宿泊!G91</f>
        <v>471102.06302451383</v>
      </c>
      <c r="H91" s="46">
        <f>県外・宿泊!H91</f>
        <v>493359.02324245375</v>
      </c>
      <c r="I91" s="46">
        <f>県外・宿泊!I91</f>
        <v>457955</v>
      </c>
      <c r="J91" s="46">
        <f>県外・宿泊!J91</f>
        <v>517840</v>
      </c>
      <c r="K91" s="46">
        <f>県外・宿泊!K91</f>
        <v>510525</v>
      </c>
      <c r="L91" s="46">
        <f>県外・宿泊!L91</f>
        <v>538358</v>
      </c>
      <c r="M91" s="46">
        <f>県外・宿泊!M91</f>
        <v>722084</v>
      </c>
      <c r="N91" s="46">
        <f>県外・宿泊!N91</f>
        <v>765579</v>
      </c>
      <c r="O91" s="46">
        <f>県外・宿泊!O91</f>
        <v>320784.05900000001</v>
      </c>
      <c r="P91" s="46">
        <f>県外・宿泊!P91</f>
        <v>269727</v>
      </c>
      <c r="Q91" s="46">
        <f>県外・宿泊!Q91</f>
        <v>675417</v>
      </c>
      <c r="R91" s="46">
        <f>県外・宿泊!R91</f>
        <v>931688</v>
      </c>
      <c r="S91" s="47">
        <f>県外・宿泊!S91</f>
        <v>1010760</v>
      </c>
    </row>
  </sheetData>
  <sheetProtection sheet="1"/>
  <phoneticPr fontId="9"/>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4.9989318521683403E-2"/>
  </sheetPr>
  <dimension ref="B1:S91"/>
  <sheetViews>
    <sheetView topLeftCell="A25" workbookViewId="0">
      <selection activeCell="Q49" sqref="Q49"/>
    </sheetView>
  </sheetViews>
  <sheetFormatPr defaultColWidth="8.625" defaultRowHeight="12.95" customHeight="1" x14ac:dyDescent="0.15"/>
  <cols>
    <col min="1" max="1" width="1.625" style="1" customWidth="1"/>
    <col min="2" max="2" width="10.625" style="1" customWidth="1"/>
    <col min="3" max="3" width="22.625" style="1" customWidth="1"/>
    <col min="4" max="4" width="20.625" style="1" customWidth="1"/>
    <col min="5" max="18" width="10.625" style="1" customWidth="1"/>
    <col min="19" max="19" width="10.625" style="119" customWidth="1"/>
    <col min="20" max="16384" width="8.625" style="1"/>
  </cols>
  <sheetData>
    <row r="1" spans="2:19" ht="20.100000000000001" customHeight="1" x14ac:dyDescent="0.15">
      <c r="B1" s="110" t="str">
        <f>入力・結果!B1</f>
        <v>鳥取県観光消費額試算ファイル ver.1.03</v>
      </c>
    </row>
    <row r="2" spans="2:19" ht="20.100000000000001" customHeight="1" x14ac:dyDescent="0.15">
      <c r="B2" s="2" t="s">
        <v>88</v>
      </c>
    </row>
    <row r="3" spans="2:19" ht="12.95" customHeight="1" x14ac:dyDescent="0.15">
      <c r="B3" s="3" t="s">
        <v>0</v>
      </c>
    </row>
    <row r="4" spans="2:19" ht="27.95" customHeight="1" x14ac:dyDescent="0.15">
      <c r="B4" s="4" t="s">
        <v>31</v>
      </c>
      <c r="C4" s="5" t="s">
        <v>32</v>
      </c>
      <c r="D4" s="6"/>
      <c r="E4" s="112">
        <f>県外・宿泊!E4</f>
        <v>2010</v>
      </c>
      <c r="F4" s="112">
        <f>県外・宿泊!F4</f>
        <v>2011</v>
      </c>
      <c r="G4" s="112">
        <f>県外・宿泊!G4</f>
        <v>2012</v>
      </c>
      <c r="H4" s="112">
        <f>県外・宿泊!H4</f>
        <v>2013</v>
      </c>
      <c r="I4" s="112">
        <f>県外・宿泊!I4</f>
        <v>2014</v>
      </c>
      <c r="J4" s="112">
        <f>県外・宿泊!J4</f>
        <v>2015</v>
      </c>
      <c r="K4" s="112">
        <f>県外・宿泊!K4</f>
        <v>2016</v>
      </c>
      <c r="L4" s="112">
        <f>県外・宿泊!L4</f>
        <v>2017</v>
      </c>
      <c r="M4" s="112">
        <f>県外・宿泊!M4</f>
        <v>2018</v>
      </c>
      <c r="N4" s="112">
        <f>県外・宿泊!N4</f>
        <v>2019</v>
      </c>
      <c r="O4" s="112">
        <f>県外・宿泊!O4</f>
        <v>2020</v>
      </c>
      <c r="P4" s="112">
        <f>県外・宿泊!P4</f>
        <v>2021</v>
      </c>
      <c r="Q4" s="112">
        <f>県外・宿泊!Q4</f>
        <v>2022</v>
      </c>
      <c r="R4" s="112">
        <f>県外・宿泊!R4</f>
        <v>2023</v>
      </c>
      <c r="S4" s="114">
        <f>県外・宿泊!S4</f>
        <v>2024</v>
      </c>
    </row>
    <row r="5" spans="2:19" ht="12.95" customHeight="1" x14ac:dyDescent="0.15">
      <c r="B5" s="7" t="str">
        <f>入力・結果!I6</f>
        <v>01</v>
      </c>
      <c r="C5" s="8" t="str">
        <f>入力・結果!J6</f>
        <v>農業</v>
      </c>
      <c r="D5" s="9"/>
      <c r="E5" s="10">
        <f t="shared" ref="E5:S14" si="0">SUMIF($B$48:$B$68,$B5,E$48:E$68)</f>
        <v>104.05495193678215</v>
      </c>
      <c r="F5" s="10">
        <f t="shared" si="0"/>
        <v>93.565133709139616</v>
      </c>
      <c r="G5" s="10">
        <f t="shared" si="0"/>
        <v>104.56245563229461</v>
      </c>
      <c r="H5" s="10">
        <f t="shared" si="0"/>
        <v>154.17292313378428</v>
      </c>
      <c r="I5" s="10">
        <f t="shared" si="0"/>
        <v>208.08174018126888</v>
      </c>
      <c r="J5" s="10">
        <f t="shared" si="0"/>
        <v>264.18991162779707</v>
      </c>
      <c r="K5" s="10">
        <f t="shared" si="0"/>
        <v>252.45358923365859</v>
      </c>
      <c r="L5" s="10">
        <f t="shared" si="0"/>
        <v>243.49837779264485</v>
      </c>
      <c r="M5" s="10">
        <f t="shared" si="0"/>
        <v>193.27988255384099</v>
      </c>
      <c r="N5" s="10">
        <f t="shared" si="0"/>
        <v>239.45299294794839</v>
      </c>
      <c r="O5" s="10">
        <f t="shared" si="0"/>
        <v>306.27223562924195</v>
      </c>
      <c r="P5" s="10">
        <f t="shared" si="0"/>
        <v>280.78078826132759</v>
      </c>
      <c r="Q5" s="10">
        <f t="shared" si="0"/>
        <v>241.94056036519115</v>
      </c>
      <c r="R5" s="10">
        <f t="shared" si="0"/>
        <v>229.29860780444815</v>
      </c>
      <c r="S5" s="9">
        <f t="shared" si="0"/>
        <v>245.34509112024298</v>
      </c>
    </row>
    <row r="6" spans="2:19" ht="12.95" customHeight="1" x14ac:dyDescent="0.15">
      <c r="B6" s="11" t="str">
        <f>入力・結果!I7</f>
        <v>02</v>
      </c>
      <c r="C6" s="12" t="str">
        <f>入力・結果!J7</f>
        <v>林業</v>
      </c>
      <c r="D6" s="13"/>
      <c r="E6" s="14">
        <f t="shared" si="0"/>
        <v>0</v>
      </c>
      <c r="F6" s="14">
        <f t="shared" si="0"/>
        <v>0</v>
      </c>
      <c r="G6" s="14">
        <f t="shared" si="0"/>
        <v>0</v>
      </c>
      <c r="H6" s="14">
        <f t="shared" si="0"/>
        <v>0</v>
      </c>
      <c r="I6" s="14">
        <f t="shared" si="0"/>
        <v>0</v>
      </c>
      <c r="J6" s="14">
        <f t="shared" si="0"/>
        <v>0</v>
      </c>
      <c r="K6" s="14">
        <f t="shared" si="0"/>
        <v>0</v>
      </c>
      <c r="L6" s="14">
        <f t="shared" si="0"/>
        <v>0</v>
      </c>
      <c r="M6" s="14">
        <f t="shared" si="0"/>
        <v>0</v>
      </c>
      <c r="N6" s="14">
        <f t="shared" si="0"/>
        <v>0</v>
      </c>
      <c r="O6" s="14">
        <f t="shared" si="0"/>
        <v>0</v>
      </c>
      <c r="P6" s="14">
        <f t="shared" si="0"/>
        <v>0</v>
      </c>
      <c r="Q6" s="14">
        <f t="shared" si="0"/>
        <v>0</v>
      </c>
      <c r="R6" s="116">
        <f t="shared" si="0"/>
        <v>0</v>
      </c>
      <c r="S6" s="13">
        <f t="shared" si="0"/>
        <v>0</v>
      </c>
    </row>
    <row r="7" spans="2:19" ht="12.95" customHeight="1" x14ac:dyDescent="0.15">
      <c r="B7" s="11" t="str">
        <f>入力・結果!I8</f>
        <v>03</v>
      </c>
      <c r="C7" s="12" t="str">
        <f>入力・結果!J8</f>
        <v>漁業</v>
      </c>
      <c r="D7" s="13"/>
      <c r="E7" s="14">
        <f t="shared" si="0"/>
        <v>95.861017953367281</v>
      </c>
      <c r="F7" s="14">
        <f t="shared" si="0"/>
        <v>93.139782061227933</v>
      </c>
      <c r="G7" s="14">
        <f t="shared" si="0"/>
        <v>101.35879606685876</v>
      </c>
      <c r="H7" s="14">
        <f t="shared" si="0"/>
        <v>127.96625857446382</v>
      </c>
      <c r="I7" s="14">
        <f t="shared" si="0"/>
        <v>154.41346223564955</v>
      </c>
      <c r="J7" s="14">
        <f t="shared" si="0"/>
        <v>195.48368422296261</v>
      </c>
      <c r="K7" s="14">
        <f t="shared" si="0"/>
        <v>174.95751090708094</v>
      </c>
      <c r="L7" s="14">
        <f t="shared" si="0"/>
        <v>134.18255301117378</v>
      </c>
      <c r="M7" s="14">
        <f t="shared" si="0"/>
        <v>170.62006633756877</v>
      </c>
      <c r="N7" s="14">
        <f t="shared" si="0"/>
        <v>165.97406562303723</v>
      </c>
      <c r="O7" s="14">
        <f t="shared" si="0"/>
        <v>175.73232275745832</v>
      </c>
      <c r="P7" s="14">
        <f t="shared" si="0"/>
        <v>335.77132847931</v>
      </c>
      <c r="Q7" s="14">
        <f t="shared" si="0"/>
        <v>160.88167239960265</v>
      </c>
      <c r="R7" s="116">
        <f t="shared" si="0"/>
        <v>178.64087004398766</v>
      </c>
      <c r="S7" s="13">
        <f t="shared" si="0"/>
        <v>158.70704246322435</v>
      </c>
    </row>
    <row r="8" spans="2:19" ht="12.95" customHeight="1" x14ac:dyDescent="0.15">
      <c r="B8" s="11" t="str">
        <f>入力・結果!I9</f>
        <v>04</v>
      </c>
      <c r="C8" s="12" t="str">
        <f>入力・結果!J9</f>
        <v>鉱業</v>
      </c>
      <c r="D8" s="13"/>
      <c r="E8" s="14">
        <f t="shared" si="0"/>
        <v>0</v>
      </c>
      <c r="F8" s="14">
        <f t="shared" si="0"/>
        <v>0</v>
      </c>
      <c r="G8" s="14">
        <f t="shared" si="0"/>
        <v>0</v>
      </c>
      <c r="H8" s="14">
        <f t="shared" si="0"/>
        <v>0</v>
      </c>
      <c r="I8" s="14">
        <f t="shared" si="0"/>
        <v>0</v>
      </c>
      <c r="J8" s="14">
        <f t="shared" si="0"/>
        <v>0</v>
      </c>
      <c r="K8" s="14">
        <f t="shared" si="0"/>
        <v>0</v>
      </c>
      <c r="L8" s="14">
        <f t="shared" si="0"/>
        <v>0</v>
      </c>
      <c r="M8" s="14">
        <f t="shared" si="0"/>
        <v>0</v>
      </c>
      <c r="N8" s="14">
        <f t="shared" si="0"/>
        <v>0</v>
      </c>
      <c r="O8" s="14">
        <f t="shared" si="0"/>
        <v>0</v>
      </c>
      <c r="P8" s="14">
        <f t="shared" si="0"/>
        <v>0</v>
      </c>
      <c r="Q8" s="14">
        <f t="shared" si="0"/>
        <v>0</v>
      </c>
      <c r="R8" s="116">
        <f t="shared" si="0"/>
        <v>0</v>
      </c>
      <c r="S8" s="13">
        <f t="shared" si="0"/>
        <v>0</v>
      </c>
    </row>
    <row r="9" spans="2:19" ht="12.95" customHeight="1" x14ac:dyDescent="0.15">
      <c r="B9" s="11" t="str">
        <f>入力・結果!I10</f>
        <v>05</v>
      </c>
      <c r="C9" s="12" t="str">
        <f>入力・結果!J10</f>
        <v>飲食料品</v>
      </c>
      <c r="D9" s="13"/>
      <c r="E9" s="14">
        <f t="shared" si="0"/>
        <v>823.23218243519693</v>
      </c>
      <c r="F9" s="14">
        <f t="shared" si="0"/>
        <v>745.62185504191893</v>
      </c>
      <c r="G9" s="14">
        <f t="shared" si="0"/>
        <v>756.85817804794397</v>
      </c>
      <c r="H9" s="14">
        <f t="shared" si="0"/>
        <v>1025.9219796242674</v>
      </c>
      <c r="I9" s="14">
        <f t="shared" si="0"/>
        <v>1285.1889607250755</v>
      </c>
      <c r="J9" s="14">
        <f t="shared" si="0"/>
        <v>1777.0701306679898</v>
      </c>
      <c r="K9" s="14">
        <f t="shared" si="0"/>
        <v>1616.8404017218795</v>
      </c>
      <c r="L9" s="14">
        <f t="shared" si="0"/>
        <v>1541.3428783495492</v>
      </c>
      <c r="M9" s="14">
        <f t="shared" si="0"/>
        <v>1347.5777806342853</v>
      </c>
      <c r="N9" s="14">
        <f t="shared" si="0"/>
        <v>1265.7121943775617</v>
      </c>
      <c r="O9" s="14">
        <f t="shared" si="0"/>
        <v>1346.259933439937</v>
      </c>
      <c r="P9" s="14">
        <f t="shared" si="0"/>
        <v>1245.8996622757206</v>
      </c>
      <c r="Q9" s="14">
        <f t="shared" si="0"/>
        <v>1454.8518571483357</v>
      </c>
      <c r="R9" s="116">
        <f t="shared" si="0"/>
        <v>1424.8748006225737</v>
      </c>
      <c r="S9" s="13">
        <f t="shared" si="0"/>
        <v>1343.5658883840456</v>
      </c>
    </row>
    <row r="10" spans="2:19" ht="12.95" customHeight="1" x14ac:dyDescent="0.15">
      <c r="B10" s="15" t="str">
        <f>入力・結果!I11</f>
        <v>06</v>
      </c>
      <c r="C10" s="16" t="str">
        <f>入力・結果!J11</f>
        <v>繊維製品</v>
      </c>
      <c r="D10" s="17"/>
      <c r="E10" s="18">
        <f t="shared" si="0"/>
        <v>170.6301931038783</v>
      </c>
      <c r="F10" s="18">
        <f t="shared" si="0"/>
        <v>280.89278774315113</v>
      </c>
      <c r="G10" s="18">
        <f t="shared" si="0"/>
        <v>171.44163218133627</v>
      </c>
      <c r="H10" s="18">
        <f t="shared" si="0"/>
        <v>287.75189439474076</v>
      </c>
      <c r="I10" s="18">
        <f t="shared" si="0"/>
        <v>365.22774924471298</v>
      </c>
      <c r="J10" s="18">
        <f t="shared" si="0"/>
        <v>425.56360908296119</v>
      </c>
      <c r="K10" s="18">
        <f t="shared" si="0"/>
        <v>434.77424006735998</v>
      </c>
      <c r="L10" s="18">
        <f t="shared" si="0"/>
        <v>346.26140372874312</v>
      </c>
      <c r="M10" s="18">
        <f t="shared" si="0"/>
        <v>325.79498030765302</v>
      </c>
      <c r="N10" s="18">
        <f t="shared" si="0"/>
        <v>329.31539446171462</v>
      </c>
      <c r="O10" s="18">
        <f t="shared" si="0"/>
        <v>381.94167772310499</v>
      </c>
      <c r="P10" s="18">
        <f t="shared" si="0"/>
        <v>333.59235895125818</v>
      </c>
      <c r="Q10" s="18">
        <f t="shared" si="0"/>
        <v>367.34148324738055</v>
      </c>
      <c r="R10" s="18">
        <f t="shared" si="0"/>
        <v>323.61247216412363</v>
      </c>
      <c r="S10" s="17">
        <f t="shared" si="0"/>
        <v>315.35381454350545</v>
      </c>
    </row>
    <row r="11" spans="2:19" ht="12.95" customHeight="1" x14ac:dyDescent="0.15">
      <c r="B11" s="11" t="str">
        <f>入力・結果!I12</f>
        <v>07</v>
      </c>
      <c r="C11" s="12" t="str">
        <f>入力・結果!J12</f>
        <v>パルプ・紙・木製品</v>
      </c>
      <c r="D11" s="13"/>
      <c r="E11" s="14">
        <f t="shared" si="0"/>
        <v>32.411837270479076</v>
      </c>
      <c r="F11" s="14">
        <f t="shared" si="0"/>
        <v>24.465394074197139</v>
      </c>
      <c r="G11" s="14">
        <f t="shared" si="0"/>
        <v>36.615057367007964</v>
      </c>
      <c r="H11" s="14">
        <f t="shared" si="0"/>
        <v>24.658663888261238</v>
      </c>
      <c r="I11" s="14">
        <f t="shared" si="0"/>
        <v>31.872154078549848</v>
      </c>
      <c r="J11" s="14">
        <f t="shared" si="0"/>
        <v>67.001931665130783</v>
      </c>
      <c r="K11" s="14">
        <f t="shared" si="0"/>
        <v>56.832755279139697</v>
      </c>
      <c r="L11" s="14">
        <f t="shared" si="0"/>
        <v>48.077514512921375</v>
      </c>
      <c r="M11" s="14">
        <f t="shared" si="0"/>
        <v>99.527915031349778</v>
      </c>
      <c r="N11" s="14">
        <f t="shared" si="0"/>
        <v>92.779208898181963</v>
      </c>
      <c r="O11" s="14">
        <f t="shared" si="0"/>
        <v>85.879849365219187</v>
      </c>
      <c r="P11" s="14">
        <f t="shared" si="0"/>
        <v>86.026559287768606</v>
      </c>
      <c r="Q11" s="14">
        <f t="shared" si="0"/>
        <v>90.919917264124777</v>
      </c>
      <c r="R11" s="116">
        <f t="shared" si="0"/>
        <v>93.790472354444887</v>
      </c>
      <c r="S11" s="13">
        <f t="shared" si="0"/>
        <v>90.067589468371807</v>
      </c>
    </row>
    <row r="12" spans="2:19" ht="12.95" customHeight="1" x14ac:dyDescent="0.15">
      <c r="B12" s="11" t="str">
        <f>入力・結果!I13</f>
        <v>08</v>
      </c>
      <c r="C12" s="12" t="str">
        <f>入力・結果!J13</f>
        <v>化学製品</v>
      </c>
      <c r="D12" s="13"/>
      <c r="E12" s="14">
        <f t="shared" si="0"/>
        <v>7.1243951967032357</v>
      </c>
      <c r="F12" s="14">
        <f t="shared" si="0"/>
        <v>13.993016023173814</v>
      </c>
      <c r="G12" s="14">
        <f t="shared" si="0"/>
        <v>7.1136732193236387</v>
      </c>
      <c r="H12" s="14">
        <f t="shared" si="0"/>
        <v>7.7958268633010332</v>
      </c>
      <c r="I12" s="14">
        <f t="shared" si="0"/>
        <v>17.222981873111781</v>
      </c>
      <c r="J12" s="14">
        <f t="shared" si="0"/>
        <v>22.175102195127714</v>
      </c>
      <c r="K12" s="14">
        <f t="shared" si="0"/>
        <v>21.469003074516952</v>
      </c>
      <c r="L12" s="14">
        <f t="shared" si="0"/>
        <v>21.586386088096155</v>
      </c>
      <c r="M12" s="14">
        <f t="shared" si="0"/>
        <v>39.744140210201344</v>
      </c>
      <c r="N12" s="14">
        <f t="shared" si="0"/>
        <v>28.020098744623507</v>
      </c>
      <c r="O12" s="14">
        <f t="shared" si="0"/>
        <v>27.144134167702664</v>
      </c>
      <c r="P12" s="14">
        <f t="shared" si="0"/>
        <v>38.950174174131057</v>
      </c>
      <c r="Q12" s="14">
        <f t="shared" si="0"/>
        <v>58.203689745984555</v>
      </c>
      <c r="R12" s="116">
        <f t="shared" si="0"/>
        <v>35.610926125931073</v>
      </c>
      <c r="S12" s="13">
        <f t="shared" si="0"/>
        <v>47.40461407897088</v>
      </c>
    </row>
    <row r="13" spans="2:19" ht="12.95" customHeight="1" x14ac:dyDescent="0.15">
      <c r="B13" s="11" t="str">
        <f>入力・結果!I14</f>
        <v>09</v>
      </c>
      <c r="C13" s="12" t="str">
        <f>入力・結果!J14</f>
        <v>石油・石炭製品</v>
      </c>
      <c r="D13" s="13"/>
      <c r="E13" s="14">
        <f t="shared" si="0"/>
        <v>0</v>
      </c>
      <c r="F13" s="14">
        <f t="shared" si="0"/>
        <v>0</v>
      </c>
      <c r="G13" s="14">
        <f t="shared" si="0"/>
        <v>0</v>
      </c>
      <c r="H13" s="14">
        <f t="shared" si="0"/>
        <v>0</v>
      </c>
      <c r="I13" s="14">
        <f t="shared" si="0"/>
        <v>0</v>
      </c>
      <c r="J13" s="14">
        <f t="shared" si="0"/>
        <v>0</v>
      </c>
      <c r="K13" s="14">
        <f t="shared" si="0"/>
        <v>0</v>
      </c>
      <c r="L13" s="14">
        <f t="shared" si="0"/>
        <v>0</v>
      </c>
      <c r="M13" s="14">
        <f t="shared" si="0"/>
        <v>0</v>
      </c>
      <c r="N13" s="14">
        <f t="shared" si="0"/>
        <v>0</v>
      </c>
      <c r="O13" s="14">
        <f t="shared" si="0"/>
        <v>0</v>
      </c>
      <c r="P13" s="14">
        <f t="shared" si="0"/>
        <v>0</v>
      </c>
      <c r="Q13" s="14">
        <f t="shared" si="0"/>
        <v>0</v>
      </c>
      <c r="R13" s="116">
        <f t="shared" si="0"/>
        <v>0</v>
      </c>
      <c r="S13" s="13">
        <f t="shared" si="0"/>
        <v>0</v>
      </c>
    </row>
    <row r="14" spans="2:19" ht="12.95" customHeight="1" x14ac:dyDescent="0.15">
      <c r="B14" s="19" t="str">
        <f>入力・結果!I15</f>
        <v>10</v>
      </c>
      <c r="C14" s="20" t="str">
        <f>入力・結果!J15</f>
        <v>プラスチック・ゴム製品</v>
      </c>
      <c r="D14" s="21"/>
      <c r="E14" s="22">
        <f t="shared" si="0"/>
        <v>0</v>
      </c>
      <c r="F14" s="22">
        <f t="shared" si="0"/>
        <v>0</v>
      </c>
      <c r="G14" s="22">
        <f t="shared" si="0"/>
        <v>0</v>
      </c>
      <c r="H14" s="22">
        <f t="shared" si="0"/>
        <v>0</v>
      </c>
      <c r="I14" s="22">
        <f t="shared" si="0"/>
        <v>0</v>
      </c>
      <c r="J14" s="22">
        <f t="shared" si="0"/>
        <v>0</v>
      </c>
      <c r="K14" s="22">
        <f t="shared" si="0"/>
        <v>0</v>
      </c>
      <c r="L14" s="22">
        <f t="shared" si="0"/>
        <v>0</v>
      </c>
      <c r="M14" s="22">
        <f t="shared" si="0"/>
        <v>0</v>
      </c>
      <c r="N14" s="22">
        <f t="shared" si="0"/>
        <v>0</v>
      </c>
      <c r="O14" s="22">
        <f t="shared" si="0"/>
        <v>0</v>
      </c>
      <c r="P14" s="22">
        <f t="shared" si="0"/>
        <v>0</v>
      </c>
      <c r="Q14" s="22">
        <f t="shared" si="0"/>
        <v>0</v>
      </c>
      <c r="R14" s="22">
        <f t="shared" si="0"/>
        <v>0</v>
      </c>
      <c r="S14" s="21">
        <f t="shared" si="0"/>
        <v>0</v>
      </c>
    </row>
    <row r="15" spans="2:19" ht="12.95" customHeight="1" x14ac:dyDescent="0.15">
      <c r="B15" s="11" t="str">
        <f>入力・結果!I16</f>
        <v>11</v>
      </c>
      <c r="C15" s="12" t="str">
        <f>入力・結果!J16</f>
        <v>窯業・土石製品</v>
      </c>
      <c r="D15" s="13"/>
      <c r="E15" s="14">
        <f t="shared" ref="E15:S24" si="1">SUMIF($B$48:$B$68,$B15,E$48:E$68)</f>
        <v>25.208351953309911</v>
      </c>
      <c r="F15" s="14">
        <f t="shared" si="1"/>
        <v>45.495210885807083</v>
      </c>
      <c r="G15" s="14">
        <f t="shared" si="1"/>
        <v>33.979509446967974</v>
      </c>
      <c r="H15" s="14">
        <f t="shared" si="1"/>
        <v>24.976448786633462</v>
      </c>
      <c r="I15" s="14">
        <f t="shared" si="1"/>
        <v>34.963749244712993</v>
      </c>
      <c r="J15" s="14">
        <f t="shared" si="1"/>
        <v>57.20463835920701</v>
      </c>
      <c r="K15" s="14">
        <f t="shared" si="1"/>
        <v>75.488340932894147</v>
      </c>
      <c r="L15" s="14">
        <f t="shared" si="1"/>
        <v>29.767527847511595</v>
      </c>
      <c r="M15" s="14">
        <f t="shared" si="1"/>
        <v>23.856488459991127</v>
      </c>
      <c r="N15" s="14">
        <f t="shared" si="1"/>
        <v>35.550950476629644</v>
      </c>
      <c r="O15" s="14">
        <f t="shared" si="1"/>
        <v>50.727551947848433</v>
      </c>
      <c r="P15" s="14">
        <f t="shared" si="1"/>
        <v>40.341564354694263</v>
      </c>
      <c r="Q15" s="14">
        <f t="shared" si="1"/>
        <v>32.774547547052826</v>
      </c>
      <c r="R15" s="116">
        <f t="shared" si="1"/>
        <v>23.541046552833826</v>
      </c>
      <c r="S15" s="13">
        <f t="shared" si="1"/>
        <v>48.361168185337384</v>
      </c>
    </row>
    <row r="16" spans="2:19" ht="12.95" customHeight="1" x14ac:dyDescent="0.15">
      <c r="B16" s="11" t="str">
        <f>入力・結果!I17</f>
        <v>12</v>
      </c>
      <c r="C16" s="12" t="str">
        <f>入力・結果!J17</f>
        <v>鉄鋼</v>
      </c>
      <c r="D16" s="13"/>
      <c r="E16" s="14">
        <f t="shared" si="1"/>
        <v>0</v>
      </c>
      <c r="F16" s="14">
        <f t="shared" si="1"/>
        <v>0</v>
      </c>
      <c r="G16" s="14">
        <f t="shared" si="1"/>
        <v>0</v>
      </c>
      <c r="H16" s="14">
        <f t="shared" si="1"/>
        <v>0</v>
      </c>
      <c r="I16" s="14">
        <f t="shared" si="1"/>
        <v>0</v>
      </c>
      <c r="J16" s="14">
        <f t="shared" si="1"/>
        <v>0</v>
      </c>
      <c r="K16" s="14">
        <f t="shared" si="1"/>
        <v>0</v>
      </c>
      <c r="L16" s="14">
        <f t="shared" si="1"/>
        <v>0</v>
      </c>
      <c r="M16" s="14">
        <f t="shared" si="1"/>
        <v>0</v>
      </c>
      <c r="N16" s="14">
        <f t="shared" si="1"/>
        <v>0</v>
      </c>
      <c r="O16" s="14">
        <f t="shared" si="1"/>
        <v>0</v>
      </c>
      <c r="P16" s="14">
        <f t="shared" si="1"/>
        <v>0</v>
      </c>
      <c r="Q16" s="14">
        <f t="shared" si="1"/>
        <v>0</v>
      </c>
      <c r="R16" s="116">
        <f t="shared" si="1"/>
        <v>0</v>
      </c>
      <c r="S16" s="13">
        <f t="shared" si="1"/>
        <v>0</v>
      </c>
    </row>
    <row r="17" spans="2:19" ht="12.95" customHeight="1" x14ac:dyDescent="0.15">
      <c r="B17" s="11" t="str">
        <f>入力・結果!I18</f>
        <v>13</v>
      </c>
      <c r="C17" s="12" t="str">
        <f>入力・結果!J18</f>
        <v>非鉄金属</v>
      </c>
      <c r="D17" s="13"/>
      <c r="E17" s="14">
        <f t="shared" si="1"/>
        <v>0</v>
      </c>
      <c r="F17" s="14">
        <f t="shared" si="1"/>
        <v>0</v>
      </c>
      <c r="G17" s="14">
        <f t="shared" si="1"/>
        <v>0</v>
      </c>
      <c r="H17" s="14">
        <f t="shared" si="1"/>
        <v>0</v>
      </c>
      <c r="I17" s="14">
        <f t="shared" si="1"/>
        <v>0</v>
      </c>
      <c r="J17" s="14">
        <f t="shared" si="1"/>
        <v>0</v>
      </c>
      <c r="K17" s="14">
        <f t="shared" si="1"/>
        <v>0</v>
      </c>
      <c r="L17" s="14">
        <f t="shared" si="1"/>
        <v>0</v>
      </c>
      <c r="M17" s="14">
        <f t="shared" si="1"/>
        <v>0</v>
      </c>
      <c r="N17" s="14">
        <f t="shared" si="1"/>
        <v>0</v>
      </c>
      <c r="O17" s="14">
        <f t="shared" si="1"/>
        <v>0</v>
      </c>
      <c r="P17" s="14">
        <f t="shared" si="1"/>
        <v>0</v>
      </c>
      <c r="Q17" s="14">
        <f t="shared" si="1"/>
        <v>0</v>
      </c>
      <c r="R17" s="116">
        <f t="shared" si="1"/>
        <v>0</v>
      </c>
      <c r="S17" s="13">
        <f t="shared" si="1"/>
        <v>0</v>
      </c>
    </row>
    <row r="18" spans="2:19" ht="12.95" customHeight="1" x14ac:dyDescent="0.15">
      <c r="B18" s="11" t="str">
        <f>入力・結果!I19</f>
        <v>14</v>
      </c>
      <c r="C18" s="12" t="str">
        <f>入力・結果!J19</f>
        <v>金属製品</v>
      </c>
      <c r="D18" s="13"/>
      <c r="E18" s="14">
        <f t="shared" si="1"/>
        <v>0</v>
      </c>
      <c r="F18" s="14">
        <f t="shared" si="1"/>
        <v>0</v>
      </c>
      <c r="G18" s="14">
        <f t="shared" si="1"/>
        <v>0</v>
      </c>
      <c r="H18" s="14">
        <f t="shared" si="1"/>
        <v>0</v>
      </c>
      <c r="I18" s="14">
        <f t="shared" si="1"/>
        <v>0</v>
      </c>
      <c r="J18" s="14">
        <f t="shared" si="1"/>
        <v>0</v>
      </c>
      <c r="K18" s="14">
        <f t="shared" si="1"/>
        <v>0</v>
      </c>
      <c r="L18" s="14">
        <f t="shared" si="1"/>
        <v>0</v>
      </c>
      <c r="M18" s="14">
        <f t="shared" si="1"/>
        <v>0</v>
      </c>
      <c r="N18" s="14">
        <f t="shared" si="1"/>
        <v>0</v>
      </c>
      <c r="O18" s="14">
        <f t="shared" si="1"/>
        <v>0</v>
      </c>
      <c r="P18" s="14">
        <f t="shared" si="1"/>
        <v>0</v>
      </c>
      <c r="Q18" s="14">
        <f t="shared" si="1"/>
        <v>0</v>
      </c>
      <c r="R18" s="116">
        <f t="shared" si="1"/>
        <v>0</v>
      </c>
      <c r="S18" s="13">
        <f t="shared" si="1"/>
        <v>0</v>
      </c>
    </row>
    <row r="19" spans="2:19" ht="12.95" customHeight="1" x14ac:dyDescent="0.15">
      <c r="B19" s="11" t="str">
        <f>入力・結果!I20</f>
        <v>15</v>
      </c>
      <c r="C19" s="12" t="str">
        <f>入力・結果!J20</f>
        <v>はん用機械</v>
      </c>
      <c r="D19" s="13"/>
      <c r="E19" s="14">
        <f t="shared" si="1"/>
        <v>0</v>
      </c>
      <c r="F19" s="14">
        <f t="shared" si="1"/>
        <v>0</v>
      </c>
      <c r="G19" s="14">
        <f t="shared" si="1"/>
        <v>0</v>
      </c>
      <c r="H19" s="14">
        <f t="shared" si="1"/>
        <v>0</v>
      </c>
      <c r="I19" s="14">
        <f t="shared" si="1"/>
        <v>0</v>
      </c>
      <c r="J19" s="14">
        <f t="shared" si="1"/>
        <v>0</v>
      </c>
      <c r="K19" s="14">
        <f t="shared" si="1"/>
        <v>0</v>
      </c>
      <c r="L19" s="14">
        <f t="shared" si="1"/>
        <v>0</v>
      </c>
      <c r="M19" s="14">
        <f t="shared" si="1"/>
        <v>0</v>
      </c>
      <c r="N19" s="14">
        <f t="shared" si="1"/>
        <v>0</v>
      </c>
      <c r="O19" s="14">
        <f t="shared" si="1"/>
        <v>0</v>
      </c>
      <c r="P19" s="14">
        <f t="shared" si="1"/>
        <v>0</v>
      </c>
      <c r="Q19" s="14">
        <f t="shared" si="1"/>
        <v>0</v>
      </c>
      <c r="R19" s="116">
        <f t="shared" si="1"/>
        <v>0</v>
      </c>
      <c r="S19" s="13">
        <f t="shared" si="1"/>
        <v>0</v>
      </c>
    </row>
    <row r="20" spans="2:19" ht="12.95" customHeight="1" x14ac:dyDescent="0.15">
      <c r="B20" s="15" t="str">
        <f>入力・結果!I21</f>
        <v>16</v>
      </c>
      <c r="C20" s="16" t="str">
        <f>入力・結果!J21</f>
        <v>生産用機械</v>
      </c>
      <c r="D20" s="17"/>
      <c r="E20" s="18">
        <f t="shared" si="1"/>
        <v>0</v>
      </c>
      <c r="F20" s="18">
        <f t="shared" si="1"/>
        <v>0</v>
      </c>
      <c r="G20" s="18">
        <f t="shared" si="1"/>
        <v>0</v>
      </c>
      <c r="H20" s="18">
        <f t="shared" si="1"/>
        <v>0</v>
      </c>
      <c r="I20" s="18">
        <f t="shared" si="1"/>
        <v>0</v>
      </c>
      <c r="J20" s="18">
        <f t="shared" si="1"/>
        <v>0</v>
      </c>
      <c r="K20" s="18">
        <f t="shared" si="1"/>
        <v>0</v>
      </c>
      <c r="L20" s="18">
        <f t="shared" si="1"/>
        <v>0</v>
      </c>
      <c r="M20" s="18">
        <f t="shared" si="1"/>
        <v>0</v>
      </c>
      <c r="N20" s="18">
        <f t="shared" si="1"/>
        <v>0</v>
      </c>
      <c r="O20" s="18">
        <f t="shared" si="1"/>
        <v>0</v>
      </c>
      <c r="P20" s="18">
        <f t="shared" si="1"/>
        <v>0</v>
      </c>
      <c r="Q20" s="18">
        <f t="shared" si="1"/>
        <v>0</v>
      </c>
      <c r="R20" s="18">
        <f t="shared" si="1"/>
        <v>0</v>
      </c>
      <c r="S20" s="17">
        <f t="shared" si="1"/>
        <v>0</v>
      </c>
    </row>
    <row r="21" spans="2:19" ht="12.95" customHeight="1" x14ac:dyDescent="0.15">
      <c r="B21" s="11" t="str">
        <f>入力・結果!I22</f>
        <v>17</v>
      </c>
      <c r="C21" s="12" t="str">
        <f>入力・結果!J22</f>
        <v>業務用機械</v>
      </c>
      <c r="D21" s="13"/>
      <c r="E21" s="14">
        <f t="shared" si="1"/>
        <v>0</v>
      </c>
      <c r="F21" s="14">
        <f t="shared" si="1"/>
        <v>0</v>
      </c>
      <c r="G21" s="14">
        <f t="shared" si="1"/>
        <v>0</v>
      </c>
      <c r="H21" s="14">
        <f t="shared" si="1"/>
        <v>0</v>
      </c>
      <c r="I21" s="14">
        <f t="shared" si="1"/>
        <v>0</v>
      </c>
      <c r="J21" s="14">
        <f t="shared" si="1"/>
        <v>0</v>
      </c>
      <c r="K21" s="14">
        <f t="shared" si="1"/>
        <v>0</v>
      </c>
      <c r="L21" s="14">
        <f t="shared" si="1"/>
        <v>0</v>
      </c>
      <c r="M21" s="14">
        <f t="shared" si="1"/>
        <v>0</v>
      </c>
      <c r="N21" s="14">
        <f t="shared" si="1"/>
        <v>0</v>
      </c>
      <c r="O21" s="14">
        <f t="shared" si="1"/>
        <v>0</v>
      </c>
      <c r="P21" s="14">
        <f t="shared" si="1"/>
        <v>0</v>
      </c>
      <c r="Q21" s="14">
        <f t="shared" si="1"/>
        <v>0</v>
      </c>
      <c r="R21" s="116">
        <f t="shared" si="1"/>
        <v>0</v>
      </c>
      <c r="S21" s="13">
        <f t="shared" si="1"/>
        <v>0</v>
      </c>
    </row>
    <row r="22" spans="2:19" ht="12.95" customHeight="1" x14ac:dyDescent="0.15">
      <c r="B22" s="11" t="str">
        <f>入力・結果!I23</f>
        <v>18</v>
      </c>
      <c r="C22" s="12" t="str">
        <f>入力・結果!J23</f>
        <v>電子部品</v>
      </c>
      <c r="D22" s="13"/>
      <c r="E22" s="14">
        <f t="shared" si="1"/>
        <v>0</v>
      </c>
      <c r="F22" s="14">
        <f t="shared" si="1"/>
        <v>0</v>
      </c>
      <c r="G22" s="14">
        <f t="shared" si="1"/>
        <v>0</v>
      </c>
      <c r="H22" s="14">
        <f t="shared" si="1"/>
        <v>0</v>
      </c>
      <c r="I22" s="14">
        <f t="shared" si="1"/>
        <v>0</v>
      </c>
      <c r="J22" s="14">
        <f t="shared" si="1"/>
        <v>0</v>
      </c>
      <c r="K22" s="14">
        <f t="shared" si="1"/>
        <v>0</v>
      </c>
      <c r="L22" s="14">
        <f t="shared" si="1"/>
        <v>0</v>
      </c>
      <c r="M22" s="14">
        <f t="shared" si="1"/>
        <v>0</v>
      </c>
      <c r="N22" s="14">
        <f t="shared" si="1"/>
        <v>0</v>
      </c>
      <c r="O22" s="14">
        <f t="shared" si="1"/>
        <v>0</v>
      </c>
      <c r="P22" s="14">
        <f t="shared" si="1"/>
        <v>0</v>
      </c>
      <c r="Q22" s="14">
        <f t="shared" si="1"/>
        <v>0</v>
      </c>
      <c r="R22" s="116">
        <f t="shared" si="1"/>
        <v>0</v>
      </c>
      <c r="S22" s="13">
        <f t="shared" si="1"/>
        <v>0</v>
      </c>
    </row>
    <row r="23" spans="2:19" ht="12.95" customHeight="1" x14ac:dyDescent="0.15">
      <c r="B23" s="11" t="str">
        <f>入力・結果!I24</f>
        <v>19</v>
      </c>
      <c r="C23" s="12" t="str">
        <f>入力・結果!J24</f>
        <v>電気機械</v>
      </c>
      <c r="D23" s="13"/>
      <c r="E23" s="14">
        <f t="shared" si="1"/>
        <v>62.327890314857633</v>
      </c>
      <c r="F23" s="14">
        <f t="shared" si="1"/>
        <v>31.981795217633596</v>
      </c>
      <c r="G23" s="14">
        <f t="shared" si="1"/>
        <v>12.590682557232475</v>
      </c>
      <c r="H23" s="14">
        <f t="shared" si="1"/>
        <v>5.6977056400798691</v>
      </c>
      <c r="I23" s="14">
        <f t="shared" si="1"/>
        <v>33.599365558912389</v>
      </c>
      <c r="J23" s="14">
        <f t="shared" si="1"/>
        <v>27.36020533541268</v>
      </c>
      <c r="K23" s="14">
        <f t="shared" si="1"/>
        <v>7.1261752127736377</v>
      </c>
      <c r="L23" s="14">
        <f t="shared" si="1"/>
        <v>24.622279656650317</v>
      </c>
      <c r="M23" s="14">
        <f t="shared" si="1"/>
        <v>50.97193942683117</v>
      </c>
      <c r="N23" s="14">
        <f t="shared" si="1"/>
        <v>47.515676526910475</v>
      </c>
      <c r="O23" s="14">
        <f t="shared" si="1"/>
        <v>43.982258429210582</v>
      </c>
      <c r="P23" s="14">
        <f t="shared" si="1"/>
        <v>44.057394025923813</v>
      </c>
      <c r="Q23" s="14">
        <f t="shared" si="1"/>
        <v>46.563464270498542</v>
      </c>
      <c r="R23" s="116">
        <f t="shared" si="1"/>
        <v>48.033582077538817</v>
      </c>
      <c r="S23" s="13">
        <f t="shared" si="1"/>
        <v>46.126955570771031</v>
      </c>
    </row>
    <row r="24" spans="2:19" ht="12.95" customHeight="1" x14ac:dyDescent="0.15">
      <c r="B24" s="19" t="str">
        <f>入力・結果!I25</f>
        <v>20</v>
      </c>
      <c r="C24" s="20" t="str">
        <f>入力・結果!J25</f>
        <v>情報通信機器</v>
      </c>
      <c r="D24" s="21"/>
      <c r="E24" s="22">
        <f t="shared" si="1"/>
        <v>0</v>
      </c>
      <c r="F24" s="22">
        <f t="shared" si="1"/>
        <v>0</v>
      </c>
      <c r="G24" s="22">
        <f t="shared" si="1"/>
        <v>0</v>
      </c>
      <c r="H24" s="22">
        <f t="shared" si="1"/>
        <v>0</v>
      </c>
      <c r="I24" s="22">
        <f t="shared" si="1"/>
        <v>0</v>
      </c>
      <c r="J24" s="22">
        <f t="shared" si="1"/>
        <v>0</v>
      </c>
      <c r="K24" s="22">
        <f t="shared" si="1"/>
        <v>0</v>
      </c>
      <c r="L24" s="22">
        <f t="shared" si="1"/>
        <v>0</v>
      </c>
      <c r="M24" s="22">
        <f t="shared" si="1"/>
        <v>0</v>
      </c>
      <c r="N24" s="22">
        <f t="shared" si="1"/>
        <v>0</v>
      </c>
      <c r="O24" s="22">
        <f t="shared" si="1"/>
        <v>0</v>
      </c>
      <c r="P24" s="22">
        <f t="shared" si="1"/>
        <v>0</v>
      </c>
      <c r="Q24" s="22">
        <f t="shared" si="1"/>
        <v>0</v>
      </c>
      <c r="R24" s="22">
        <f t="shared" si="1"/>
        <v>0</v>
      </c>
      <c r="S24" s="21">
        <f t="shared" si="1"/>
        <v>0</v>
      </c>
    </row>
    <row r="25" spans="2:19" ht="12.95" customHeight="1" x14ac:dyDescent="0.15">
      <c r="B25" s="11" t="str">
        <f>入力・結果!I26</f>
        <v>21</v>
      </c>
      <c r="C25" s="12" t="str">
        <f>入力・結果!J26</f>
        <v>輸送機械</v>
      </c>
      <c r="D25" s="13"/>
      <c r="E25" s="14">
        <f t="shared" ref="E25:S34" si="2">SUMIF($B$48:$B$68,$B25,E$48:E$68)</f>
        <v>0</v>
      </c>
      <c r="F25" s="14">
        <f t="shared" si="2"/>
        <v>0</v>
      </c>
      <c r="G25" s="14">
        <f t="shared" si="2"/>
        <v>0</v>
      </c>
      <c r="H25" s="14">
        <f t="shared" si="2"/>
        <v>0</v>
      </c>
      <c r="I25" s="14">
        <f t="shared" si="2"/>
        <v>0</v>
      </c>
      <c r="J25" s="14">
        <f t="shared" si="2"/>
        <v>0</v>
      </c>
      <c r="K25" s="14">
        <f t="shared" si="2"/>
        <v>0</v>
      </c>
      <c r="L25" s="14">
        <f t="shared" si="2"/>
        <v>0</v>
      </c>
      <c r="M25" s="14">
        <f t="shared" si="2"/>
        <v>0</v>
      </c>
      <c r="N25" s="14">
        <f t="shared" si="2"/>
        <v>0</v>
      </c>
      <c r="O25" s="14">
        <f t="shared" si="2"/>
        <v>0</v>
      </c>
      <c r="P25" s="14">
        <f t="shared" si="2"/>
        <v>0</v>
      </c>
      <c r="Q25" s="14">
        <f t="shared" si="2"/>
        <v>0</v>
      </c>
      <c r="R25" s="116">
        <f t="shared" si="2"/>
        <v>0</v>
      </c>
      <c r="S25" s="13">
        <f t="shared" si="2"/>
        <v>0</v>
      </c>
    </row>
    <row r="26" spans="2:19" ht="12.95" customHeight="1" x14ac:dyDescent="0.15">
      <c r="B26" s="11" t="str">
        <f>入力・結果!I27</f>
        <v>22</v>
      </c>
      <c r="C26" s="12" t="str">
        <f>入力・結果!J27</f>
        <v>その他の製造工業製品</v>
      </c>
      <c r="D26" s="13"/>
      <c r="E26" s="14">
        <f t="shared" si="2"/>
        <v>166.52194826955071</v>
      </c>
      <c r="F26" s="14">
        <f t="shared" si="2"/>
        <v>222.93538101587441</v>
      </c>
      <c r="G26" s="14">
        <f t="shared" si="2"/>
        <v>145.86218439839979</v>
      </c>
      <c r="H26" s="14">
        <f t="shared" si="2"/>
        <v>205.65392534802652</v>
      </c>
      <c r="I26" s="14">
        <f t="shared" si="2"/>
        <v>351.67461933534742</v>
      </c>
      <c r="J26" s="14">
        <f t="shared" si="2"/>
        <v>478.55565204035815</v>
      </c>
      <c r="K26" s="14">
        <f t="shared" si="2"/>
        <v>343.9176603291674</v>
      </c>
      <c r="L26" s="14">
        <f t="shared" si="2"/>
        <v>357.46266818103192</v>
      </c>
      <c r="M26" s="14">
        <f t="shared" si="2"/>
        <v>605.47593050869</v>
      </c>
      <c r="N26" s="14">
        <f t="shared" si="2"/>
        <v>566.26212252841856</v>
      </c>
      <c r="O26" s="14">
        <f t="shared" si="2"/>
        <v>514.40279657551821</v>
      </c>
      <c r="P26" s="14">
        <f t="shared" si="2"/>
        <v>495.12989641074483</v>
      </c>
      <c r="Q26" s="14">
        <f t="shared" si="2"/>
        <v>634.79268023652207</v>
      </c>
      <c r="R26" s="116">
        <f t="shared" si="2"/>
        <v>576.4552387750756</v>
      </c>
      <c r="S26" s="13">
        <f t="shared" si="2"/>
        <v>554.13113050987079</v>
      </c>
    </row>
    <row r="27" spans="2:19" ht="12.95" customHeight="1" x14ac:dyDescent="0.15">
      <c r="B27" s="11" t="str">
        <f>入力・結果!I28</f>
        <v>23</v>
      </c>
      <c r="C27" s="12" t="str">
        <f>入力・結果!J28</f>
        <v>建設</v>
      </c>
      <c r="D27" s="13"/>
      <c r="E27" s="14">
        <f t="shared" si="2"/>
        <v>0</v>
      </c>
      <c r="F27" s="14">
        <f t="shared" si="2"/>
        <v>0</v>
      </c>
      <c r="G27" s="14">
        <f t="shared" si="2"/>
        <v>0</v>
      </c>
      <c r="H27" s="14">
        <f t="shared" si="2"/>
        <v>0</v>
      </c>
      <c r="I27" s="14">
        <f t="shared" si="2"/>
        <v>0</v>
      </c>
      <c r="J27" s="14">
        <f t="shared" si="2"/>
        <v>0</v>
      </c>
      <c r="K27" s="14">
        <f t="shared" si="2"/>
        <v>0</v>
      </c>
      <c r="L27" s="14">
        <f t="shared" si="2"/>
        <v>0</v>
      </c>
      <c r="M27" s="14">
        <f t="shared" si="2"/>
        <v>0</v>
      </c>
      <c r="N27" s="14">
        <f t="shared" si="2"/>
        <v>0</v>
      </c>
      <c r="O27" s="14">
        <f t="shared" si="2"/>
        <v>0</v>
      </c>
      <c r="P27" s="14">
        <f t="shared" si="2"/>
        <v>0</v>
      </c>
      <c r="Q27" s="14">
        <f t="shared" si="2"/>
        <v>0</v>
      </c>
      <c r="R27" s="116">
        <f t="shared" si="2"/>
        <v>0</v>
      </c>
      <c r="S27" s="13">
        <f t="shared" si="2"/>
        <v>0</v>
      </c>
    </row>
    <row r="28" spans="2:19" ht="12.95" customHeight="1" x14ac:dyDescent="0.15">
      <c r="B28" s="11" t="str">
        <f>入力・結果!I29</f>
        <v>24</v>
      </c>
      <c r="C28" s="12" t="str">
        <f>入力・結果!J29</f>
        <v>電力・ガス・熱供給</v>
      </c>
      <c r="D28" s="13"/>
      <c r="E28" s="14">
        <f t="shared" si="2"/>
        <v>0</v>
      </c>
      <c r="F28" s="14">
        <f t="shared" si="2"/>
        <v>0</v>
      </c>
      <c r="G28" s="14">
        <f t="shared" si="2"/>
        <v>0</v>
      </c>
      <c r="H28" s="14">
        <f t="shared" si="2"/>
        <v>0</v>
      </c>
      <c r="I28" s="14">
        <f t="shared" si="2"/>
        <v>0</v>
      </c>
      <c r="J28" s="14">
        <f t="shared" si="2"/>
        <v>0</v>
      </c>
      <c r="K28" s="14">
        <f t="shared" si="2"/>
        <v>0</v>
      </c>
      <c r="L28" s="14">
        <f t="shared" si="2"/>
        <v>0</v>
      </c>
      <c r="M28" s="14">
        <f t="shared" si="2"/>
        <v>0</v>
      </c>
      <c r="N28" s="14">
        <f t="shared" si="2"/>
        <v>0</v>
      </c>
      <c r="O28" s="14">
        <f t="shared" si="2"/>
        <v>0</v>
      </c>
      <c r="P28" s="14">
        <f t="shared" si="2"/>
        <v>0</v>
      </c>
      <c r="Q28" s="14">
        <f t="shared" si="2"/>
        <v>0</v>
      </c>
      <c r="R28" s="116">
        <f t="shared" si="2"/>
        <v>0</v>
      </c>
      <c r="S28" s="13">
        <f t="shared" si="2"/>
        <v>0</v>
      </c>
    </row>
    <row r="29" spans="2:19" ht="12.95" customHeight="1" x14ac:dyDescent="0.15">
      <c r="B29" s="11" t="str">
        <f>入力・結果!I30</f>
        <v>25</v>
      </c>
      <c r="C29" s="12" t="str">
        <f>入力・結果!J30</f>
        <v>水道</v>
      </c>
      <c r="D29" s="13"/>
      <c r="E29" s="14">
        <f t="shared" si="2"/>
        <v>0</v>
      </c>
      <c r="F29" s="14">
        <f t="shared" si="2"/>
        <v>0</v>
      </c>
      <c r="G29" s="14">
        <f t="shared" si="2"/>
        <v>0</v>
      </c>
      <c r="H29" s="14">
        <f t="shared" si="2"/>
        <v>0</v>
      </c>
      <c r="I29" s="14">
        <f t="shared" si="2"/>
        <v>0</v>
      </c>
      <c r="J29" s="14">
        <f t="shared" si="2"/>
        <v>0</v>
      </c>
      <c r="K29" s="14">
        <f t="shared" si="2"/>
        <v>0</v>
      </c>
      <c r="L29" s="14">
        <f t="shared" si="2"/>
        <v>0</v>
      </c>
      <c r="M29" s="14">
        <f t="shared" si="2"/>
        <v>0</v>
      </c>
      <c r="N29" s="14">
        <f t="shared" si="2"/>
        <v>0</v>
      </c>
      <c r="O29" s="14">
        <f t="shared" si="2"/>
        <v>0</v>
      </c>
      <c r="P29" s="14">
        <f t="shared" si="2"/>
        <v>0</v>
      </c>
      <c r="Q29" s="14">
        <f t="shared" si="2"/>
        <v>0</v>
      </c>
      <c r="R29" s="116">
        <f t="shared" si="2"/>
        <v>0</v>
      </c>
      <c r="S29" s="13">
        <f t="shared" si="2"/>
        <v>0</v>
      </c>
    </row>
    <row r="30" spans="2:19" ht="12.95" customHeight="1" x14ac:dyDescent="0.15">
      <c r="B30" s="15" t="str">
        <f>入力・結果!I31</f>
        <v>26</v>
      </c>
      <c r="C30" s="16" t="str">
        <f>入力・結果!J31</f>
        <v>廃棄物処理</v>
      </c>
      <c r="D30" s="17"/>
      <c r="E30" s="18">
        <f t="shared" si="2"/>
        <v>0</v>
      </c>
      <c r="F30" s="18">
        <f t="shared" si="2"/>
        <v>0</v>
      </c>
      <c r="G30" s="18">
        <f t="shared" si="2"/>
        <v>0</v>
      </c>
      <c r="H30" s="18">
        <f t="shared" si="2"/>
        <v>0</v>
      </c>
      <c r="I30" s="18">
        <f t="shared" si="2"/>
        <v>0</v>
      </c>
      <c r="J30" s="18">
        <f t="shared" si="2"/>
        <v>0</v>
      </c>
      <c r="K30" s="18">
        <f t="shared" si="2"/>
        <v>0</v>
      </c>
      <c r="L30" s="18">
        <f t="shared" si="2"/>
        <v>0</v>
      </c>
      <c r="M30" s="18">
        <f t="shared" si="2"/>
        <v>0</v>
      </c>
      <c r="N30" s="18">
        <f t="shared" si="2"/>
        <v>0</v>
      </c>
      <c r="O30" s="18">
        <f t="shared" si="2"/>
        <v>0</v>
      </c>
      <c r="P30" s="18">
        <f t="shared" si="2"/>
        <v>0</v>
      </c>
      <c r="Q30" s="18">
        <f t="shared" si="2"/>
        <v>0</v>
      </c>
      <c r="R30" s="18">
        <f t="shared" si="2"/>
        <v>0</v>
      </c>
      <c r="S30" s="17">
        <f t="shared" si="2"/>
        <v>0</v>
      </c>
    </row>
    <row r="31" spans="2:19" ht="12.95" customHeight="1" x14ac:dyDescent="0.15">
      <c r="B31" s="11" t="str">
        <f>入力・結果!I32</f>
        <v>27</v>
      </c>
      <c r="C31" s="12" t="str">
        <f>入力・結果!J32</f>
        <v>商業</v>
      </c>
      <c r="D31" s="13"/>
      <c r="E31" s="14">
        <f t="shared" si="2"/>
        <v>0</v>
      </c>
      <c r="F31" s="14">
        <f t="shared" si="2"/>
        <v>0</v>
      </c>
      <c r="G31" s="14">
        <f t="shared" si="2"/>
        <v>0</v>
      </c>
      <c r="H31" s="14">
        <f t="shared" si="2"/>
        <v>0</v>
      </c>
      <c r="I31" s="14">
        <f t="shared" si="2"/>
        <v>0</v>
      </c>
      <c r="J31" s="14">
        <f t="shared" si="2"/>
        <v>0</v>
      </c>
      <c r="K31" s="14">
        <f t="shared" si="2"/>
        <v>0</v>
      </c>
      <c r="L31" s="14">
        <f t="shared" si="2"/>
        <v>0</v>
      </c>
      <c r="M31" s="14">
        <f t="shared" si="2"/>
        <v>0</v>
      </c>
      <c r="N31" s="14">
        <f t="shared" si="2"/>
        <v>0</v>
      </c>
      <c r="O31" s="14">
        <f t="shared" si="2"/>
        <v>0</v>
      </c>
      <c r="P31" s="14">
        <f t="shared" si="2"/>
        <v>0</v>
      </c>
      <c r="Q31" s="14">
        <f t="shared" si="2"/>
        <v>0</v>
      </c>
      <c r="R31" s="116">
        <f t="shared" si="2"/>
        <v>0</v>
      </c>
      <c r="S31" s="13">
        <f t="shared" si="2"/>
        <v>0</v>
      </c>
    </row>
    <row r="32" spans="2:19" ht="12.95" customHeight="1" x14ac:dyDescent="0.15">
      <c r="B32" s="11" t="str">
        <f>入力・結果!I33</f>
        <v>28</v>
      </c>
      <c r="C32" s="12" t="str">
        <f>入力・結果!J33</f>
        <v>金融・保険</v>
      </c>
      <c r="D32" s="13"/>
      <c r="E32" s="14">
        <f t="shared" si="2"/>
        <v>0</v>
      </c>
      <c r="F32" s="14">
        <f t="shared" si="2"/>
        <v>0</v>
      </c>
      <c r="G32" s="14">
        <f t="shared" si="2"/>
        <v>0</v>
      </c>
      <c r="H32" s="14">
        <f t="shared" si="2"/>
        <v>0</v>
      </c>
      <c r="I32" s="14">
        <f t="shared" si="2"/>
        <v>0</v>
      </c>
      <c r="J32" s="14">
        <f t="shared" si="2"/>
        <v>0</v>
      </c>
      <c r="K32" s="14">
        <f t="shared" si="2"/>
        <v>0</v>
      </c>
      <c r="L32" s="14">
        <f t="shared" si="2"/>
        <v>0</v>
      </c>
      <c r="M32" s="14">
        <f t="shared" si="2"/>
        <v>0</v>
      </c>
      <c r="N32" s="14">
        <f t="shared" si="2"/>
        <v>0</v>
      </c>
      <c r="O32" s="14">
        <f t="shared" si="2"/>
        <v>0</v>
      </c>
      <c r="P32" s="14">
        <f t="shared" si="2"/>
        <v>0</v>
      </c>
      <c r="Q32" s="14">
        <f t="shared" si="2"/>
        <v>0</v>
      </c>
      <c r="R32" s="116">
        <f t="shared" si="2"/>
        <v>0</v>
      </c>
      <c r="S32" s="13">
        <f t="shared" si="2"/>
        <v>0</v>
      </c>
    </row>
    <row r="33" spans="2:19" ht="12.95" customHeight="1" x14ac:dyDescent="0.15">
      <c r="B33" s="11" t="str">
        <f>入力・結果!I34</f>
        <v>29</v>
      </c>
      <c r="C33" s="12" t="str">
        <f>入力・結果!J34</f>
        <v>不動産</v>
      </c>
      <c r="D33" s="13"/>
      <c r="E33" s="14">
        <f t="shared" si="2"/>
        <v>0</v>
      </c>
      <c r="F33" s="14">
        <f t="shared" si="2"/>
        <v>0</v>
      </c>
      <c r="G33" s="14">
        <f t="shared" si="2"/>
        <v>0</v>
      </c>
      <c r="H33" s="14">
        <f t="shared" si="2"/>
        <v>0</v>
      </c>
      <c r="I33" s="14">
        <f t="shared" si="2"/>
        <v>0</v>
      </c>
      <c r="J33" s="14">
        <f t="shared" si="2"/>
        <v>0</v>
      </c>
      <c r="K33" s="14">
        <f t="shared" si="2"/>
        <v>0</v>
      </c>
      <c r="L33" s="14">
        <f t="shared" si="2"/>
        <v>0</v>
      </c>
      <c r="M33" s="14">
        <f t="shared" si="2"/>
        <v>0</v>
      </c>
      <c r="N33" s="14">
        <f t="shared" si="2"/>
        <v>0</v>
      </c>
      <c r="O33" s="14">
        <f t="shared" si="2"/>
        <v>0</v>
      </c>
      <c r="P33" s="14">
        <f t="shared" si="2"/>
        <v>0</v>
      </c>
      <c r="Q33" s="14">
        <f t="shared" si="2"/>
        <v>0</v>
      </c>
      <c r="R33" s="116">
        <f t="shared" si="2"/>
        <v>0</v>
      </c>
      <c r="S33" s="13">
        <f t="shared" si="2"/>
        <v>0</v>
      </c>
    </row>
    <row r="34" spans="2:19" ht="12.95" customHeight="1" x14ac:dyDescent="0.15">
      <c r="B34" s="19" t="str">
        <f>入力・結果!I35</f>
        <v>30</v>
      </c>
      <c r="C34" s="20" t="str">
        <f>入力・結果!J35</f>
        <v>運輸・郵便</v>
      </c>
      <c r="D34" s="21"/>
      <c r="E34" s="22">
        <f t="shared" si="2"/>
        <v>706</v>
      </c>
      <c r="F34" s="22">
        <f t="shared" si="2"/>
        <v>535</v>
      </c>
      <c r="G34" s="22">
        <f t="shared" si="2"/>
        <v>559</v>
      </c>
      <c r="H34" s="22">
        <f t="shared" si="2"/>
        <v>476</v>
      </c>
      <c r="I34" s="22">
        <f t="shared" si="2"/>
        <v>469</v>
      </c>
      <c r="J34" s="22">
        <f t="shared" si="2"/>
        <v>474</v>
      </c>
      <c r="K34" s="22">
        <f t="shared" si="2"/>
        <v>443</v>
      </c>
      <c r="L34" s="22">
        <f t="shared" si="2"/>
        <v>405</v>
      </c>
      <c r="M34" s="22">
        <f t="shared" si="2"/>
        <v>384</v>
      </c>
      <c r="N34" s="22">
        <f t="shared" si="2"/>
        <v>399</v>
      </c>
      <c r="O34" s="22">
        <f t="shared" si="2"/>
        <v>417</v>
      </c>
      <c r="P34" s="22">
        <f t="shared" si="2"/>
        <v>402</v>
      </c>
      <c r="Q34" s="22">
        <f t="shared" si="2"/>
        <v>414</v>
      </c>
      <c r="R34" s="22">
        <f t="shared" si="2"/>
        <v>413</v>
      </c>
      <c r="S34" s="21">
        <f t="shared" si="2"/>
        <v>432</v>
      </c>
    </row>
    <row r="35" spans="2:19" ht="12.95" customHeight="1" x14ac:dyDescent="0.15">
      <c r="B35" s="15" t="str">
        <f>入力・結果!I36</f>
        <v>31</v>
      </c>
      <c r="C35" s="16" t="str">
        <f>入力・結果!J36</f>
        <v>情報通信</v>
      </c>
      <c r="D35" s="17"/>
      <c r="E35" s="18">
        <f t="shared" ref="E35:S43" si="3">SUMIF($B$48:$B$68,$B35,E$48:E$68)</f>
        <v>0</v>
      </c>
      <c r="F35" s="18">
        <f t="shared" si="3"/>
        <v>0</v>
      </c>
      <c r="G35" s="18">
        <f t="shared" si="3"/>
        <v>0</v>
      </c>
      <c r="H35" s="18">
        <f t="shared" si="3"/>
        <v>0</v>
      </c>
      <c r="I35" s="18">
        <f t="shared" si="3"/>
        <v>0</v>
      </c>
      <c r="J35" s="18">
        <f t="shared" si="3"/>
        <v>0</v>
      </c>
      <c r="K35" s="18">
        <f t="shared" si="3"/>
        <v>0</v>
      </c>
      <c r="L35" s="18">
        <f t="shared" si="3"/>
        <v>0</v>
      </c>
      <c r="M35" s="18">
        <f t="shared" si="3"/>
        <v>0</v>
      </c>
      <c r="N35" s="18">
        <f t="shared" si="3"/>
        <v>0</v>
      </c>
      <c r="O35" s="18">
        <f t="shared" si="3"/>
        <v>0</v>
      </c>
      <c r="P35" s="18">
        <f t="shared" si="3"/>
        <v>0</v>
      </c>
      <c r="Q35" s="18">
        <f t="shared" si="3"/>
        <v>0</v>
      </c>
      <c r="R35" s="18">
        <f t="shared" si="3"/>
        <v>0</v>
      </c>
      <c r="S35" s="17">
        <f t="shared" si="3"/>
        <v>0</v>
      </c>
    </row>
    <row r="36" spans="2:19" ht="12.95" customHeight="1" x14ac:dyDescent="0.15">
      <c r="B36" s="11" t="str">
        <f>入力・結果!I37</f>
        <v>32</v>
      </c>
      <c r="C36" s="12" t="str">
        <f>入力・結果!J37</f>
        <v>公務</v>
      </c>
      <c r="D36" s="13"/>
      <c r="E36" s="14">
        <f t="shared" si="3"/>
        <v>0</v>
      </c>
      <c r="F36" s="14">
        <f t="shared" si="3"/>
        <v>0</v>
      </c>
      <c r="G36" s="14">
        <f t="shared" si="3"/>
        <v>0</v>
      </c>
      <c r="H36" s="14">
        <f t="shared" si="3"/>
        <v>0</v>
      </c>
      <c r="I36" s="14">
        <f t="shared" si="3"/>
        <v>0</v>
      </c>
      <c r="J36" s="14">
        <f t="shared" si="3"/>
        <v>0</v>
      </c>
      <c r="K36" s="14">
        <f t="shared" si="3"/>
        <v>0</v>
      </c>
      <c r="L36" s="14">
        <f t="shared" si="3"/>
        <v>0</v>
      </c>
      <c r="M36" s="14">
        <f t="shared" si="3"/>
        <v>0</v>
      </c>
      <c r="N36" s="14">
        <f t="shared" si="3"/>
        <v>0</v>
      </c>
      <c r="O36" s="14">
        <f t="shared" si="3"/>
        <v>0</v>
      </c>
      <c r="P36" s="14">
        <f t="shared" si="3"/>
        <v>0</v>
      </c>
      <c r="Q36" s="14">
        <f t="shared" si="3"/>
        <v>0</v>
      </c>
      <c r="R36" s="116">
        <f t="shared" si="3"/>
        <v>0</v>
      </c>
      <c r="S36" s="13">
        <f t="shared" si="3"/>
        <v>0</v>
      </c>
    </row>
    <row r="37" spans="2:19" ht="12.95" customHeight="1" x14ac:dyDescent="0.15">
      <c r="B37" s="11" t="str">
        <f>入力・結果!I38</f>
        <v>33</v>
      </c>
      <c r="C37" s="12" t="str">
        <f>入力・結果!J38</f>
        <v>教育・研究</v>
      </c>
      <c r="D37" s="13"/>
      <c r="E37" s="14">
        <f t="shared" si="3"/>
        <v>0</v>
      </c>
      <c r="F37" s="14">
        <f t="shared" si="3"/>
        <v>0</v>
      </c>
      <c r="G37" s="14">
        <f t="shared" si="3"/>
        <v>0</v>
      </c>
      <c r="H37" s="14">
        <f t="shared" si="3"/>
        <v>0</v>
      </c>
      <c r="I37" s="14">
        <f t="shared" si="3"/>
        <v>0</v>
      </c>
      <c r="J37" s="14">
        <f t="shared" si="3"/>
        <v>0</v>
      </c>
      <c r="K37" s="14">
        <f t="shared" si="3"/>
        <v>0</v>
      </c>
      <c r="L37" s="14">
        <f t="shared" si="3"/>
        <v>0</v>
      </c>
      <c r="M37" s="14">
        <f t="shared" si="3"/>
        <v>0</v>
      </c>
      <c r="N37" s="14">
        <f t="shared" si="3"/>
        <v>0</v>
      </c>
      <c r="O37" s="14">
        <f t="shared" si="3"/>
        <v>0</v>
      </c>
      <c r="P37" s="14">
        <f t="shared" si="3"/>
        <v>0</v>
      </c>
      <c r="Q37" s="14">
        <f t="shared" si="3"/>
        <v>0</v>
      </c>
      <c r="R37" s="116">
        <f t="shared" si="3"/>
        <v>0</v>
      </c>
      <c r="S37" s="13">
        <f t="shared" si="3"/>
        <v>0</v>
      </c>
    </row>
    <row r="38" spans="2:19" ht="12.95" customHeight="1" x14ac:dyDescent="0.15">
      <c r="B38" s="11" t="str">
        <f>入力・結果!I39</f>
        <v>34</v>
      </c>
      <c r="C38" s="12" t="str">
        <f>入力・結果!J39</f>
        <v>医療・福祉</v>
      </c>
      <c r="D38" s="13"/>
      <c r="E38" s="14">
        <f t="shared" si="3"/>
        <v>0</v>
      </c>
      <c r="F38" s="14">
        <f t="shared" si="3"/>
        <v>0</v>
      </c>
      <c r="G38" s="14">
        <f t="shared" si="3"/>
        <v>0</v>
      </c>
      <c r="H38" s="14">
        <f t="shared" si="3"/>
        <v>0</v>
      </c>
      <c r="I38" s="14">
        <f t="shared" si="3"/>
        <v>0</v>
      </c>
      <c r="J38" s="14">
        <f t="shared" si="3"/>
        <v>0</v>
      </c>
      <c r="K38" s="14">
        <f t="shared" si="3"/>
        <v>0</v>
      </c>
      <c r="L38" s="14">
        <f t="shared" si="3"/>
        <v>0</v>
      </c>
      <c r="M38" s="14">
        <f t="shared" si="3"/>
        <v>0</v>
      </c>
      <c r="N38" s="14">
        <f t="shared" si="3"/>
        <v>0</v>
      </c>
      <c r="O38" s="14">
        <f t="shared" si="3"/>
        <v>0</v>
      </c>
      <c r="P38" s="14">
        <f t="shared" si="3"/>
        <v>0</v>
      </c>
      <c r="Q38" s="14">
        <f t="shared" si="3"/>
        <v>0</v>
      </c>
      <c r="R38" s="116">
        <f t="shared" si="3"/>
        <v>0</v>
      </c>
      <c r="S38" s="13">
        <f t="shared" si="3"/>
        <v>0</v>
      </c>
    </row>
    <row r="39" spans="2:19" ht="12.95" customHeight="1" x14ac:dyDescent="0.15">
      <c r="B39" s="19" t="str">
        <f>入力・結果!I40</f>
        <v>35</v>
      </c>
      <c r="C39" s="20" t="str">
        <f>入力・結果!J40</f>
        <v>他に分類されない会員制団体</v>
      </c>
      <c r="D39" s="21"/>
      <c r="E39" s="22">
        <f t="shared" si="3"/>
        <v>0</v>
      </c>
      <c r="F39" s="22">
        <f t="shared" si="3"/>
        <v>0</v>
      </c>
      <c r="G39" s="22">
        <f t="shared" si="3"/>
        <v>0</v>
      </c>
      <c r="H39" s="22">
        <f t="shared" si="3"/>
        <v>0</v>
      </c>
      <c r="I39" s="22">
        <f t="shared" si="3"/>
        <v>0</v>
      </c>
      <c r="J39" s="22">
        <f t="shared" si="3"/>
        <v>0</v>
      </c>
      <c r="K39" s="22">
        <f t="shared" si="3"/>
        <v>0</v>
      </c>
      <c r="L39" s="22">
        <f t="shared" si="3"/>
        <v>0</v>
      </c>
      <c r="M39" s="22">
        <f t="shared" si="3"/>
        <v>0</v>
      </c>
      <c r="N39" s="22">
        <f t="shared" si="3"/>
        <v>0</v>
      </c>
      <c r="O39" s="22">
        <f t="shared" si="3"/>
        <v>0</v>
      </c>
      <c r="P39" s="22">
        <f t="shared" si="3"/>
        <v>0</v>
      </c>
      <c r="Q39" s="22">
        <f t="shared" si="3"/>
        <v>0</v>
      </c>
      <c r="R39" s="22">
        <f t="shared" si="3"/>
        <v>0</v>
      </c>
      <c r="S39" s="21">
        <f t="shared" si="3"/>
        <v>0</v>
      </c>
    </row>
    <row r="40" spans="2:19" ht="12.95" customHeight="1" x14ac:dyDescent="0.15">
      <c r="B40" s="11" t="str">
        <f>入力・結果!I41</f>
        <v>36</v>
      </c>
      <c r="C40" s="12" t="str">
        <f>入力・結果!J41</f>
        <v>対事業所サービス</v>
      </c>
      <c r="D40" s="13"/>
      <c r="E40" s="14">
        <f t="shared" si="3"/>
        <v>0</v>
      </c>
      <c r="F40" s="14">
        <f t="shared" si="3"/>
        <v>0</v>
      </c>
      <c r="G40" s="14">
        <f t="shared" si="3"/>
        <v>0</v>
      </c>
      <c r="H40" s="14">
        <f t="shared" si="3"/>
        <v>0</v>
      </c>
      <c r="I40" s="14">
        <f t="shared" si="3"/>
        <v>0</v>
      </c>
      <c r="J40" s="14">
        <f t="shared" si="3"/>
        <v>0</v>
      </c>
      <c r="K40" s="14">
        <f t="shared" si="3"/>
        <v>0</v>
      </c>
      <c r="L40" s="14">
        <f t="shared" si="3"/>
        <v>0</v>
      </c>
      <c r="M40" s="14">
        <f t="shared" si="3"/>
        <v>0</v>
      </c>
      <c r="N40" s="14">
        <f t="shared" si="3"/>
        <v>0</v>
      </c>
      <c r="O40" s="14">
        <f t="shared" si="3"/>
        <v>0</v>
      </c>
      <c r="P40" s="14">
        <f t="shared" si="3"/>
        <v>0</v>
      </c>
      <c r="Q40" s="14">
        <f t="shared" si="3"/>
        <v>0</v>
      </c>
      <c r="R40" s="116">
        <f t="shared" si="3"/>
        <v>0</v>
      </c>
      <c r="S40" s="13">
        <f t="shared" si="3"/>
        <v>0</v>
      </c>
    </row>
    <row r="41" spans="2:19" ht="12.95" customHeight="1" x14ac:dyDescent="0.15">
      <c r="B41" s="11" t="str">
        <f>入力・結果!I42</f>
        <v>37</v>
      </c>
      <c r="C41" s="12" t="str">
        <f>入力・結果!J42</f>
        <v>対個人サービス</v>
      </c>
      <c r="D41" s="13"/>
      <c r="E41" s="14">
        <f t="shared" si="3"/>
        <v>1692.6272315658782</v>
      </c>
      <c r="F41" s="14">
        <f t="shared" si="3"/>
        <v>1564.9096442278824</v>
      </c>
      <c r="G41" s="14">
        <f t="shared" si="3"/>
        <v>1503.6178310826385</v>
      </c>
      <c r="H41" s="14">
        <f t="shared" si="3"/>
        <v>1792.4043737464444</v>
      </c>
      <c r="I41" s="14">
        <f t="shared" si="3"/>
        <v>2317.7514380664652</v>
      </c>
      <c r="J41" s="14">
        <f t="shared" si="3"/>
        <v>2786.3903204083081</v>
      </c>
      <c r="K41" s="14">
        <f t="shared" si="3"/>
        <v>2820.1446316908718</v>
      </c>
      <c r="L41" s="14">
        <f t="shared" si="3"/>
        <v>2753.1905253938371</v>
      </c>
      <c r="M41" s="14">
        <f t="shared" si="3"/>
        <v>2764.1470287088691</v>
      </c>
      <c r="N41" s="14">
        <f t="shared" si="3"/>
        <v>2996.4208969700821</v>
      </c>
      <c r="O41" s="14">
        <f t="shared" si="3"/>
        <v>3190.6572399647584</v>
      </c>
      <c r="P41" s="14">
        <f t="shared" si="3"/>
        <v>3281.4590246607595</v>
      </c>
      <c r="Q41" s="14">
        <f t="shared" si="3"/>
        <v>3360.7250409294984</v>
      </c>
      <c r="R41" s="116">
        <f t="shared" si="3"/>
        <v>3262.1419834790427</v>
      </c>
      <c r="S41" s="13">
        <f t="shared" si="3"/>
        <v>3384.940384729915</v>
      </c>
    </row>
    <row r="42" spans="2:19" ht="12.95" customHeight="1" x14ac:dyDescent="0.15">
      <c r="B42" s="11" t="str">
        <f>入力・結果!I43</f>
        <v>38</v>
      </c>
      <c r="C42" s="12" t="str">
        <f>入力・結果!J43</f>
        <v>事務用品</v>
      </c>
      <c r="D42" s="13"/>
      <c r="E42" s="14">
        <f t="shared" si="3"/>
        <v>0</v>
      </c>
      <c r="F42" s="14">
        <f t="shared" si="3"/>
        <v>0</v>
      </c>
      <c r="G42" s="14">
        <f t="shared" si="3"/>
        <v>0</v>
      </c>
      <c r="H42" s="14">
        <f t="shared" si="3"/>
        <v>0</v>
      </c>
      <c r="I42" s="14">
        <f t="shared" si="3"/>
        <v>0</v>
      </c>
      <c r="J42" s="14">
        <f t="shared" si="3"/>
        <v>0</v>
      </c>
      <c r="K42" s="14">
        <f t="shared" si="3"/>
        <v>0</v>
      </c>
      <c r="L42" s="14">
        <f t="shared" si="3"/>
        <v>0</v>
      </c>
      <c r="M42" s="14">
        <f t="shared" si="3"/>
        <v>0</v>
      </c>
      <c r="N42" s="14">
        <f t="shared" si="3"/>
        <v>0</v>
      </c>
      <c r="O42" s="14">
        <f t="shared" si="3"/>
        <v>0</v>
      </c>
      <c r="P42" s="14">
        <f t="shared" si="3"/>
        <v>0</v>
      </c>
      <c r="Q42" s="14">
        <f t="shared" si="3"/>
        <v>0</v>
      </c>
      <c r="R42" s="116">
        <f t="shared" si="3"/>
        <v>0</v>
      </c>
      <c r="S42" s="13">
        <f t="shared" si="3"/>
        <v>0</v>
      </c>
    </row>
    <row r="43" spans="2:19" ht="12.95" customHeight="1" x14ac:dyDescent="0.15">
      <c r="B43" s="23" t="str">
        <f>入力・結果!I44</f>
        <v>39</v>
      </c>
      <c r="C43" s="24" t="str">
        <f>入力・結果!J44</f>
        <v>分類不明</v>
      </c>
      <c r="D43" s="25"/>
      <c r="E43" s="26">
        <f t="shared" si="3"/>
        <v>0</v>
      </c>
      <c r="F43" s="26">
        <f t="shared" si="3"/>
        <v>0</v>
      </c>
      <c r="G43" s="26">
        <f t="shared" si="3"/>
        <v>0</v>
      </c>
      <c r="H43" s="26">
        <f t="shared" si="3"/>
        <v>0</v>
      </c>
      <c r="I43" s="26">
        <f t="shared" si="3"/>
        <v>0</v>
      </c>
      <c r="J43" s="26">
        <f t="shared" si="3"/>
        <v>0</v>
      </c>
      <c r="K43" s="26">
        <f t="shared" si="3"/>
        <v>0</v>
      </c>
      <c r="L43" s="26">
        <f t="shared" si="3"/>
        <v>0</v>
      </c>
      <c r="M43" s="26">
        <f t="shared" si="3"/>
        <v>0</v>
      </c>
      <c r="N43" s="26">
        <f t="shared" si="3"/>
        <v>0</v>
      </c>
      <c r="O43" s="26">
        <f t="shared" si="3"/>
        <v>0</v>
      </c>
      <c r="P43" s="26">
        <f t="shared" si="3"/>
        <v>0</v>
      </c>
      <c r="Q43" s="26">
        <f t="shared" si="3"/>
        <v>0</v>
      </c>
      <c r="R43" s="26">
        <f t="shared" si="3"/>
        <v>0</v>
      </c>
      <c r="S43" s="25">
        <f t="shared" si="3"/>
        <v>0</v>
      </c>
    </row>
    <row r="44" spans="2:19" ht="12.95" customHeight="1" x14ac:dyDescent="0.15">
      <c r="B44" s="27"/>
      <c r="C44" s="28"/>
      <c r="D44" s="29"/>
      <c r="E44" s="29"/>
      <c r="F44" s="29"/>
      <c r="G44" s="29"/>
      <c r="H44" s="29"/>
      <c r="I44" s="29"/>
      <c r="J44" s="29"/>
      <c r="K44" s="29"/>
      <c r="L44" s="29"/>
      <c r="M44" s="29"/>
      <c r="N44" s="29"/>
      <c r="O44" s="29"/>
      <c r="P44" s="29"/>
      <c r="Q44" s="29"/>
      <c r="R44" s="29"/>
      <c r="S44" s="120"/>
    </row>
    <row r="45" spans="2:19" ht="20.100000000000001" customHeight="1" x14ac:dyDescent="0.15">
      <c r="B45" s="2" t="s">
        <v>89</v>
      </c>
    </row>
    <row r="46" spans="2:19" ht="12.95" customHeight="1" x14ac:dyDescent="0.15">
      <c r="B46" s="3" t="s">
        <v>0</v>
      </c>
    </row>
    <row r="47" spans="2:19" ht="27.95" customHeight="1" x14ac:dyDescent="0.15">
      <c r="B47" s="30" t="s">
        <v>31</v>
      </c>
      <c r="C47" s="5" t="s">
        <v>32</v>
      </c>
      <c r="D47" s="31" t="s">
        <v>1</v>
      </c>
      <c r="E47" s="112">
        <f>県外・宿泊!E4</f>
        <v>2010</v>
      </c>
      <c r="F47" s="112">
        <f>県外・宿泊!F4</f>
        <v>2011</v>
      </c>
      <c r="G47" s="112">
        <f>県外・宿泊!G4</f>
        <v>2012</v>
      </c>
      <c r="H47" s="112">
        <f>県外・宿泊!H4</f>
        <v>2013</v>
      </c>
      <c r="I47" s="112">
        <f>県外・宿泊!I4</f>
        <v>2014</v>
      </c>
      <c r="J47" s="112">
        <f>県外・宿泊!J4</f>
        <v>2015</v>
      </c>
      <c r="K47" s="112">
        <f>県外・宿泊!K4</f>
        <v>2016</v>
      </c>
      <c r="L47" s="112">
        <f>県外・宿泊!L4</f>
        <v>2017</v>
      </c>
      <c r="M47" s="112">
        <f>県外・宿泊!M4</f>
        <v>2018</v>
      </c>
      <c r="N47" s="112">
        <f>県外・宿泊!N4</f>
        <v>2019</v>
      </c>
      <c r="O47" s="112">
        <f>県外・宿泊!O4</f>
        <v>2020</v>
      </c>
      <c r="P47" s="112">
        <f>県外・宿泊!P4</f>
        <v>2021</v>
      </c>
      <c r="Q47" s="112">
        <f>県外・宿泊!Q4</f>
        <v>2022</v>
      </c>
      <c r="R47" s="112">
        <f>県外・宿泊!R4</f>
        <v>2023</v>
      </c>
      <c r="S47" s="114">
        <f>県外・宿泊!S4</f>
        <v>2024</v>
      </c>
    </row>
    <row r="48" spans="2:19" ht="12.95" customHeight="1" x14ac:dyDescent="0.15">
      <c r="B48" s="32" t="str">
        <f>IF(C48="","",INDEX($B$5:$C$43,MATCH(C48,$C$5:$C$43,0),1))</f>
        <v>37</v>
      </c>
      <c r="C48" s="33" t="str">
        <f>IF(県外・宿泊!C48="","",県外・宿泊!C48)</f>
        <v>対個人サービス</v>
      </c>
      <c r="D48" s="33" t="s">
        <v>3</v>
      </c>
      <c r="E48" s="34">
        <v>0</v>
      </c>
      <c r="F48" s="34">
        <v>0</v>
      </c>
      <c r="G48" s="34">
        <v>0</v>
      </c>
      <c r="H48" s="34">
        <v>0</v>
      </c>
      <c r="I48" s="34">
        <v>0</v>
      </c>
      <c r="J48" s="34">
        <v>0</v>
      </c>
      <c r="K48" s="34">
        <v>0</v>
      </c>
      <c r="L48" s="34">
        <v>0</v>
      </c>
      <c r="M48" s="34">
        <v>0</v>
      </c>
      <c r="N48" s="34">
        <v>0</v>
      </c>
      <c r="O48" s="34">
        <v>0</v>
      </c>
      <c r="P48" s="34">
        <v>0</v>
      </c>
      <c r="Q48" s="34">
        <v>0</v>
      </c>
      <c r="R48" s="34">
        <v>0</v>
      </c>
      <c r="S48" s="35">
        <v>0</v>
      </c>
    </row>
    <row r="49" spans="2:19" ht="12.95" customHeight="1" x14ac:dyDescent="0.15">
      <c r="B49" s="36" t="str">
        <f>IF(C49="","",INDEX($B$5:$C$43,MATCH(C49,$C$5:$C$43,0),1))</f>
        <v>30</v>
      </c>
      <c r="C49" s="37" t="str">
        <f>IF(県外・宿泊!C49="","",県外・宿泊!C49)</f>
        <v>運輸・郵便</v>
      </c>
      <c r="D49" s="37" t="s">
        <v>4</v>
      </c>
      <c r="E49" s="38">
        <v>706</v>
      </c>
      <c r="F49" s="38">
        <v>535</v>
      </c>
      <c r="G49" s="38">
        <v>559</v>
      </c>
      <c r="H49" s="38">
        <v>476</v>
      </c>
      <c r="I49" s="38">
        <v>469</v>
      </c>
      <c r="J49" s="38">
        <v>474</v>
      </c>
      <c r="K49" s="38">
        <v>443</v>
      </c>
      <c r="L49" s="38">
        <v>405</v>
      </c>
      <c r="M49" s="38">
        <v>384</v>
      </c>
      <c r="N49" s="38">
        <v>399</v>
      </c>
      <c r="O49" s="38">
        <v>417</v>
      </c>
      <c r="P49" s="38">
        <v>402</v>
      </c>
      <c r="Q49" s="38">
        <v>414</v>
      </c>
      <c r="R49" s="117">
        <v>413</v>
      </c>
      <c r="S49" s="39">
        <v>432</v>
      </c>
    </row>
    <row r="50" spans="2:19" ht="12.95" customHeight="1" x14ac:dyDescent="0.15">
      <c r="B50" s="36" t="str">
        <f>IF(C50="","",INDEX($B$5:$C$43,MATCH(C50,$C$5:$C$43,0),1))</f>
        <v>37</v>
      </c>
      <c r="C50" s="37" t="str">
        <f>IF(県外・宿泊!C50="","",県外・宿泊!C50)</f>
        <v>対個人サービス</v>
      </c>
      <c r="D50" s="37" t="s">
        <v>5</v>
      </c>
      <c r="E50" s="38">
        <v>935</v>
      </c>
      <c r="F50" s="38">
        <v>871</v>
      </c>
      <c r="G50" s="38">
        <v>872</v>
      </c>
      <c r="H50" s="38">
        <v>910</v>
      </c>
      <c r="I50" s="38">
        <v>1047</v>
      </c>
      <c r="J50" s="38">
        <v>1211</v>
      </c>
      <c r="K50" s="38">
        <v>1209</v>
      </c>
      <c r="L50" s="38">
        <v>1192</v>
      </c>
      <c r="M50" s="38">
        <v>1164</v>
      </c>
      <c r="N50" s="38">
        <v>1237</v>
      </c>
      <c r="O50" s="38">
        <v>1277</v>
      </c>
      <c r="P50" s="38">
        <v>1306</v>
      </c>
      <c r="Q50" s="38">
        <v>1313</v>
      </c>
      <c r="R50" s="117">
        <v>1280</v>
      </c>
      <c r="S50" s="39">
        <v>1292</v>
      </c>
    </row>
    <row r="51" spans="2:19" ht="12.95" customHeight="1" x14ac:dyDescent="0.15">
      <c r="B51" s="36" t="str">
        <f>IF(C51="","",INDEX($B$5:$C$43,MATCH(C51,$C$5:$C$43,0),1))</f>
        <v/>
      </c>
      <c r="C51" s="37" t="str">
        <f>IF(県外・宿泊!C51="","",県外・宿泊!C51)</f>
        <v/>
      </c>
      <c r="D51" s="37" t="s">
        <v>82</v>
      </c>
      <c r="E51" s="38">
        <v>2245</v>
      </c>
      <c r="F51" s="38">
        <v>2246</v>
      </c>
      <c r="G51" s="38">
        <v>2002</v>
      </c>
      <c r="H51" s="38">
        <v>2747</v>
      </c>
      <c r="I51" s="38">
        <v>3753</v>
      </c>
      <c r="J51" s="38">
        <v>4890</v>
      </c>
      <c r="K51" s="38">
        <v>4595</v>
      </c>
      <c r="L51" s="38">
        <v>4308</v>
      </c>
      <c r="M51" s="38">
        <v>4457</v>
      </c>
      <c r="N51" s="38">
        <v>4530</v>
      </c>
      <c r="O51" s="38">
        <v>4846</v>
      </c>
      <c r="P51" s="38">
        <v>4876</v>
      </c>
      <c r="Q51" s="38">
        <v>5136</v>
      </c>
      <c r="R51" s="117">
        <v>4916</v>
      </c>
      <c r="S51" s="39">
        <v>4942</v>
      </c>
    </row>
    <row r="52" spans="2:19" ht="12.95" customHeight="1" x14ac:dyDescent="0.15">
      <c r="B52" s="36" t="str">
        <f t="shared" ref="B52:B68" si="4">IF(C52="","",INDEX($B$5:$C$43,MATCH(C52,$C$5:$C$43,0),1))</f>
        <v>01</v>
      </c>
      <c r="C52" s="37" t="str">
        <f>IF(県外・宿泊!C52="","",県外・宿泊!C52)</f>
        <v>農業</v>
      </c>
      <c r="D52" s="40" t="s">
        <v>7</v>
      </c>
      <c r="E52" s="41">
        <f t="shared" ref="E52:M52" si="5">E$51*E74/SUM(E$73,E$91)</f>
        <v>104.05495193678215</v>
      </c>
      <c r="F52" s="41">
        <f t="shared" si="5"/>
        <v>93.565133709139616</v>
      </c>
      <c r="G52" s="41">
        <f t="shared" si="5"/>
        <v>104.56245563229461</v>
      </c>
      <c r="H52" s="41">
        <f t="shared" si="5"/>
        <v>154.17292313378428</v>
      </c>
      <c r="I52" s="41">
        <f t="shared" si="5"/>
        <v>208.08174018126888</v>
      </c>
      <c r="J52" s="41">
        <f t="shared" si="5"/>
        <v>264.18991162779707</v>
      </c>
      <c r="K52" s="41">
        <f t="shared" si="5"/>
        <v>252.45358923365859</v>
      </c>
      <c r="L52" s="41">
        <f t="shared" si="5"/>
        <v>243.49837779264485</v>
      </c>
      <c r="M52" s="41">
        <f t="shared" si="5"/>
        <v>193.27988255384099</v>
      </c>
      <c r="N52" s="41">
        <f t="shared" ref="N52:S67" si="6">N$51*N74/SUM(N$73,N$91)</f>
        <v>239.45299294794839</v>
      </c>
      <c r="O52" s="41">
        <f t="shared" ref="O52:R52" si="7">O$51*O74/SUM(O$73,O$91)</f>
        <v>306.27223562924195</v>
      </c>
      <c r="P52" s="41">
        <f t="shared" si="7"/>
        <v>280.78078826132759</v>
      </c>
      <c r="Q52" s="41">
        <f t="shared" si="7"/>
        <v>241.94056036519115</v>
      </c>
      <c r="R52" s="118">
        <f t="shared" si="7"/>
        <v>229.29860780444815</v>
      </c>
      <c r="S52" s="42">
        <f t="shared" si="6"/>
        <v>245.34509112024298</v>
      </c>
    </row>
    <row r="53" spans="2:19" ht="12.95" customHeight="1" x14ac:dyDescent="0.15">
      <c r="B53" s="36" t="str">
        <f t="shared" si="4"/>
        <v>05</v>
      </c>
      <c r="C53" s="37" t="str">
        <f>IF(県外・宿泊!C53="","",県外・宿泊!C53)</f>
        <v>飲食料品</v>
      </c>
      <c r="D53" s="40" t="s">
        <v>8</v>
      </c>
      <c r="E53" s="41">
        <f t="shared" ref="E53:M53" si="8">E$51*E75/SUM(E$73,E$91)</f>
        <v>70.63957849854468</v>
      </c>
      <c r="F53" s="41">
        <f t="shared" si="8"/>
        <v>56.126545975828506</v>
      </c>
      <c r="G53" s="41">
        <f t="shared" si="8"/>
        <v>55.687735457093048</v>
      </c>
      <c r="H53" s="41">
        <f t="shared" si="8"/>
        <v>65.708627856162039</v>
      </c>
      <c r="I53" s="41">
        <f t="shared" si="8"/>
        <v>114.81232024169184</v>
      </c>
      <c r="J53" s="41">
        <f t="shared" si="8"/>
        <v>127.1866803714468</v>
      </c>
      <c r="K53" s="41">
        <f t="shared" si="8"/>
        <v>129.61539002483804</v>
      </c>
      <c r="L53" s="41">
        <f t="shared" si="8"/>
        <v>120.31601056882964</v>
      </c>
      <c r="M53" s="41">
        <f t="shared" si="8"/>
        <v>249.07281081652204</v>
      </c>
      <c r="N53" s="41">
        <f t="shared" si="6"/>
        <v>232.18388869418737</v>
      </c>
      <c r="O53" s="41">
        <f t="shared" ref="O53:R53" si="9">O$51*O75/SUM(O$73,O$91)</f>
        <v>214.91795007618734</v>
      </c>
      <c r="P53" s="41">
        <f t="shared" si="9"/>
        <v>215.28509785349735</v>
      </c>
      <c r="Q53" s="41">
        <f t="shared" si="9"/>
        <v>227.53093285484923</v>
      </c>
      <c r="R53" s="118">
        <f t="shared" si="9"/>
        <v>234.71461820307039</v>
      </c>
      <c r="S53" s="42">
        <f t="shared" si="6"/>
        <v>225.3979465488629</v>
      </c>
    </row>
    <row r="54" spans="2:19" ht="12.95" customHeight="1" x14ac:dyDescent="0.15">
      <c r="B54" s="36" t="str">
        <f t="shared" si="4"/>
        <v>03</v>
      </c>
      <c r="C54" s="37" t="str">
        <f>IF(県外・宿泊!C54="","",県外・宿泊!C54)</f>
        <v>漁業</v>
      </c>
      <c r="D54" s="40" t="s">
        <v>10</v>
      </c>
      <c r="E54" s="41">
        <f t="shared" ref="E54:M54" si="10">E$51*E76/SUM(E$73,E$91)</f>
        <v>95.861017953367281</v>
      </c>
      <c r="F54" s="41">
        <f t="shared" si="10"/>
        <v>93.139782061227933</v>
      </c>
      <c r="G54" s="41">
        <f t="shared" si="10"/>
        <v>101.35879606685876</v>
      </c>
      <c r="H54" s="41">
        <f t="shared" si="10"/>
        <v>127.96625857446382</v>
      </c>
      <c r="I54" s="41">
        <f t="shared" si="10"/>
        <v>154.41346223564955</v>
      </c>
      <c r="J54" s="41">
        <f t="shared" si="10"/>
        <v>195.48368422296261</v>
      </c>
      <c r="K54" s="41">
        <f t="shared" si="10"/>
        <v>174.95751090708094</v>
      </c>
      <c r="L54" s="41">
        <f t="shared" si="10"/>
        <v>134.18255301117378</v>
      </c>
      <c r="M54" s="41">
        <f t="shared" si="10"/>
        <v>170.62006633756877</v>
      </c>
      <c r="N54" s="41">
        <f t="shared" si="6"/>
        <v>165.97406562303723</v>
      </c>
      <c r="O54" s="41">
        <f t="shared" ref="O54:R54" si="11">O$51*O76/SUM(O$73,O$91)</f>
        <v>175.73232275745832</v>
      </c>
      <c r="P54" s="41">
        <f t="shared" si="11"/>
        <v>335.77132847931</v>
      </c>
      <c r="Q54" s="41">
        <f t="shared" si="11"/>
        <v>160.88167239960265</v>
      </c>
      <c r="R54" s="118">
        <f t="shared" si="11"/>
        <v>178.64087004398766</v>
      </c>
      <c r="S54" s="42">
        <f t="shared" si="6"/>
        <v>158.70704246322435</v>
      </c>
    </row>
    <row r="55" spans="2:19" ht="12.95" customHeight="1" x14ac:dyDescent="0.15">
      <c r="B55" s="36" t="str">
        <f t="shared" si="4"/>
        <v>05</v>
      </c>
      <c r="C55" s="37" t="str">
        <f>IF(県外・宿泊!C55="","",県外・宿泊!C55)</f>
        <v>飲食料品</v>
      </c>
      <c r="D55" s="40" t="s">
        <v>11</v>
      </c>
      <c r="E55" s="41">
        <f t="shared" ref="E55:M55" si="12">E$51*E77/SUM(E$73,E$91)</f>
        <v>87.111075361817186</v>
      </c>
      <c r="F55" s="41">
        <f t="shared" si="12"/>
        <v>77.145603903297427</v>
      </c>
      <c r="G55" s="41">
        <f t="shared" si="12"/>
        <v>76.84533475159688</v>
      </c>
      <c r="H55" s="41">
        <f t="shared" si="12"/>
        <v>116.6820027461746</v>
      </c>
      <c r="I55" s="41">
        <f t="shared" si="12"/>
        <v>125.81053776435046</v>
      </c>
      <c r="J55" s="41">
        <f t="shared" si="12"/>
        <v>184.12171262493797</v>
      </c>
      <c r="K55" s="41">
        <f t="shared" si="12"/>
        <v>151.35582540794312</v>
      </c>
      <c r="L55" s="41">
        <f t="shared" si="12"/>
        <v>153.28896889846399</v>
      </c>
      <c r="M55" s="41">
        <f t="shared" si="12"/>
        <v>317.33195083679249</v>
      </c>
      <c r="N55" s="41">
        <f t="shared" si="6"/>
        <v>295.81456968610928</v>
      </c>
      <c r="O55" s="41">
        <f t="shared" ref="O55:R55" si="13">O$51*O77/SUM(O$73,O$91)</f>
        <v>273.81684955472826</v>
      </c>
      <c r="P55" s="41">
        <f t="shared" si="13"/>
        <v>274.28461526563518</v>
      </c>
      <c r="Q55" s="41">
        <f t="shared" si="13"/>
        <v>289.88645754567062</v>
      </c>
      <c r="R55" s="118">
        <f t="shared" si="13"/>
        <v>299.03885309729895</v>
      </c>
      <c r="S55" s="42">
        <f t="shared" si="6"/>
        <v>287.16892003779134</v>
      </c>
    </row>
    <row r="56" spans="2:19" ht="12.95" customHeight="1" x14ac:dyDescent="0.15">
      <c r="B56" s="36" t="str">
        <f t="shared" si="4"/>
        <v>05</v>
      </c>
      <c r="C56" s="37" t="str">
        <f>IF(県外・宿泊!C56="","",県外・宿泊!C56)</f>
        <v>飲食料品</v>
      </c>
      <c r="D56" s="40" t="s">
        <v>12</v>
      </c>
      <c r="E56" s="41">
        <f t="shared" ref="E56:M56" si="14">E$51*E78/SUM(E$73,E$91)</f>
        <v>403.68585651817108</v>
      </c>
      <c r="F56" s="41">
        <f t="shared" si="14"/>
        <v>382.51965676035002</v>
      </c>
      <c r="G56" s="41">
        <f t="shared" si="14"/>
        <v>390.53554136089872</v>
      </c>
      <c r="H56" s="41">
        <f t="shared" si="14"/>
        <v>506.6186844771895</v>
      </c>
      <c r="I56" s="41">
        <f t="shared" si="14"/>
        <v>684.73163746223565</v>
      </c>
      <c r="J56" s="41">
        <f t="shared" si="14"/>
        <v>909.58841355355503</v>
      </c>
      <c r="K56" s="41">
        <f t="shared" si="14"/>
        <v>811.33702106592625</v>
      </c>
      <c r="L56" s="41">
        <f t="shared" si="14"/>
        <v>792.81769134953925</v>
      </c>
      <c r="M56" s="41">
        <f t="shared" si="14"/>
        <v>457.67518764277168</v>
      </c>
      <c r="N56" s="41">
        <f t="shared" si="6"/>
        <v>425.14197123526185</v>
      </c>
      <c r="O56" s="41">
        <f t="shared" ref="O56:R56" si="15">O$51*O78/SUM(O$73,O$91)</f>
        <v>480.95828153348447</v>
      </c>
      <c r="P56" s="41">
        <f t="shared" si="15"/>
        <v>421.67873352703964</v>
      </c>
      <c r="Q56" s="41">
        <f t="shared" si="15"/>
        <v>519.00070419536019</v>
      </c>
      <c r="R56" s="118">
        <f t="shared" si="15"/>
        <v>523.07523573276546</v>
      </c>
      <c r="S56" s="42">
        <f t="shared" si="6"/>
        <v>481.68753647787503</v>
      </c>
    </row>
    <row r="57" spans="2:19" ht="12.95" customHeight="1" x14ac:dyDescent="0.15">
      <c r="B57" s="36" t="str">
        <f t="shared" si="4"/>
        <v>05</v>
      </c>
      <c r="C57" s="37" t="str">
        <f>IF(県外・宿泊!C57="","",県外・宿泊!C57)</f>
        <v>飲食料品</v>
      </c>
      <c r="D57" s="40" t="s">
        <v>13</v>
      </c>
      <c r="E57" s="41">
        <f t="shared" ref="E57:M57" si="16">E$51*E79/SUM(E$73,E$91)</f>
        <v>261.79567205666399</v>
      </c>
      <c r="F57" s="41">
        <f t="shared" si="16"/>
        <v>229.830048402443</v>
      </c>
      <c r="G57" s="41">
        <f t="shared" si="16"/>
        <v>233.78956647835528</v>
      </c>
      <c r="H57" s="41">
        <f t="shared" si="16"/>
        <v>336.91266454474112</v>
      </c>
      <c r="I57" s="41">
        <f t="shared" si="16"/>
        <v>359.83446525679756</v>
      </c>
      <c r="J57" s="41">
        <f t="shared" si="16"/>
        <v>556.17332411805012</v>
      </c>
      <c r="K57" s="41">
        <f t="shared" si="16"/>
        <v>524.532165223172</v>
      </c>
      <c r="L57" s="41">
        <f t="shared" si="16"/>
        <v>474.9202075327164</v>
      </c>
      <c r="M57" s="41">
        <f t="shared" si="16"/>
        <v>323.49783133819903</v>
      </c>
      <c r="N57" s="41">
        <f t="shared" si="6"/>
        <v>312.57176476200317</v>
      </c>
      <c r="O57" s="41">
        <f t="shared" ref="O57:R57" si="17">O$51*O79/SUM(O$73,O$91)</f>
        <v>376.56685227553692</v>
      </c>
      <c r="P57" s="41">
        <f t="shared" si="17"/>
        <v>334.6512156295484</v>
      </c>
      <c r="Q57" s="41">
        <f t="shared" si="17"/>
        <v>418.43376255245562</v>
      </c>
      <c r="R57" s="118">
        <f t="shared" si="17"/>
        <v>368.0460935894389</v>
      </c>
      <c r="S57" s="42">
        <f t="shared" si="6"/>
        <v>349.31148531951641</v>
      </c>
    </row>
    <row r="58" spans="2:19" ht="12.95" customHeight="1" x14ac:dyDescent="0.15">
      <c r="B58" s="36" t="str">
        <f t="shared" si="4"/>
        <v>06</v>
      </c>
      <c r="C58" s="37" t="str">
        <f>IF(県外・宿泊!C58="","",県外・宿泊!C58)</f>
        <v>繊維製品</v>
      </c>
      <c r="D58" s="40" t="s">
        <v>15</v>
      </c>
      <c r="E58" s="41">
        <f t="shared" ref="E58:M58" si="18">E$51*E80/SUM(E$73,E$91)</f>
        <v>170.6301931038783</v>
      </c>
      <c r="F58" s="41">
        <f t="shared" si="18"/>
        <v>280.89278774315113</v>
      </c>
      <c r="G58" s="41">
        <f t="shared" si="18"/>
        <v>171.44163218133627</v>
      </c>
      <c r="H58" s="41">
        <f t="shared" si="18"/>
        <v>287.75189439474076</v>
      </c>
      <c r="I58" s="41">
        <f t="shared" si="18"/>
        <v>365.22774924471298</v>
      </c>
      <c r="J58" s="41">
        <f t="shared" si="18"/>
        <v>425.56360908296119</v>
      </c>
      <c r="K58" s="41">
        <f t="shared" si="18"/>
        <v>434.77424006735998</v>
      </c>
      <c r="L58" s="41">
        <f t="shared" si="18"/>
        <v>346.26140372874312</v>
      </c>
      <c r="M58" s="41">
        <f t="shared" si="18"/>
        <v>325.79498030765302</v>
      </c>
      <c r="N58" s="41">
        <f t="shared" si="6"/>
        <v>329.31539446171462</v>
      </c>
      <c r="O58" s="41">
        <f t="shared" ref="O58:R58" si="19">O$51*O80/SUM(O$73,O$91)</f>
        <v>381.94167772310499</v>
      </c>
      <c r="P58" s="41">
        <f t="shared" si="19"/>
        <v>333.59235895125818</v>
      </c>
      <c r="Q58" s="41">
        <f t="shared" si="19"/>
        <v>367.34148324738055</v>
      </c>
      <c r="R58" s="118">
        <f t="shared" si="19"/>
        <v>323.61247216412363</v>
      </c>
      <c r="S58" s="42">
        <f t="shared" si="6"/>
        <v>315.35381454350545</v>
      </c>
    </row>
    <row r="59" spans="2:19" ht="12.95" customHeight="1" x14ac:dyDescent="0.15">
      <c r="B59" s="36" t="str">
        <f t="shared" si="4"/>
        <v>22</v>
      </c>
      <c r="C59" s="37" t="str">
        <f>IF(県外・宿泊!C59="","",県外・宿泊!C59)</f>
        <v>その他の製造工業製品</v>
      </c>
      <c r="D59" s="40" t="s">
        <v>17</v>
      </c>
      <c r="E59" s="41">
        <f t="shared" ref="E59:M59" si="20">E$51*E81/SUM(E$73,E$91)</f>
        <v>81.031410941999482</v>
      </c>
      <c r="F59" s="41">
        <f t="shared" si="20"/>
        <v>118.8932362488637</v>
      </c>
      <c r="G59" s="41">
        <f t="shared" si="20"/>
        <v>53.045049753886836</v>
      </c>
      <c r="H59" s="41">
        <f t="shared" si="20"/>
        <v>87.054260500418266</v>
      </c>
      <c r="I59" s="41">
        <f t="shared" si="20"/>
        <v>185.87743504531721</v>
      </c>
      <c r="J59" s="41">
        <f t="shared" si="20"/>
        <v>200.54361309987948</v>
      </c>
      <c r="K59" s="41">
        <f t="shared" si="20"/>
        <v>115.86712817238298</v>
      </c>
      <c r="L59" s="41">
        <f t="shared" si="20"/>
        <v>128.27241734979367</v>
      </c>
      <c r="M59" s="41">
        <f t="shared" si="20"/>
        <v>135.69339766799791</v>
      </c>
      <c r="N59" s="41">
        <f t="shared" si="6"/>
        <v>128.3342131834408</v>
      </c>
      <c r="O59" s="41">
        <f t="shared" ref="O59:R59" si="21">O$51*O81/SUM(O$73,O$91)</f>
        <v>109.0406110815112</v>
      </c>
      <c r="P59" s="41">
        <f t="shared" si="21"/>
        <v>89.075224200961586</v>
      </c>
      <c r="Q59" s="41">
        <f t="shared" si="21"/>
        <v>205.64082867253728</v>
      </c>
      <c r="R59" s="118">
        <f t="shared" si="21"/>
        <v>133.7540564473091</v>
      </c>
      <c r="S59" s="42">
        <f t="shared" si="6"/>
        <v>129.00235840628909</v>
      </c>
    </row>
    <row r="60" spans="2:19" ht="12.95" customHeight="1" x14ac:dyDescent="0.15">
      <c r="B60" s="36" t="str">
        <f t="shared" si="4"/>
        <v>11</v>
      </c>
      <c r="C60" s="37" t="str">
        <f>IF(県外・宿泊!C60="","",県外・宿泊!C60)</f>
        <v>窯業・土石製品</v>
      </c>
      <c r="D60" s="40" t="s">
        <v>19</v>
      </c>
      <c r="E60" s="41">
        <f t="shared" ref="E60:M60" si="22">E$51*E82/SUM(E$73,E$91)</f>
        <v>25.208351953309911</v>
      </c>
      <c r="F60" s="41">
        <f t="shared" si="22"/>
        <v>45.495210885807083</v>
      </c>
      <c r="G60" s="41">
        <f t="shared" si="22"/>
        <v>33.979509446967974</v>
      </c>
      <c r="H60" s="41">
        <f t="shared" si="22"/>
        <v>24.976448786633462</v>
      </c>
      <c r="I60" s="41">
        <f t="shared" si="22"/>
        <v>34.963749244712993</v>
      </c>
      <c r="J60" s="41">
        <f t="shared" si="22"/>
        <v>57.20463835920701</v>
      </c>
      <c r="K60" s="41">
        <f t="shared" si="22"/>
        <v>75.488340932894147</v>
      </c>
      <c r="L60" s="41">
        <f t="shared" si="22"/>
        <v>29.767527847511595</v>
      </c>
      <c r="M60" s="41">
        <f t="shared" si="22"/>
        <v>23.856488459991127</v>
      </c>
      <c r="N60" s="41">
        <f t="shared" si="6"/>
        <v>35.550950476629644</v>
      </c>
      <c r="O60" s="41">
        <f t="shared" ref="O60:R60" si="23">O$51*O82/SUM(O$73,O$91)</f>
        <v>50.727551947848433</v>
      </c>
      <c r="P60" s="41">
        <f t="shared" si="23"/>
        <v>40.341564354694263</v>
      </c>
      <c r="Q60" s="41">
        <f t="shared" si="23"/>
        <v>32.774547547052826</v>
      </c>
      <c r="R60" s="118">
        <f t="shared" si="23"/>
        <v>23.541046552833826</v>
      </c>
      <c r="S60" s="42">
        <f t="shared" si="6"/>
        <v>48.361168185337384</v>
      </c>
    </row>
    <row r="61" spans="2:19" ht="12.95" customHeight="1" x14ac:dyDescent="0.15">
      <c r="B61" s="36" t="str">
        <f t="shared" si="4"/>
        <v>22</v>
      </c>
      <c r="C61" s="37" t="str">
        <f>IF(県外・宿泊!C61="","",県外・宿泊!C61)</f>
        <v>その他の製造工業製品</v>
      </c>
      <c r="D61" s="40" t="s">
        <v>20</v>
      </c>
      <c r="E61" s="41">
        <f t="shared" ref="E61:M61" si="24">E$51*E83/SUM(E$73,E$91)</f>
        <v>14.52875514548133</v>
      </c>
      <c r="F61" s="41">
        <f t="shared" si="24"/>
        <v>12.503951261045485</v>
      </c>
      <c r="G61" s="41">
        <f t="shared" si="24"/>
        <v>15.831416678419298</v>
      </c>
      <c r="H61" s="41">
        <f t="shared" si="24"/>
        <v>24.145252325636694</v>
      </c>
      <c r="I61" s="41">
        <f t="shared" si="24"/>
        <v>32.741429003021146</v>
      </c>
      <c r="J61" s="41">
        <f t="shared" si="24"/>
        <v>24.774875357387586</v>
      </c>
      <c r="K61" s="41">
        <f t="shared" si="24"/>
        <v>51.330865468552069</v>
      </c>
      <c r="L61" s="41">
        <f t="shared" si="24"/>
        <v>40.444410683413764</v>
      </c>
      <c r="M61" s="41">
        <f t="shared" si="24"/>
        <v>83.726205707035092</v>
      </c>
      <c r="N61" s="41">
        <f t="shared" si="6"/>
        <v>78.048968745083698</v>
      </c>
      <c r="O61" s="41">
        <f t="shared" ref="O61:R61" si="25">O$51*O83/SUM(O$73,O$91)</f>
        <v>72.244997112384652</v>
      </c>
      <c r="P61" s="41">
        <f t="shared" si="25"/>
        <v>72.368414398386932</v>
      </c>
      <c r="Q61" s="41">
        <f t="shared" si="25"/>
        <v>76.484870534311298</v>
      </c>
      <c r="R61" s="118">
        <f t="shared" si="25"/>
        <v>78.8996773340902</v>
      </c>
      <c r="S61" s="42">
        <f t="shared" si="6"/>
        <v>75.767863930339345</v>
      </c>
    </row>
    <row r="62" spans="2:19" ht="12.95" customHeight="1" x14ac:dyDescent="0.15">
      <c r="B62" s="36" t="str">
        <f t="shared" si="4"/>
        <v>07</v>
      </c>
      <c r="C62" s="37" t="str">
        <f>IF(県外・宿泊!C62="","",県外・宿泊!C62)</f>
        <v>パルプ・紙・木製品</v>
      </c>
      <c r="D62" s="40" t="s">
        <v>22</v>
      </c>
      <c r="E62" s="41">
        <f t="shared" ref="E62:M62" si="26">E$51*E84/SUM(E$73,E$91)</f>
        <v>32.411837270479076</v>
      </c>
      <c r="F62" s="41">
        <f t="shared" si="26"/>
        <v>24.465394074197139</v>
      </c>
      <c r="G62" s="41">
        <f t="shared" si="26"/>
        <v>36.615057367007964</v>
      </c>
      <c r="H62" s="41">
        <f t="shared" si="26"/>
        <v>24.658663888261238</v>
      </c>
      <c r="I62" s="41">
        <f t="shared" si="26"/>
        <v>31.872154078549848</v>
      </c>
      <c r="J62" s="41">
        <f t="shared" si="26"/>
        <v>67.001931665130783</v>
      </c>
      <c r="K62" s="41">
        <f t="shared" si="26"/>
        <v>56.832755279139697</v>
      </c>
      <c r="L62" s="41">
        <f t="shared" si="26"/>
        <v>48.077514512921375</v>
      </c>
      <c r="M62" s="41">
        <f t="shared" si="26"/>
        <v>99.527915031349778</v>
      </c>
      <c r="N62" s="41">
        <f t="shared" si="6"/>
        <v>92.779208898181963</v>
      </c>
      <c r="O62" s="41">
        <f t="shared" ref="O62:R62" si="27">O$51*O84/SUM(O$73,O$91)</f>
        <v>85.879849365219187</v>
      </c>
      <c r="P62" s="41">
        <f t="shared" si="27"/>
        <v>86.026559287768606</v>
      </c>
      <c r="Q62" s="41">
        <f t="shared" si="27"/>
        <v>90.919917264124777</v>
      </c>
      <c r="R62" s="118">
        <f t="shared" si="27"/>
        <v>93.790472354444887</v>
      </c>
      <c r="S62" s="42">
        <f t="shared" si="6"/>
        <v>90.067589468371807</v>
      </c>
    </row>
    <row r="63" spans="2:19" ht="12.95" customHeight="1" x14ac:dyDescent="0.15">
      <c r="B63" s="36" t="str">
        <f t="shared" si="4"/>
        <v>08</v>
      </c>
      <c r="C63" s="37" t="str">
        <f>IF(県外・宿泊!C63="","",県外・宿泊!C63)</f>
        <v>化学製品</v>
      </c>
      <c r="D63" s="40" t="s">
        <v>24</v>
      </c>
      <c r="E63" s="41">
        <f t="shared" ref="E63:M63" si="28">E$51*E85/SUM(E$73,E$91)</f>
        <v>7.1243951967032357</v>
      </c>
      <c r="F63" s="41">
        <f t="shared" si="28"/>
        <v>13.993016023173814</v>
      </c>
      <c r="G63" s="41">
        <f t="shared" si="28"/>
        <v>7.1136732193236387</v>
      </c>
      <c r="H63" s="41">
        <f t="shared" si="28"/>
        <v>7.7958268633010332</v>
      </c>
      <c r="I63" s="41">
        <f t="shared" si="28"/>
        <v>17.222981873111781</v>
      </c>
      <c r="J63" s="41">
        <f t="shared" si="28"/>
        <v>22.175102195127714</v>
      </c>
      <c r="K63" s="41">
        <f t="shared" si="28"/>
        <v>21.469003074516952</v>
      </c>
      <c r="L63" s="41">
        <f t="shared" si="28"/>
        <v>21.586386088096155</v>
      </c>
      <c r="M63" s="41">
        <f t="shared" si="28"/>
        <v>39.744140210201344</v>
      </c>
      <c r="N63" s="41">
        <f t="shared" si="6"/>
        <v>28.020098744623507</v>
      </c>
      <c r="O63" s="41">
        <f t="shared" ref="O63:R63" si="29">O$51*O85/SUM(O$73,O$91)</f>
        <v>27.144134167702664</v>
      </c>
      <c r="P63" s="41">
        <f t="shared" si="29"/>
        <v>38.950174174131057</v>
      </c>
      <c r="Q63" s="41">
        <f t="shared" si="29"/>
        <v>58.203689745984555</v>
      </c>
      <c r="R63" s="118">
        <f t="shared" si="29"/>
        <v>35.610926125931073</v>
      </c>
      <c r="S63" s="42">
        <f t="shared" si="6"/>
        <v>47.40461407897088</v>
      </c>
    </row>
    <row r="64" spans="2:19" ht="12.95" customHeight="1" x14ac:dyDescent="0.15">
      <c r="B64" s="36" t="str">
        <f t="shared" si="4"/>
        <v>22</v>
      </c>
      <c r="C64" s="37" t="str">
        <f>IF(県外・宿泊!C64="","",県外・宿泊!C64)</f>
        <v>その他の製造工業製品</v>
      </c>
      <c r="D64" s="40" t="s">
        <v>25</v>
      </c>
      <c r="E64" s="41">
        <f t="shared" ref="E64:M64" si="30">E$51*E86/SUM(E$73,E$91)</f>
        <v>1.7179610441722568</v>
      </c>
      <c r="F64" s="41">
        <f t="shared" si="30"/>
        <v>0.83337453305839371</v>
      </c>
      <c r="G64" s="41">
        <f t="shared" si="30"/>
        <v>0.89601043115700152</v>
      </c>
      <c r="H64" s="41">
        <f t="shared" si="30"/>
        <v>0.58522554783500991</v>
      </c>
      <c r="I64" s="41">
        <f t="shared" si="30"/>
        <v>0.8088036253776435</v>
      </c>
      <c r="J64" s="41">
        <f t="shared" si="30"/>
        <v>3.2449020580799131</v>
      </c>
      <c r="K64" s="41">
        <f t="shared" si="30"/>
        <v>3.7052664346948783</v>
      </c>
      <c r="L64" s="41">
        <f t="shared" si="30"/>
        <v>2.259177941274721</v>
      </c>
      <c r="M64" s="41">
        <f t="shared" si="30"/>
        <v>0</v>
      </c>
      <c r="N64" s="41">
        <f t="shared" si="6"/>
        <v>0</v>
      </c>
      <c r="O64" s="41">
        <f t="shared" ref="O64:R64" si="31">O$51*O86/SUM(O$73,O$91)</f>
        <v>0</v>
      </c>
      <c r="P64" s="41">
        <f t="shared" si="31"/>
        <v>0</v>
      </c>
      <c r="Q64" s="41">
        <f t="shared" si="31"/>
        <v>0</v>
      </c>
      <c r="R64" s="118">
        <f t="shared" si="31"/>
        <v>0</v>
      </c>
      <c r="S64" s="42">
        <f t="shared" si="6"/>
        <v>0</v>
      </c>
    </row>
    <row r="65" spans="2:19" ht="12.95" customHeight="1" x14ac:dyDescent="0.15">
      <c r="B65" s="36" t="str">
        <f t="shared" si="4"/>
        <v>19</v>
      </c>
      <c r="C65" s="37" t="str">
        <f>IF(県外・宿泊!C65="","",県外・宿泊!C65)</f>
        <v>電気機械</v>
      </c>
      <c r="D65" s="40" t="s">
        <v>27</v>
      </c>
      <c r="E65" s="41">
        <f t="shared" ref="E65:M65" si="32">E$51*E87/SUM(E$73,E$91)</f>
        <v>62.327890314857633</v>
      </c>
      <c r="F65" s="41">
        <f t="shared" si="32"/>
        <v>31.981795217633596</v>
      </c>
      <c r="G65" s="41">
        <f t="shared" si="32"/>
        <v>12.590682557232475</v>
      </c>
      <c r="H65" s="41">
        <f t="shared" si="32"/>
        <v>5.6977056400798691</v>
      </c>
      <c r="I65" s="41">
        <f t="shared" si="32"/>
        <v>33.599365558912389</v>
      </c>
      <c r="J65" s="41">
        <f t="shared" si="32"/>
        <v>27.36020533541268</v>
      </c>
      <c r="K65" s="41">
        <f t="shared" si="32"/>
        <v>7.1261752127736377</v>
      </c>
      <c r="L65" s="41">
        <f t="shared" si="32"/>
        <v>24.622279656650317</v>
      </c>
      <c r="M65" s="41">
        <f t="shared" si="32"/>
        <v>50.97193942683117</v>
      </c>
      <c r="N65" s="41">
        <f t="shared" si="6"/>
        <v>47.515676526910475</v>
      </c>
      <c r="O65" s="41">
        <f t="shared" ref="O65:R65" si="33">O$51*O87/SUM(O$73,O$91)</f>
        <v>43.982258429210582</v>
      </c>
      <c r="P65" s="41">
        <f t="shared" si="33"/>
        <v>44.057394025923813</v>
      </c>
      <c r="Q65" s="41">
        <f t="shared" si="33"/>
        <v>46.563464270498542</v>
      </c>
      <c r="R65" s="118">
        <f t="shared" si="33"/>
        <v>48.033582077538817</v>
      </c>
      <c r="S65" s="42">
        <f t="shared" si="6"/>
        <v>46.126955570771031</v>
      </c>
    </row>
    <row r="66" spans="2:19" ht="12.95" customHeight="1" x14ac:dyDescent="0.15">
      <c r="B66" s="36" t="str">
        <f t="shared" si="4"/>
        <v>22</v>
      </c>
      <c r="C66" s="37" t="str">
        <f>IF(県外・宿泊!C66="","",県外・宿泊!C66)</f>
        <v>その他の製造工業製品</v>
      </c>
      <c r="D66" s="40" t="s">
        <v>28</v>
      </c>
      <c r="E66" s="41">
        <f t="shared" ref="E66:M66" si="34">E$51*E88/SUM(E$73,E$91)</f>
        <v>4.7524483969210483</v>
      </c>
      <c r="F66" s="41">
        <f t="shared" si="34"/>
        <v>5.263356972749734</v>
      </c>
      <c r="G66" s="41">
        <f t="shared" si="34"/>
        <v>11.490412581906343</v>
      </c>
      <c r="H66" s="41">
        <f t="shared" si="34"/>
        <v>7.6280673124202085</v>
      </c>
      <c r="I66" s="41">
        <f t="shared" si="34"/>
        <v>1.7385498489425981</v>
      </c>
      <c r="J66" s="41">
        <f t="shared" si="34"/>
        <v>21.135192930223766</v>
      </c>
      <c r="K66" s="41">
        <f t="shared" si="34"/>
        <v>7.0184639792069268</v>
      </c>
      <c r="L66" s="41">
        <f t="shared" si="34"/>
        <v>27.748855760369086</v>
      </c>
      <c r="M66" s="41">
        <f t="shared" si="34"/>
        <v>57.444437099445608</v>
      </c>
      <c r="N66" s="41">
        <f t="shared" si="6"/>
        <v>53.549292457389271</v>
      </c>
      <c r="O66" s="41">
        <f t="shared" ref="O66:R66" si="35">O$51*O88/SUM(O$73,O$91)</f>
        <v>49.567195328228031</v>
      </c>
      <c r="P66" s="41">
        <f t="shared" si="35"/>
        <v>49.651871762121985</v>
      </c>
      <c r="Q66" s="41">
        <f t="shared" si="35"/>
        <v>52.476166779146318</v>
      </c>
      <c r="R66" s="118">
        <f t="shared" si="35"/>
        <v>54.132962475855606</v>
      </c>
      <c r="S66" s="42">
        <f t="shared" si="6"/>
        <v>51.984229512744044</v>
      </c>
    </row>
    <row r="67" spans="2:19" ht="12.95" customHeight="1" x14ac:dyDescent="0.15">
      <c r="B67" s="36" t="str">
        <f t="shared" si="4"/>
        <v>22</v>
      </c>
      <c r="C67" s="37" t="str">
        <f>IF(県外・宿泊!C67="","",県外・宿泊!C67)</f>
        <v>その他の製造工業製品</v>
      </c>
      <c r="D67" s="40" t="s">
        <v>29</v>
      </c>
      <c r="E67" s="41">
        <f t="shared" ref="E67:M67" si="36">E$51*E89/SUM(E$73,E$91)</f>
        <v>64.491372740976587</v>
      </c>
      <c r="F67" s="41">
        <f t="shared" si="36"/>
        <v>85.441462000157117</v>
      </c>
      <c r="G67" s="41">
        <f t="shared" si="36"/>
        <v>64.599294953030338</v>
      </c>
      <c r="H67" s="41">
        <f t="shared" si="36"/>
        <v>86.241119661716354</v>
      </c>
      <c r="I67" s="41">
        <f t="shared" si="36"/>
        <v>130.50840181268882</v>
      </c>
      <c r="J67" s="41">
        <f t="shared" si="36"/>
        <v>228.85706859478745</v>
      </c>
      <c r="K67" s="41">
        <f t="shared" si="36"/>
        <v>165.99593627433055</v>
      </c>
      <c r="L67" s="41">
        <f t="shared" si="36"/>
        <v>158.73780644618068</v>
      </c>
      <c r="M67" s="41">
        <f t="shared" si="36"/>
        <v>328.6118900342114</v>
      </c>
      <c r="N67" s="41">
        <f t="shared" si="6"/>
        <v>306.32964814250482</v>
      </c>
      <c r="O67" s="41">
        <f t="shared" ref="O67:R67" si="37">O$51*O89/SUM(O$73,O$91)</f>
        <v>283.5499930533943</v>
      </c>
      <c r="P67" s="41">
        <f t="shared" si="37"/>
        <v>284.03438604927436</v>
      </c>
      <c r="Q67" s="41">
        <f t="shared" si="37"/>
        <v>300.19081425052713</v>
      </c>
      <c r="R67" s="118">
        <f t="shared" si="37"/>
        <v>309.6685425178207</v>
      </c>
      <c r="S67" s="42">
        <f t="shared" si="6"/>
        <v>297.37667866049833</v>
      </c>
    </row>
    <row r="68" spans="2:19" ht="12.95" customHeight="1" x14ac:dyDescent="0.15">
      <c r="B68" s="43" t="str">
        <f t="shared" si="4"/>
        <v>37</v>
      </c>
      <c r="C68" s="44" t="str">
        <f>IF(県外・宿泊!C68="","",県外・宿泊!C68)</f>
        <v>対個人サービス</v>
      </c>
      <c r="D68" s="45" t="s">
        <v>30</v>
      </c>
      <c r="E68" s="46">
        <f t="shared" ref="E68:M68" si="38">E$51*E91/SUM(E$73,E$91)</f>
        <v>757.62723156587822</v>
      </c>
      <c r="F68" s="46">
        <f t="shared" si="38"/>
        <v>693.90964422788227</v>
      </c>
      <c r="G68" s="46">
        <f t="shared" si="38"/>
        <v>631.61783108263842</v>
      </c>
      <c r="H68" s="46">
        <f t="shared" si="38"/>
        <v>882.40437374644432</v>
      </c>
      <c r="I68" s="46">
        <f t="shared" si="38"/>
        <v>1270.7514380664652</v>
      </c>
      <c r="J68" s="46">
        <f t="shared" si="38"/>
        <v>1575.3903204083078</v>
      </c>
      <c r="K68" s="46">
        <f t="shared" si="38"/>
        <v>1611.1446316908718</v>
      </c>
      <c r="L68" s="46">
        <f t="shared" si="38"/>
        <v>1561.1905253938371</v>
      </c>
      <c r="M68" s="46">
        <f t="shared" si="38"/>
        <v>1600.1470287088691</v>
      </c>
      <c r="N68" s="46">
        <f>N$51*N91/SUM(N$73,N$91)</f>
        <v>1759.4208969700824</v>
      </c>
      <c r="O68" s="46">
        <f t="shared" ref="O68:P68" si="39">O$51*O91/SUM(O$73,O$91)</f>
        <v>1913.6572399647587</v>
      </c>
      <c r="P68" s="46">
        <f t="shared" si="39"/>
        <v>1975.4590246607597</v>
      </c>
      <c r="Q68" s="46">
        <f>Q$51*Q91/SUM(Q$73,Q$91)</f>
        <v>2047.7250409294982</v>
      </c>
      <c r="R68" s="46">
        <f>R$51*R91/SUM(R$73,R$91)</f>
        <v>1982.1419834790427</v>
      </c>
      <c r="S68" s="47">
        <f>S$51*S91/SUM(S$73,S$91)</f>
        <v>2092.940384729915</v>
      </c>
    </row>
    <row r="70" spans="2:19" ht="20.100000000000001" customHeight="1" x14ac:dyDescent="0.15">
      <c r="B70" s="2" t="s">
        <v>85</v>
      </c>
    </row>
    <row r="71" spans="2:19" ht="12.95" customHeight="1" x14ac:dyDescent="0.15">
      <c r="B71" s="3" t="s">
        <v>72</v>
      </c>
    </row>
    <row r="72" spans="2:19" ht="27.95" customHeight="1" x14ac:dyDescent="0.15">
      <c r="B72" s="30"/>
      <c r="C72" s="5"/>
      <c r="D72" s="31" t="s">
        <v>1</v>
      </c>
      <c r="E72" s="112">
        <f>県外・宿泊!E4</f>
        <v>2010</v>
      </c>
      <c r="F72" s="112">
        <f>県外・宿泊!F4</f>
        <v>2011</v>
      </c>
      <c r="G72" s="112">
        <f>県外・宿泊!G4</f>
        <v>2012</v>
      </c>
      <c r="H72" s="112">
        <f>県外・宿泊!H4</f>
        <v>2013</v>
      </c>
      <c r="I72" s="112">
        <f>県外・宿泊!I4</f>
        <v>2014</v>
      </c>
      <c r="J72" s="112">
        <f>県外・宿泊!J4</f>
        <v>2015</v>
      </c>
      <c r="K72" s="112">
        <f>県外・宿泊!K4</f>
        <v>2016</v>
      </c>
      <c r="L72" s="112">
        <f>県外・宿泊!L4</f>
        <v>2017</v>
      </c>
      <c r="M72" s="112">
        <f>県外・宿泊!M4</f>
        <v>2018</v>
      </c>
      <c r="N72" s="112">
        <f>県外・宿泊!N4</f>
        <v>2019</v>
      </c>
      <c r="O72" s="112">
        <f>県外・宿泊!O4</f>
        <v>2020</v>
      </c>
      <c r="P72" s="112">
        <f>県外・宿泊!P4</f>
        <v>2021</v>
      </c>
      <c r="Q72" s="112">
        <f>県外・宿泊!Q4</f>
        <v>2022</v>
      </c>
      <c r="R72" s="112">
        <f>県外・宿泊!R4</f>
        <v>2023</v>
      </c>
      <c r="S72" s="114">
        <f>県外・宿泊!S4</f>
        <v>2024</v>
      </c>
    </row>
    <row r="73" spans="2:19" ht="12.95" customHeight="1" x14ac:dyDescent="0.15">
      <c r="B73" s="36"/>
      <c r="C73" s="37"/>
      <c r="D73" s="37" t="s">
        <v>33</v>
      </c>
      <c r="E73" s="41">
        <f>県外・日帰!E73</f>
        <v>708232.15061335464</v>
      </c>
      <c r="F73" s="41">
        <f>県外・日帰!F73</f>
        <v>749643.54218208243</v>
      </c>
      <c r="G73" s="41">
        <f>県外・日帰!G73</f>
        <v>679442.82512542023</v>
      </c>
      <c r="H73" s="41">
        <f>県外・日帰!H73</f>
        <v>723964.82659994438</v>
      </c>
      <c r="I73" s="41">
        <f>県外・日帰!I73</f>
        <v>656774</v>
      </c>
      <c r="J73" s="41">
        <f>県外・日帰!J73</f>
        <v>688479</v>
      </c>
      <c r="K73" s="41">
        <f>県外・日帰!K73</f>
        <v>692559</v>
      </c>
      <c r="L73" s="41">
        <f>県外・日帰!L73</f>
        <v>696679</v>
      </c>
      <c r="M73" s="41">
        <f>県外・日帰!M73</f>
        <v>742460</v>
      </c>
      <c r="N73" s="41">
        <f>県外・日帰!N73</f>
        <v>769273</v>
      </c>
      <c r="O73" s="41">
        <f>県外・日帰!O73</f>
        <v>347528</v>
      </c>
      <c r="P73" s="41">
        <f>県外・日帰!P73</f>
        <v>331457</v>
      </c>
      <c r="Q73" s="41">
        <f>県外・日帰!Q73</f>
        <v>607110</v>
      </c>
      <c r="R73" s="118">
        <f>県外・日帰!R73</f>
        <v>705640</v>
      </c>
      <c r="S73" s="42">
        <f>県外・日帰!S73</f>
        <v>774400</v>
      </c>
    </row>
    <row r="74" spans="2:19" ht="12.95" customHeight="1" x14ac:dyDescent="0.15">
      <c r="B74" s="36"/>
      <c r="C74" s="37"/>
      <c r="D74" s="40" t="s">
        <v>59</v>
      </c>
      <c r="E74" s="41">
        <f>県外・日帰!E74</f>
        <v>49547.137043352792</v>
      </c>
      <c r="F74" s="41">
        <f>県外・日帰!F74</f>
        <v>45190.98904107733</v>
      </c>
      <c r="G74" s="41">
        <f>県外・日帰!G74</f>
        <v>51842.625997523362</v>
      </c>
      <c r="H74" s="41">
        <f>県外・日帰!H74</f>
        <v>59860.578879089728</v>
      </c>
      <c r="I74" s="41">
        <f>県外・日帰!I74</f>
        <v>55056</v>
      </c>
      <c r="J74" s="41">
        <f>県外・日帰!J74</f>
        <v>54875</v>
      </c>
      <c r="K74" s="41">
        <f>県外・日帰!K74</f>
        <v>58595</v>
      </c>
      <c r="L74" s="41">
        <f>県外・日帰!L74</f>
        <v>61759</v>
      </c>
      <c r="M74" s="41">
        <f>県外・日帰!M74</f>
        <v>50231</v>
      </c>
      <c r="N74" s="41">
        <f>県外・日帰!N74</f>
        <v>66486</v>
      </c>
      <c r="O74" s="41">
        <f>県外・日帰!O74</f>
        <v>36298</v>
      </c>
      <c r="P74" s="41">
        <f>県外・日帰!P74</f>
        <v>32086</v>
      </c>
      <c r="Q74" s="41">
        <f>県外・日帰!Q74</f>
        <v>47562</v>
      </c>
      <c r="R74" s="118">
        <f>県外・日帰!R74</f>
        <v>55150</v>
      </c>
      <c r="S74" s="42">
        <f>県外・日帰!S74</f>
        <v>66687</v>
      </c>
    </row>
    <row r="75" spans="2:19" ht="12.95" customHeight="1" x14ac:dyDescent="0.15">
      <c r="B75" s="36"/>
      <c r="C75" s="37"/>
      <c r="D75" s="40" t="s">
        <v>60</v>
      </c>
      <c r="E75" s="41">
        <f>県外・日帰!E75</f>
        <v>33635.966490844803</v>
      </c>
      <c r="F75" s="41">
        <f>県外・日帰!F75</f>
        <v>27108.539512079242</v>
      </c>
      <c r="G75" s="41">
        <f>県外・日帰!G75</f>
        <v>27610.277747335465</v>
      </c>
      <c r="H75" s="41">
        <f>県外・日帰!H75</f>
        <v>25512.628423133363</v>
      </c>
      <c r="I75" s="41">
        <f>県外・日帰!I75</f>
        <v>30378</v>
      </c>
      <c r="J75" s="41">
        <f>県外・日帰!J75</f>
        <v>26418</v>
      </c>
      <c r="K75" s="41">
        <f>県外・日帰!K75</f>
        <v>30084</v>
      </c>
      <c r="L75" s="41">
        <f>県外・日帰!L75</f>
        <v>30516</v>
      </c>
      <c r="M75" s="41">
        <f>県外・日帰!M75</f>
        <v>64730.877289515854</v>
      </c>
      <c r="N75" s="41">
        <f>県外・日帰!N75</f>
        <v>64467.67623855672</v>
      </c>
      <c r="O75" s="41">
        <f>県外・日帰!O75</f>
        <v>25471.103300754516</v>
      </c>
      <c r="P75" s="41">
        <f>県外・日帰!P75</f>
        <v>24601.532364451719</v>
      </c>
      <c r="Q75" s="41">
        <f>県外・日帰!Q75</f>
        <v>44729.276530184121</v>
      </c>
      <c r="R75" s="118">
        <f>県外・日帰!R75</f>
        <v>56452.637536023547</v>
      </c>
      <c r="S75" s="42">
        <f>県外・日帰!S75</f>
        <v>61265.186896025203</v>
      </c>
    </row>
    <row r="76" spans="2:19" ht="12.95" customHeight="1" x14ac:dyDescent="0.15">
      <c r="B76" s="36"/>
      <c r="C76" s="37"/>
      <c r="D76" s="40" t="s">
        <v>61</v>
      </c>
      <c r="E76" s="41">
        <f>県外・日帰!E76</f>
        <v>45645.487362642772</v>
      </c>
      <c r="F76" s="41">
        <f>県外・日帰!F76</f>
        <v>44985.548607260011</v>
      </c>
      <c r="G76" s="41">
        <f>県外・日帰!G76</f>
        <v>50254.234412131191</v>
      </c>
      <c r="H76" s="41">
        <f>県外・日帰!H76</f>
        <v>49685.341365756976</v>
      </c>
      <c r="I76" s="41">
        <f>県外・日帰!I76</f>
        <v>40856</v>
      </c>
      <c r="J76" s="41">
        <f>県外・日帰!J76</f>
        <v>40604</v>
      </c>
      <c r="K76" s="41">
        <f>県外・日帰!K76</f>
        <v>40608</v>
      </c>
      <c r="L76" s="41">
        <f>県外・日帰!L76</f>
        <v>34033</v>
      </c>
      <c r="M76" s="41">
        <f>県外・日帰!M76</f>
        <v>44342</v>
      </c>
      <c r="N76" s="41">
        <f>県外・日帰!N76</f>
        <v>46084</v>
      </c>
      <c r="O76" s="41">
        <f>県外・日帰!O76</f>
        <v>20827</v>
      </c>
      <c r="P76" s="41">
        <f>県外・日帰!P76</f>
        <v>38370</v>
      </c>
      <c r="Q76" s="41">
        <f>県外・日帰!Q76</f>
        <v>31627</v>
      </c>
      <c r="R76" s="118">
        <f>県外・日帰!R76</f>
        <v>42966</v>
      </c>
      <c r="S76" s="42">
        <f>県外・日帰!S76</f>
        <v>43138</v>
      </c>
    </row>
    <row r="77" spans="2:19" ht="12.95" customHeight="1" x14ac:dyDescent="0.15">
      <c r="B77" s="36"/>
      <c r="C77" s="37"/>
      <c r="D77" s="40" t="s">
        <v>62</v>
      </c>
      <c r="E77" s="41">
        <f>県外・日帰!E77</f>
        <v>41479.086853723289</v>
      </c>
      <c r="F77" s="41">
        <f>県外・日帰!F77</f>
        <v>37260.526462761409</v>
      </c>
      <c r="G77" s="41">
        <f>県外・日帰!G77</f>
        <v>38100.328890430981</v>
      </c>
      <c r="H77" s="41">
        <f>県外・日帰!H77</f>
        <v>45304.013747579942</v>
      </c>
      <c r="I77" s="41">
        <f>県外・日帰!I77</f>
        <v>33288</v>
      </c>
      <c r="J77" s="41">
        <f>県外・日帰!J77</f>
        <v>38244</v>
      </c>
      <c r="K77" s="41">
        <f>県外・日帰!K77</f>
        <v>35130</v>
      </c>
      <c r="L77" s="41">
        <f>県外・日帰!L77</f>
        <v>38879</v>
      </c>
      <c r="M77" s="41">
        <f>県外・日帰!M77</f>
        <v>82470.565543947014</v>
      </c>
      <c r="N77" s="41">
        <f>県外・日帰!N77</f>
        <v>82135.233466995895</v>
      </c>
      <c r="O77" s="41">
        <f>県外・日帰!O77</f>
        <v>32451.534448487182</v>
      </c>
      <c r="P77" s="41">
        <f>県外・日帰!P77</f>
        <v>31343.655026789827</v>
      </c>
      <c r="Q77" s="41">
        <f>県外・日帰!Q77</f>
        <v>56987.46697525982</v>
      </c>
      <c r="R77" s="118">
        <f>県外・日帰!R77</f>
        <v>71923.649716970103</v>
      </c>
      <c r="S77" s="42">
        <f>県外・日帰!S77</f>
        <v>78055.092454140904</v>
      </c>
    </row>
    <row r="78" spans="2:19" ht="12.95" customHeight="1" x14ac:dyDescent="0.15">
      <c r="B78" s="36"/>
      <c r="C78" s="37"/>
      <c r="D78" s="40" t="s">
        <v>63</v>
      </c>
      <c r="E78" s="41">
        <f>県外・日帰!E78</f>
        <v>192220.34207003267</v>
      </c>
      <c r="F78" s="41">
        <f>県外・日帰!F78</f>
        <v>184753.02638257298</v>
      </c>
      <c r="G78" s="41">
        <f>県外・日帰!G78</f>
        <v>193629.61482763986</v>
      </c>
      <c r="H78" s="41">
        <f>県外・日帰!H78</f>
        <v>196704.37004980128</v>
      </c>
      <c r="I78" s="41">
        <f>県外・日帰!I78</f>
        <v>181172</v>
      </c>
      <c r="J78" s="41">
        <f>県外・日帰!J78</f>
        <v>188931</v>
      </c>
      <c r="K78" s="41">
        <f>県外・日帰!K78</f>
        <v>188313</v>
      </c>
      <c r="L78" s="41">
        <f>県外・日帰!L78</f>
        <v>201084</v>
      </c>
      <c r="M78" s="41">
        <f>県外・日帰!M78</f>
        <v>118944</v>
      </c>
      <c r="N78" s="41">
        <f>県外・日帰!N78</f>
        <v>118044</v>
      </c>
      <c r="O78" s="41">
        <f>県外・日帰!O78</f>
        <v>57001</v>
      </c>
      <c r="P78" s="41">
        <f>県外・日帰!P78</f>
        <v>48187</v>
      </c>
      <c r="Q78" s="41">
        <f>県外・日帰!Q78</f>
        <v>102028</v>
      </c>
      <c r="R78" s="118">
        <f>県外・日帰!R78</f>
        <v>125808</v>
      </c>
      <c r="S78" s="42">
        <f>県外・日帰!S78</f>
        <v>130927</v>
      </c>
    </row>
    <row r="79" spans="2:19" ht="12.95" customHeight="1" x14ac:dyDescent="0.15">
      <c r="B79" s="36"/>
      <c r="C79" s="37"/>
      <c r="D79" s="40" t="s">
        <v>13</v>
      </c>
      <c r="E79" s="41">
        <f>県外・日帰!E79</f>
        <v>124657.46030644223</v>
      </c>
      <c r="F79" s="41">
        <f>県外・日帰!F79</f>
        <v>111005.52937755837</v>
      </c>
      <c r="G79" s="41">
        <f>県外・日帰!G79</f>
        <v>115914.12026208284</v>
      </c>
      <c r="H79" s="41">
        <f>県外・日帰!H79</f>
        <v>130812.76998195123</v>
      </c>
      <c r="I79" s="41">
        <f>県外・日帰!I79</f>
        <v>95208</v>
      </c>
      <c r="J79" s="41">
        <f>県外・日帰!J79</f>
        <v>115523</v>
      </c>
      <c r="K79" s="41">
        <f>県外・日帰!K79</f>
        <v>121745</v>
      </c>
      <c r="L79" s="41">
        <f>県外・日帰!L79</f>
        <v>120455</v>
      </c>
      <c r="M79" s="41">
        <f>県外・日帰!M79</f>
        <v>84073</v>
      </c>
      <c r="N79" s="41">
        <f>県外・日帰!N79</f>
        <v>86788</v>
      </c>
      <c r="O79" s="41">
        <f>県外・日帰!O79</f>
        <v>44629</v>
      </c>
      <c r="P79" s="41">
        <f>県外・日帰!P79</f>
        <v>38242</v>
      </c>
      <c r="Q79" s="41">
        <f>県外・日帰!Q79</f>
        <v>82258</v>
      </c>
      <c r="R79" s="118">
        <f>県外・日帰!R79</f>
        <v>88521</v>
      </c>
      <c r="S79" s="42">
        <f>県外・日帰!S79</f>
        <v>94946</v>
      </c>
    </row>
    <row r="80" spans="2:19" ht="12.95" customHeight="1" x14ac:dyDescent="0.15">
      <c r="B80" s="36"/>
      <c r="C80" s="37"/>
      <c r="D80" s="40" t="s">
        <v>64</v>
      </c>
      <c r="E80" s="41">
        <f>県外・日帰!E80</f>
        <v>81247.815736707285</v>
      </c>
      <c r="F80" s="41">
        <f>県外・日帰!F80</f>
        <v>135668.30281116188</v>
      </c>
      <c r="G80" s="41">
        <f>県外・日帰!G80</f>
        <v>85001.680228681289</v>
      </c>
      <c r="H80" s="41">
        <f>県外・日帰!H80</f>
        <v>111725.16303058485</v>
      </c>
      <c r="I80" s="41">
        <f>県外・日帰!I80</f>
        <v>96635</v>
      </c>
      <c r="J80" s="41">
        <f>県外・日帰!J80</f>
        <v>88394</v>
      </c>
      <c r="K80" s="41">
        <f>県外・日帰!K80</f>
        <v>100912</v>
      </c>
      <c r="L80" s="41">
        <f>県外・日帰!L80</f>
        <v>87823</v>
      </c>
      <c r="M80" s="41">
        <f>県外・日帰!M80</f>
        <v>84670</v>
      </c>
      <c r="N80" s="41">
        <f>県外・日帰!N80</f>
        <v>91437</v>
      </c>
      <c r="O80" s="41">
        <f>県外・日帰!O80</f>
        <v>45266</v>
      </c>
      <c r="P80" s="41">
        <f>県外・日帰!P80</f>
        <v>38121</v>
      </c>
      <c r="Q80" s="41">
        <f>県外・日帰!Q80</f>
        <v>72214</v>
      </c>
      <c r="R80" s="118">
        <f>県外・日帰!R80</f>
        <v>77834</v>
      </c>
      <c r="S80" s="42">
        <f>県外・日帰!S80</f>
        <v>85716</v>
      </c>
    </row>
    <row r="81" spans="2:19" ht="12.95" customHeight="1" x14ac:dyDescent="0.15">
      <c r="B81" s="36"/>
      <c r="C81" s="37"/>
      <c r="D81" s="40" t="s">
        <v>17</v>
      </c>
      <c r="E81" s="41">
        <f>県外・日帰!E81</f>
        <v>38584.174496555381</v>
      </c>
      <c r="F81" s="41">
        <f>県外・日帰!F81</f>
        <v>57424.199842251517</v>
      </c>
      <c r="G81" s="41">
        <f>県外・日帰!G81</f>
        <v>26300.020009872693</v>
      </c>
      <c r="H81" s="41">
        <f>県外・日帰!H81</f>
        <v>33800.477551587574</v>
      </c>
      <c r="I81" s="41">
        <f>県外・日帰!I81</f>
        <v>49181</v>
      </c>
      <c r="J81" s="41">
        <f>県外・日帰!J81</f>
        <v>41655</v>
      </c>
      <c r="K81" s="41">
        <f>県外・日帰!K81</f>
        <v>26893</v>
      </c>
      <c r="L81" s="41">
        <f>県外・日帰!L81</f>
        <v>32534</v>
      </c>
      <c r="M81" s="41">
        <f>県外・日帰!M81</f>
        <v>35265</v>
      </c>
      <c r="N81" s="41">
        <f>県外・日帰!N81</f>
        <v>35633</v>
      </c>
      <c r="O81" s="41">
        <f>県外・日帰!O81</f>
        <v>12923</v>
      </c>
      <c r="P81" s="41">
        <f>県外・日帰!P81</f>
        <v>10179</v>
      </c>
      <c r="Q81" s="41">
        <f>県外・日帰!Q81</f>
        <v>40426</v>
      </c>
      <c r="R81" s="118">
        <f>県外・日帰!R81</f>
        <v>32170</v>
      </c>
      <c r="S81" s="42">
        <f>県外・日帰!S81</f>
        <v>35064</v>
      </c>
    </row>
    <row r="82" spans="2:19" ht="12.95" customHeight="1" x14ac:dyDescent="0.15">
      <c r="B82" s="36"/>
      <c r="C82" s="37"/>
      <c r="D82" s="40" t="s">
        <v>65</v>
      </c>
      <c r="E82" s="41">
        <f>県外・日帰!E82</f>
        <v>12003.28908542996</v>
      </c>
      <c r="F82" s="41">
        <f>県外・日帰!F82</f>
        <v>21973.714941222581</v>
      </c>
      <c r="G82" s="41">
        <f>県外・日帰!G82</f>
        <v>16847.222927063682</v>
      </c>
      <c r="H82" s="41">
        <f>県外・日帰!H82</f>
        <v>9697.5827682428571</v>
      </c>
      <c r="I82" s="41">
        <f>県外・日帰!I82</f>
        <v>9251</v>
      </c>
      <c r="J82" s="41">
        <f>県外・日帰!J82</f>
        <v>11882</v>
      </c>
      <c r="K82" s="41">
        <f>県外・日帰!K82</f>
        <v>17521</v>
      </c>
      <c r="L82" s="41">
        <f>県外・日帰!L82</f>
        <v>7550</v>
      </c>
      <c r="M82" s="41">
        <f>県外・日帰!M82</f>
        <v>6200</v>
      </c>
      <c r="N82" s="41">
        <f>県外・日帰!N82</f>
        <v>9871</v>
      </c>
      <c r="O82" s="41">
        <f>県外・日帰!O82</f>
        <v>6012</v>
      </c>
      <c r="P82" s="41">
        <f>県外・日帰!P82</f>
        <v>4610</v>
      </c>
      <c r="Q82" s="41">
        <f>県外・日帰!Q82</f>
        <v>6443</v>
      </c>
      <c r="R82" s="118">
        <f>県外・日帰!R82</f>
        <v>5662</v>
      </c>
      <c r="S82" s="42">
        <f>県外・日帰!S82</f>
        <v>13145</v>
      </c>
    </row>
    <row r="83" spans="2:19" ht="12.95" customHeight="1" x14ac:dyDescent="0.15">
      <c r="B83" s="36"/>
      <c r="C83" s="37"/>
      <c r="D83" s="40" t="s">
        <v>20</v>
      </c>
      <c r="E83" s="41">
        <f>県外・日帰!E83</f>
        <v>6918.0582842402855</v>
      </c>
      <c r="F83" s="41">
        <f>県外・日帰!F83</f>
        <v>6039.2787570277878</v>
      </c>
      <c r="G83" s="41">
        <f>県外・日帰!G83</f>
        <v>7849.3012516507424</v>
      </c>
      <c r="H83" s="41">
        <f>県外・日帰!H83</f>
        <v>9374.8548838247789</v>
      </c>
      <c r="I83" s="41">
        <f>県外・日帰!I83</f>
        <v>8663</v>
      </c>
      <c r="J83" s="41">
        <f>県外・日帰!J83</f>
        <v>5146</v>
      </c>
      <c r="K83" s="41">
        <f>県外・日帰!K83</f>
        <v>11914</v>
      </c>
      <c r="L83" s="41">
        <f>県外・日帰!L83</f>
        <v>10258</v>
      </c>
      <c r="M83" s="41">
        <f>県外・日帰!M83</f>
        <v>21759.38324930704</v>
      </c>
      <c r="N83" s="41">
        <f>県外・日帰!N83</f>
        <v>21670.907814101287</v>
      </c>
      <c r="O83" s="41">
        <f>県外・日帰!O83</f>
        <v>8562.1502706494903</v>
      </c>
      <c r="P83" s="41">
        <f>県外・日帰!P83</f>
        <v>8269.8426725175559</v>
      </c>
      <c r="Q83" s="41">
        <f>県外・日帰!Q83</f>
        <v>15035.814610257856</v>
      </c>
      <c r="R83" s="118">
        <f>県外・日帰!R83</f>
        <v>18976.640314737502</v>
      </c>
      <c r="S83" s="42">
        <f>県外・日帰!S83</f>
        <v>20594.386131191062</v>
      </c>
    </row>
    <row r="84" spans="2:19" ht="12.95" customHeight="1" x14ac:dyDescent="0.15">
      <c r="B84" s="36"/>
      <c r="C84" s="37"/>
      <c r="D84" s="40" t="s">
        <v>66</v>
      </c>
      <c r="E84" s="41">
        <f>県外・日帰!E84</f>
        <v>15433.323577362646</v>
      </c>
      <c r="F84" s="41">
        <f>県外・日帰!F84</f>
        <v>11816.531561100977</v>
      </c>
      <c r="G84" s="41">
        <f>県外・日帰!G84</f>
        <v>18153.941713371372</v>
      </c>
      <c r="H84" s="41">
        <f>県外・日帰!H84</f>
        <v>9574.1967184169298</v>
      </c>
      <c r="I84" s="41">
        <f>県外・日帰!I84</f>
        <v>8433</v>
      </c>
      <c r="J84" s="41">
        <f>県外・日帰!J84</f>
        <v>13917</v>
      </c>
      <c r="K84" s="41">
        <f>県外・日帰!K84</f>
        <v>13191</v>
      </c>
      <c r="L84" s="41">
        <f>県外・日帰!L84</f>
        <v>12194</v>
      </c>
      <c r="M84" s="41">
        <f>県外・日帰!M84</f>
        <v>25866.047898425626</v>
      </c>
      <c r="N84" s="41">
        <f>県外・日帰!N84</f>
        <v>25760.874428265848</v>
      </c>
      <c r="O84" s="41">
        <f>県外・日帰!O84</f>
        <v>10178.091284880082</v>
      </c>
      <c r="P84" s="41">
        <f>県外・日帰!P84</f>
        <v>9830.6162554766106</v>
      </c>
      <c r="Q84" s="41">
        <f>県外・日帰!Q84</f>
        <v>17873.535129409662</v>
      </c>
      <c r="R84" s="118">
        <f>県外・日帰!R84</f>
        <v>22558.115811845299</v>
      </c>
      <c r="S84" s="42">
        <f>県外・日帰!S84</f>
        <v>24481.180004264363</v>
      </c>
    </row>
    <row r="85" spans="2:19" ht="12.95" customHeight="1" x14ac:dyDescent="0.15">
      <c r="B85" s="36"/>
      <c r="C85" s="37"/>
      <c r="D85" s="40" t="s">
        <v>67</v>
      </c>
      <c r="E85" s="41">
        <f>県外・日帰!E85</f>
        <v>3392.3746884868897</v>
      </c>
      <c r="F85" s="41">
        <f>県外・日帰!F85</f>
        <v>6758.4815912371996</v>
      </c>
      <c r="G85" s="41">
        <f>県外・日帰!G85</f>
        <v>3526.9973141687619</v>
      </c>
      <c r="H85" s="41">
        <f>県外・日帰!H85</f>
        <v>3026.8785166212965</v>
      </c>
      <c r="I85" s="41">
        <f>県外・日帰!I85</f>
        <v>4557</v>
      </c>
      <c r="J85" s="41">
        <f>県外・日帰!J85</f>
        <v>4606</v>
      </c>
      <c r="K85" s="41">
        <f>県外・日帰!K85</f>
        <v>4983</v>
      </c>
      <c r="L85" s="41">
        <f>県外・日帰!L85</f>
        <v>5475</v>
      </c>
      <c r="M85" s="41">
        <f>県外・日帰!M85</f>
        <v>10329</v>
      </c>
      <c r="N85" s="41">
        <f>県外・日帰!N85</f>
        <v>7780</v>
      </c>
      <c r="O85" s="41">
        <f>県外・日帰!O85</f>
        <v>3217</v>
      </c>
      <c r="P85" s="41">
        <f>県外・日帰!P85</f>
        <v>4451</v>
      </c>
      <c r="Q85" s="41">
        <f>県外・日帰!Q85</f>
        <v>11442</v>
      </c>
      <c r="R85" s="118">
        <f>県外・日帰!R85</f>
        <v>8565</v>
      </c>
      <c r="S85" s="42">
        <f>県外・日帰!S85</f>
        <v>12885</v>
      </c>
    </row>
    <row r="86" spans="2:19" ht="12.95" customHeight="1" x14ac:dyDescent="0.15">
      <c r="B86" s="36"/>
      <c r="C86" s="37"/>
      <c r="D86" s="40" t="s">
        <v>68</v>
      </c>
      <c r="E86" s="41">
        <f>県外・日帰!E86</f>
        <v>818.02979777895007</v>
      </c>
      <c r="F86" s="41">
        <f>県外・日帰!F86</f>
        <v>402.51125496843071</v>
      </c>
      <c r="G86" s="41">
        <f>県外・日帰!G86</f>
        <v>444.24677472862743</v>
      </c>
      <c r="H86" s="41">
        <f>県外・日帰!H86</f>
        <v>227.22498449249079</v>
      </c>
      <c r="I86" s="41">
        <f>県外・日帰!I86</f>
        <v>214</v>
      </c>
      <c r="J86" s="41">
        <f>県外・日帰!J86</f>
        <v>674</v>
      </c>
      <c r="K86" s="41">
        <f>県外・日帰!K86</f>
        <v>860</v>
      </c>
      <c r="L86" s="41">
        <f>県外・日帰!L86</f>
        <v>573</v>
      </c>
      <c r="M86" s="41">
        <f>県外・日帰!M86</f>
        <v>0</v>
      </c>
      <c r="N86" s="41">
        <f>県外・日帰!N86</f>
        <v>0</v>
      </c>
      <c r="O86" s="41">
        <f>県外・日帰!O86</f>
        <v>0</v>
      </c>
      <c r="P86" s="41">
        <f>県外・日帰!P86</f>
        <v>0</v>
      </c>
      <c r="Q86" s="41">
        <f>県外・日帰!Q86</f>
        <v>0</v>
      </c>
      <c r="R86" s="118">
        <f>県外・日帰!R86</f>
        <v>0</v>
      </c>
      <c r="S86" s="42">
        <f>県外・日帰!S86</f>
        <v>0</v>
      </c>
    </row>
    <row r="87" spans="2:19" ht="12.95" customHeight="1" x14ac:dyDescent="0.15">
      <c r="B87" s="36"/>
      <c r="C87" s="37"/>
      <c r="D87" s="40" t="s">
        <v>69</v>
      </c>
      <c r="E87" s="41">
        <f>県外・日帰!E87</f>
        <v>29678.246595409582</v>
      </c>
      <c r="F87" s="41">
        <f>県外・日帰!F87</f>
        <v>15446.875346610879</v>
      </c>
      <c r="G87" s="41">
        <f>県外・日帰!G87</f>
        <v>6242.5279027833412</v>
      </c>
      <c r="H87" s="41">
        <f>県外・日帰!H87</f>
        <v>2212.2429215529114</v>
      </c>
      <c r="I87" s="41">
        <f>県外・日帰!I87</f>
        <v>8890</v>
      </c>
      <c r="J87" s="41">
        <f>県外・日帰!J87</f>
        <v>5683</v>
      </c>
      <c r="K87" s="41">
        <f>県外・日帰!K87</f>
        <v>1654</v>
      </c>
      <c r="L87" s="41">
        <f>県外・日帰!L87</f>
        <v>6245</v>
      </c>
      <c r="M87" s="41">
        <f>県外・日帰!M87</f>
        <v>13246.963188918158</v>
      </c>
      <c r="N87" s="41">
        <f>県外・日帰!N87</f>
        <v>13193.099951166165</v>
      </c>
      <c r="O87" s="41">
        <f>県外・日帰!O87</f>
        <v>5212.5783232799831</v>
      </c>
      <c r="P87" s="41">
        <f>県外・日帰!P87</f>
        <v>5034.6234636256713</v>
      </c>
      <c r="Q87" s="41">
        <f>県外・日帰!Q87</f>
        <v>9153.7007448879231</v>
      </c>
      <c r="R87" s="118">
        <f>県外・日帰!R87</f>
        <v>11552.848388139568</v>
      </c>
      <c r="S87" s="42">
        <f>県外・日帰!S87</f>
        <v>12537.720938710099</v>
      </c>
    </row>
    <row r="88" spans="2:19" ht="12.95" customHeight="1" x14ac:dyDescent="0.15">
      <c r="B88" s="36"/>
      <c r="C88" s="37"/>
      <c r="D88" s="40" t="s">
        <v>28</v>
      </c>
      <c r="E88" s="41">
        <f>県外・日帰!E88</f>
        <v>2262.9409521688863</v>
      </c>
      <c r="F88" s="41">
        <f>県外・日帰!F88</f>
        <v>2542.1468216378657</v>
      </c>
      <c r="G88" s="41">
        <f>県外・日帰!G88</f>
        <v>5697.0081511458375</v>
      </c>
      <c r="H88" s="41">
        <f>県外・日帰!H88</f>
        <v>2961.7426702995131</v>
      </c>
      <c r="I88" s="41">
        <f>県外・日帰!I88</f>
        <v>460</v>
      </c>
      <c r="J88" s="41">
        <f>県外・日帰!J88</f>
        <v>4390</v>
      </c>
      <c r="K88" s="41">
        <f>県外・日帰!K88</f>
        <v>1629</v>
      </c>
      <c r="L88" s="41">
        <f>県外・日帰!L88</f>
        <v>7038</v>
      </c>
      <c r="M88" s="41">
        <f>県外・日帰!M88</f>
        <v>14929.08357463667</v>
      </c>
      <c r="N88" s="41">
        <f>県外・日帰!N88</f>
        <v>14868.380697567251</v>
      </c>
      <c r="O88" s="41">
        <f>県外・日帰!O88</f>
        <v>5874.4797821048069</v>
      </c>
      <c r="P88" s="41">
        <f>県外・日帰!P88</f>
        <v>5673.9279322654083</v>
      </c>
      <c r="Q88" s="41">
        <f>県外・日帰!Q88</f>
        <v>10316.052176544628</v>
      </c>
      <c r="R88" s="118">
        <f>県外・日帰!R88</f>
        <v>13019.847390828869</v>
      </c>
      <c r="S88" s="42">
        <f>県外・日帰!S88</f>
        <v>14129.780619157995</v>
      </c>
    </row>
    <row r="89" spans="2:19" ht="12.95" customHeight="1" x14ac:dyDescent="0.15">
      <c r="B89" s="36"/>
      <c r="C89" s="37"/>
      <c r="D89" s="40" t="s">
        <v>70</v>
      </c>
      <c r="E89" s="41">
        <f>県外・日帰!E89</f>
        <v>30708.41727217782</v>
      </c>
      <c r="F89" s="41">
        <f>県外・日帰!F89</f>
        <v>41267.339871556855</v>
      </c>
      <c r="G89" s="41">
        <f>県外・日帰!G89</f>
        <v>32028.676714812129</v>
      </c>
      <c r="H89" s="41">
        <f>県外・日帰!H89</f>
        <v>33484.760107009533</v>
      </c>
      <c r="I89" s="41">
        <f>県外・日帰!I89</f>
        <v>34531</v>
      </c>
      <c r="J89" s="41">
        <f>県外・日帰!J89</f>
        <v>47536</v>
      </c>
      <c r="K89" s="41">
        <f>県外・日帰!K89</f>
        <v>38528</v>
      </c>
      <c r="L89" s="41">
        <f>県外・日帰!L89</f>
        <v>40261</v>
      </c>
      <c r="M89" s="41">
        <f>県外・日帰!M89</f>
        <v>85402.079255249642</v>
      </c>
      <c r="N89" s="41">
        <f>県外・日帰!N89</f>
        <v>85054.827403346833</v>
      </c>
      <c r="O89" s="41">
        <f>県外・日帰!O89</f>
        <v>33605.062589843939</v>
      </c>
      <c r="P89" s="41">
        <f>県外・日帰!P89</f>
        <v>32457.802284873203</v>
      </c>
      <c r="Q89" s="41">
        <f>県外・日帰!Q89</f>
        <v>59013.153833455988</v>
      </c>
      <c r="R89" s="118">
        <f>県外・日帰!R89</f>
        <v>74480.260841455107</v>
      </c>
      <c r="S89" s="42">
        <f>県外・日帰!S89</f>
        <v>80829.65295651037</v>
      </c>
    </row>
    <row r="90" spans="2:19" ht="12.95" customHeight="1" x14ac:dyDescent="0.15">
      <c r="B90" s="36"/>
      <c r="C90" s="37"/>
      <c r="D90" s="40"/>
      <c r="E90" s="41"/>
      <c r="F90" s="41"/>
      <c r="G90" s="41"/>
      <c r="H90" s="41"/>
      <c r="I90" s="41"/>
      <c r="J90" s="41"/>
      <c r="K90" s="41"/>
      <c r="L90" s="41"/>
      <c r="M90" s="41"/>
      <c r="N90" s="41"/>
      <c r="O90" s="41"/>
      <c r="P90" s="41"/>
      <c r="Q90" s="41"/>
      <c r="R90" s="118"/>
      <c r="S90" s="42"/>
    </row>
    <row r="91" spans="2:19" ht="12.95" customHeight="1" x14ac:dyDescent="0.15">
      <c r="B91" s="43"/>
      <c r="C91" s="44"/>
      <c r="D91" s="44" t="s">
        <v>71</v>
      </c>
      <c r="E91" s="46">
        <f>県外・日帰!E91</f>
        <v>360754.193543587</v>
      </c>
      <c r="F91" s="46">
        <f>県外・日帰!F91</f>
        <v>335151.16031664412</v>
      </c>
      <c r="G91" s="46">
        <f>県外・日帰!G91</f>
        <v>313159.50636559789</v>
      </c>
      <c r="H91" s="46">
        <f>県外・日帰!H91</f>
        <v>342610.3335412984</v>
      </c>
      <c r="I91" s="46">
        <f>県外・日帰!I91</f>
        <v>336226</v>
      </c>
      <c r="J91" s="46">
        <f>県外・日帰!J91</f>
        <v>327225</v>
      </c>
      <c r="K91" s="46">
        <f>県外・日帰!K91</f>
        <v>373950</v>
      </c>
      <c r="L91" s="46">
        <f>県外・日帰!L91</f>
        <v>395968</v>
      </c>
      <c r="M91" s="46">
        <f>県外・日帰!M91</f>
        <v>415858</v>
      </c>
      <c r="N91" s="46">
        <f>県外・日帰!N91</f>
        <v>488517</v>
      </c>
      <c r="O91" s="46">
        <f>県外・日帰!O91</f>
        <v>226798</v>
      </c>
      <c r="P91" s="46">
        <f>県外・日帰!P91</f>
        <v>225744</v>
      </c>
      <c r="Q91" s="46">
        <f>県外・日帰!Q91</f>
        <v>402553</v>
      </c>
      <c r="R91" s="46">
        <f>県外・日帰!R91</f>
        <v>476737</v>
      </c>
      <c r="S91" s="47">
        <f>県外・日帰!S91</f>
        <v>568880</v>
      </c>
    </row>
  </sheetData>
  <sheetProtection sheet="1"/>
  <phoneticPr fontId="9"/>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入力・結果</vt:lpstr>
      <vt:lpstr>県外・宿泊</vt:lpstr>
      <vt:lpstr>県外・日帰</vt:lpstr>
      <vt:lpstr>県内・宿泊</vt:lpstr>
      <vt:lpstr>県内・日帰</vt:lpstr>
      <vt:lpstr>入力・結果!Print_Area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大川 篤志</dc:creator>
  <cp:lastModifiedBy>吉野 哲也</cp:lastModifiedBy>
  <cp:lastPrinted>2017-12-04T04:52:22Z</cp:lastPrinted>
  <dcterms:created xsi:type="dcterms:W3CDTF">2016-11-07T05:19:35Z</dcterms:created>
  <dcterms:modified xsi:type="dcterms:W3CDTF">2025-10-08T05:43:58Z</dcterms:modified>
</cp:coreProperties>
</file>