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各課フォルダ\024財務課\004 財政\01財政一般\01県照会\R01(H31)\27＿H29財政状況資料集\01回答\"/>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<sst xmlns="http://schemas.openxmlformats.org/spreadsheetml/2006/main" count="1115" uniqueCount="610">
  <si>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</si>
  <si>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</si>
  <si>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</si>
  <si>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</si>
  <si>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</si>
  <si>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</si>
  <si>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</si>
  <si>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</si>
  <si>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</si>
  <si>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</si>
  <si>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</si>
  <si>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</si>
  <si>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</si>
  <si>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</si>
  <si>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</si>
  <si>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</si>
  <si>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</si>
  <si>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</si>
  <si>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</si>
  <si>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</si>
  <si>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</si>
  <si>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</si>
  <si>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</si>
  <si>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</si>
  <si>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</si>
  <si>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</si>
  <si>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</si>
  <si>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</si>
  <si>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</si>
  <si>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</si>
  <si>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</si>
  <si>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</si>
  <si>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</si>
  <si>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</si>
  <si>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</si>
  <si>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</si>
  <si>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</si>
  <si>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</si>
  <si>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</si>
  <si>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</si>
  <si>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</si>
  <si>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</si>
  <si>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</si>
  <si>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</si>
  <si>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</si>
  <si>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</si>
  <si>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</si>
  <si>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</si>
  <si>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</si>
  <si>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</si>
  <si>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</si>
  <si>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</si>
  <si>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</si>
  <si>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</si>
  <si>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</si>
  <si>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</si>
  <si>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</si>
  <si>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</si>
  <si>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</si>
  <si>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</si>
  <si>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</si>
  <si>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</si>
  <si>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</si>
  <si>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</si>
  <si>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</si>
  <si>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</si>
  <si>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</si>
  <si>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</si>
  <si>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</si>
  <si>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</si>
  <si>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</si>
  <si>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</si>
  <si>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</si>
  <si>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</si>
  <si>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</si>
  <si>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</si>
  <si>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</si>
  <si>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</si>
  <si>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</si>
  <si>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</si>
  <si>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</si>
  <si>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</si>
  <si>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</si>
  <si>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</si>
  <si>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</si>
  <si>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</si>
  <si>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</si>
  <si>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</si>
  <si>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</si>
  <si>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</si>
  <si>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</si>
  <si>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</si>
  <si>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</si>
  <si>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</si>
  <si>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</si>
  <si>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</si>
  <si>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</si>
  <si>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</si>
  <si>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</si>
  <si>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</si>
  <si>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</si>
  <si>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</si>
  <si>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</si>
  <si>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</si>
  <si>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</si>
  <si>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</si>
  <si>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</si>
  <si>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</si>
  <si>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</si>
  <si>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</si>
  <si>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</si>
  <si>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</si>
  <si>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</si>
  <si>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</si>
  <si>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</si>
  <si>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</si>
  <si>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</si>
  <si>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</si>
  <si>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</si>
  <si>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</si>
  <si>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</si>
  <si>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</si>
  <si>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</si>
  <si>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</si>
  <si>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</si>
  <si>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</si>
  <si>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</si>
  <si>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</si>
  <si>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</si>
  <si>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</si>
  <si>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</si>
  <si>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</si>
  <si>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</si>
  <si>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</si>
  <si>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</si>
  <si>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</si>
  <si>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</si>
  <si>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</si>
  <si>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</si>
  <si>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</si>
  <si>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</si>
  <si>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</si>
  <si>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</si>
  <si>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</si>
  <si>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</si>
  <si>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</si>
  <si>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</si>
  <si>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</si>
  <si>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</si>
  <si>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</si>
  <si>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</si>
  <si>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</si>
  <si>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</si>
  <si>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</si>
  <si>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</si>
  <si>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</si>
  <si>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</si>
  <si>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</si>
  <si>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</si>
  <si>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</si>
  <si>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</si>
  <si>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</si>
  <si>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</si>
  <si>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</si>
  <si>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</si>
  <si>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</si>
  <si>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</si>
  <si>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</si>
  <si>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</si>
  <si>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</si>
  <si>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</si>
  <si>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</si>
  <si>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</si>
  <si>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</si>
  <si>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</si>
  <si>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</si>
  <si>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</si>
  <si>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</si>
  <si>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</si>
  <si>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</si>
  <si>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</si>
  <si>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</si>
  <si>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</si>
  <si>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</si>
  <si>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</si>
  <si>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</si>
  <si>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</si>
  <si>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</si>
  <si>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</si>
  <si>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</si>
  <si>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</si>
  <si>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</si>
  <si>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</si>
  <si>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</si>
  <si>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</si>
  <si>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</si>
  <si>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</si>
  <si>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</si>
  <si>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</si>
  <si>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</si>
  <si>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</si>
  <si>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</si>
  <si>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</si>
  <si>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</si>
  <si>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</si>
  <si>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</si>
  <si>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</si>
  <si>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鳥取県大山町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</si>
  <si>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</si>
  <si>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</si>
  <si>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</si>
  <si>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</si>
  <si>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</si>
  <si>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</si>
  <si>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</si>
  <si>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</si>
  <si>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</si>
  <si>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</si>
  <si>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</si>
  <si>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</si>
  <si>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</si>
  <si>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</si>
  <si>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</si>
  <si>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</si>
  <si>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</si>
  <si>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</si>
  <si>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</si>
  <si>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</si>
  <si>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</si>
  <si>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</si>
  <si>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</si>
  <si>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</si>
  <si>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</si>
  <si>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</si>
  <si>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</si>
  <si>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</si>
  <si>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</si>
  <si>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</si>
  <si>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</si>
  <si>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</si>
  <si>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</si>
  <si>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</si>
  <si>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</si>
  <si>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</si>
  <si>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</si>
  <si>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</si>
  <si>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</si>
  <si>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</si>
  <si>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</si>
  <si>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</si>
  <si>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</si>
  <si>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</si>
  <si>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</si>
  <si>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</si>
  <si>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</si>
  <si>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</si>
  <si>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</si>
  <si>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</si>
  <si>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</si>
  <si>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</si>
  <si>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</si>
  <si>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</si>
  <si>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</si>
  <si>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</si>
  <si>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</si>
  <si>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</si>
  <si>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</si>
  <si>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</si>
  <si>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</si>
  <si>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</si>
  <si>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</si>
  <si>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</si>
  <si>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</si>
  <si>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</si>
  <si>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</si>
  <si>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</si>
  <si>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</si>
  <si>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</si>
  <si>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</si>
  <si>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</si>
  <si>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</si>
  <si>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</si>
  <si>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</si>
  <si>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</si>
  <si>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</si>
  <si>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</si>
  <si>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</si>
  <si>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</si>
  <si>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</si>
  <si>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</si>
  <si>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</si>
  <si>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</si>
  <si>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</si>
  <si>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</si>
  <si>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</si>
  <si>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</si>
  <si>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</si>
  <si>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</si>
  <si>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</si>
  <si>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</si>
  <si>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</si>
  <si>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</si>
  <si>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</si>
  <si>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</si>
  <si>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</si>
  <si>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</si>
  <si>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</si>
  <si>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</si>
  <si>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</si>
  <si>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</si>
  <si>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</si>
  <si>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</si>
  <si>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</si>
  <si>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</si>
  <si>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</si>
  <si>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</si>
  <si>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</si>
  <si>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</si>
  <si>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</si>
  <si>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</si>
  <si>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</si>
  <si>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</si>
  <si>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</si>
  <si>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</si>
  <si>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</si>
  <si>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</si>
  <si>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</si>
  <si>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</si>
  <si>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</si>
  <si>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</si>
  <si>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</si>
  <si>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</si>
  <si>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</si>
  <si>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</si>
  <si>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</si>
  <si>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</si>
  <si>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</si>
  <si>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</si>
  <si>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</si>
  <si>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</si>
  <si>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</si>
  <si>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</si>
  <si>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</si>
  <si>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</si>
  <si>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</si>
  <si>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</si>
  <si>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</si>
  <si>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</si>
  <si>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</si>
  <si>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</si>
  <si>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</si>
  <si>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</si>
  <si>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</si>
  <si>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</si>
  <si>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</si>
  <si>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</si>
  <si>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</si>
  <si>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鳥取県大山町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</si>
  <si>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</si>
  <si>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</si>
  <si>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</si>
  <si>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</si>
  <si>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</si>
  <si>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</si>
  <si>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</si>
  <si>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</si>
  <si>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</si>
  <si>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</si>
  <si>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</si>
  <si>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</si>
  <si>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</si>
  <si>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</si>
  <si>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</si>
  <si>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</si>
  <si>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</si>
  <si>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</si>
  <si>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</si>
  <si>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</si>
  <si>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</si>
  <si>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</si>
  <si>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</si>
  <si>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</si>
  <si>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</si>
  <si>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</si>
  <si>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</si>
  <si>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</si>
  <si>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</si>
  <si>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</si>
  <si>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</si>
  <si>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</si>
  <si>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</si>
  <si>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</si>
  <si>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</si>
  <si>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</si>
  <si>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</si>
  <si>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</si>
  <si>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</si>
  <si>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</si>
  <si>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</si>
  <si>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</si>
  <si>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</si>
  <si>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</si>
  <si>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</si>
  <si>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夕陽の丘神田特別会計</t>
    <phoneticPr fontId="5"/>
  </si>
  <si>
    <t>-</t>
    <phoneticPr fontId="5"/>
  </si>
  <si>
    <t>法非適用企業</t>
    <phoneticPr fontId="5"/>
  </si>
  <si>
    <t>農業集落排水事業特別会計</t>
    <phoneticPr fontId="5"/>
  </si>
  <si>
    <t>法非適用企業</t>
    <phoneticPr fontId="5"/>
  </si>
  <si>
    <t>公共下水道事業特別会計</t>
    <phoneticPr fontId="5"/>
  </si>
  <si>
    <t>風力発電事業特別会計</t>
    <phoneticPr fontId="5"/>
  </si>
  <si>
    <t>温泉事業特別会計</t>
    <phoneticPr fontId="5"/>
  </si>
  <si>
    <t>法非適用企業</t>
    <phoneticPr fontId="5"/>
  </si>
  <si>
    <t>索道事業特別会計</t>
    <phoneticPr fontId="5"/>
  </si>
  <si>
    <t>-</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</si>
  <si>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</si>
  <si>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</si>
  <si>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</si>
  <si>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</si>
  <si>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</si>
  <si>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</si>
  <si>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</si>
  <si>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</si>
  <si>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</si>
  <si>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</si>
  <si>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</si>
  <si>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</si>
  <si>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</si>
  <si>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</si>
  <si>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</si>
  <si>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</si>
  <si>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</si>
  <si>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</si>
  <si>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</si>
  <si>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</si>
  <si>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</si>
  <si>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</si>
  <si>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</si>
  <si>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</si>
  <si>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</si>
  <si>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</si>
  <si>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</si>
  <si>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</si>
  <si>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</si>
  <si>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</si>
  <si>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</si>
  <si>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</si>
  <si>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</si>
  <si>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</si>
  <si>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</si>
  <si>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</si>
  <si>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</si>
  <si>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</si>
  <si>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</si>
  <si>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</si>
  <si>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</si>
  <si>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</si>
  <si>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</si>
  <si>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</si>
  <si>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</si>
  <si>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</si>
  <si>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</si>
  <si>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</si>
  <si>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</si>
  <si>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</si>
  <si>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</si>
  <si>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</si>
  <si>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</si>
  <si>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</si>
  <si>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</si>
  <si>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</si>
  <si>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</si>
  <si>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</si>
  <si>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</si>
  <si>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</si>
  <si>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</si>
  <si>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</si>
  <si>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</si>
  <si>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</si>
  <si>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</si>
  <si>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</si>
  <si>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</si>
  <si>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</si>
  <si>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</si>
  <si>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</si>
  <si>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</si>
  <si>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</si>
  <si>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</si>
  <si>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</si>
  <si>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</si>
  <si>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</si>
  <si>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</si>
  <si>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</si>
  <si>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</si>
  <si>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</si>
  <si>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</si>
  <si>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</si>
  <si>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</si>
  <si>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</si>
  <si>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</si>
  <si>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</si>
  <si>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</si>
  <si>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</si>
  <si>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</si>
  <si>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</si>
  <si>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</si>
  <si>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</si>
  <si>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</si>
  <si>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</si>
  <si>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</si>
  <si>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</si>
  <si>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</si>
  <si>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</si>
  <si>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</si>
  <si>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</si>
  <si>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</si>
  <si>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</si>
  <si>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</si>
  <si>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</si>
  <si>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</si>
  <si>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</si>
  <si>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</si>
  <si>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</si>
  <si>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</si>
  <si>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</si>
  <si>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</si>
  <si>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</si>
  <si>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</si>
  <si>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</si>
  <si>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</si>
  <si>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</si>
  <si>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</si>
  <si>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</si>
  <si>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</si>
  <si>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</si>
  <si>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</si>
  <si>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</si>
  <si>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</si>
  <si>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</si>
  <si>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</si>
  <si>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</si>
  <si>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</si>
  <si>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</si>
  <si>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</si>
  <si>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</si>
  <si>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</si>
  <si>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</si>
  <si>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</si>
  <si>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</si>
  <si>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</si>
  <si>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</si>
  <si>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</si>
  <si>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</si>
  <si>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</si>
  <si>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</si>
  <si>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</si>
  <si>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</si>
  <si>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</si>
  <si>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</si>
  <si>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</si>
  <si>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</si>
  <si>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</si>
  <si>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</si>
  <si>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</si>
  <si>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</si>
  <si>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</si>
  <si>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</si>
  <si>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</si>
  <si>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</si>
  <si>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1.21</t>
  </si>
  <si>
    <t>一般会計</t>
  </si>
  <si>
    <t>水道事業会計</t>
  </si>
  <si>
    <t>国民健康保険特別会計</t>
  </si>
  <si>
    <t>介護保険特別会計</t>
  </si>
  <si>
    <t>▲ 0.04</t>
  </si>
  <si>
    <t>宅地造成事業特別会計</t>
  </si>
  <si>
    <t>風力発電事業特別会計</t>
  </si>
  <si>
    <t>開拓専用水道特別会計</t>
  </si>
  <si>
    <t>後期高齢者医療特別会計</t>
  </si>
  <si>
    <t>その他会計（赤字）</t>
  </si>
  <si>
    <t>その他会計（黒字）</t>
  </si>
  <si>
    <t>-</t>
    <phoneticPr fontId="2"/>
  </si>
  <si>
    <t>-</t>
    <phoneticPr fontId="2"/>
  </si>
  <si>
    <t>-</t>
    <phoneticPr fontId="2"/>
  </si>
  <si>
    <t>鳥取県町村総合事務組合　</t>
    <rPh sb="0" eb="3">
      <t>トットリケン</t>
    </rPh>
    <rPh sb="3" eb="5">
      <t>チョウソン</t>
    </rPh>
    <rPh sb="5" eb="7">
      <t>ソウゴウ</t>
    </rPh>
    <rPh sb="7" eb="9">
      <t>ジム</t>
    </rPh>
    <rPh sb="9" eb="11">
      <t>クミアイ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</si>
  <si>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</si>
  <si>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</si>
  <si>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大山恵みの里公社</t>
    <rPh sb="0" eb="2">
      <t>ダイセン</t>
    </rPh>
    <rPh sb="2" eb="3">
      <t>メグ</t>
    </rPh>
    <rPh sb="5" eb="6">
      <t>サト</t>
    </rPh>
    <rPh sb="6" eb="8">
      <t>コウシャ</t>
    </rPh>
    <phoneticPr fontId="2"/>
  </si>
  <si>
    <t>大山観光局</t>
    <rPh sb="0" eb="2">
      <t>ダイセン</t>
    </rPh>
    <rPh sb="2" eb="5">
      <t>カンコウキョク</t>
    </rPh>
    <phoneticPr fontId="2"/>
  </si>
  <si>
    <t>合併振興基金</t>
    <rPh sb="0" eb="2">
      <t>ガッペイ</t>
    </rPh>
    <rPh sb="2" eb="4">
      <t>シンコウ</t>
    </rPh>
    <rPh sb="4" eb="6">
      <t>キキン</t>
    </rPh>
    <phoneticPr fontId="11"/>
  </si>
  <si>
    <t>公共施設整備基金</t>
    <rPh sb="0" eb="2">
      <t>コウキョウ</t>
    </rPh>
    <rPh sb="2" eb="4">
      <t>シセツ</t>
    </rPh>
    <rPh sb="4" eb="6">
      <t>セイビ</t>
    </rPh>
    <rPh sb="6" eb="8">
      <t>キキン</t>
    </rPh>
    <phoneticPr fontId="11"/>
  </si>
  <si>
    <t>集落排水事業推進基金</t>
    <rPh sb="0" eb="2">
      <t>シュウラク</t>
    </rPh>
    <rPh sb="2" eb="4">
      <t>ハイスイ</t>
    </rPh>
    <rPh sb="4" eb="6">
      <t>ジギョウ</t>
    </rPh>
    <rPh sb="6" eb="8">
      <t>スイシン</t>
    </rPh>
    <rPh sb="8" eb="10">
      <t>キキン</t>
    </rPh>
    <phoneticPr fontId="11"/>
  </si>
  <si>
    <t>公共下水道事業推進基金</t>
    <rPh sb="0" eb="2">
      <t>コウキョウ</t>
    </rPh>
    <rPh sb="2" eb="5">
      <t>ゲスイドウ</t>
    </rPh>
    <rPh sb="5" eb="7">
      <t>ジギョウ</t>
    </rPh>
    <rPh sb="7" eb="9">
      <t>スイシン</t>
    </rPh>
    <rPh sb="9" eb="11">
      <t>キキン</t>
    </rPh>
    <phoneticPr fontId="11"/>
  </si>
  <si>
    <t>鳥取県西部広域行政管理組合</t>
    <rPh sb="0" eb="3">
      <t>トットリケン</t>
    </rPh>
    <rPh sb="3" eb="5">
      <t>セイブ</t>
    </rPh>
    <rPh sb="5" eb="7">
      <t>コウイキ</t>
    </rPh>
    <rPh sb="7" eb="9">
      <t>ギョウセイ</t>
    </rPh>
    <rPh sb="9" eb="11">
      <t>カンリ</t>
    </rPh>
    <rPh sb="11" eb="13">
      <t>クミアイ</t>
    </rPh>
    <phoneticPr fontId="2"/>
  </si>
  <si>
    <t>-</t>
    <phoneticPr fontId="2"/>
  </si>
  <si>
    <t>ふるさと応援基金</t>
    <rPh sb="4" eb="6">
      <t>オウエン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</si>
  <si>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</si>
  <si>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</si>
  <si>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</si>
  <si>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</si>
  <si>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</si>
  <si>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</si>
  <si>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</si>
  <si>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</si>
  <si>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</si>
  <si>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</si>
  <si>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</si>
  <si>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</si>
  <si>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</si>
  <si>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将来負担比率は－となったため、類似団体と比較し、健全な状態であるといえる。</t>
    <rPh sb="0" eb="2">
      <t>ショウライ</t>
    </rPh>
    <rPh sb="2" eb="4">
      <t>フタン</t>
    </rPh>
    <rPh sb="4" eb="6">
      <t>ヒリツ</t>
    </rPh>
    <rPh sb="15" eb="17">
      <t>ルイジ</t>
    </rPh>
    <rPh sb="17" eb="19">
      <t>ダンタイ</t>
    </rPh>
    <rPh sb="20" eb="22">
      <t>ヒカク</t>
    </rPh>
    <rPh sb="24" eb="26">
      <t>ケンゼン</t>
    </rPh>
    <rPh sb="27" eb="29">
      <t>ジョウタイ</t>
    </rPh>
    <phoneticPr fontId="5"/>
  </si>
  <si>
    <t>H29の将来負担比率は9.7となり、類似団体と比較し、健全な状態であるといえる。
H29の実質公債費比率は9.7となり、類似団体と比較し0.8ポイント数値が高くなっている。下水道事業への繰出しが主な要因であり、今後も若干の増が想定される。</t>
    <rPh sb="4" eb="6">
      <t>ショウライ</t>
    </rPh>
    <rPh sb="6" eb="8">
      <t>フタン</t>
    </rPh>
    <rPh sb="8" eb="10">
      <t>ヒリツ</t>
    </rPh>
    <rPh sb="18" eb="20">
      <t>ルイジ</t>
    </rPh>
    <rPh sb="20" eb="22">
      <t>ダンタイ</t>
    </rPh>
    <rPh sb="23" eb="25">
      <t>ヒカク</t>
    </rPh>
    <rPh sb="27" eb="29">
      <t>ケンゼン</t>
    </rPh>
    <rPh sb="30" eb="32">
      <t>ジョウタイ</t>
    </rPh>
    <rPh sb="45" eb="47">
      <t>ジッシツ</t>
    </rPh>
    <rPh sb="47" eb="50">
      <t>コウサイヒ</t>
    </rPh>
    <rPh sb="50" eb="52">
      <t>ヒリツ</t>
    </rPh>
    <rPh sb="60" eb="62">
      <t>ルイジ</t>
    </rPh>
    <rPh sb="62" eb="64">
      <t>ダンタイ</t>
    </rPh>
    <rPh sb="65" eb="67">
      <t>ヒカク</t>
    </rPh>
    <rPh sb="75" eb="77">
      <t>スウチ</t>
    </rPh>
    <rPh sb="78" eb="79">
      <t>タカ</t>
    </rPh>
    <rPh sb="86" eb="89">
      <t>ゲスイドウ</t>
    </rPh>
    <rPh sb="89" eb="91">
      <t>ジギョウ</t>
    </rPh>
    <rPh sb="93" eb="95">
      <t>クリダ</t>
    </rPh>
    <rPh sb="97" eb="98">
      <t>オモ</t>
    </rPh>
    <rPh sb="99" eb="101">
      <t>ヨウイン</t>
    </rPh>
    <rPh sb="105" eb="107">
      <t>コンゴ</t>
    </rPh>
    <rPh sb="108" eb="110">
      <t>ジャッカン</t>
    </rPh>
    <rPh sb="111" eb="112">
      <t>ゾウ</t>
    </rPh>
    <rPh sb="113" eb="115">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</si>
</sst>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xmlns:c16r2="http://schemas.microsoft.com/office/drawing/2015/06/chart">
            <c:ext xmlns:c16="http://schemas.microsoft.com/office/drawing/2014/chart" uri="{C3380CC4-5D6E-409C-BE32-E72D297353CC}">
              <c16:uniqueId val="{00000000-D4C0-4BB6-9FCB-FB4127C983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86862</c:v>
                </c:pt>
                <c:pt idx="1">
                  <c:v>64442</c:v>
                </c:pt>
                <c:pt idx="2">
                  <c:v>65660</c:v>
                </c:pt>
                <c:pt idx="3">
                  <c:v>85921</c:v>
                </c:pt>
                <c:pt idx="4">
                  <c:v>107184</c:v>
                </c:pt>
              </c:numCache>
            </c:numRef>
          </c:val>
          <c:smooth val="0"/>
          <c:extLst xmlns:c16r2="http://schemas.microsoft.com/office/drawing/2015/06/chart">
            <c:ext xmlns:c16="http://schemas.microsoft.com/office/drawing/2014/chart" uri="{C3380CC4-5D6E-409C-BE32-E72D297353CC}">
              <c16:uniqueId val="{00000001-D4C0-4BB6-9FCB-FB4127C983BB}"/>
            </c:ext>
          </c:extLst>
        </c:ser>
        <c:dLbls>
          <c:showLegendKey val="0"/>
          <c:showVal val="0"/>
          <c:showCatName val="0"/>
          <c:showSerName val="0"/>
          <c:showPercent val="0"/>
          <c:showBubbleSize val="0"/>
        </c:dLbls>
        <c:marker val="1"/>
        <c:smooth val="0"/>
        <c:axId val="357736456"/>
        <c:axId val="357737240"/>
      </c:lineChart>
      <c:catAx>
        <c:axId val="357736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737240"/>
        <c:crosses val="autoZero"/>
        <c:auto val="1"/>
        <c:lblAlgn val="ctr"/>
        <c:lblOffset val="100"/>
        <c:tickLblSkip val="1"/>
        <c:tickMarkSkip val="1"/>
        <c:noMultiLvlLbl val="0"/>
      </c:catAx>
      <c:valAx>
        <c:axId val="3577372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736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4.93</c:v>
                </c:pt>
                <c:pt idx="1">
                  <c:v>5.68</c:v>
                </c:pt>
                <c:pt idx="2">
                  <c:v>8.26</c:v>
                </c:pt>
                <c:pt idx="3">
                  <c:v>7.12</c:v>
                </c:pt>
                <c:pt idx="4">
                  <c:v>7.94</c:v>
                </c:pt>
              </c:numCache>
            </c:numRef>
          </c:val>
          <c:extLst xmlns:c16r2="http://schemas.microsoft.com/office/drawing/2015/06/chart">
            <c:ext xmlns:c16="http://schemas.microsoft.com/office/drawing/2014/chart" uri="{C3380CC4-5D6E-409C-BE32-E72D297353CC}">
              <c16:uniqueId val="{00000000-17C1-4228-B5D5-FFA8230282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23.39</c:v>
                </c:pt>
                <c:pt idx="1">
                  <c:v>24.65</c:v>
                </c:pt>
                <c:pt idx="2">
                  <c:v>24.68</c:v>
                </c:pt>
                <c:pt idx="3">
                  <c:v>25.52</c:v>
                </c:pt>
                <c:pt idx="4">
                  <c:v>26.57</c:v>
                </c:pt>
              </c:numCache>
            </c:numRef>
          </c:val>
          <c:extLst xmlns:c16r2="http://schemas.microsoft.com/office/drawing/2015/06/chart">
            <c:ext xmlns:c16="http://schemas.microsoft.com/office/drawing/2014/chart" uri="{C3380CC4-5D6E-409C-BE32-E72D297353CC}">
              <c16:uniqueId val="{00000001-17C1-4228-B5D5-FFA82302825B}"/>
            </c:ext>
          </c:extLst>
        </c:ser>
        <c:dLbls>
          <c:showLegendKey val="0"/>
          <c:showVal val="0"/>
          <c:showCatName val="0"/>
          <c:showSerName val="0"/>
          <c:showPercent val="0"/>
          <c:showBubbleSize val="0"/>
        </c:dLbls>
        <c:gapWidth val="250"/>
        <c:overlap val="100"/>
        <c:axId val="357738808"/>
        <c:axId val="35773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0.98</c:v>
                </c:pt>
                <c:pt idx="1">
                  <c:v>2.0699999999999998</c:v>
                </c:pt>
                <c:pt idx="2">
                  <c:v>2.65</c:v>
                </c:pt>
                <c:pt idx="3">
                  <c:v>-1.21</c:v>
                </c:pt>
                <c:pt idx="4">
                  <c:v>0.68</c:v>
                </c:pt>
              </c:numCache>
            </c:numRef>
          </c:val>
          <c:smooth val="0"/>
          <c:extLst xmlns:c16r2="http://schemas.microsoft.com/office/drawing/2015/06/chart">
            <c:ext xmlns:c16="http://schemas.microsoft.com/office/drawing/2014/chart" uri="{C3380CC4-5D6E-409C-BE32-E72D297353CC}">
              <c16:uniqueId val="{00000002-17C1-4228-B5D5-FFA82302825B}"/>
            </c:ext>
          </c:extLst>
        </c:ser>
        <c:dLbls>
          <c:showLegendKey val="0"/>
          <c:showVal val="0"/>
          <c:showCatName val="0"/>
          <c:showSerName val="0"/>
          <c:showPercent val="0"/>
          <c:showBubbleSize val="0"/>
        </c:dLbls>
        <c:marker val="1"/>
        <c:smooth val="0"/>
        <c:axId val="357738808"/>
        <c:axId val="357739200"/>
      </c:lineChart>
      <c:catAx>
        <c:axId val="35773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7739200"/>
        <c:crosses val="autoZero"/>
        <c:auto val="1"/>
        <c:lblAlgn val="ctr"/>
        <c:lblOffset val="100"/>
        <c:tickLblSkip val="1"/>
        <c:tickMarkSkip val="1"/>
        <c:noMultiLvlLbl val="0"/>
      </c:catAx>
      <c:valAx>
        <c:axId val="35773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738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6C8-4B93-8441-A04601E80C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6C8-4B93-8441-A04601E80CC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6C8-4B93-8441-A04601E80CCF}"/>
            </c:ext>
          </c:extLst>
        </c:ser>
        <c:ser>
          <c:idx val="3"/>
          <c:order val="3"/>
          <c:tx>
            <c:strRef>
              <c:f>データシート!$A$30</c:f>
              <c:strCache>
                <c:ptCount val="1"/>
                <c:pt idx="0">
                  <c:v>開拓専用水道特別会計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0.02</c:v>
                </c:pt>
                <c:pt idx="4">
                  <c:v>#N/A</c:v>
                </c:pt>
                <c:pt idx="5">
                  <c:v>0.01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16C8-4B93-8441-A04601E80CCF}"/>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0.1</c:v>
                </c:pt>
                <c:pt idx="4">
                  <c:v>#N/A</c:v>
                </c:pt>
                <c:pt idx="5">
                  <c:v>0.05</c:v>
                </c:pt>
                <c:pt idx="6">
                  <c:v>#N/A</c:v>
                </c:pt>
                <c:pt idx="7">
                  <c:v>0.02</c:v>
                </c:pt>
                <c:pt idx="8">
                  <c:v>#N/A</c:v>
                </c:pt>
                <c:pt idx="9">
                  <c:v>0.08</c:v>
                </c:pt>
              </c:numCache>
            </c:numRef>
          </c:val>
          <c:extLst xmlns:c16r2="http://schemas.microsoft.com/office/drawing/2015/06/chart">
            <c:ext xmlns:c16="http://schemas.microsoft.com/office/drawing/2014/chart" uri="{C3380CC4-5D6E-409C-BE32-E72D297353CC}">
              <c16:uniqueId val="{00000004-16C8-4B93-8441-A04601E80CCF}"/>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0.76</c:v>
                </c:pt>
                <c:pt idx="2">
                  <c:v>#N/A</c:v>
                </c:pt>
                <c:pt idx="3">
                  <c:v>0</c:v>
                </c:pt>
                <c:pt idx="4">
                  <c:v>#N/A</c:v>
                </c:pt>
                <c:pt idx="5">
                  <c:v>1.07</c:v>
                </c:pt>
                <c:pt idx="6">
                  <c:v>#N/A</c:v>
                </c:pt>
                <c:pt idx="7">
                  <c:v>1.25</c:v>
                </c:pt>
                <c:pt idx="8">
                  <c:v>#N/A</c:v>
                </c:pt>
                <c:pt idx="9">
                  <c:v>1.1399999999999999</c:v>
                </c:pt>
              </c:numCache>
            </c:numRef>
          </c:val>
          <c:extLst xmlns:c16r2="http://schemas.microsoft.com/office/drawing/2015/06/chart">
            <c:ext xmlns:c16="http://schemas.microsoft.com/office/drawing/2014/chart" uri="{C3380CC4-5D6E-409C-BE32-E72D297353CC}">
              <c16:uniqueId val="{00000005-16C8-4B93-8441-A04601E80C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0.04</c:v>
                </c:pt>
                <c:pt idx="1">
                  <c:v>#N/A</c:v>
                </c:pt>
                <c:pt idx="2">
                  <c:v>#N/A</c:v>
                </c:pt>
                <c:pt idx="3">
                  <c:v>0.47</c:v>
                </c:pt>
                <c:pt idx="4">
                  <c:v>#N/A</c:v>
                </c:pt>
                <c:pt idx="5">
                  <c:v>0.88</c:v>
                </c:pt>
                <c:pt idx="6">
                  <c:v>#N/A</c:v>
                </c:pt>
                <c:pt idx="7">
                  <c:v>1.42</c:v>
                </c:pt>
                <c:pt idx="8">
                  <c:v>#N/A</c:v>
                </c:pt>
                <c:pt idx="9">
                  <c:v>1.81</c:v>
                </c:pt>
              </c:numCache>
            </c:numRef>
          </c:val>
          <c:extLst xmlns:c16r2="http://schemas.microsoft.com/office/drawing/2015/06/chart">
            <c:ext xmlns:c16="http://schemas.microsoft.com/office/drawing/2014/chart" uri="{C3380CC4-5D6E-409C-BE32-E72D297353CC}">
              <c16:uniqueId val="{00000006-16C8-4B93-8441-A04601E80CC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0.43</c:v>
                </c:pt>
                <c:pt idx="2">
                  <c:v>#N/A</c:v>
                </c:pt>
                <c:pt idx="3">
                  <c:v>0.84</c:v>
                </c:pt>
                <c:pt idx="4">
                  <c:v>#N/A</c:v>
                </c:pt>
                <c:pt idx="5">
                  <c:v>0.36</c:v>
                </c:pt>
                <c:pt idx="6">
                  <c:v>#N/A</c:v>
                </c:pt>
                <c:pt idx="7">
                  <c:v>0.94</c:v>
                </c:pt>
                <c:pt idx="8">
                  <c:v>#N/A</c:v>
                </c:pt>
                <c:pt idx="9">
                  <c:v>2.11</c:v>
                </c:pt>
              </c:numCache>
            </c:numRef>
          </c:val>
          <c:extLst xmlns:c16r2="http://schemas.microsoft.com/office/drawing/2015/06/chart">
            <c:ext xmlns:c16="http://schemas.microsoft.com/office/drawing/2014/chart" uri="{C3380CC4-5D6E-409C-BE32-E72D297353CC}">
              <c16:uniqueId val="{00000007-16C8-4B93-8441-A04601E80C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2.2200000000000002</c:v>
                </c:pt>
                <c:pt idx="2">
                  <c:v>#N/A</c:v>
                </c:pt>
                <c:pt idx="3">
                  <c:v>2.14</c:v>
                </c:pt>
                <c:pt idx="4">
                  <c:v>#N/A</c:v>
                </c:pt>
                <c:pt idx="5">
                  <c:v>2.34</c:v>
                </c:pt>
                <c:pt idx="6">
                  <c:v>#N/A</c:v>
                </c:pt>
                <c:pt idx="7">
                  <c:v>2.41</c:v>
                </c:pt>
                <c:pt idx="8">
                  <c:v>#N/A</c:v>
                </c:pt>
                <c:pt idx="9">
                  <c:v>2.96</c:v>
                </c:pt>
              </c:numCache>
            </c:numRef>
          </c:val>
          <c:extLst xmlns:c16r2="http://schemas.microsoft.com/office/drawing/2015/06/chart">
            <c:ext xmlns:c16="http://schemas.microsoft.com/office/drawing/2014/chart" uri="{C3380CC4-5D6E-409C-BE32-E72D297353CC}">
              <c16:uniqueId val="{00000008-16C8-4B93-8441-A04601E80C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4.87</c:v>
                </c:pt>
                <c:pt idx="2">
                  <c:v>#N/A</c:v>
                </c:pt>
                <c:pt idx="3">
                  <c:v>5.65</c:v>
                </c:pt>
                <c:pt idx="4">
                  <c:v>#N/A</c:v>
                </c:pt>
                <c:pt idx="5">
                  <c:v>8.24</c:v>
                </c:pt>
                <c:pt idx="6">
                  <c:v>#N/A</c:v>
                </c:pt>
                <c:pt idx="7">
                  <c:v>7.07</c:v>
                </c:pt>
                <c:pt idx="8">
                  <c:v>#N/A</c:v>
                </c:pt>
                <c:pt idx="9">
                  <c:v>7.9</c:v>
                </c:pt>
              </c:numCache>
            </c:numRef>
          </c:val>
          <c:extLst xmlns:c16r2="http://schemas.microsoft.com/office/drawing/2015/06/chart">
            <c:ext xmlns:c16="http://schemas.microsoft.com/office/drawing/2014/chart" uri="{C3380CC4-5D6E-409C-BE32-E72D297353CC}">
              <c16:uniqueId val="{00000009-16C8-4B93-8441-A04601E80CCF}"/>
            </c:ext>
          </c:extLst>
        </c:ser>
        <c:dLbls>
          <c:showLegendKey val="0"/>
          <c:showVal val="0"/>
          <c:showCatName val="0"/>
          <c:showSerName val="0"/>
          <c:showPercent val="0"/>
          <c:showBubbleSize val="0"/>
        </c:dLbls>
        <c:gapWidth val="150"/>
        <c:overlap val="100"/>
        <c:axId val="367067552"/>
        <c:axId val="367067944"/>
      </c:barChart>
      <c:catAx>
        <c:axId val="3670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067944"/>
        <c:crosses val="autoZero"/>
        <c:auto val="1"/>
        <c:lblAlgn val="ctr"/>
        <c:lblOffset val="100"/>
        <c:tickLblSkip val="1"/>
        <c:tickMarkSkip val="1"/>
        <c:noMultiLvlLbl val="0"/>
      </c:catAx>
      <c:valAx>
        <c:axId val="367067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06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1547</c:v>
                </c:pt>
                <c:pt idx="5">
                  <c:v>1597</c:v>
                </c:pt>
                <c:pt idx="8">
                  <c:v>1642</c:v>
                </c:pt>
                <c:pt idx="11">
                  <c:v>1657</c:v>
                </c:pt>
                <c:pt idx="14">
                  <c:v>1472</c:v>
                </c:pt>
              </c:numCache>
            </c:numRef>
          </c:val>
          <c:extLst xmlns:c16r2="http://schemas.microsoft.com/office/drawing/2015/06/chart">
            <c:ext xmlns:c16="http://schemas.microsoft.com/office/drawing/2014/chart" uri="{C3380CC4-5D6E-409C-BE32-E72D297353CC}">
              <c16:uniqueId val="{00000000-438B-4048-953B-9B7A58A961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8B-4048-953B-9B7A58A961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38B-4048-953B-9B7A58A961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53</c:v>
                </c:pt>
                <c:pt idx="3">
                  <c:v>54</c:v>
                </c:pt>
                <c:pt idx="6">
                  <c:v>47</c:v>
                </c:pt>
                <c:pt idx="9">
                  <c:v>48</c:v>
                </c:pt>
                <c:pt idx="12">
                  <c:v>62</c:v>
                </c:pt>
              </c:numCache>
            </c:numRef>
          </c:val>
          <c:extLst xmlns:c16r2="http://schemas.microsoft.com/office/drawing/2015/06/chart">
            <c:ext xmlns:c16="http://schemas.microsoft.com/office/drawing/2014/chart" uri="{C3380CC4-5D6E-409C-BE32-E72D297353CC}">
              <c16:uniqueId val="{00000003-438B-4048-953B-9B7A58A961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531</c:v>
                </c:pt>
                <c:pt idx="3">
                  <c:v>541</c:v>
                </c:pt>
                <c:pt idx="6">
                  <c:v>508</c:v>
                </c:pt>
                <c:pt idx="9">
                  <c:v>595</c:v>
                </c:pt>
                <c:pt idx="12">
                  <c:v>577</c:v>
                </c:pt>
              </c:numCache>
            </c:numRef>
          </c:val>
          <c:extLst xmlns:c16r2="http://schemas.microsoft.com/office/drawing/2015/06/chart">
            <c:ext xmlns:c16="http://schemas.microsoft.com/office/drawing/2014/chart" uri="{C3380CC4-5D6E-409C-BE32-E72D297353CC}">
              <c16:uniqueId val="{00000004-438B-4048-953B-9B7A58A961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8B-4048-953B-9B7A58A961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8B-4048-953B-9B7A58A961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1596</c:v>
                </c:pt>
                <c:pt idx="3">
                  <c:v>1482</c:v>
                </c:pt>
                <c:pt idx="6">
                  <c:v>1567</c:v>
                </c:pt>
                <c:pt idx="9">
                  <c:v>1567</c:v>
                </c:pt>
                <c:pt idx="12">
                  <c:v>1436</c:v>
                </c:pt>
              </c:numCache>
            </c:numRef>
          </c:val>
          <c:extLst xmlns:c16r2="http://schemas.microsoft.com/office/drawing/2015/06/chart">
            <c:ext xmlns:c16="http://schemas.microsoft.com/office/drawing/2014/chart" uri="{C3380CC4-5D6E-409C-BE32-E72D297353CC}">
              <c16:uniqueId val="{00000007-438B-4048-953B-9B7A58A961D0}"/>
            </c:ext>
          </c:extLst>
        </c:ser>
        <c:dLbls>
          <c:showLegendKey val="0"/>
          <c:showVal val="0"/>
          <c:showCatName val="0"/>
          <c:showSerName val="0"/>
          <c:showPercent val="0"/>
          <c:showBubbleSize val="0"/>
        </c:dLbls>
        <c:gapWidth val="100"/>
        <c:overlap val="100"/>
        <c:axId val="367068728"/>
        <c:axId val="36706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633</c:v>
                </c:pt>
                <c:pt idx="2">
                  <c:v>#N/A</c:v>
                </c:pt>
                <c:pt idx="3">
                  <c:v>#N/A</c:v>
                </c:pt>
                <c:pt idx="4">
                  <c:v>480</c:v>
                </c:pt>
                <c:pt idx="5">
                  <c:v>#N/A</c:v>
                </c:pt>
                <c:pt idx="6">
                  <c:v>#N/A</c:v>
                </c:pt>
                <c:pt idx="7">
                  <c:v>480</c:v>
                </c:pt>
                <c:pt idx="8">
                  <c:v>#N/A</c:v>
                </c:pt>
                <c:pt idx="9">
                  <c:v>#N/A</c:v>
                </c:pt>
                <c:pt idx="10">
                  <c:v>553</c:v>
                </c:pt>
                <c:pt idx="11">
                  <c:v>#N/A</c:v>
                </c:pt>
                <c:pt idx="12">
                  <c:v>#N/A</c:v>
                </c:pt>
                <c:pt idx="13">
                  <c:v>603</c:v>
                </c:pt>
                <c:pt idx="14">
                  <c:v>#N/A</c:v>
                </c:pt>
              </c:numCache>
            </c:numRef>
          </c:val>
          <c:smooth val="0"/>
          <c:extLst xmlns:c16r2="http://schemas.microsoft.com/office/drawing/2015/06/chart">
            <c:ext xmlns:c16="http://schemas.microsoft.com/office/drawing/2014/chart" uri="{C3380CC4-5D6E-409C-BE32-E72D297353CC}">
              <c16:uniqueId val="{00000008-438B-4048-953B-9B7A58A961D0}"/>
            </c:ext>
          </c:extLst>
        </c:ser>
        <c:dLbls>
          <c:showLegendKey val="0"/>
          <c:showVal val="0"/>
          <c:showCatName val="0"/>
          <c:showSerName val="0"/>
          <c:showPercent val="0"/>
          <c:showBubbleSize val="0"/>
        </c:dLbls>
        <c:marker val="1"/>
        <c:smooth val="0"/>
        <c:axId val="367068728"/>
        <c:axId val="367069120"/>
      </c:lineChart>
      <c:catAx>
        <c:axId val="36706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069120"/>
        <c:crosses val="autoZero"/>
        <c:auto val="1"/>
        <c:lblAlgn val="ctr"/>
        <c:lblOffset val="100"/>
        <c:tickLblSkip val="1"/>
        <c:tickMarkSkip val="1"/>
        <c:noMultiLvlLbl val="0"/>
      </c:catAx>
      <c:valAx>
        <c:axId val="36706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068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14259</c:v>
                </c:pt>
                <c:pt idx="5">
                  <c:v>13794</c:v>
                </c:pt>
                <c:pt idx="8">
                  <c:v>13355</c:v>
                </c:pt>
                <c:pt idx="11">
                  <c:v>12930</c:v>
                </c:pt>
                <c:pt idx="14">
                  <c:v>12202</c:v>
                </c:pt>
              </c:numCache>
            </c:numRef>
          </c:val>
          <c:extLst xmlns:c16r2="http://schemas.microsoft.com/office/drawing/2015/06/chart">
            <c:ext xmlns:c16="http://schemas.microsoft.com/office/drawing/2014/chart" uri="{C3380CC4-5D6E-409C-BE32-E72D297353CC}">
              <c16:uniqueId val="{00000000-1B7D-4484-A19F-C40A8279D3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333</c:v>
                </c:pt>
                <c:pt idx="5">
                  <c:v>277</c:v>
                </c:pt>
                <c:pt idx="8">
                  <c:v>245</c:v>
                </c:pt>
                <c:pt idx="11">
                  <c:v>223</c:v>
                </c:pt>
                <c:pt idx="14">
                  <c:v>188</c:v>
                </c:pt>
              </c:numCache>
            </c:numRef>
          </c:val>
          <c:extLst xmlns:c16r2="http://schemas.microsoft.com/office/drawing/2015/06/chart">
            <c:ext xmlns:c16="http://schemas.microsoft.com/office/drawing/2014/chart" uri="{C3380CC4-5D6E-409C-BE32-E72D297353CC}">
              <c16:uniqueId val="{00000001-1B7D-4484-A19F-C40A8279D3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4034</c:v>
                </c:pt>
                <c:pt idx="5">
                  <c:v>4289</c:v>
                </c:pt>
                <c:pt idx="8">
                  <c:v>4485</c:v>
                </c:pt>
                <c:pt idx="11">
                  <c:v>4560</c:v>
                </c:pt>
                <c:pt idx="14">
                  <c:v>4731</c:v>
                </c:pt>
              </c:numCache>
            </c:numRef>
          </c:val>
          <c:extLst xmlns:c16r2="http://schemas.microsoft.com/office/drawing/2015/06/chart">
            <c:ext xmlns:c16="http://schemas.microsoft.com/office/drawing/2014/chart" uri="{C3380CC4-5D6E-409C-BE32-E72D297353CC}">
              <c16:uniqueId val="{00000002-1B7D-4484-A19F-C40A8279D3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7D-4484-A19F-C40A8279D3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B7D-4484-A19F-C40A8279D3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7D-4484-A19F-C40A8279D3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1338</c:v>
                </c:pt>
                <c:pt idx="3">
                  <c:v>1285</c:v>
                </c:pt>
                <c:pt idx="6">
                  <c:v>1177</c:v>
                </c:pt>
                <c:pt idx="9">
                  <c:v>787</c:v>
                </c:pt>
                <c:pt idx="12">
                  <c:v>939</c:v>
                </c:pt>
              </c:numCache>
            </c:numRef>
          </c:val>
          <c:extLst xmlns:c16r2="http://schemas.microsoft.com/office/drawing/2015/06/chart">
            <c:ext xmlns:c16="http://schemas.microsoft.com/office/drawing/2014/chart" uri="{C3380CC4-5D6E-409C-BE32-E72D297353CC}">
              <c16:uniqueId val="{00000006-1B7D-4484-A19F-C40A8279D3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314</c:v>
                </c:pt>
                <c:pt idx="3">
                  <c:v>360</c:v>
                </c:pt>
                <c:pt idx="6">
                  <c:v>336</c:v>
                </c:pt>
                <c:pt idx="9">
                  <c:v>288</c:v>
                </c:pt>
                <c:pt idx="12">
                  <c:v>252</c:v>
                </c:pt>
              </c:numCache>
            </c:numRef>
          </c:val>
          <c:extLst xmlns:c16r2="http://schemas.microsoft.com/office/drawing/2015/06/chart">
            <c:ext xmlns:c16="http://schemas.microsoft.com/office/drawing/2014/chart" uri="{C3380CC4-5D6E-409C-BE32-E72D297353CC}">
              <c16:uniqueId val="{00000007-1B7D-4484-A19F-C40A8279D3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6464</c:v>
                </c:pt>
                <c:pt idx="3">
                  <c:v>5817</c:v>
                </c:pt>
                <c:pt idx="6">
                  <c:v>5452</c:v>
                </c:pt>
                <c:pt idx="9">
                  <c:v>5500</c:v>
                </c:pt>
                <c:pt idx="12">
                  <c:v>5556</c:v>
                </c:pt>
              </c:numCache>
            </c:numRef>
          </c:val>
          <c:extLst xmlns:c16r2="http://schemas.microsoft.com/office/drawing/2015/06/chart">
            <c:ext xmlns:c16="http://schemas.microsoft.com/office/drawing/2014/chart" uri="{C3380CC4-5D6E-409C-BE32-E72D297353CC}">
              <c16:uniqueId val="{00000008-1B7D-4484-A19F-C40A8279D3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9</c:v>
                </c:pt>
                <c:pt idx="6">
                  <c:v>8</c:v>
                </c:pt>
                <c:pt idx="9">
                  <c:v>7</c:v>
                </c:pt>
                <c:pt idx="12">
                  <c:v>5</c:v>
                </c:pt>
              </c:numCache>
            </c:numRef>
          </c:val>
          <c:extLst xmlns:c16r2="http://schemas.microsoft.com/office/drawing/2015/06/chart">
            <c:ext xmlns:c16="http://schemas.microsoft.com/office/drawing/2014/chart" uri="{C3380CC4-5D6E-409C-BE32-E72D297353CC}">
              <c16:uniqueId val="{00000009-1B7D-4484-A19F-C40A8279D3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11997</c:v>
                </c:pt>
                <c:pt idx="3">
                  <c:v>11495</c:v>
                </c:pt>
                <c:pt idx="6">
                  <c:v>11072</c:v>
                </c:pt>
                <c:pt idx="9">
                  <c:v>10983</c:v>
                </c:pt>
                <c:pt idx="12">
                  <c:v>10906</c:v>
                </c:pt>
              </c:numCache>
            </c:numRef>
          </c:val>
          <c:extLst xmlns:c16r2="http://schemas.microsoft.com/office/drawing/2015/06/chart">
            <c:ext xmlns:c16="http://schemas.microsoft.com/office/drawing/2014/chart" uri="{C3380CC4-5D6E-409C-BE32-E72D297353CC}">
              <c16:uniqueId val="{0000000A-1B7D-4484-A19F-C40A8279D3DE}"/>
            </c:ext>
          </c:extLst>
        </c:ser>
        <c:dLbls>
          <c:showLegendKey val="0"/>
          <c:showVal val="0"/>
          <c:showCatName val="0"/>
          <c:showSerName val="0"/>
          <c:showPercent val="0"/>
          <c:showBubbleSize val="0"/>
        </c:dLbls>
        <c:gapWidth val="100"/>
        <c:overlap val="100"/>
        <c:axId val="370741776"/>
        <c:axId val="37074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1498</c:v>
                </c:pt>
                <c:pt idx="2">
                  <c:v>#N/A</c:v>
                </c:pt>
                <c:pt idx="3">
                  <c:v>#N/A</c:v>
                </c:pt>
                <c:pt idx="4">
                  <c:v>606</c:v>
                </c:pt>
                <c:pt idx="5">
                  <c:v>#N/A</c:v>
                </c:pt>
                <c:pt idx="6">
                  <c:v>#N/A</c:v>
                </c:pt>
                <c:pt idx="7">
                  <c:v>0</c:v>
                </c:pt>
                <c:pt idx="8">
                  <c:v>#N/A</c:v>
                </c:pt>
                <c:pt idx="9">
                  <c:v>#N/A</c:v>
                </c:pt>
                <c:pt idx="10">
                  <c:v>0</c:v>
                </c:pt>
                <c:pt idx="11">
                  <c:v>#N/A</c:v>
                </c:pt>
                <c:pt idx="12">
                  <c:v>#N/A</c:v>
                </c:pt>
                <c:pt idx="13">
                  <c:v>536</c:v>
                </c:pt>
                <c:pt idx="14">
                  <c:v>#N/A</c:v>
                </c:pt>
              </c:numCache>
            </c:numRef>
          </c:val>
          <c:smooth val="0"/>
          <c:extLst xmlns:c16r2="http://schemas.microsoft.com/office/drawing/2015/06/chart">
            <c:ext xmlns:c16="http://schemas.microsoft.com/office/drawing/2014/chart" uri="{C3380CC4-5D6E-409C-BE32-E72D297353CC}">
              <c16:uniqueId val="{0000000B-1B7D-4484-A19F-C40A8279D3DE}"/>
            </c:ext>
          </c:extLst>
        </c:ser>
        <c:dLbls>
          <c:showLegendKey val="0"/>
          <c:showVal val="0"/>
          <c:showCatName val="0"/>
          <c:showSerName val="0"/>
          <c:showPercent val="0"/>
          <c:showBubbleSize val="0"/>
        </c:dLbls>
        <c:marker val="1"/>
        <c:smooth val="0"/>
        <c:axId val="370741776"/>
        <c:axId val="370742168"/>
      </c:lineChart>
      <c:catAx>
        <c:axId val="37074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742168"/>
        <c:crosses val="autoZero"/>
        <c:auto val="1"/>
        <c:lblAlgn val="ctr"/>
        <c:lblOffset val="100"/>
        <c:tickLblSkip val="1"/>
        <c:tickMarkSkip val="1"/>
        <c:noMultiLvlLbl val="0"/>
      </c:catAx>
      <c:valAx>
        <c:axId val="37074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74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1817</c:v>
                </c:pt>
                <c:pt idx="1">
                  <c:v>1828</c:v>
                </c:pt>
                <c:pt idx="2">
                  <c:v>1837</c:v>
                </c:pt>
              </c:numCache>
            </c:numRef>
          </c:val>
          <c:extLst xmlns:c16r2="http://schemas.microsoft.com/office/drawing/2015/06/chart">
            <c:ext xmlns:c16="http://schemas.microsoft.com/office/drawing/2014/chart" uri="{C3380CC4-5D6E-409C-BE32-E72D297353CC}">
              <c16:uniqueId val="{00000000-CCC3-46A7-B40E-314A6972E4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676</c:v>
                </c:pt>
                <c:pt idx="1">
                  <c:v>678</c:v>
                </c:pt>
                <c:pt idx="2">
                  <c:v>681</c:v>
                </c:pt>
              </c:numCache>
            </c:numRef>
          </c:val>
          <c:extLst xmlns:c16r2="http://schemas.microsoft.com/office/drawing/2015/06/chart">
            <c:ext xmlns:c16="http://schemas.microsoft.com/office/drawing/2014/chart" uri="{C3380CC4-5D6E-409C-BE32-E72D297353CC}">
              <c16:uniqueId val="{00000001-CCC3-46A7-B40E-314A6972E4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2953</c:v>
                </c:pt>
                <c:pt idx="1">
                  <c:v>3165</c:v>
                </c:pt>
                <c:pt idx="2">
                  <c:v>3394</c:v>
                </c:pt>
              </c:numCache>
            </c:numRef>
          </c:val>
          <c:extLst xmlns:c16r2="http://schemas.microsoft.com/office/drawing/2015/06/chart">
            <c:ext xmlns:c16="http://schemas.microsoft.com/office/drawing/2014/chart" uri="{C3380CC4-5D6E-409C-BE32-E72D297353CC}">
              <c16:uniqueId val="{00000002-CCC3-46A7-B40E-314A6972E4DA}"/>
            </c:ext>
          </c:extLst>
        </c:ser>
        <c:dLbls>
          <c:showLegendKey val="0"/>
          <c:showVal val="0"/>
          <c:showCatName val="0"/>
          <c:showSerName val="0"/>
          <c:showPercent val="0"/>
          <c:showBubbleSize val="0"/>
        </c:dLbls>
        <c:gapWidth val="120"/>
        <c:overlap val="100"/>
        <c:axId val="370743344"/>
        <c:axId val="370743736"/>
      </c:barChart>
      <c:catAx>
        <c:axId val="37074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0743736"/>
        <c:crosses val="autoZero"/>
        <c:auto val="1"/>
        <c:lblAlgn val="ctr"/>
        <c:lblOffset val="100"/>
        <c:tickLblSkip val="1"/>
        <c:tickMarkSkip val="1"/>
        <c:noMultiLvlLbl val="0"/>
      </c:catAx>
      <c:valAx>
        <c:axId val="370743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074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62-49A3-976F-CBA3ACD32F80}"/>
                </c:ext>
                <c:ext xmlns:c15="http://schemas.microsoft.com/office/drawing/2012/chart" uri="{CE6537A1-D6FC-4f65-9D91-7224C49458BB}">
                  <c15:dlblFieldTable>
                    <c15:dlblFTEntry>
                      <c15:txfldGUID>{6151A426-14B3-46D6-9B0F-2E7CDB283DC2}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62-49A3-976F-CBA3ACD32F80}"/>
                </c:ext>
                <c:ext xmlns:c15="http://schemas.microsoft.com/office/drawing/2012/chart" uri="{CE6537A1-D6FC-4f65-9D91-7224C49458BB}">
                  <c15:dlblFieldTable>
                    <c15:dlblFTEntry>
                      <c15:txfldGUID>{ED738665-837E-4846-9A45-5F82191F8A49}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62-49A3-976F-CBA3ACD32F80}"/>
                </c:ext>
                <c:ext xmlns:c15="http://schemas.microsoft.com/office/drawing/2012/chart" uri="{CE6537A1-D6FC-4f65-9D91-7224C49458BB}">
                  <c15:dlblFieldTable>
                    <c15:dlblFTEntry>
                      <c15:txfldGUID>{13893908-7F12-4772-B8A8-D3A73A5421FF}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62-49A3-976F-CBA3ACD32F80}"/>
                </c:ext>
                <c:ext xmlns:c15="http://schemas.microsoft.com/office/drawing/2012/chart" uri="{CE6537A1-D6FC-4f65-9D91-7224C49458BB}">
                  <c15:dlblFieldTable>
                    <c15:dlblFTEntry>
                      <c15:txfldGUID>{D8843380-5D20-4B30-9A3D-D9234759F2F7}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62-49A3-976F-CBA3ACD32F80}"/>
                </c:ext>
                <c:ext xmlns:c15="http://schemas.microsoft.com/office/drawing/2012/chart" uri="{CE6537A1-D6FC-4f65-9D91-7224C49458BB}">
                  <c15:dlblFieldTable>
                    <c15:dlblFTEntry>
                      <c15:txfldGUID>{682A1136-F2A5-444C-A0B1-1208DDE72C4C}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62-49A3-976F-CBA3ACD32F80}"/>
                </c:ext>
                <c:ext xmlns:c15="http://schemas.microsoft.com/office/drawing/2012/chart" uri="{CE6537A1-D6FC-4f65-9D91-7224C49458BB}">
                  <c15:dlblFieldTable>
                    <c15:dlblFTEntry>
                      <c15:txfldGUID>{62C8818F-5DFC-470B-90D7-CAD0BD6110C2}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62-49A3-976F-CBA3ACD32F80}"/>
                </c:ext>
                <c:ext xmlns:c15="http://schemas.microsoft.com/office/drawing/2012/chart" uri="{CE6537A1-D6FC-4f65-9D91-7224C49458BB}">
                  <c15:dlblFieldTable>
                    <c15:dlblFTEntry>
                      <c15:txfldGUID>{373E6DC2-66BE-42BC-AD30-1E976C21486F}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62-49A3-976F-CBA3ACD32F80}"/>
                </c:ext>
                <c:ext xmlns:c15="http://schemas.microsoft.com/office/drawing/2012/chart" uri="{CE6537A1-D6FC-4f65-9D91-7224C49458BB}">
                  <c15:dlblFieldTable>
                    <c15:dlblFTEntry>
                      <c15:txfldGUID>{7A8C2742-CBAD-4230-87B9-DA76CF81EC21}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62-49A3-976F-CBA3ACD32F80}"/>
                </c:ext>
                <c:ext xmlns:c15="http://schemas.microsoft.com/office/drawing/2012/chart" uri="{CE6537A1-D6FC-4f65-9D91-7224C49458BB}">
                  <c15:dlblFieldTable>
                    <c15:dlblFTEntry>
                      <c15:txfldGUID>{7080564D-517B-4387-BEC4-42CDAB08745F}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F62-49A3-976F-CBA3ACD32F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62-49A3-976F-CBA3ACD32F80}"/>
                </c:ext>
                <c:ext xmlns:c15="http://schemas.microsoft.com/office/drawing/2012/chart" uri="{CE6537A1-D6FC-4f65-9D91-7224C49458BB}">
                  <c15:dlblFieldTable>
                    <c15:dlblFTEntry>
                      <c15:txfldGUID>{38D11E92-7972-4A79-82A4-5A76F9E22160}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62-49A3-976F-CBA3ACD32F80}"/>
                </c:ext>
                <c:ext xmlns:c15="http://schemas.microsoft.com/office/drawing/2012/chart" uri="{CE6537A1-D6FC-4f65-9D91-7224C49458BB}">
                  <c15:dlblFieldTable>
                    <c15:dlblFTEntry>
                      <c15:txfldGUID>{BE2A1405-5D6D-48BE-9F7E-F0184EBA2F72}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62-49A3-976F-CBA3ACD32F80}"/>
                </c:ext>
                <c:ext xmlns:c15="http://schemas.microsoft.com/office/drawing/2012/chart" uri="{CE6537A1-D6FC-4f65-9D91-7224C49458BB}">
                  <c15:dlblFieldTable>
                    <c15:dlblFTEntry>
                      <c15:txfldGUID>{AE182F2F-D847-4A4F-AD18-94013D696BAA}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62-49A3-976F-CBA3ACD32F80}"/>
                </c:ext>
                <c:ext xmlns:c15="http://schemas.microsoft.com/office/drawing/2012/chart" uri="{CE6537A1-D6FC-4f65-9D91-7224C49458BB}">
                  <c15:dlblFieldTable>
                    <c15:dlblFTEntry>
                      <c15:txfldGUID>{89AEE272-CCCE-4C7A-9D2A-C530C2570FBC}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62-49A3-976F-CBA3ACD32F80}"/>
                </c:ext>
                <c:ext xmlns:c15="http://schemas.microsoft.com/office/drawing/2012/chart" uri="{CE6537A1-D6FC-4f65-9D91-7224C49458BB}">
                  <c15:dlblFieldTable>
                    <c15:dlblFTEntry>
                      <c15:txfldGUID>{635D5B4C-9DD5-4F47-9FE1-A49FABBF86E5}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62-49A3-976F-CBA3ACD32F80}"/>
                </c:ext>
                <c:ext xmlns:c15="http://schemas.microsoft.com/office/drawing/2012/chart" uri="{CE6537A1-D6FC-4f65-9D91-7224C49458BB}">
                  <c15:dlblFieldTable>
                    <c15:dlblFTEntry>
                      <c15:txfldGUID>{481A2356-A10D-4DFA-80BA-3052FE995487}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62-49A3-976F-CBA3ACD32F80}"/>
                </c:ext>
                <c:ext xmlns:c15="http://schemas.microsoft.com/office/drawing/2012/chart" uri="{CE6537A1-D6FC-4f65-9D91-7224C49458BB}">
                  <c15:dlblFieldTable>
                    <c15:dlblFTEntry>
                      <c15:txfldGUID>{35C7E8FC-2E43-4754-B1A8-78EC520F6BA2}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62-49A3-976F-CBA3ACD32F80}"/>
                </c:ext>
                <c:ext xmlns:c15="http://schemas.microsoft.com/office/drawing/2012/chart" uri="{CE6537A1-D6FC-4f65-9D91-7224C49458BB}">
                  <c15:layout/>
                  <c15:dlblFieldTable>
                    <c15:dlblFTEntry>
                      <c15:txfldGUID>{735F3452-45DF-4AFA-8137-A2F4DBED0DC8}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62-49A3-976F-CBA3ACD32F80}"/>
                </c:ext>
                <c:ext xmlns:c15="http://schemas.microsoft.com/office/drawing/2012/chart" uri="{CE6537A1-D6FC-4f65-9D91-7224C49458BB}">
                  <c15:dlblFieldTable>
                    <c15:dlblFTEntry>
                      <c15:txfldGUID>{BCAEA2C1-E6BA-44B6-9980-E5974541991C}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24</c:v>
                </c:pt>
              </c:numCache>
            </c:numRef>
          </c:yVal>
          <c:smooth val="0"/>
          <c:extLst xmlns:c16r2="http://schemas.microsoft.com/office/drawing/2015/06/chart">
            <c:ext xmlns:c16="http://schemas.microsoft.com/office/drawing/2014/chart" uri="{C3380CC4-5D6E-409C-BE32-E72D297353CC}">
              <c16:uniqueId val="{00000013-EF62-49A3-976F-CBA3ACD32F80}"/>
            </c:ext>
          </c:extLst>
        </c:ser>
        <c:dLbls>
          <c:showLegendKey val="0"/>
          <c:showVal val="1"/>
          <c:showCatName val="0"/>
          <c:showSerName val="0"/>
          <c:showPercent val="0"/>
          <c:showBubbleSize val="0"/>
        </c:dLbls>
        <c:axId val="370744520"/>
        <c:axId val="370744912"/>
      </c:scatterChart>
      <c:valAx>
        <c:axId val="370744520"/>
        <c:scaling>
          <c:orientation val="minMax"/>
          <c:max val="67.399999999999991"/>
          <c:min val="4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744912"/>
        <c:crosses val="autoZero"/>
        <c:crossBetween val="midCat"/>
      </c:valAx>
      <c:valAx>
        <c:axId val="370744912"/>
        <c:scaling>
          <c:orientation val="minMax"/>
          <c:max val="28.8"/>
          <c:min val="1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744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89-4285-80C1-198F38BDC76B}"/>
                </c:ext>
                <c:ext xmlns:c15="http://schemas.microsoft.com/office/drawing/2012/chart" uri="{CE6537A1-D6FC-4f65-9D91-7224C49458BB}">
                  <c15:dlblFieldTable>
                    <c15:dlblFTEntry>
                      <c15:txfldGUID>{450179CB-8A99-469A-B2AC-6ECC8FBEE188}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89-4285-80C1-198F38BDC76B}"/>
                </c:ext>
                <c:ext xmlns:c15="http://schemas.microsoft.com/office/drawing/2012/chart" uri="{CE6537A1-D6FC-4f65-9D91-7224C49458BB}">
                  <c15:dlblFieldTable>
                    <c15:dlblFTEntry>
                      <c15:txfldGUID>{02C7B56C-1843-43BF-8A1E-E6AFA7B79CDD}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89-4285-80C1-198F38BDC76B}"/>
                </c:ext>
                <c:ext xmlns:c15="http://schemas.microsoft.com/office/drawing/2012/chart" uri="{CE6537A1-D6FC-4f65-9D91-7224C49458BB}">
                  <c15:dlblFieldTable>
                    <c15:dlblFTEntry>
                      <c15:txfldGUID>{12D0BACC-8AED-4F5E-AE0D-9E434250990B}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89-4285-80C1-198F38BDC76B}"/>
                </c:ext>
                <c:ext xmlns:c15="http://schemas.microsoft.com/office/drawing/2012/chart" uri="{CE6537A1-D6FC-4f65-9D91-7224C49458BB}">
                  <c15:dlblFieldTable>
                    <c15:dlblFTEntry>
                      <c15:txfldGUID>{0ADE9CA9-C11C-4CC5-B07E-FCF2526F1FAA}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89-4285-80C1-198F38BDC76B}"/>
                </c:ext>
                <c:ext xmlns:c15="http://schemas.microsoft.com/office/drawing/2012/chart" uri="{CE6537A1-D6FC-4f65-9D91-7224C49458BB}">
                  <c15:dlblFieldTable>
                    <c15:dlblFTEntry>
                      <c15:txfldGUID>{60A8CB7D-47C1-4EAC-B986-1F7482EC1A6E}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89-4285-80C1-198F38BDC76B}"/>
                </c:ext>
                <c:ext xmlns:c15="http://schemas.microsoft.com/office/drawing/2012/chart" uri="{CE6537A1-D6FC-4f65-9D91-7224C49458BB}">
                  <c15:dlblFieldTable>
                    <c15:dlblFTEntry>
                      <c15:txfldGUID>{C565F68C-D88D-4FA6-905A-417D3DA600E0}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89-4285-80C1-198F38BDC76B}"/>
                </c:ext>
                <c:ext xmlns:c15="http://schemas.microsoft.com/office/drawing/2012/chart" uri="{CE6537A1-D6FC-4f65-9D91-7224C49458BB}">
                  <c15:dlblFieldTable>
                    <c15:dlblFTEntry>
                      <c15:txfldGUID>{EDFFB6DF-33A7-40C2-82CA-AAFB741AB982}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89-4285-80C1-198F38BDC76B}"/>
                </c:ext>
                <c:ext xmlns:c15="http://schemas.microsoft.com/office/drawing/2012/chart" uri="{CE6537A1-D6FC-4f65-9D91-7224C49458BB}">
                  <c15:dlblFieldTable>
                    <c15:dlblFTEntry>
                      <c15:txfldGUID>{0C3575B3-AFC0-4FEB-81DC-F32039DE6319}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89-4285-80C1-198F38BDC76B}"/>
                </c:ext>
                <c:ext xmlns:c15="http://schemas.microsoft.com/office/drawing/2012/chart" uri="{CE6537A1-D6FC-4f65-9D91-7224C49458BB}">
                  <c15:dlblFieldTable>
                    <c15:dlblFTEntry>
                      <c15:txfldGUID>{9CA8759C-9DD2-44DC-9F0F-47649CF5BDBD}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10.8</c:v>
                </c:pt>
                <c:pt idx="16">
                  <c:v>9</c:v>
                </c:pt>
                <c:pt idx="24">
                  <c:v>8.6999999999999993</c:v>
                </c:pt>
                <c:pt idx="32">
                  <c:v>9.6999999999999993</c:v>
                </c:pt>
              </c:numCache>
            </c:numRef>
          </c:xVal>
          <c:yVal>
            <c:numRef>
              <c:f>公会計指標分析・財政指標組合せ分析表!$BP$73:$DC$73</c:f>
              <c:numCache>
                <c:formatCode>#,##0.0;"▲ "#,##0.0</c:formatCode>
                <c:ptCount val="40"/>
                <c:pt idx="0">
                  <c:v>25.4</c:v>
                </c:pt>
                <c:pt idx="8">
                  <c:v>10.3</c:v>
                </c:pt>
                <c:pt idx="32">
                  <c:v>9.6999999999999993</c:v>
                </c:pt>
              </c:numCache>
            </c:numRef>
          </c:yVal>
          <c:smooth val="0"/>
          <c:extLst xmlns:c16r2="http://schemas.microsoft.com/office/drawing/2015/06/chart">
            <c:ext xmlns:c16="http://schemas.microsoft.com/office/drawing/2014/chart" uri="{C3380CC4-5D6E-409C-BE32-E72D297353CC}">
              <c16:uniqueId val="{00000009-1389-4285-80C1-198F38BDC7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89-4285-80C1-198F38BDC76B}"/>
                </c:ext>
                <c:ext xmlns:c15="http://schemas.microsoft.com/office/drawing/2012/chart" uri="{CE6537A1-D6FC-4f65-9D91-7224C49458BB}">
                  <c15:dlblFieldTable>
                    <c15:dlblFTEntry>
                      <c15:txfldGUID>{67F0D45E-A963-4B85-99D6-C55786866681}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89-4285-80C1-198F38BDC76B}"/>
                </c:ext>
                <c:ext xmlns:c15="http://schemas.microsoft.com/office/drawing/2012/chart" uri="{CE6537A1-D6FC-4f65-9D91-7224C49458BB}">
                  <c15:dlblFieldTable>
                    <c15:dlblFTEntry>
                      <c15:txfldGUID>{E079E194-9BAA-474D-AEFA-26E1050D2957}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89-4285-80C1-198F38BDC76B}"/>
                </c:ext>
                <c:ext xmlns:c15="http://schemas.microsoft.com/office/drawing/2012/chart" uri="{CE6537A1-D6FC-4f65-9D91-7224C49458BB}">
                  <c15:dlblFieldTable>
                    <c15:dlblFTEntry>
                      <c15:txfldGUID>{876EC06C-6B01-4322-AC95-F531C057CF62}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89-4285-80C1-198F38BDC76B}"/>
                </c:ext>
                <c:ext xmlns:c15="http://schemas.microsoft.com/office/drawing/2012/chart" uri="{CE6537A1-D6FC-4f65-9D91-7224C49458BB}">
                  <c15:dlblFieldTable>
                    <c15:dlblFTEntry>
                      <c15:txfldGUID>{2FE24780-FA50-4A17-A1D4-74C5E9F32C01}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89-4285-80C1-198F38BDC76B}"/>
                </c:ext>
                <c:ext xmlns:c15="http://schemas.microsoft.com/office/drawing/2012/chart" uri="{CE6537A1-D6FC-4f65-9D91-7224C49458BB}">
                  <c15:dlblFieldTable>
                    <c15:dlblFTEntry>
                      <c15:txfldGUID>{234FD11F-468C-4CEE-8581-D2E9CCFC8347}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89-4285-80C1-198F38BDC76B}"/>
                </c:ext>
                <c:ext xmlns:c15="http://schemas.microsoft.com/office/drawing/2012/chart" uri="{CE6537A1-D6FC-4f65-9D91-7224C49458BB}">
                  <c15:dlblFieldTable>
                    <c15:dlblFTEntry>
                      <c15:txfldGUID>{14B7B3FA-F1FC-4FF8-BC2A-128EF56C9B81}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89-4285-80C1-198F38BDC76B}"/>
                </c:ext>
                <c:ext xmlns:c15="http://schemas.microsoft.com/office/drawing/2012/chart" uri="{CE6537A1-D6FC-4f65-9D91-7224C49458BB}">
                  <c15:dlblFieldTable>
                    <c15:dlblFTEntry>
                      <c15:txfldGUID>{9B830847-6C33-4742-AB28-C8FCA4415F85}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89-4285-80C1-198F38BDC76B}"/>
                </c:ext>
                <c:ext xmlns:c15="http://schemas.microsoft.com/office/drawing/2012/chart" uri="{CE6537A1-D6FC-4f65-9D91-7224C49458BB}">
                  <c15:dlblFieldTable>
                    <c15:dlblFTEntry>
                      <c15:txfldGUID>{2E12DFA9-6563-45AF-AB11-A1E2FD88DDB8}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89-4285-80C1-198F38BDC76B}"/>
                </c:ext>
                <c:ext xmlns:c15="http://schemas.microsoft.com/office/drawing/2012/chart" uri="{CE6537A1-D6FC-4f65-9D91-7224C49458BB}">
                  <c15:dlblFieldTable>
                    <c15:dlblFTEntry>
                      <c15:txfldGUID>{15C23AA7-3EB2-4DAF-9530-2091612B716B}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1389-4285-80C1-198F38BDC76B}"/>
            </c:ext>
          </c:extLst>
        </c:ser>
        <c:dLbls>
          <c:showLegendKey val="0"/>
          <c:showVal val="1"/>
          <c:showCatName val="0"/>
          <c:showSerName val="0"/>
          <c:showPercent val="0"/>
          <c:showBubbleSize val="0"/>
        </c:dLbls>
        <c:axId val="370741384"/>
        <c:axId val="371428024"/>
      </c:scatterChart>
      <c:valAx>
        <c:axId val="370741384"/>
        <c:scaling>
          <c:orientation val="minMax"/>
          <c:max val="14.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428024"/>
        <c:crosses val="autoZero"/>
        <c:crossBetween val="midCat"/>
      </c:valAx>
      <c:valAx>
        <c:axId val="371428024"/>
        <c:scaling>
          <c:orientation val="minMax"/>
          <c:max val="6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741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情報通信事業など過去に発行した地方債の償還完了などにより普通会計の元利償還金が約１億</a:t>
          </a:r>
          <a:r>
            <a:rPr kumimoji="1" lang="en-US" altLang="ja-JP" sz="1400">
              <a:latin typeface="ＭＳ ゴシック" pitchFamily="49" charset="-128"/>
              <a:ea typeface="ＭＳ ゴシック" pitchFamily="49" charset="-128"/>
            </a:rPr>
            <a:t>3,100</a:t>
          </a:r>
          <a:r>
            <a:rPr kumimoji="1" lang="ja-JP" altLang="en-US" sz="1400">
              <a:latin typeface="ＭＳ ゴシック" pitchFamily="49" charset="-128"/>
              <a:ea typeface="ＭＳ ゴシック" pitchFamily="49" charset="-128"/>
            </a:rPr>
            <a:t>万円の減、また公共下水道事業、農業集落排水事業などの元利償還が進んでおり、繰入金が減ってきていることから公営企業の元利償還金に対する繰入金が約</a:t>
          </a:r>
          <a:r>
            <a:rPr kumimoji="1" lang="en-US" altLang="ja-JP" sz="1400">
              <a:latin typeface="ＭＳ ゴシック" pitchFamily="49" charset="-128"/>
              <a:ea typeface="ＭＳ ゴシック" pitchFamily="49" charset="-128"/>
            </a:rPr>
            <a:t>1,800</a:t>
          </a:r>
          <a:r>
            <a:rPr kumimoji="1" lang="ja-JP" altLang="en-US" sz="1400">
              <a:latin typeface="ＭＳ ゴシック" pitchFamily="49" charset="-128"/>
              <a:ea typeface="ＭＳ ゴシック" pitchFamily="49" charset="-128"/>
            </a:rPr>
            <a:t>万円の減となったが、基金廃止による合併支援事業基金繰入金の減、過去に発行した地方債の償還完了により算入公債費等が約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8,500</a:t>
          </a:r>
          <a:r>
            <a:rPr kumimoji="1" lang="ja-JP" altLang="en-US" sz="1400">
              <a:latin typeface="ＭＳ ゴシック" pitchFamily="49" charset="-128"/>
              <a:ea typeface="ＭＳ ゴシック" pitchFamily="49" charset="-128"/>
            </a:rPr>
            <a:t>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これらの要因により、実質公債費比率の分子は前年度比約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普通会計の地方債現在高は前年度に比べ約</a:t>
          </a:r>
          <a:r>
            <a:rPr kumimoji="1" lang="en-US" altLang="ja-JP" sz="1400">
              <a:latin typeface="ＭＳ ゴシック" pitchFamily="49" charset="-128"/>
              <a:ea typeface="ＭＳ ゴシック" pitchFamily="49" charset="-128"/>
            </a:rPr>
            <a:t>7,700</a:t>
          </a:r>
          <a:r>
            <a:rPr kumimoji="1" lang="ja-JP" altLang="en-US" sz="1400">
              <a:latin typeface="ＭＳ ゴシック" pitchFamily="49" charset="-128"/>
              <a:ea typeface="ＭＳ ゴシック" pitchFamily="49" charset="-128"/>
            </a:rPr>
            <a:t>万円の減となったが、平成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年度の下水道事業の繰出基準の適正化により公営企業債等繰入見込額が約</a:t>
          </a:r>
          <a:r>
            <a:rPr kumimoji="1" lang="en-US" altLang="ja-JP" sz="1400">
              <a:latin typeface="ＭＳ ゴシック" pitchFamily="49" charset="-128"/>
              <a:ea typeface="ＭＳ ゴシック" pitchFamily="49" charset="-128"/>
            </a:rPr>
            <a:t>5,600</a:t>
          </a:r>
          <a:r>
            <a:rPr kumimoji="1" lang="ja-JP" altLang="en-US" sz="1400">
              <a:latin typeface="ＭＳ ゴシック" pitchFamily="49" charset="-128"/>
              <a:ea typeface="ＭＳ ゴシック" pitchFamily="49" charset="-128"/>
            </a:rPr>
            <a:t>万円の増となったこと、退職手当負担見込額が約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5,200</a:t>
          </a:r>
          <a:r>
            <a:rPr kumimoji="1" lang="ja-JP" altLang="en-US" sz="1400">
              <a:latin typeface="ＭＳ ゴシック" pitchFamily="49" charset="-128"/>
              <a:ea typeface="ＭＳ ゴシック" pitchFamily="49" charset="-128"/>
            </a:rPr>
            <a:t>万円増となったことが主な要因となり、将来負担額は前年度と比べ約</a:t>
          </a:r>
          <a:r>
            <a:rPr kumimoji="1" lang="en-US" altLang="ja-JP" sz="1400">
              <a:latin typeface="ＭＳ ゴシック" pitchFamily="49" charset="-128"/>
              <a:ea typeface="ＭＳ ゴシック" pitchFamily="49" charset="-128"/>
            </a:rPr>
            <a:t>9,300</a:t>
          </a:r>
          <a:r>
            <a:rPr kumimoji="1" lang="ja-JP" altLang="en-US" sz="1400">
              <a:latin typeface="ＭＳ ゴシック" pitchFamily="49" charset="-128"/>
              <a:ea typeface="ＭＳ ゴシック" pitchFamily="49" charset="-128"/>
            </a:rPr>
            <a:t>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また、基金の積立てが伸び充当可能基金は前年度比約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7,100</a:t>
          </a:r>
          <a:r>
            <a:rPr kumimoji="1" lang="ja-JP" altLang="en-US" sz="1400">
              <a:latin typeface="ＭＳ ゴシック" pitchFamily="49" charset="-128"/>
              <a:ea typeface="ＭＳ ゴシック" pitchFamily="49" charset="-128"/>
            </a:rPr>
            <a:t>万円の増となっているが、地方債残高の減が主な要因となり将来の基準財政需要額算入見込額は約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2,800</a:t>
          </a:r>
          <a:r>
            <a:rPr kumimoji="1" lang="ja-JP" altLang="en-US" sz="1400">
              <a:latin typeface="ＭＳ ゴシック" pitchFamily="49" charset="-128"/>
              <a:ea typeface="ＭＳ ゴシック" pitchFamily="49" charset="-128"/>
            </a:rPr>
            <a:t>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これらの要因により将来負担比率の分子部分は約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8,400</a:t>
          </a:r>
          <a:r>
            <a:rPr kumimoji="1" lang="ja-JP" altLang="en-US" sz="1400">
              <a:latin typeface="ＭＳ ゴシック" pitchFamily="49" charset="-128"/>
              <a:ea typeface="ＭＳ ゴシック" pitchFamily="49" charset="-128"/>
            </a:rPr>
            <a:t>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ふるさと納税制度により平成２８年度までに寄附金を積み立てた「ふるさと応援基金」活用のため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万円の取崩しを行ったが、公共施設の老朽化に伴い、今後増加が見込まれる公共施設の改修・更新経費について公共施設管理計画に基づいた計画的な改修等の財源として確保するため「公共施設整備基金」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億円の積立て、基金造成計画による「合併振興基金」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億円の積立て、基金の有価証券（債券）運用による基金利息約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平成３１年度までの基金造成計画に基づく「合併振興基金」の積立て等により増となる見込みであるが、老朽化に伴う公共施設の改修・更新について計画的な改修等を実施していくため「公共施設整備基金」の取崩しが見込まれるため、中長期的には減少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・合併振興基金：合併に伴う地域の振興及び住民の一体感醸成。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・公共施設整備基金：社会福祉施設、教育文化施設、庁舎、町道その他これらに類する施設の整備（解体含む）。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・ふるさと応援基金：大山町の豊かな自然環境の保護、福祉の向上及び教育の進展。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・集落排水事業推進基金：集落排水施設の整備推進。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・公共下水道事業推進基金：公共下水道の整備推進。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・合併振興基金：基金造成計画に基づき積立てたことによる増加。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・公共施設整備基金：公共施設管理計画に基づいた計画的な改修等の財源として確保するため１億円積み立てたことによる増加。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・ふるさと応援基金：ふるさと納税の普及推進による寄附金の増。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・その他基金：基金の有価証券（債券）運用による基金利息の積立てによる増加。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・合併振興基金：基金造成計画に基づき、平成３１年度まで積立てを予定。原資である合併特例債償還完了後に基金使途に沿った事業に活用を予定。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・公共施設整備基金：平成３１年度策定予定の公共施設管理計画個別施設計画に基づき、公共施設の計画的な改修等の財源として取崩しを予定。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・ふるさと応援基金：基金目的に沿った事業財源として活用するため、年次的に取崩しを予定。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基金の有価証券（債券）運用による基金利息の積立てによる増加。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人口減少による税収減、普通交付税の合併算定替による特例措置の適用期限終了、災害への備え等のため、標準財政規模比は現在と同水準で推移できるように努める。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基金の有価証券（債券）運用による基金利息の積立てによる増加。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地方債の償還計画を踏まえ、現在と同規模を確保する予定であるが、将来負担軽減のため繰上償還の実施を行うための取崩しも検討する。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55.3</a:t>
          </a:r>
          <a:r>
            <a:rPr kumimoji="1" lang="ja-JP" altLang="en-US" sz="1100">
              <a:latin typeface="ＭＳ Ｐゴシック" panose="020B0600070205080204" pitchFamily="50" charset="-128"/>
              <a:ea typeface="ＭＳ Ｐゴシック" panose="020B0600070205080204" pitchFamily="50" charset="-128"/>
            </a:rPr>
            <a:t>と、ほぼ類似団体と近い数値となった。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旧町からの古い公共施設を多く所有しており、今後数値は悪化していくことが懸念される。施設の計画的な統廃合が求められる。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9" name="直線コネクタ 68"/>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70" name="有形固定資産減価償却率最小値テキスト"/>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71" name="直線コネクタ 70"/>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72"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3" name="直線コネクタ 72"/>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4" name="有形固定資産減価償却率平均値テキスト"/>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5" name="フローチャート: 判断 74"/>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6" name="フローチャート: 判断 75"/>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7" name="フローチャート: 判断 76"/>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87237</xdr:rowOff>
    </xdr:from>
    <xdr:to>
      <xdr:col>19</xdr:col>
      <xdr:colOff>187325</xdr:colOff>
      <xdr:row>31</xdr:row>
      <xdr:rowOff>17387</xdr:rowOff>
    </xdr:to>
    <xdr:sp macro="" textlink="">
      <xdr:nvSpPr>
        <xdr:cNvPr id="83" name="楕円 82"/>
        <xdr:cNvSpPr/>
      </xdr:nvSpPr>
      <xdr:spPr>
        <a:xfrm>
          <a:off x="4000500" y="60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123116</xdr:rowOff>
    </xdr:from>
    <xdr:ext cx="405111" cy="259045"/>
    <xdr:sp macro="" textlink="">
      <xdr:nvSpPr>
        <xdr:cNvPr id="84" name="n_1aveValue有形固定資産減価償却率"/>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5" name="n_2ave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8514</xdr:rowOff>
    </xdr:from>
    <xdr:ext cx="405111" cy="259045"/>
    <xdr:sp macro="" textlink="">
      <xdr:nvSpPr>
        <xdr:cNvPr id="86" name="n_1mainValue有形固定資産減価償却率"/>
        <xdr:cNvSpPr txBox="1"/>
      </xdr:nvSpPr>
      <xdr:spPr>
        <a:xfrm>
          <a:off x="3836044" y="609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で、ほぼ類似団体と近い数値となった。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今後も将来負担を適切に見据えて、各種事業を実施していかなければならない。</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5" name="直線コネクタ 114"/>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6"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7" name="直線コネクタ 116"/>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8"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9" name="直線コネクタ 118"/>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20" name="債務償還可能年数平均値テキスト"/>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1" name="フローチャート: 判断 120"/>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27" name="楕円 126"/>
        <xdr:cNvSpPr/>
      </xdr:nvSpPr>
      <xdr:spPr>
        <a:xfrm>
          <a:off x="147447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340478" cy="259045"/>
    <xdr:sp macro="" textlink="">
      <xdr:nvSpPr>
        <xdr:cNvPr id="128" name="債務償還可能年数該当値テキスト"/>
        <xdr:cNvSpPr txBox="1"/>
      </xdr:nvSpPr>
      <xdr:spPr>
        <a:xfrm>
          <a:off x="14846300" y="6080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116840</xdr:rowOff>
    </xdr:from>
    <xdr:to>
      <xdr:col>20</xdr:col>
      <xdr:colOff>38100</xdr:colOff>
      <xdr:row>35</xdr:row>
      <xdr:rowOff>46990</xdr:rowOff>
    </xdr:to>
    <xdr:sp macro="" textlink="">
      <xdr:nvSpPr>
        <xdr:cNvPr id="70" name="楕円 69"/>
        <xdr:cNvSpPr/>
      </xdr:nvSpPr>
      <xdr:spPr>
        <a:xfrm>
          <a:off x="3746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3827</xdr:rowOff>
    </xdr:from>
    <xdr:ext cx="405111" cy="259045"/>
    <xdr:sp macro="" textlink="">
      <xdr:nvSpPr>
        <xdr:cNvPr id="7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2"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63517</xdr:rowOff>
    </xdr:from>
    <xdr:ext cx="405111" cy="259045"/>
    <xdr:sp macro="" textlink="">
      <xdr:nvSpPr>
        <xdr:cNvPr id="73" name="n_1mainValue【道路】&#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84" name="テキスト ボックス 83"/>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2" name="直線コネクタ 101"/>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3"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04" name="直線コネクタ 103"/>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05"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06" name="直線コネクタ 105"/>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07" name="【道路】&#10;一人当たり延長平均値テキスト"/>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08" name="フローチャート: 判断 107"/>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09" name="フローチャート: 判断 108"/>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0" name="フローチャート: 判断 109"/>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154074</xdr:rowOff>
    </xdr:from>
    <xdr:to>
      <xdr:col>50</xdr:col>
      <xdr:colOff>165100</xdr:colOff>
      <xdr:row>41</xdr:row>
      <xdr:rowOff>84224</xdr:rowOff>
    </xdr:to>
    <xdr:sp macro="" textlink="">
      <xdr:nvSpPr>
        <xdr:cNvPr id="116" name="楕円 115"/>
        <xdr:cNvSpPr/>
      </xdr:nvSpPr>
      <xdr:spPr>
        <a:xfrm>
          <a:off x="9588500" y="70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3909</xdr:rowOff>
    </xdr:from>
    <xdr:ext cx="534377" cy="259045"/>
    <xdr:sp macro="" textlink="">
      <xdr:nvSpPr>
        <xdr:cNvPr id="117" name="n_1aveValue【道路】&#10;一人当たり延長"/>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18" name="n_2aveValue【道路】&#10;一人当たり延長"/>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75351</xdr:rowOff>
    </xdr:from>
    <xdr:ext cx="534377" cy="259045"/>
    <xdr:sp macro="" textlink="">
      <xdr:nvSpPr>
        <xdr:cNvPr id="119" name="n_1mainValue【道路】&#10;一人当たり延長"/>
        <xdr:cNvSpPr txBox="1"/>
      </xdr:nvSpPr>
      <xdr:spPr>
        <a:xfrm>
          <a:off x="9359411" y="71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1" name="直線コネクタ 13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2" name="テキスト ボックス 13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0" name="直線コネクタ 139"/>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1"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2" name="直線コネクタ 141"/>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5"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6" name="フローチャート: 判断 14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47" name="フローチャート: 判断 146"/>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48" name="フローチャート: 判断 147"/>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54" name="楕円 153"/>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44467</xdr:rowOff>
    </xdr:from>
    <xdr:ext cx="405111" cy="259045"/>
    <xdr:sp macro="" textlink="">
      <xdr:nvSpPr>
        <xdr:cNvPr id="155"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56"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157" name="n_1mainValue【橋りょう・トンネル】&#10;有形固定資産減価償却率"/>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1" name="テキスト ボックス 17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3" name="テキスト ボックス 17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5" name="テキスト ボックス 17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83" name="直線コネクタ 182"/>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84"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85" name="直線コネクタ 184"/>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86"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87" name="直線コネクタ 186"/>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88"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89" name="フローチャート: 判断 188"/>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0" name="フローチャート: 判断 189"/>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191" name="フローチャート: 判断 190"/>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162780</xdr:rowOff>
    </xdr:from>
    <xdr:to>
      <xdr:col>50</xdr:col>
      <xdr:colOff>165100</xdr:colOff>
      <xdr:row>63</xdr:row>
      <xdr:rowOff>92930</xdr:rowOff>
    </xdr:to>
    <xdr:sp macro="" textlink="">
      <xdr:nvSpPr>
        <xdr:cNvPr id="197" name="楕円 196"/>
        <xdr:cNvSpPr/>
      </xdr:nvSpPr>
      <xdr:spPr>
        <a:xfrm>
          <a:off x="9588500" y="107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118427</xdr:rowOff>
    </xdr:from>
    <xdr:ext cx="599010" cy="259045"/>
    <xdr:sp macro="" textlink="">
      <xdr:nvSpPr>
        <xdr:cNvPr id="198" name="n_1aveValue【橋りょう・トンネル】&#10;一人当たり有形固定資産（償却資産）額"/>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199" name="n_2aveValue【橋りょう・トンネル】&#10;一人当たり有形固定資産（償却資産）額"/>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84057</xdr:rowOff>
    </xdr:from>
    <xdr:ext cx="599010" cy="259045"/>
    <xdr:sp macro="" textlink="">
      <xdr:nvSpPr>
        <xdr:cNvPr id="200" name="n_1mainValue【橋りょう・トンネル】&#10;一人当たり有形固定資産（償却資産）額"/>
        <xdr:cNvSpPr txBox="1"/>
      </xdr:nvSpPr>
      <xdr:spPr>
        <a:xfrm>
          <a:off x="9327095" y="108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9" name="テキスト ボックス 21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23" name="直線コネクタ 222"/>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24"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25" name="直線コネクタ 224"/>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7" name="直線コネクタ 22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28"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29" name="フローチャート: 判断 228"/>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30" name="フローチャート: 判断 229"/>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31" name="フローチャート: 判断 230"/>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165608</xdr:rowOff>
    </xdr:from>
    <xdr:to>
      <xdr:col>20</xdr:col>
      <xdr:colOff>38100</xdr:colOff>
      <xdr:row>82</xdr:row>
      <xdr:rowOff>95758</xdr:rowOff>
    </xdr:to>
    <xdr:sp macro="" textlink="">
      <xdr:nvSpPr>
        <xdr:cNvPr id="237" name="楕円 236"/>
        <xdr:cNvSpPr/>
      </xdr:nvSpPr>
      <xdr:spPr>
        <a:xfrm>
          <a:off x="3746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134890</xdr:rowOff>
    </xdr:from>
    <xdr:ext cx="405111" cy="259045"/>
    <xdr:sp macro="" textlink="">
      <xdr:nvSpPr>
        <xdr:cNvPr id="238" name="n_1aveValue【公営住宅】&#10;有形固定資産減価償却率"/>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39" name="n_2aveValue【公営住宅】&#10;有形固定資産減価償却率"/>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112285</xdr:rowOff>
    </xdr:from>
    <xdr:ext cx="405111" cy="259045"/>
    <xdr:sp macro="" textlink="">
      <xdr:nvSpPr>
        <xdr:cNvPr id="240" name="n_1mainValue【公営住宅】&#10;有形固定資産減価償却率"/>
        <xdr:cNvSpPr txBox="1"/>
      </xdr:nvSpPr>
      <xdr:spPr>
        <a:xfrm>
          <a:off x="3582044" y="1382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64" name="直線コネクタ 263"/>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5"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6" name="直線コネクタ 265"/>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67"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68" name="直線コネクタ 267"/>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69" name="【公営住宅】&#10;一人当たり面積平均値テキスト"/>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70" name="フローチャート: 判断 269"/>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71" name="フローチャート: 判断 270"/>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72" name="フローチャート: 判断 271"/>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74168</xdr:rowOff>
    </xdr:from>
    <xdr:to>
      <xdr:col>50</xdr:col>
      <xdr:colOff>165100</xdr:colOff>
      <xdr:row>83</xdr:row>
      <xdr:rowOff>4318</xdr:rowOff>
    </xdr:to>
    <xdr:sp macro="" textlink="">
      <xdr:nvSpPr>
        <xdr:cNvPr id="278" name="楕円 277"/>
        <xdr:cNvSpPr/>
      </xdr:nvSpPr>
      <xdr:spPr>
        <a:xfrm>
          <a:off x="958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105427</xdr:rowOff>
    </xdr:from>
    <xdr:ext cx="469744" cy="259045"/>
    <xdr:sp macro="" textlink="">
      <xdr:nvSpPr>
        <xdr:cNvPr id="279" name="n_1aveValue【公営住宅】&#10;一人当たり面積"/>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80"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166895</xdr:rowOff>
    </xdr:from>
    <xdr:ext cx="469744" cy="259045"/>
    <xdr:sp macro="" textlink="">
      <xdr:nvSpPr>
        <xdr:cNvPr id="281" name="n_1mainValue【公営住宅】&#10;一人当たり面積"/>
        <xdr:cNvSpPr txBox="1"/>
      </xdr:nvSpPr>
      <xdr:spPr>
        <a:xfrm>
          <a:off x="93917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290" name="直線コネクタ 2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291" name="テキスト ボックス 29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2" name="直線コネクタ 2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3" name="テキスト ボックス 2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4" name="直線コネクタ 2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5" name="テキスト ボックス 2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6" name="直線コネクタ 2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7" name="テキスト ボックス 2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9" name="テキスト ボックス 2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48261</xdr:rowOff>
    </xdr:from>
    <xdr:to>
      <xdr:col>20</xdr:col>
      <xdr:colOff>38100</xdr:colOff>
      <xdr:row>100</xdr:row>
      <xdr:rowOff>149861</xdr:rowOff>
    </xdr:to>
    <xdr:sp macro="" textlink="">
      <xdr:nvSpPr>
        <xdr:cNvPr id="301" name="フローチャート: 判断 300"/>
        <xdr:cNvSpPr/>
      </xdr:nvSpPr>
      <xdr:spPr>
        <a:xfrm>
          <a:off x="3746500" y="1719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2539</xdr:rowOff>
    </xdr:from>
    <xdr:to>
      <xdr:col>15</xdr:col>
      <xdr:colOff>101600</xdr:colOff>
      <xdr:row>102</xdr:row>
      <xdr:rowOff>104139</xdr:rowOff>
    </xdr:to>
    <xdr:sp macro="" textlink="">
      <xdr:nvSpPr>
        <xdr:cNvPr id="302" name="フローチャート: 判断 301"/>
        <xdr:cNvSpPr/>
      </xdr:nvSpPr>
      <xdr:spPr>
        <a:xfrm>
          <a:off x="2857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73406</xdr:rowOff>
    </xdr:from>
    <xdr:to>
      <xdr:col>20</xdr:col>
      <xdr:colOff>38100</xdr:colOff>
      <xdr:row>102</xdr:row>
      <xdr:rowOff>3556</xdr:rowOff>
    </xdr:to>
    <xdr:sp macro="" textlink="">
      <xdr:nvSpPr>
        <xdr:cNvPr id="308" name="楕円 307"/>
        <xdr:cNvSpPr/>
      </xdr:nvSpPr>
      <xdr:spPr>
        <a:xfrm>
          <a:off x="3746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166388</xdr:rowOff>
    </xdr:from>
    <xdr:ext cx="405111" cy="259045"/>
    <xdr:sp macro="" textlink="">
      <xdr:nvSpPr>
        <xdr:cNvPr id="309" name="n_1aveValue【港湾・漁港】&#10;有形固定資産減価償却率"/>
        <xdr:cNvSpPr txBox="1"/>
      </xdr:nvSpPr>
      <xdr:spPr>
        <a:xfrm>
          <a:off x="3582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310" name="n_2aveValue【港湾・漁港】&#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166133</xdr:rowOff>
    </xdr:from>
    <xdr:ext cx="405111" cy="259045"/>
    <xdr:sp macro="" textlink="">
      <xdr:nvSpPr>
        <xdr:cNvPr id="311" name="n_1mainValue【港湾・漁港】&#10;有形固定資産減価償却率"/>
        <xdr:cNvSpPr txBox="1"/>
      </xdr:nvSpPr>
      <xdr:spPr>
        <a:xfrm>
          <a:off x="3582044" y="17482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13" name="正方形/長方形 31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4" name="正方形/長方形 31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15" name="正方形/長方形 31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6" name="正方形/長方形 31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0" name="直線コネクタ 3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21" name="テキスト ボックス 3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2" name="直線コネクタ 3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23" name="テキスト ボックス 32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4" name="直線コネクタ 3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25" name="テキスト ボックス 32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6" name="直線コネクタ 3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27" name="テキスト ボックス 32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29" name="テキスト ボックス 32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82378</xdr:rowOff>
    </xdr:from>
    <xdr:to>
      <xdr:col>50</xdr:col>
      <xdr:colOff>165100</xdr:colOff>
      <xdr:row>100</xdr:row>
      <xdr:rowOff>12528</xdr:rowOff>
    </xdr:to>
    <xdr:sp macro="" textlink="">
      <xdr:nvSpPr>
        <xdr:cNvPr id="331" name="フローチャート: 判断 330"/>
        <xdr:cNvSpPr/>
      </xdr:nvSpPr>
      <xdr:spPr>
        <a:xfrm>
          <a:off x="9588500" y="170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97203</xdr:rowOff>
    </xdr:from>
    <xdr:to>
      <xdr:col>46</xdr:col>
      <xdr:colOff>38100</xdr:colOff>
      <xdr:row>101</xdr:row>
      <xdr:rowOff>27353</xdr:rowOff>
    </xdr:to>
    <xdr:sp macro="" textlink="">
      <xdr:nvSpPr>
        <xdr:cNvPr id="332" name="フローチャート: 判断 331"/>
        <xdr:cNvSpPr/>
      </xdr:nvSpPr>
      <xdr:spPr>
        <a:xfrm>
          <a:off x="8699500" y="172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145111</xdr:rowOff>
    </xdr:from>
    <xdr:to>
      <xdr:col>50</xdr:col>
      <xdr:colOff>165100</xdr:colOff>
      <xdr:row>105</xdr:row>
      <xdr:rowOff>75261</xdr:rowOff>
    </xdr:to>
    <xdr:sp macro="" textlink="">
      <xdr:nvSpPr>
        <xdr:cNvPr id="338" name="楕円 337"/>
        <xdr:cNvSpPr/>
      </xdr:nvSpPr>
      <xdr:spPr>
        <a:xfrm>
          <a:off x="9588500" y="179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98</xdr:row>
      <xdr:rowOff>29055</xdr:rowOff>
    </xdr:from>
    <xdr:ext cx="599010" cy="259045"/>
    <xdr:sp macro="" textlink="">
      <xdr:nvSpPr>
        <xdr:cNvPr id="339" name="n_1aveValue【港湾・漁港】&#10;一人当たり有形固定資産（償却資産）額"/>
        <xdr:cNvSpPr txBox="1"/>
      </xdr:nvSpPr>
      <xdr:spPr>
        <a:xfrm>
          <a:off x="9327095" y="1683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43880</xdr:rowOff>
    </xdr:from>
    <xdr:ext cx="599010" cy="259045"/>
    <xdr:sp macro="" textlink="">
      <xdr:nvSpPr>
        <xdr:cNvPr id="340" name="n_2aveValue【港湾・漁港】&#10;一人当たり有形固定資産（償却資産）額"/>
        <xdr:cNvSpPr txBox="1"/>
      </xdr:nvSpPr>
      <xdr:spPr>
        <a:xfrm>
          <a:off x="8450795" y="170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66388</xdr:rowOff>
    </xdr:from>
    <xdr:ext cx="599010" cy="259045"/>
    <xdr:sp macro="" textlink="">
      <xdr:nvSpPr>
        <xdr:cNvPr id="341" name="n_1mainValue【港湾・漁港】&#10;一人当たり有形固定資産（償却資産）額"/>
        <xdr:cNvSpPr txBox="1"/>
      </xdr:nvSpPr>
      <xdr:spPr>
        <a:xfrm>
          <a:off x="9327095" y="1806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3" name="直線コネクタ 3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4" name="テキスト ボックス 3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5" name="直線コネクタ 3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6" name="テキスト ボックス 3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7" name="直線コネクタ 3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8" name="テキスト ボックス 3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9" name="直線コネクタ 3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0" name="テキスト ボックス 3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1" name="直線コネクタ 3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2" name="テキスト ボックス 3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66" name="直線コネクタ 365"/>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67"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68" name="直線コネクタ 367"/>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69"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70" name="直線コネクタ 369"/>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71"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72" name="フローチャート: 判断 371"/>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73" name="フローチャート: 判断 372"/>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74" name="フローチャート: 判断 373"/>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109220</xdr:rowOff>
    </xdr:from>
    <xdr:to>
      <xdr:col>81</xdr:col>
      <xdr:colOff>101600</xdr:colOff>
      <xdr:row>42</xdr:row>
      <xdr:rowOff>39370</xdr:rowOff>
    </xdr:to>
    <xdr:sp macro="" textlink="">
      <xdr:nvSpPr>
        <xdr:cNvPr id="380" name="楕円 379"/>
        <xdr:cNvSpPr/>
      </xdr:nvSpPr>
      <xdr:spPr>
        <a:xfrm>
          <a:off x="15430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122572</xdr:rowOff>
    </xdr:from>
    <xdr:ext cx="405111" cy="259045"/>
    <xdr:sp macro="" textlink="">
      <xdr:nvSpPr>
        <xdr:cNvPr id="381"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82" name="n_2aveValue【認定こども園・幼稚園・保育所】&#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30497</xdr:rowOff>
    </xdr:from>
    <xdr:ext cx="405111" cy="259045"/>
    <xdr:sp macro="" textlink="">
      <xdr:nvSpPr>
        <xdr:cNvPr id="383" name="n_1mainValue【認定こども園・幼稚園・保育所】&#10;有形固定資産減価償却率"/>
        <xdr:cNvSpPr txBox="1"/>
      </xdr:nvSpPr>
      <xdr:spPr>
        <a:xfrm>
          <a:off x="15266044"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07" name="直線コネクタ 406"/>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08"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09" name="直線コネクタ 408"/>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10"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11" name="直線コネクタ 410"/>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12"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13" name="フローチャート: 判断 412"/>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14" name="フローチャート: 判断 41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15" name="フローチャート: 判断 414"/>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93980</xdr:rowOff>
    </xdr:from>
    <xdr:to>
      <xdr:col>112</xdr:col>
      <xdr:colOff>38100</xdr:colOff>
      <xdr:row>33</xdr:row>
      <xdr:rowOff>24130</xdr:rowOff>
    </xdr:to>
    <xdr:sp macro="" textlink="">
      <xdr:nvSpPr>
        <xdr:cNvPr id="421" name="楕円 420"/>
        <xdr:cNvSpPr/>
      </xdr:nvSpPr>
      <xdr:spPr>
        <a:xfrm>
          <a:off x="21272500" y="55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76217</xdr:rowOff>
    </xdr:from>
    <xdr:ext cx="469744" cy="259045"/>
    <xdr:sp macro="" textlink="">
      <xdr:nvSpPr>
        <xdr:cNvPr id="422"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23" name="n_2ave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40657</xdr:rowOff>
    </xdr:from>
    <xdr:ext cx="469744" cy="259045"/>
    <xdr:sp macro="" textlink="">
      <xdr:nvSpPr>
        <xdr:cNvPr id="424" name="n_1mainValue【認定こども園・幼稚園・保育所】&#10;一人当たり面積"/>
        <xdr:cNvSpPr txBox="1"/>
      </xdr:nvSpPr>
      <xdr:spPr>
        <a:xfrm>
          <a:off x="21075727" y="53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9" name="直線コネクタ 448"/>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50"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51" name="直線コネクタ 450"/>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52"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53" name="直線コネクタ 452"/>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54"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55" name="フローチャート: 判断 454"/>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6" name="フローチャート: 判断 45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7" name="フローチャート: 判断 456"/>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463" name="楕円 462"/>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87647</xdr:rowOff>
    </xdr:from>
    <xdr:ext cx="405111" cy="259045"/>
    <xdr:sp macro="" textlink="">
      <xdr:nvSpPr>
        <xdr:cNvPr id="46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65" name="n_2aveValue【学校施設】&#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466" name="n_1mainValue【学校施設】&#10;有形固定資産減価償却率"/>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89" name="直線コネクタ 488"/>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90"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1" name="直線コネクタ 490"/>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2"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3" name="直線コネクタ 492"/>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94"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95" name="フローチャート: 判断 494"/>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96" name="フローチャート: 判断 495"/>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97" name="フローチャート: 判断 496"/>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161341</xdr:rowOff>
    </xdr:from>
    <xdr:to>
      <xdr:col>112</xdr:col>
      <xdr:colOff>38100</xdr:colOff>
      <xdr:row>60</xdr:row>
      <xdr:rowOff>91491</xdr:rowOff>
    </xdr:to>
    <xdr:sp macro="" textlink="">
      <xdr:nvSpPr>
        <xdr:cNvPr id="503" name="楕円 502"/>
        <xdr:cNvSpPr/>
      </xdr:nvSpPr>
      <xdr:spPr>
        <a:xfrm>
          <a:off x="21272500" y="102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131081</xdr:rowOff>
    </xdr:from>
    <xdr:ext cx="469744" cy="259045"/>
    <xdr:sp macro="" textlink="">
      <xdr:nvSpPr>
        <xdr:cNvPr id="504"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05" name="n_2aveValue【学校施設】&#10;一人当たり面積"/>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108018</xdr:rowOff>
    </xdr:from>
    <xdr:ext cx="469744" cy="259045"/>
    <xdr:sp macro="" textlink="">
      <xdr:nvSpPr>
        <xdr:cNvPr id="506" name="n_1mainValue【学校施設】&#10;一人当たり面積"/>
        <xdr:cNvSpPr txBox="1"/>
      </xdr:nvSpPr>
      <xdr:spPr>
        <a:xfrm>
          <a:off x="21075727" y="100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17" name="テキスト ボックス 51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18" name="直線コネクタ 51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19" name="テキスト ボックス 51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0" name="直線コネクタ 51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21" name="テキスト ボックス 52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22" name="直線コネクタ 52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23" name="テキスト ボックス 52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24" name="直線コネクタ 52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25" name="テキスト ボックス 524"/>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7" name="テキスト ボックス 5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29" name="直線コネクタ 528"/>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30"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31" name="直線コネクタ 530"/>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32"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33" name="直線コネクタ 53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34" name="【児童館】&#10;有形固定資産減価償却率平均値テキスト"/>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35" name="フローチャート: 判断 534"/>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36" name="フローチャート: 判断 535"/>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37" name="フローチャート: 判断 536"/>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149606</xdr:rowOff>
    </xdr:from>
    <xdr:to>
      <xdr:col>81</xdr:col>
      <xdr:colOff>101600</xdr:colOff>
      <xdr:row>82</xdr:row>
      <xdr:rowOff>79756</xdr:rowOff>
    </xdr:to>
    <xdr:sp macro="" textlink="">
      <xdr:nvSpPr>
        <xdr:cNvPr id="543" name="楕円 542"/>
        <xdr:cNvSpPr/>
      </xdr:nvSpPr>
      <xdr:spPr>
        <a:xfrm>
          <a:off x="15430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25416</xdr:rowOff>
    </xdr:from>
    <xdr:ext cx="405111" cy="259045"/>
    <xdr:sp macro="" textlink="">
      <xdr:nvSpPr>
        <xdr:cNvPr id="544" name="n_1ave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4842</xdr:rowOff>
    </xdr:from>
    <xdr:ext cx="405111" cy="259045"/>
    <xdr:sp macro="" textlink="">
      <xdr:nvSpPr>
        <xdr:cNvPr id="545" name="n_2aveValue【児童館】&#10;有形固定資産減価償却率"/>
        <xdr:cNvSpPr txBox="1"/>
      </xdr:nvSpPr>
      <xdr:spPr>
        <a:xfrm>
          <a:off x="14389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70883</xdr:rowOff>
    </xdr:from>
    <xdr:ext cx="405111" cy="259045"/>
    <xdr:sp macro="" textlink="">
      <xdr:nvSpPr>
        <xdr:cNvPr id="546" name="n_1mainValue【児童館】&#10;有形固定資産減価償却率"/>
        <xdr:cNvSpPr txBox="1"/>
      </xdr:nvSpPr>
      <xdr:spPr>
        <a:xfrm>
          <a:off x="152660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5" name="テキスト ボックス 5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6" name="直線コネクタ 5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7" name="直線コネクタ 5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8" name="テキスト ボックス 5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9" name="直線コネクタ 5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0" name="テキスト ボックス 5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1" name="直線コネクタ 5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2" name="テキスト ボックス 5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3" name="直線コネクタ 5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4" name="テキスト ボックス 5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5" name="直線コネクタ 5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6" name="テキスト ボックス 5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70" name="直線コネクタ 569"/>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71"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72" name="直線コネクタ 571"/>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73"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74" name="直線コネクタ 573"/>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575" name="【児童館】&#10;一人当たり面積平均値テキスト"/>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76" name="フローチャート: 判断 575"/>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77" name="フローチャート: 判断 576"/>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78" name="フローチャート: 判断 577"/>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584" name="楕円 583"/>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143527</xdr:rowOff>
    </xdr:from>
    <xdr:ext cx="469744" cy="259045"/>
    <xdr:sp macro="" textlink="">
      <xdr:nvSpPr>
        <xdr:cNvPr id="585"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586"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587" name="n_1mainValue【児童館】&#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8" name="テキスト ボックス 5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9" name="直線コネクタ 5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0" name="テキスト ボックス 5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1" name="直線コネクタ 6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2" name="テキスト ボックス 6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3" name="直線コネクタ 6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4" name="テキスト ボックス 6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5" name="直線コネクタ 6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6" name="テキスト ボックス 60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10" name="直線コネクタ 609"/>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11"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12" name="直線コネクタ 611"/>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1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14" name="直線コネクタ 61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15"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16" name="フローチャート: 判断 615"/>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17" name="フローチャート: 判断 616"/>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18" name="フローチャート: 判断 617"/>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57404</xdr:rowOff>
    </xdr:from>
    <xdr:to>
      <xdr:col>81</xdr:col>
      <xdr:colOff>101600</xdr:colOff>
      <xdr:row>103</xdr:row>
      <xdr:rowOff>159004</xdr:rowOff>
    </xdr:to>
    <xdr:sp macro="" textlink="">
      <xdr:nvSpPr>
        <xdr:cNvPr id="624" name="楕円 623"/>
        <xdr:cNvSpPr/>
      </xdr:nvSpPr>
      <xdr:spPr>
        <a:xfrm>
          <a:off x="15430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3827</xdr:rowOff>
    </xdr:from>
    <xdr:ext cx="405111" cy="259045"/>
    <xdr:sp macro="" textlink="">
      <xdr:nvSpPr>
        <xdr:cNvPr id="625"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626" name="n_2aveValue【公民館】&#10;有形固定資産減価償却率"/>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4081</xdr:rowOff>
    </xdr:from>
    <xdr:ext cx="405111" cy="259045"/>
    <xdr:sp macro="" textlink="">
      <xdr:nvSpPr>
        <xdr:cNvPr id="627" name="n_1mainValue【公民館】&#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53" name="直線コネクタ 652"/>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54"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55" name="直線コネクタ 65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56"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57" name="直線コネクタ 656"/>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658"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59" name="フローチャート: 判断 658"/>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60" name="フローチャート: 判断 659"/>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61" name="フローチャート: 判断 660"/>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667" name="楕円 666"/>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148426</xdr:rowOff>
    </xdr:from>
    <xdr:ext cx="469744" cy="259045"/>
    <xdr:sp macro="" textlink="">
      <xdr:nvSpPr>
        <xdr:cNvPr id="668" name="n_1aveValue【公民館】&#10;一人当たり面積"/>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669" name="n_2ave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670" name="n_1mainValue【公民館】&#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全体の有形固定資産減価償却率は類似団体とほぼ近い数値であるが、個別の施設の数値を比較するとその違いが明らかであり、本町の現状が見えてくる。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ja-JP" sz="1100">
              <a:solidFill>
                <a:schemeClr val="dk1"/>
              </a:solidFill>
              <a:effectLst/>
              <a:latin typeface="+mn-lt"/>
              <a:ea typeface="+mn-ea"/>
              <a:cs typeface="+mn-cs"/>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は、合併後計画的に改良等を行ってきてはいるが、全体として老朽化していることが顕著に表れている。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にかけて保育所の統合を実施したことにより、有形固定資産減価償却率は</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は、旧町からの施設をそのまま継続して使用しており、有形固定資産減価償却率は</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と高い数値となっている。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24401</xdr:rowOff>
    </xdr:from>
    <xdr:ext cx="405111" cy="259045"/>
    <xdr:sp macro="" textlink="">
      <xdr:nvSpPr>
        <xdr:cNvPr id="62" name="n_1aveValue【図書館】&#10;有形固定資産減価償却率"/>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145813</xdr:rowOff>
    </xdr:from>
    <xdr:ext cx="405111" cy="259045"/>
    <xdr:sp macro="" textlink="">
      <xdr:nvSpPr>
        <xdr:cNvPr id="64" name="n_2aveValue【図書館】&#10;有形固定資産減価償却率"/>
        <xdr:cNvSpPr txBox="1"/>
      </xdr:nvSpPr>
      <xdr:spPr>
        <a:xfrm>
          <a:off x="2705744"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xdr:rowOff>
    </xdr:from>
    <xdr:to>
      <xdr:col>20</xdr:col>
      <xdr:colOff>38100</xdr:colOff>
      <xdr:row>40</xdr:row>
      <xdr:rowOff>117856</xdr:rowOff>
    </xdr:to>
    <xdr:sp macro="" textlink="">
      <xdr:nvSpPr>
        <xdr:cNvPr id="70" name="楕円 69"/>
        <xdr:cNvSpPr/>
      </xdr:nvSpPr>
      <xdr:spPr>
        <a:xfrm>
          <a:off x="3746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134383</xdr:rowOff>
    </xdr:from>
    <xdr:ext cx="405111" cy="259045"/>
    <xdr:sp macro="" textlink="">
      <xdr:nvSpPr>
        <xdr:cNvPr id="71" name="n_1mainValue【図書館】&#10;有形固定資産減価償却率"/>
        <xdr:cNvSpPr txBox="1"/>
      </xdr:nvSpPr>
      <xdr:spPr>
        <a:xfrm>
          <a:off x="3582044" y="66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3" name="直線コネクタ 92"/>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4"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5" name="直線コネクタ 94"/>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6"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97" name="直線コネクタ 96"/>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98" name="【図書館】&#10;一人当たり面積平均値テキスト"/>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99" name="フローチャート: 判断 98"/>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0" name="フローチャート: 判断 99"/>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154957</xdr:rowOff>
    </xdr:from>
    <xdr:ext cx="469744" cy="259045"/>
    <xdr:sp macro="" textlink="">
      <xdr:nvSpPr>
        <xdr:cNvPr id="101" name="n_1ave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2" name="フローチャート: 判断 101"/>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102379</xdr:rowOff>
    </xdr:from>
    <xdr:ext cx="469744" cy="259045"/>
    <xdr:sp macro="" textlink="">
      <xdr:nvSpPr>
        <xdr:cNvPr id="103"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09" name="楕円 108"/>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106697</xdr:rowOff>
    </xdr:from>
    <xdr:ext cx="469744" cy="259045"/>
    <xdr:sp macro="" textlink="">
      <xdr:nvSpPr>
        <xdr:cNvPr id="110"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37" name="直線コネクタ 136"/>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38"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39" name="直線コネクタ 138"/>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0"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1" name="直線コネクタ 14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42"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43" name="フローチャート: 判断 142"/>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44" name="フローチャート: 判断 143"/>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130101</xdr:rowOff>
    </xdr:from>
    <xdr:ext cx="405111" cy="259045"/>
    <xdr:sp macro="" textlink="">
      <xdr:nvSpPr>
        <xdr:cNvPr id="145" name="n_1aveValue【体育館・プール】&#10;有形固定資産減価償却率"/>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146" name="フローチャート: 判断 145"/>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150603</xdr:rowOff>
    </xdr:from>
    <xdr:ext cx="405111" cy="259045"/>
    <xdr:sp macro="" textlink="">
      <xdr:nvSpPr>
        <xdr:cNvPr id="147" name="n_2aveValue【体育館・プール】&#10;有形固定資産減価償却率"/>
        <xdr:cNvSpPr txBox="1"/>
      </xdr:nvSpPr>
      <xdr:spPr>
        <a:xfrm>
          <a:off x="2705744" y="1060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53" name="楕円 152"/>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139173</xdr:rowOff>
    </xdr:from>
    <xdr:ext cx="405111" cy="259045"/>
    <xdr:sp macro="" textlink="">
      <xdr:nvSpPr>
        <xdr:cNvPr id="154" name="n_1mainValue【体育館・プール】&#10;有形固定資産減価償却率"/>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78" name="直線コネクタ 177"/>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79"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81"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82" name="直線コネクタ 181"/>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83"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84" name="フローチャート: 判断 183"/>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85" name="フローチャート: 判断 184"/>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100982</xdr:rowOff>
    </xdr:from>
    <xdr:ext cx="469744" cy="259045"/>
    <xdr:sp macro="" textlink="">
      <xdr:nvSpPr>
        <xdr:cNvPr id="186" name="n_1aveValue【体育館・プール】&#10;一人当たり面積"/>
        <xdr:cNvSpPr txBox="1"/>
      </xdr:nvSpPr>
      <xdr:spPr>
        <a:xfrm>
          <a:off x="9391727" y="102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87" name="フローチャート: 判断 186"/>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88" name="n_2ave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147320</xdr:rowOff>
    </xdr:from>
    <xdr:to>
      <xdr:col>50</xdr:col>
      <xdr:colOff>165100</xdr:colOff>
      <xdr:row>57</xdr:row>
      <xdr:rowOff>77470</xdr:rowOff>
    </xdr:to>
    <xdr:sp macro="" textlink="">
      <xdr:nvSpPr>
        <xdr:cNvPr id="194" name="楕円 193"/>
        <xdr:cNvSpPr/>
      </xdr:nvSpPr>
      <xdr:spPr>
        <a:xfrm>
          <a:off x="9588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93997</xdr:rowOff>
    </xdr:from>
    <xdr:ext cx="469744" cy="259045"/>
    <xdr:sp macro="" textlink="">
      <xdr:nvSpPr>
        <xdr:cNvPr id="195" name="n_1mainValue【体育館・プール】&#10;一人当たり面積"/>
        <xdr:cNvSpPr txBox="1"/>
      </xdr:nvSpPr>
      <xdr:spPr>
        <a:xfrm>
          <a:off x="93917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8" name="テキスト ボックス 20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0" name="テキスト ボックス 20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2" name="テキスト ボックス 21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4" name="テキスト ボックス 21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18" name="直線コネクタ 217"/>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19"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20" name="直線コネクタ 219"/>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1"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2" name="直線コネクタ 22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23"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24" name="フローチャート: 判断 223"/>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25" name="フローチャート: 判断 224"/>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41164</xdr:rowOff>
    </xdr:from>
    <xdr:ext cx="405111" cy="259045"/>
    <xdr:sp macro="" textlink="">
      <xdr:nvSpPr>
        <xdr:cNvPr id="226" name="n_1aveValue【福祉施設】&#10;有形固定資産減価償却率"/>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27" name="フローチャート: 判断 226"/>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39133</xdr:rowOff>
    </xdr:from>
    <xdr:ext cx="405111" cy="259045"/>
    <xdr:sp macro="" textlink="">
      <xdr:nvSpPr>
        <xdr:cNvPr id="228" name="n_2aveValue【福祉施設】&#10;有形固定資産減価償却率"/>
        <xdr:cNvSpPr txBox="1"/>
      </xdr:nvSpPr>
      <xdr:spPr>
        <a:xfrm>
          <a:off x="2705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140463</xdr:rowOff>
    </xdr:from>
    <xdr:to>
      <xdr:col>20</xdr:col>
      <xdr:colOff>38100</xdr:colOff>
      <xdr:row>84</xdr:row>
      <xdr:rowOff>70613</xdr:rowOff>
    </xdr:to>
    <xdr:sp macro="" textlink="">
      <xdr:nvSpPr>
        <xdr:cNvPr id="234" name="楕円 233"/>
        <xdr:cNvSpPr/>
      </xdr:nvSpPr>
      <xdr:spPr>
        <a:xfrm>
          <a:off x="3746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87140</xdr:rowOff>
    </xdr:from>
    <xdr:ext cx="405111" cy="259045"/>
    <xdr:sp macro="" textlink="">
      <xdr:nvSpPr>
        <xdr:cNvPr id="235" name="n_1mainValue【福祉施設】&#10;有形固定資産減価償却率"/>
        <xdr:cNvSpPr txBox="1"/>
      </xdr:nvSpPr>
      <xdr:spPr>
        <a:xfrm>
          <a:off x="3582044" y="1414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61" name="直線コネクタ 260"/>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6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63" name="直線コネクタ 26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64"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65" name="直線コネクタ 26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66"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67" name="フローチャート: 判断 266"/>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68" name="フローチャート: 判断 267"/>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129920</xdr:rowOff>
    </xdr:from>
    <xdr:ext cx="469744" cy="259045"/>
    <xdr:sp macro="" textlink="">
      <xdr:nvSpPr>
        <xdr:cNvPr id="269" name="n_1aveValue【福祉施設】&#10;一人当たり面積"/>
        <xdr:cNvSpPr txBox="1"/>
      </xdr:nvSpPr>
      <xdr:spPr>
        <a:xfrm>
          <a:off x="93917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70" name="フローチャート: 判断 269"/>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54808</xdr:rowOff>
    </xdr:from>
    <xdr:ext cx="469744" cy="259045"/>
    <xdr:sp macro="" textlink="">
      <xdr:nvSpPr>
        <xdr:cNvPr id="271" name="n_2aveValue【福祉施設】&#10;一人当たり面積"/>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145687</xdr:rowOff>
    </xdr:from>
    <xdr:to>
      <xdr:col>50</xdr:col>
      <xdr:colOff>165100</xdr:colOff>
      <xdr:row>86</xdr:row>
      <xdr:rowOff>75837</xdr:rowOff>
    </xdr:to>
    <xdr:sp macro="" textlink="">
      <xdr:nvSpPr>
        <xdr:cNvPr id="277" name="楕円 276"/>
        <xdr:cNvSpPr/>
      </xdr:nvSpPr>
      <xdr:spPr>
        <a:xfrm>
          <a:off x="9588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66964</xdr:rowOff>
    </xdr:from>
    <xdr:ext cx="469744" cy="259045"/>
    <xdr:sp macro="" textlink="">
      <xdr:nvSpPr>
        <xdr:cNvPr id="278" name="n_1mainValue【福祉施設】&#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6" name="直線コネクタ 3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7" name="テキスト ボックス 3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8" name="直線コネクタ 3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9" name="テキスト ボックス 3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0" name="直線コネクタ 3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1" name="テキスト ボックス 3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2" name="直線コネクタ 3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3" name="テキスト ボックス 3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317" name="直線コネクタ 316"/>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318"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319" name="直線コネクタ 318"/>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20"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21" name="直線コネクタ 320"/>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122699</xdr:rowOff>
    </xdr:from>
    <xdr:ext cx="405111" cy="259045"/>
    <xdr:sp macro="" textlink="">
      <xdr:nvSpPr>
        <xdr:cNvPr id="322" name="【一般廃棄物処理施設】&#10;有形固定資産減価償却率平均値テキスト"/>
        <xdr:cNvSpPr txBox="1"/>
      </xdr:nvSpPr>
      <xdr:spPr>
        <a:xfrm>
          <a:off x="163576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323" name="フローチャート: 判断 322"/>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324" name="フローチャート: 判断 323"/>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166133</xdr:rowOff>
    </xdr:from>
    <xdr:ext cx="405111" cy="259045"/>
    <xdr:sp macro="" textlink="">
      <xdr:nvSpPr>
        <xdr:cNvPr id="325"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43688</xdr:rowOff>
    </xdr:from>
    <xdr:to>
      <xdr:col>76</xdr:col>
      <xdr:colOff>165100</xdr:colOff>
      <xdr:row>37</xdr:row>
      <xdr:rowOff>145288</xdr:rowOff>
    </xdr:to>
    <xdr:sp macro="" textlink="">
      <xdr:nvSpPr>
        <xdr:cNvPr id="326" name="フローチャート: 判断 325"/>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161815</xdr:rowOff>
    </xdr:from>
    <xdr:ext cx="405111" cy="259045"/>
    <xdr:sp macro="" textlink="">
      <xdr:nvSpPr>
        <xdr:cNvPr id="327" name="n_2aveValue【一般廃棄物処理施設】&#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27686</xdr:rowOff>
    </xdr:from>
    <xdr:to>
      <xdr:col>81</xdr:col>
      <xdr:colOff>101600</xdr:colOff>
      <xdr:row>36</xdr:row>
      <xdr:rowOff>129286</xdr:rowOff>
    </xdr:to>
    <xdr:sp macro="" textlink="">
      <xdr:nvSpPr>
        <xdr:cNvPr id="333" name="楕円 332"/>
        <xdr:cNvSpPr/>
      </xdr:nvSpPr>
      <xdr:spPr>
        <a:xfrm>
          <a:off x="15430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145813</xdr:rowOff>
    </xdr:from>
    <xdr:ext cx="405111" cy="259045"/>
    <xdr:sp macro="" textlink="">
      <xdr:nvSpPr>
        <xdr:cNvPr id="334" name="n_1mainValue【一般廃棄物処理施設】&#10;有形固定資産減価償却率"/>
        <xdr:cNvSpPr txBox="1"/>
      </xdr:nvSpPr>
      <xdr:spPr>
        <a:xfrm>
          <a:off x="15266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5" name="直線コネクタ 3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6" name="テキスト ボックス 3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7" name="直線コネクタ 3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8" name="テキスト ボックス 34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9" name="直線コネクタ 3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0" name="テキスト ボックス 3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1" name="直線コネクタ 3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2" name="テキスト ボックス 3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3" name="直線コネクタ 3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4" name="テキスト ボックス 3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358" name="直線コネクタ 357"/>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359"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360" name="直線コネクタ 359"/>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361"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362" name="直線コネクタ 361"/>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363" name="【一般廃棄物処理施設】&#10;一人当たり有形固定資産（償却資産）額平均値テキスト"/>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364" name="フローチャート: 判断 363"/>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365" name="フローチャート: 判断 364"/>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93513</xdr:rowOff>
    </xdr:from>
    <xdr:ext cx="599010" cy="259045"/>
    <xdr:sp macro="" textlink="">
      <xdr:nvSpPr>
        <xdr:cNvPr id="366"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367" name="フローチャート: 判断 366"/>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18052</xdr:rowOff>
    </xdr:from>
    <xdr:ext cx="599010" cy="259045"/>
    <xdr:sp macro="" textlink="">
      <xdr:nvSpPr>
        <xdr:cNvPr id="368" name="n_2aveValue【一般廃棄物処理施設】&#10;一人当たり有形固定資産（償却資産）額"/>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104099</xdr:rowOff>
    </xdr:from>
    <xdr:to>
      <xdr:col>112</xdr:col>
      <xdr:colOff>38100</xdr:colOff>
      <xdr:row>42</xdr:row>
      <xdr:rowOff>34249</xdr:rowOff>
    </xdr:to>
    <xdr:sp macro="" textlink="">
      <xdr:nvSpPr>
        <xdr:cNvPr id="374" name="楕円 373"/>
        <xdr:cNvSpPr/>
      </xdr:nvSpPr>
      <xdr:spPr>
        <a:xfrm>
          <a:off x="21272500" y="71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25376</xdr:rowOff>
    </xdr:from>
    <xdr:ext cx="534377" cy="259045"/>
    <xdr:sp macro="" textlink="">
      <xdr:nvSpPr>
        <xdr:cNvPr id="375" name="n_1mainValue【一般廃棄物処理施設】&#10;一人当たり有形固定資産（償却資産）額"/>
        <xdr:cNvSpPr txBox="1"/>
      </xdr:nvSpPr>
      <xdr:spPr>
        <a:xfrm>
          <a:off x="21043411" y="72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6" name="テキスト ボックス 3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7" name="直線コネクタ 3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8" name="テキスト ボックス 38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9" name="直線コネクタ 3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0" name="テキスト ボックス 3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1" name="直線コネクタ 3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2" name="テキスト ボックス 3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3" name="直線コネクタ 3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4" name="テキスト ボックス 393"/>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398" name="直線コネクタ 397"/>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399"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400" name="直線コネクタ 399"/>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401"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402" name="直線コネクタ 401"/>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403"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404" name="フローチャート: 判断 403"/>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405" name="フローチャート: 判断 404"/>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406" name="n_1ave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407" name="フローチャート: 判断 406"/>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65041</xdr:rowOff>
    </xdr:from>
    <xdr:ext cx="405111" cy="259045"/>
    <xdr:sp macro="" textlink="">
      <xdr:nvSpPr>
        <xdr:cNvPr id="408" name="n_2aveValue【保健センター・保健所】&#10;有形固定資産減価償却率"/>
        <xdr:cNvSpPr txBox="1"/>
      </xdr:nvSpPr>
      <xdr:spPr>
        <a:xfrm>
          <a:off x="14389744"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61214</xdr:rowOff>
    </xdr:from>
    <xdr:to>
      <xdr:col>81</xdr:col>
      <xdr:colOff>101600</xdr:colOff>
      <xdr:row>61</xdr:row>
      <xdr:rowOff>162814</xdr:rowOff>
    </xdr:to>
    <xdr:sp macro="" textlink="">
      <xdr:nvSpPr>
        <xdr:cNvPr id="414" name="楕円 413"/>
        <xdr:cNvSpPr/>
      </xdr:nvSpPr>
      <xdr:spPr>
        <a:xfrm>
          <a:off x="15430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7891</xdr:rowOff>
    </xdr:from>
    <xdr:ext cx="405111" cy="259045"/>
    <xdr:sp macro="" textlink="">
      <xdr:nvSpPr>
        <xdr:cNvPr id="415" name="n_1mainValue【保健センター・保健所】&#10;有形固定資産減価償却率"/>
        <xdr:cNvSpPr txBox="1"/>
      </xdr:nvSpPr>
      <xdr:spPr>
        <a:xfrm>
          <a:off x="15266044" y="1029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6" name="直線コネクタ 4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7" name="テキスト ボックス 4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8" name="直線コネクタ 4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9" name="テキスト ボックス 4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0" name="直線コネクタ 4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1" name="テキスト ボックス 4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2" name="直線コネクタ 4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3" name="テキスト ボックス 4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107442</xdr:rowOff>
    </xdr:from>
    <xdr:to>
      <xdr:col>116</xdr:col>
      <xdr:colOff>62864</xdr:colOff>
      <xdr:row>63</xdr:row>
      <xdr:rowOff>91440</xdr:rowOff>
    </xdr:to>
    <xdr:cxnSp macro="">
      <xdr:nvCxnSpPr>
        <xdr:cNvPr id="437" name="直線コネクタ 436"/>
        <xdr:cNvCxnSpPr/>
      </xdr:nvCxnSpPr>
      <xdr:spPr>
        <a:xfrm flipV="1">
          <a:off x="22160864" y="10394442"/>
          <a:ext cx="0" cy="49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438" name="【保健センター・保健所】&#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439" name="直線コネクタ 438"/>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54119</xdr:rowOff>
    </xdr:from>
    <xdr:ext cx="469744" cy="259045"/>
    <xdr:sp macro="" textlink="">
      <xdr:nvSpPr>
        <xdr:cNvPr id="440" name="【保健センター・保健所】&#10;一人当たり面積最大値テキスト"/>
        <xdr:cNvSpPr txBox="1"/>
      </xdr:nvSpPr>
      <xdr:spPr>
        <a:xfrm>
          <a:off x="22199600" y="1016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107442</xdr:rowOff>
    </xdr:from>
    <xdr:to>
      <xdr:col>116</xdr:col>
      <xdr:colOff>152400</xdr:colOff>
      <xdr:row>60</xdr:row>
      <xdr:rowOff>107442</xdr:rowOff>
    </xdr:to>
    <xdr:cxnSp macro="">
      <xdr:nvCxnSpPr>
        <xdr:cNvPr id="441" name="直線コネクタ 440"/>
        <xdr:cNvCxnSpPr/>
      </xdr:nvCxnSpPr>
      <xdr:spPr>
        <a:xfrm>
          <a:off x="22072600" y="10394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442"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43" name="フローチャート: 判断 44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xdr:rowOff>
    </xdr:from>
    <xdr:to>
      <xdr:col>112</xdr:col>
      <xdr:colOff>38100</xdr:colOff>
      <xdr:row>62</xdr:row>
      <xdr:rowOff>117094</xdr:rowOff>
    </xdr:to>
    <xdr:sp macro="" textlink="">
      <xdr:nvSpPr>
        <xdr:cNvPr id="444" name="フローチャート: 判断 443"/>
        <xdr:cNvSpPr/>
      </xdr:nvSpPr>
      <xdr:spPr>
        <a:xfrm>
          <a:off x="21272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108221</xdr:rowOff>
    </xdr:from>
    <xdr:ext cx="469744" cy="259045"/>
    <xdr:sp macro="" textlink="">
      <xdr:nvSpPr>
        <xdr:cNvPr id="445" name="n_1aveValue【保健センター・保健所】&#10;一人当たり面積"/>
        <xdr:cNvSpPr txBox="1"/>
      </xdr:nvSpPr>
      <xdr:spPr>
        <a:xfrm>
          <a:off x="210757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46" name="フローチャート: 判断 445"/>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47"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157226</xdr:rowOff>
    </xdr:from>
    <xdr:to>
      <xdr:col>112</xdr:col>
      <xdr:colOff>38100</xdr:colOff>
      <xdr:row>56</xdr:row>
      <xdr:rowOff>87376</xdr:rowOff>
    </xdr:to>
    <xdr:sp macro="" textlink="">
      <xdr:nvSpPr>
        <xdr:cNvPr id="453" name="楕円 452"/>
        <xdr:cNvSpPr/>
      </xdr:nvSpPr>
      <xdr:spPr>
        <a:xfrm>
          <a:off x="21272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54</xdr:row>
      <xdr:rowOff>103903</xdr:rowOff>
    </xdr:from>
    <xdr:ext cx="469744" cy="259045"/>
    <xdr:sp macro="" textlink="">
      <xdr:nvSpPr>
        <xdr:cNvPr id="454" name="n_1mainValue【保健センター・保健所】&#10;一人当たり面積"/>
        <xdr:cNvSpPr txBox="1"/>
      </xdr:nvSpPr>
      <xdr:spPr>
        <a:xfrm>
          <a:off x="210757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5" name="正方形/長方形 4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6" name="正方形/長方形 4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7" name="正方形/長方形 4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8" name="正方形/長方形 4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9" name="正方形/長方形 4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0" name="正方形/長方形 4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1" name="正方形/長方形 4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2" name="正方形/長方形 4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3" name="テキスト ボックス 4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4" name="直線コネクタ 4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65" name="テキスト ボックス 4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6" name="直線コネクタ 4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7" name="テキスト ボックス 4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8" name="直線コネクタ 4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9" name="テキスト ボックス 4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0" name="直線コネクタ 4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1" name="テキスト ボックス 4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2" name="直線コネクタ 4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3" name="テキスト ボックス 4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4" name="直線コネクタ 4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75" name="テキスト ボックス 47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6" name="直線コネクタ 4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77" name="テキスト ボックス 47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479" name="直線コネクタ 478"/>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80"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81" name="直線コネクタ 48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82"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83" name="直線コネクタ 482"/>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484" name="【消防施設】&#10;有形固定資産減価償却率平均値テキスト"/>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85" name="フローチャート: 判断 484"/>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486" name="フローチャート: 判断 485"/>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156227</xdr:rowOff>
    </xdr:from>
    <xdr:ext cx="405111" cy="259045"/>
    <xdr:sp macro="" textlink="">
      <xdr:nvSpPr>
        <xdr:cNvPr id="487" name="n_1aveValue【消防施設】&#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488" name="フローチャート: 判断 487"/>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97807</xdr:rowOff>
    </xdr:from>
    <xdr:ext cx="405111" cy="259045"/>
    <xdr:sp macro="" textlink="">
      <xdr:nvSpPr>
        <xdr:cNvPr id="489" name="n_2aveValue【消防施設】&#10;有形固定資産減価償却率"/>
        <xdr:cNvSpPr txBox="1"/>
      </xdr:nvSpPr>
      <xdr:spPr>
        <a:xfrm>
          <a:off x="14389744" y="1449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33020</xdr:rowOff>
    </xdr:from>
    <xdr:to>
      <xdr:col>81</xdr:col>
      <xdr:colOff>101600</xdr:colOff>
      <xdr:row>79</xdr:row>
      <xdr:rowOff>134620</xdr:rowOff>
    </xdr:to>
    <xdr:sp macro="" textlink="">
      <xdr:nvSpPr>
        <xdr:cNvPr id="495" name="楕円 494"/>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151147</xdr:rowOff>
    </xdr:from>
    <xdr:ext cx="405111" cy="259045"/>
    <xdr:sp macro="" textlink="">
      <xdr:nvSpPr>
        <xdr:cNvPr id="496" name="n_1mainValue【消防施設】&#10;有形固定資産減価償却率"/>
        <xdr:cNvSpPr txBox="1"/>
      </xdr:nvSpPr>
      <xdr:spPr>
        <a:xfrm>
          <a:off x="15266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7" name="直線コネクタ 50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8" name="テキスト ボックス 50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9" name="直線コネクタ 50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0" name="テキスト ボックス 50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1" name="直線コネクタ 51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2" name="テキスト ボックス 51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3" name="直線コネクタ 51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4" name="テキスト ボックス 51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5" name="直線コネクタ 51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6" name="テキスト ボックス 51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8" name="テキスト ボックス 5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520" name="直線コネクタ 519"/>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521"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522" name="直線コネクタ 521"/>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23"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24" name="直線コネクタ 52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525"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26" name="フローチャート: 判断 525"/>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527" name="フローチャート: 判断 526"/>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528" name="n_1ave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529" name="フローチャート: 判断 528"/>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530" name="n_2ave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536" name="楕円 535"/>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125747</xdr:rowOff>
    </xdr:from>
    <xdr:ext cx="469744" cy="259045"/>
    <xdr:sp macro="" textlink="">
      <xdr:nvSpPr>
        <xdr:cNvPr id="537" name="n_1mainValue【消防施設】&#10;一人当たり面積"/>
        <xdr:cNvSpPr txBox="1"/>
      </xdr:nvSpPr>
      <xdr:spPr>
        <a:xfrm>
          <a:off x="21075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8" name="テキスト ボックス 5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0" name="テキスト ボックス 5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8" name="テキスト ボックス 5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562" name="直線コネクタ 561"/>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63"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64" name="直線コネクタ 563"/>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65"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66" name="直線コネクタ 565"/>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67"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68" name="フローチャート: 判断 567"/>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569" name="フローチャート: 判断 568"/>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107332</xdr:rowOff>
    </xdr:from>
    <xdr:ext cx="405111" cy="259045"/>
    <xdr:sp macro="" textlink="">
      <xdr:nvSpPr>
        <xdr:cNvPr id="570" name="n_1aveValue【庁舎】&#10;有形固定資産減価償却率"/>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571" name="フローチャート: 判断 570"/>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55897</xdr:rowOff>
    </xdr:from>
    <xdr:ext cx="405111" cy="259045"/>
    <xdr:sp macro="" textlink="">
      <xdr:nvSpPr>
        <xdr:cNvPr id="572" name="n_2aveValue【庁舎】&#10;有形固定資産減価償却率"/>
        <xdr:cNvSpPr txBox="1"/>
      </xdr:nvSpPr>
      <xdr:spPr>
        <a:xfrm>
          <a:off x="14389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34925</xdr:rowOff>
    </xdr:from>
    <xdr:to>
      <xdr:col>81</xdr:col>
      <xdr:colOff>101600</xdr:colOff>
      <xdr:row>105</xdr:row>
      <xdr:rowOff>136525</xdr:rowOff>
    </xdr:to>
    <xdr:sp macro="" textlink="">
      <xdr:nvSpPr>
        <xdr:cNvPr id="578" name="楕円 577"/>
        <xdr:cNvSpPr/>
      </xdr:nvSpPr>
      <xdr:spPr>
        <a:xfrm>
          <a:off x="15430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127652</xdr:rowOff>
    </xdr:from>
    <xdr:ext cx="405111" cy="259045"/>
    <xdr:sp macro="" textlink="">
      <xdr:nvSpPr>
        <xdr:cNvPr id="579" name="n_1main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0" name="テキスト ボックス 5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91" name="直線コネクタ 5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2" name="テキスト ボックス 5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3" name="直線コネクタ 5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4" name="テキスト ボックス 5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5" name="直線コネクタ 5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6" name="テキスト ボックス 5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7" name="直線コネクタ 5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8" name="テキスト ボックス 5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602" name="直線コネクタ 601"/>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03"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04" name="直線コネクタ 603"/>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605"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606" name="直線コネクタ 605"/>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607"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608" name="フローチャート: 判断 607"/>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609" name="フローチャート: 判断 608"/>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150131</xdr:rowOff>
    </xdr:from>
    <xdr:ext cx="469744" cy="259045"/>
    <xdr:sp macro="" textlink="">
      <xdr:nvSpPr>
        <xdr:cNvPr id="610" name="n_1ave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611" name="フローチャート: 判断 610"/>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612" name="n_2aveValue【庁舎】&#10;一人当たり面積"/>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618" name="楕円 617"/>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97807</xdr:rowOff>
    </xdr:from>
    <xdr:ext cx="469744" cy="259045"/>
    <xdr:sp macro="" textlink="">
      <xdr:nvSpPr>
        <xdr:cNvPr id="619" name="n_1mainValue【庁舎】&#10;一人当たり面積"/>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と類似団体と比較して高い数値となっている。名和クリーンセンター老朽化が懸念されるが、鳥取県西部の市町村での協議が未定のため今後も高くなることが想定される。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と類似団体と比較して高い数値となっているが、一人当たりの面積も</a:t>
          </a:r>
          <a:r>
            <a:rPr kumimoji="1" lang="en-US" altLang="ja-JP" sz="1300">
              <a:latin typeface="ＭＳ Ｐゴシック" panose="020B0600070205080204" pitchFamily="50" charset="-128"/>
              <a:ea typeface="ＭＳ Ｐゴシック" panose="020B0600070205080204" pitchFamily="50" charset="-128"/>
            </a:rPr>
            <a:t>0.656</a:t>
          </a:r>
          <a:r>
            <a:rPr kumimoji="1" lang="ja-JP" altLang="en-US" sz="1300">
              <a:latin typeface="ＭＳ Ｐゴシック" panose="020B0600070205080204" pitchFamily="50" charset="-128"/>
              <a:ea typeface="ＭＳ Ｐゴシック" panose="020B0600070205080204" pitchFamily="50" charset="-128"/>
            </a:rPr>
            <a:t>と類似団体・全国平均・鳥取県平均と比較しても非常に高い数値となっており、統廃合ができていないことが顕著に表れている。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と高い数値となっているが、消防車庫のみであり、老朽化しているものの現況では支障がないものと見受けられる。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前年度と横ばいであり、類似団体内平均と比較すると０．１、鳥取県平均と比較すると０．０８下回っている。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税を中心とした基準財政収入額が伸び悩んでいることが主な要因となっている。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今後も限られた財源の中で行政改革を進め、さらに行政の効率化を図っていくことで、財政の健全化を図る。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類似団体と比べると１．３％、鳥取県平均と比べると１．５％高い数値となった。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歳出においては、 職員給与などの人件費や大雪が少なかったことによる除雪作業委託料など維持補修費の減など経常経費充当一般財源等は減少となったものの、歳入において、合併算定替措置の縮減による普通交付税の減などにより、経常一般財源等総額が減少となったことにより、経常収支比率は９１．０％と高い数値での推移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10668</xdr:rowOff>
    </xdr:to>
    <xdr:cxnSp macro="">
      <xdr:nvCxnSpPr>
        <xdr:cNvPr id="130" name="直線コネクタ 129"/>
        <xdr:cNvCxnSpPr/>
      </xdr:nvCxnSpPr>
      <xdr:spPr>
        <a:xfrm flipV="1">
          <a:off x="4114800" y="106019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62</xdr:row>
      <xdr:rowOff>10668</xdr:rowOff>
    </xdr:to>
    <xdr:cxnSp macro="">
      <xdr:nvCxnSpPr>
        <xdr:cNvPr id="133" name="直線コネクタ 132"/>
        <xdr:cNvCxnSpPr/>
      </xdr:nvCxnSpPr>
      <xdr:spPr>
        <a:xfrm>
          <a:off x="3225800" y="10336530"/>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131572</xdr:rowOff>
    </xdr:to>
    <xdr:cxnSp macro="">
      <xdr:nvCxnSpPr>
        <xdr:cNvPr id="136" name="直線コネクタ 135"/>
        <xdr:cNvCxnSpPr/>
      </xdr:nvCxnSpPr>
      <xdr:spPr>
        <a:xfrm flipV="1">
          <a:off x="2336800" y="103365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60</xdr:row>
      <xdr:rowOff>131572</xdr:rowOff>
    </xdr:to>
    <xdr:cxnSp macro="">
      <xdr:nvCxnSpPr>
        <xdr:cNvPr id="139" name="直線コネクタ 138"/>
        <xdr:cNvCxnSpPr/>
      </xdr:nvCxnSpPr>
      <xdr:spPr>
        <a:xfrm>
          <a:off x="1447800" y="103268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64787</xdr:rowOff>
    </xdr:from>
    <xdr:ext cx="762000" cy="259045"/>
    <xdr:sp macro="" textlink="">
      <xdr:nvSpPr>
        <xdr:cNvPr id="150" name="財政構造の弾力性該当値テキスト"/>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52" name="テキスト ボックス 151"/>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3" name="楕円 152"/>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85107</xdr:rowOff>
    </xdr:from>
    <xdr:ext cx="762000" cy="259045"/>
    <xdr:sp macro="" textlink="">
      <xdr:nvSpPr>
        <xdr:cNvPr id="154" name="テキスト ボックス 153"/>
        <xdr:cNvSpPr txBox="1"/>
      </xdr:nvSpPr>
      <xdr:spPr>
        <a:xfrm>
          <a:off x="2844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5" name="楕円 154"/>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167149</xdr:rowOff>
    </xdr:from>
    <xdr:ext cx="762000" cy="259045"/>
    <xdr:sp macro="" textlink="">
      <xdr:nvSpPr>
        <xdr:cNvPr id="156" name="テキスト ボックス 155"/>
        <xdr:cNvSpPr txBox="1"/>
      </xdr:nvSpPr>
      <xdr:spPr>
        <a:xfrm>
          <a:off x="1955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160528</xdr:rowOff>
    </xdr:from>
    <xdr:to>
      <xdr:col>7</xdr:col>
      <xdr:colOff>31750</xdr:colOff>
      <xdr:row>60</xdr:row>
      <xdr:rowOff>90678</xdr:rowOff>
    </xdr:to>
    <xdr:sp macro="" textlink="">
      <xdr:nvSpPr>
        <xdr:cNvPr id="157" name="楕円 156"/>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100855</xdr:rowOff>
    </xdr:from>
    <xdr:ext cx="762000" cy="259045"/>
    <xdr:sp macro="" textlink="">
      <xdr:nvSpPr>
        <xdr:cNvPr id="158" name="テキスト ボックス 157"/>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2,248</a:t>
          </a:r>
          <a:r>
            <a:rPr kumimoji="1" lang="ja-JP" altLang="en-US" sz="1100">
              <a:latin typeface="ＭＳ Ｐゴシック" panose="020B0600070205080204" pitchFamily="50" charset="-128"/>
              <a:ea typeface="ＭＳ Ｐゴシック" panose="020B0600070205080204" pitchFamily="50" charset="-128"/>
            </a:rPr>
            <a:t>円、類似団体と比較して</a:t>
          </a:r>
          <a:r>
            <a:rPr kumimoji="1" lang="en-US" altLang="ja-JP" sz="1100">
              <a:latin typeface="ＭＳ Ｐゴシック" panose="020B0600070205080204" pitchFamily="50" charset="-128"/>
              <a:ea typeface="ＭＳ Ｐゴシック" panose="020B0600070205080204" pitchFamily="50" charset="-128"/>
            </a:rPr>
            <a:t>41,641</a:t>
          </a:r>
          <a:r>
            <a:rPr kumimoji="1" lang="ja-JP" altLang="en-US" sz="1100">
              <a:latin typeface="ＭＳ Ｐゴシック" panose="020B0600070205080204" pitchFamily="50" charset="-128"/>
              <a:ea typeface="ＭＳ Ｐゴシック" panose="020B0600070205080204" pitchFamily="50" charset="-128"/>
            </a:rPr>
            <a:t>円、鳥取県平均と比較して</a:t>
          </a:r>
          <a:r>
            <a:rPr kumimoji="1" lang="en-US" altLang="ja-JP" sz="1100">
              <a:latin typeface="ＭＳ Ｐゴシック" panose="020B0600070205080204" pitchFamily="50" charset="-128"/>
              <a:ea typeface="ＭＳ Ｐゴシック" panose="020B0600070205080204" pitchFamily="50" charset="-128"/>
            </a:rPr>
            <a:t>92,944</a:t>
          </a:r>
          <a:r>
            <a:rPr kumimoji="1" lang="ja-JP" altLang="en-US" sz="1100">
              <a:latin typeface="ＭＳ Ｐゴシック" panose="020B0600070205080204" pitchFamily="50" charset="-128"/>
              <a:ea typeface="ＭＳ Ｐゴシック" panose="020B0600070205080204" pitchFamily="50" charset="-128"/>
            </a:rPr>
            <a:t>円高くなっている。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職員給料の減が要因となり減少、維持補修費についても除雪経費などの減により減少したが、中学校教職員用パソコンの更新、地方創生関係交付金を活用した複合商業施設を核とした集客力強化事業委託料などの増により物件費が増加したことが、数値悪化の要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賃金や委託経費を中心とした物件費が類似団体内でも高い数値であるので、事務の効率化、経費の削減に努め、指数の改善を図る。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100329</xdr:rowOff>
    </xdr:from>
    <xdr:to>
      <xdr:col>23</xdr:col>
      <xdr:colOff>133350</xdr:colOff>
      <xdr:row>84</xdr:row>
      <xdr:rowOff>111178</xdr:rowOff>
    </xdr:to>
    <xdr:cxnSp macro="">
      <xdr:nvCxnSpPr>
        <xdr:cNvPr id="191" name="直線コネクタ 190"/>
        <xdr:cNvCxnSpPr/>
      </xdr:nvCxnSpPr>
      <xdr:spPr>
        <a:xfrm>
          <a:off x="4114800" y="14502129"/>
          <a:ext cx="8382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81015</xdr:rowOff>
    </xdr:from>
    <xdr:to>
      <xdr:col>19</xdr:col>
      <xdr:colOff>133350</xdr:colOff>
      <xdr:row>84</xdr:row>
      <xdr:rowOff>100329</xdr:rowOff>
    </xdr:to>
    <xdr:cxnSp macro="">
      <xdr:nvCxnSpPr>
        <xdr:cNvPr id="194" name="直線コネクタ 193"/>
        <xdr:cNvCxnSpPr/>
      </xdr:nvCxnSpPr>
      <xdr:spPr>
        <a:xfrm>
          <a:off x="3225800" y="14482815"/>
          <a:ext cx="889000" cy="1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2425</xdr:rowOff>
    </xdr:from>
    <xdr:to>
      <xdr:col>15</xdr:col>
      <xdr:colOff>82550</xdr:colOff>
      <xdr:row>84</xdr:row>
      <xdr:rowOff>81015</xdr:rowOff>
    </xdr:to>
    <xdr:cxnSp macro="">
      <xdr:nvCxnSpPr>
        <xdr:cNvPr id="197" name="直線コネクタ 196"/>
        <xdr:cNvCxnSpPr/>
      </xdr:nvCxnSpPr>
      <xdr:spPr>
        <a:xfrm>
          <a:off x="2336800" y="14404225"/>
          <a:ext cx="889000" cy="7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119317</xdr:rowOff>
    </xdr:from>
    <xdr:to>
      <xdr:col>11</xdr:col>
      <xdr:colOff>31750</xdr:colOff>
      <xdr:row>84</xdr:row>
      <xdr:rowOff>2425</xdr:rowOff>
    </xdr:to>
    <xdr:cxnSp macro="">
      <xdr:nvCxnSpPr>
        <xdr:cNvPr id="200" name="直線コネクタ 199"/>
        <xdr:cNvCxnSpPr/>
      </xdr:nvCxnSpPr>
      <xdr:spPr>
        <a:xfrm>
          <a:off x="1447800" y="14349667"/>
          <a:ext cx="889000" cy="5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60378</xdr:rowOff>
    </xdr:from>
    <xdr:to>
      <xdr:col>23</xdr:col>
      <xdr:colOff>184150</xdr:colOff>
      <xdr:row>84</xdr:row>
      <xdr:rowOff>161978</xdr:rowOff>
    </xdr:to>
    <xdr:sp macro="" textlink="">
      <xdr:nvSpPr>
        <xdr:cNvPr id="210" name="楕円 209"/>
        <xdr:cNvSpPr/>
      </xdr:nvSpPr>
      <xdr:spPr>
        <a:xfrm>
          <a:off x="4902200" y="144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32455</xdr:rowOff>
    </xdr:from>
    <xdr:ext cx="762000" cy="259045"/>
    <xdr:sp macro="" textlink="">
      <xdr:nvSpPr>
        <xdr:cNvPr id="211" name="人件費・物件費等の状況該当値テキスト"/>
        <xdr:cNvSpPr txBox="1"/>
      </xdr:nvSpPr>
      <xdr:spPr>
        <a:xfrm>
          <a:off x="5041900" y="1443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49529</xdr:rowOff>
    </xdr:from>
    <xdr:to>
      <xdr:col>19</xdr:col>
      <xdr:colOff>184150</xdr:colOff>
      <xdr:row>84</xdr:row>
      <xdr:rowOff>151129</xdr:rowOff>
    </xdr:to>
    <xdr:sp macro="" textlink="">
      <xdr:nvSpPr>
        <xdr:cNvPr id="212" name="楕円 211"/>
        <xdr:cNvSpPr/>
      </xdr:nvSpPr>
      <xdr:spPr>
        <a:xfrm>
          <a:off x="4064000" y="144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135906</xdr:rowOff>
    </xdr:from>
    <xdr:ext cx="736600" cy="259045"/>
    <xdr:sp macro="" textlink="">
      <xdr:nvSpPr>
        <xdr:cNvPr id="213" name="テキスト ボックス 212"/>
        <xdr:cNvSpPr txBox="1"/>
      </xdr:nvSpPr>
      <xdr:spPr>
        <a:xfrm>
          <a:off x="3733800" y="145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30215</xdr:rowOff>
    </xdr:from>
    <xdr:to>
      <xdr:col>15</xdr:col>
      <xdr:colOff>133350</xdr:colOff>
      <xdr:row>84</xdr:row>
      <xdr:rowOff>131815</xdr:rowOff>
    </xdr:to>
    <xdr:sp macro="" textlink="">
      <xdr:nvSpPr>
        <xdr:cNvPr id="214" name="楕円 213"/>
        <xdr:cNvSpPr/>
      </xdr:nvSpPr>
      <xdr:spPr>
        <a:xfrm>
          <a:off x="3175000" y="144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116592</xdr:rowOff>
    </xdr:from>
    <xdr:ext cx="762000" cy="259045"/>
    <xdr:sp macro="" textlink="">
      <xdr:nvSpPr>
        <xdr:cNvPr id="215" name="テキスト ボックス 214"/>
        <xdr:cNvSpPr txBox="1"/>
      </xdr:nvSpPr>
      <xdr:spPr>
        <a:xfrm>
          <a:off x="2844800" y="1451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123075</xdr:rowOff>
    </xdr:from>
    <xdr:to>
      <xdr:col>11</xdr:col>
      <xdr:colOff>82550</xdr:colOff>
      <xdr:row>84</xdr:row>
      <xdr:rowOff>53225</xdr:rowOff>
    </xdr:to>
    <xdr:sp macro="" textlink="">
      <xdr:nvSpPr>
        <xdr:cNvPr id="216" name="楕円 215"/>
        <xdr:cNvSpPr/>
      </xdr:nvSpPr>
      <xdr:spPr>
        <a:xfrm>
          <a:off x="2286000" y="143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38002</xdr:rowOff>
    </xdr:from>
    <xdr:ext cx="762000" cy="259045"/>
    <xdr:sp macro="" textlink="">
      <xdr:nvSpPr>
        <xdr:cNvPr id="217" name="テキスト ボックス 216"/>
        <xdr:cNvSpPr txBox="1"/>
      </xdr:nvSpPr>
      <xdr:spPr>
        <a:xfrm>
          <a:off x="1955800" y="1443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68517</xdr:rowOff>
    </xdr:from>
    <xdr:to>
      <xdr:col>7</xdr:col>
      <xdr:colOff>31750</xdr:colOff>
      <xdr:row>83</xdr:row>
      <xdr:rowOff>170117</xdr:rowOff>
    </xdr:to>
    <xdr:sp macro="" textlink="">
      <xdr:nvSpPr>
        <xdr:cNvPr id="218" name="楕円 217"/>
        <xdr:cNvSpPr/>
      </xdr:nvSpPr>
      <xdr:spPr>
        <a:xfrm>
          <a:off x="1397000" y="142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154894</xdr:rowOff>
    </xdr:from>
    <xdr:ext cx="762000" cy="259045"/>
    <xdr:sp macro="" textlink="">
      <xdr:nvSpPr>
        <xdr:cNvPr id="219" name="テキスト ボックス 218"/>
        <xdr:cNvSpPr txBox="1"/>
      </xdr:nvSpPr>
      <xdr:spPr>
        <a:xfrm>
          <a:off x="1066800" y="1438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ラスパイレス指数は、類似団体内平均を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、全国町村平均を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人事評価制度では、成績が極めて良好な場合は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号、特に良好な場合は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号昇給させることとなっているが、本町では該当がないため、ほとんどの職員が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号の昇給であることがラスパイレス指数が低い主な要因である。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近隣市町村や類似団体の水準を参考にしつつ、適正な給与水準に取り組むよう努める。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79829</xdr:rowOff>
    </xdr:to>
    <xdr:cxnSp macro="">
      <xdr:nvCxnSpPr>
        <xdr:cNvPr id="255" name="直線コネクタ 254"/>
        <xdr:cNvCxnSpPr/>
      </xdr:nvCxnSpPr>
      <xdr:spPr>
        <a:xfrm>
          <a:off x="16179800" y="13967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46264</xdr:rowOff>
    </xdr:to>
    <xdr:cxnSp macro="">
      <xdr:nvCxnSpPr>
        <xdr:cNvPr id="258" name="直線コネクタ 257"/>
        <xdr:cNvCxnSpPr/>
      </xdr:nvCxnSpPr>
      <xdr:spPr>
        <a:xfrm flipV="1">
          <a:off x="15290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46264</xdr:rowOff>
    </xdr:to>
    <xdr:cxnSp macro="">
      <xdr:nvCxnSpPr>
        <xdr:cNvPr id="261" name="直線コネクタ 260"/>
        <xdr:cNvCxnSpPr/>
      </xdr:nvCxnSpPr>
      <xdr:spPr>
        <a:xfrm>
          <a:off x="14401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3" name="テキスト ボックス 262"/>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46264</xdr:rowOff>
    </xdr:to>
    <xdr:cxnSp macro="">
      <xdr:nvCxnSpPr>
        <xdr:cNvPr id="264" name="直線コネクタ 263"/>
        <xdr:cNvCxnSpPr/>
      </xdr:nvCxnSpPr>
      <xdr:spPr>
        <a:xfrm flipV="1">
          <a:off x="13512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4" name="楕円 273"/>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5" name="給与水準   （国との比較）該当値テキスト"/>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6" name="楕円 275"/>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7" name="テキスト ボックス 276"/>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78" name="楕円 277"/>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79" name="テキスト ボックス 278"/>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0" name="楕円 279"/>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1" name="テキスト ボックス 280"/>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2" name="楕円 281"/>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3" name="テキスト ボックス 282"/>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人口千人当たり職員数は、類似団体平均を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人、鳥取県平均を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３．２１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今後も近隣市町村や、類似団体の水準を参考にしつつ、機構改革や事務事業の見直しなどを積極的に実施するなど、適正な職員数を目指す。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20320</xdr:rowOff>
    </xdr:to>
    <xdr:cxnSp macro="">
      <xdr:nvCxnSpPr>
        <xdr:cNvPr id="318" name="直線コネクタ 317"/>
        <xdr:cNvCxnSpPr/>
      </xdr:nvCxnSpPr>
      <xdr:spPr>
        <a:xfrm>
          <a:off x="16179800" y="1063011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23001</xdr:rowOff>
    </xdr:to>
    <xdr:cxnSp macro="">
      <xdr:nvCxnSpPr>
        <xdr:cNvPr id="321" name="直線コネクタ 320"/>
        <xdr:cNvCxnSpPr/>
      </xdr:nvCxnSpPr>
      <xdr:spPr>
        <a:xfrm flipV="1">
          <a:off x="15290800" y="1063011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23001</xdr:rowOff>
    </xdr:from>
    <xdr:to>
      <xdr:col>72</xdr:col>
      <xdr:colOff>203200</xdr:colOff>
      <xdr:row>62</xdr:row>
      <xdr:rowOff>31045</xdr:rowOff>
    </xdr:to>
    <xdr:cxnSp macro="">
      <xdr:nvCxnSpPr>
        <xdr:cNvPr id="324" name="直線コネクタ 323"/>
        <xdr:cNvCxnSpPr/>
      </xdr:nvCxnSpPr>
      <xdr:spPr>
        <a:xfrm flipV="1">
          <a:off x="14401800" y="106529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12277</xdr:rowOff>
    </xdr:from>
    <xdr:to>
      <xdr:col>68</xdr:col>
      <xdr:colOff>152400</xdr:colOff>
      <xdr:row>62</xdr:row>
      <xdr:rowOff>31045</xdr:rowOff>
    </xdr:to>
    <xdr:cxnSp macro="">
      <xdr:nvCxnSpPr>
        <xdr:cNvPr id="327" name="直線コネクタ 326"/>
        <xdr:cNvCxnSpPr/>
      </xdr:nvCxnSpPr>
      <xdr:spPr>
        <a:xfrm>
          <a:off x="13512800" y="1064217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7" name="楕円 336"/>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38"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39" name="楕円 338"/>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35789</xdr:rowOff>
    </xdr:from>
    <xdr:ext cx="736600" cy="259045"/>
    <xdr:sp macro="" textlink="">
      <xdr:nvSpPr>
        <xdr:cNvPr id="340" name="テキスト ボックス 339"/>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143651</xdr:rowOff>
    </xdr:from>
    <xdr:to>
      <xdr:col>73</xdr:col>
      <xdr:colOff>44450</xdr:colOff>
      <xdr:row>62</xdr:row>
      <xdr:rowOff>73801</xdr:rowOff>
    </xdr:to>
    <xdr:sp macro="" textlink="">
      <xdr:nvSpPr>
        <xdr:cNvPr id="341" name="楕円 340"/>
        <xdr:cNvSpPr/>
      </xdr:nvSpPr>
      <xdr:spPr>
        <a:xfrm>
          <a:off x="15240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58578</xdr:rowOff>
    </xdr:from>
    <xdr:ext cx="762000" cy="259045"/>
    <xdr:sp macro="" textlink="">
      <xdr:nvSpPr>
        <xdr:cNvPr id="342" name="テキスト ボックス 341"/>
        <xdr:cNvSpPr txBox="1"/>
      </xdr:nvSpPr>
      <xdr:spPr>
        <a:xfrm>
          <a:off x="14909800" y="1068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151695</xdr:rowOff>
    </xdr:from>
    <xdr:to>
      <xdr:col>68</xdr:col>
      <xdr:colOff>203200</xdr:colOff>
      <xdr:row>62</xdr:row>
      <xdr:rowOff>81845</xdr:rowOff>
    </xdr:to>
    <xdr:sp macro="" textlink="">
      <xdr:nvSpPr>
        <xdr:cNvPr id="343" name="楕円 342"/>
        <xdr:cNvSpPr/>
      </xdr:nvSpPr>
      <xdr:spPr>
        <a:xfrm>
          <a:off x="14351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66622</xdr:rowOff>
    </xdr:from>
    <xdr:ext cx="762000" cy="259045"/>
    <xdr:sp macro="" textlink="">
      <xdr:nvSpPr>
        <xdr:cNvPr id="344" name="テキスト ボックス 343"/>
        <xdr:cNvSpPr txBox="1"/>
      </xdr:nvSpPr>
      <xdr:spPr>
        <a:xfrm>
          <a:off x="14020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5" name="楕円 344"/>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47854</xdr:rowOff>
    </xdr:from>
    <xdr:ext cx="762000" cy="259045"/>
    <xdr:sp macro="" textlink="">
      <xdr:nvSpPr>
        <xdr:cNvPr id="346" name="テキスト ボックス 345"/>
        <xdr:cNvSpPr txBox="1"/>
      </xdr:nvSpPr>
      <xdr:spPr>
        <a:xfrm>
          <a:off x="13131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前年度と比べ１．０％増、類似団体内平均と比べ０．８％高くなっている。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交付税措置の低い起債償還完了などにより地方債元利償還金は減となったが、基金廃止による合併支援事業基金繰入金の減など充当可能特定財源の減、合併算定替措置の縮減により普通交付税額が減となったことが比率上昇の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今後も合併算定替の縮減措置による普通交付税の減などから標準財政規模が下がっていくことが予想されるため、新規地方債借入の抑制を図り、数値改善に努める。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41</xdr:row>
      <xdr:rowOff>49389</xdr:rowOff>
    </xdr:to>
    <xdr:cxnSp macro="">
      <xdr:nvCxnSpPr>
        <xdr:cNvPr id="381" name="直線コネクタ 380"/>
        <xdr:cNvCxnSpPr/>
      </xdr:nvCxnSpPr>
      <xdr:spPr>
        <a:xfrm>
          <a:off x="16179800" y="694478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127000</xdr:rowOff>
    </xdr:to>
    <xdr:cxnSp macro="">
      <xdr:nvCxnSpPr>
        <xdr:cNvPr id="384" name="直線コネクタ 383"/>
        <xdr:cNvCxnSpPr/>
      </xdr:nvCxnSpPr>
      <xdr:spPr>
        <a:xfrm flipV="1">
          <a:off x="15290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42</xdr:row>
      <xdr:rowOff>25400</xdr:rowOff>
    </xdr:to>
    <xdr:cxnSp macro="">
      <xdr:nvCxnSpPr>
        <xdr:cNvPr id="387" name="直線コネクタ 386"/>
        <xdr:cNvCxnSpPr/>
      </xdr:nvCxnSpPr>
      <xdr:spPr>
        <a:xfrm flipV="1">
          <a:off x="14401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44</xdr:row>
      <xdr:rowOff>98072</xdr:rowOff>
    </xdr:to>
    <xdr:cxnSp macro="">
      <xdr:nvCxnSpPr>
        <xdr:cNvPr id="390" name="直線コネクタ 389"/>
        <xdr:cNvCxnSpPr/>
      </xdr:nvCxnSpPr>
      <xdr:spPr>
        <a:xfrm flipV="1">
          <a:off x="13512800" y="7226300"/>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00" name="楕円 399"/>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142116</xdr:rowOff>
    </xdr:from>
    <xdr:ext cx="762000" cy="259045"/>
    <xdr:sp macro="" textlink="">
      <xdr:nvSpPr>
        <xdr:cNvPr id="401" name="公債費負担の状況該当値テキスト"/>
        <xdr:cNvSpPr txBox="1"/>
      </xdr:nvSpPr>
      <xdr:spPr>
        <a:xfrm>
          <a:off x="17106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2" name="楕円 401"/>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3" name="テキスト ボックス 402"/>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7" name="テキスト ボックス 406"/>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47272</xdr:rowOff>
    </xdr:from>
    <xdr:to>
      <xdr:col>64</xdr:col>
      <xdr:colOff>152400</xdr:colOff>
      <xdr:row>44</xdr:row>
      <xdr:rowOff>148872</xdr:rowOff>
    </xdr:to>
    <xdr:sp macro="" textlink="">
      <xdr:nvSpPr>
        <xdr:cNvPr id="408" name="楕円 407"/>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133649</xdr:rowOff>
    </xdr:from>
    <xdr:ext cx="762000" cy="259045"/>
    <xdr:sp macro="" textlink="">
      <xdr:nvSpPr>
        <xdr:cNvPr id="409" name="テキスト ボックス 408"/>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まで比率が０％を下回っていたが、平成２８年度の下水道事業の繰出基準の適正化により公営企業に対する繰入見込額が増となったこと、退職手当負担見込額が増となったこと、合併算定替措置の縮減による普通交付税の減により標準財政規模が下がったことが主な要因となり、前年度比１２．３％増の９．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合併算定替の逓減により、今後も標準財政規模が下がっていくことが予想されるため、新規地方債の発行を抑制し、将来にわたって健全で安定的な財政運営に努める。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108444</xdr:rowOff>
    </xdr:from>
    <xdr:to>
      <xdr:col>68</xdr:col>
      <xdr:colOff>152400</xdr:colOff>
      <xdr:row>15</xdr:row>
      <xdr:rowOff>139418</xdr:rowOff>
    </xdr:to>
    <xdr:cxnSp macro="">
      <xdr:nvCxnSpPr>
        <xdr:cNvPr id="445" name="直線コネクタ 444"/>
        <xdr:cNvCxnSpPr/>
      </xdr:nvCxnSpPr>
      <xdr:spPr>
        <a:xfrm flipV="1">
          <a:off x="13512800" y="2508744"/>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6" name="フローチャート: 判断 445"/>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7" name="テキスト ボックス 446"/>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48" name="フローチャート: 判断 447"/>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9" name="テキスト ボックス 448"/>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50" name="フローチャート: 判断 449"/>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157850</xdr:rowOff>
    </xdr:from>
    <xdr:ext cx="762000" cy="259045"/>
    <xdr:sp macro="" textlink="">
      <xdr:nvSpPr>
        <xdr:cNvPr id="451" name="テキスト ボックス 450"/>
        <xdr:cNvSpPr txBox="1"/>
      </xdr:nvSpPr>
      <xdr:spPr>
        <a:xfrm>
          <a:off x="14020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2" name="フローチャート: 判断 451"/>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3" name="テキスト ボックス 452"/>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49600</xdr:rowOff>
    </xdr:from>
    <xdr:to>
      <xdr:col>81</xdr:col>
      <xdr:colOff>95250</xdr:colOff>
      <xdr:row>14</xdr:row>
      <xdr:rowOff>151200</xdr:rowOff>
    </xdr:to>
    <xdr:sp macro="" textlink="">
      <xdr:nvSpPr>
        <xdr:cNvPr id="459" name="楕円 458"/>
        <xdr:cNvSpPr/>
      </xdr:nvSpPr>
      <xdr:spPr>
        <a:xfrm>
          <a:off x="169672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66127</xdr:rowOff>
    </xdr:from>
    <xdr:ext cx="762000" cy="259045"/>
    <xdr:sp macro="" textlink="">
      <xdr:nvSpPr>
        <xdr:cNvPr id="460" name="将来負担の状況該当値テキスト"/>
        <xdr:cNvSpPr txBox="1"/>
      </xdr:nvSpPr>
      <xdr:spPr>
        <a:xfrm>
          <a:off x="17106900" y="22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57644</xdr:rowOff>
    </xdr:from>
    <xdr:to>
      <xdr:col>68</xdr:col>
      <xdr:colOff>203200</xdr:colOff>
      <xdr:row>14</xdr:row>
      <xdr:rowOff>159244</xdr:rowOff>
    </xdr:to>
    <xdr:sp macro="" textlink="">
      <xdr:nvSpPr>
        <xdr:cNvPr id="461" name="楕円 460"/>
        <xdr:cNvSpPr/>
      </xdr:nvSpPr>
      <xdr:spPr>
        <a:xfrm>
          <a:off x="14351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169421</xdr:rowOff>
    </xdr:from>
    <xdr:ext cx="762000" cy="259045"/>
    <xdr:sp macro="" textlink="">
      <xdr:nvSpPr>
        <xdr:cNvPr id="462" name="テキスト ボックス 461"/>
        <xdr:cNvSpPr txBox="1"/>
      </xdr:nvSpPr>
      <xdr:spPr>
        <a:xfrm>
          <a:off x="14020800" y="2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楕円 462"/>
        <xdr:cNvSpPr/>
      </xdr:nvSpPr>
      <xdr:spPr>
        <a:xfrm>
          <a:off x="13462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鳥取県平均と比べると０．３％、類似団体平均と比べると１．１％低くなっている。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職員給料、退職手当負担金の減が数値低下の要因である。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今後も近隣市町村や、類似団体の水準を参考にしつつ、機構改革や事務事業の見直しなどを積極的に実施するなど、</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人件費の抑制に努める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139700</xdr:rowOff>
    </xdr:from>
    <xdr:to>
      <xdr:col>24</xdr:col>
      <xdr:colOff>25400</xdr:colOff>
      <xdr:row>35</xdr:row>
      <xdr:rowOff>57150</xdr:rowOff>
    </xdr:to>
    <xdr:cxnSp macro="">
      <xdr:nvCxnSpPr>
        <xdr:cNvPr id="66" name="直線コネクタ 65"/>
        <xdr:cNvCxnSpPr/>
      </xdr:nvCxnSpPr>
      <xdr:spPr>
        <a:xfrm flipV="1">
          <a:off x="3987800" y="5969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57150</xdr:rowOff>
    </xdr:to>
    <xdr:cxnSp macro="">
      <xdr:nvCxnSpPr>
        <xdr:cNvPr id="69" name="直線コネクタ 68"/>
        <xdr:cNvCxnSpPr/>
      </xdr:nvCxnSpPr>
      <xdr:spPr>
        <a:xfrm>
          <a:off x="3098800" y="595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31750</xdr:rowOff>
    </xdr:to>
    <xdr:cxnSp macro="">
      <xdr:nvCxnSpPr>
        <xdr:cNvPr id="72" name="直線コネクタ 71"/>
        <xdr:cNvCxnSpPr/>
      </xdr:nvCxnSpPr>
      <xdr:spPr>
        <a:xfrm flipV="1">
          <a:off x="2209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35</xdr:row>
      <xdr:rowOff>31750</xdr:rowOff>
    </xdr:to>
    <xdr:cxnSp macro="">
      <xdr:nvCxnSpPr>
        <xdr:cNvPr id="75" name="直線コネクタ 74"/>
        <xdr:cNvCxnSpPr/>
      </xdr:nvCxnSpPr>
      <xdr:spPr>
        <a:xfrm>
          <a:off x="1320800" y="591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88900</xdr:rowOff>
    </xdr:from>
    <xdr:to>
      <xdr:col>24</xdr:col>
      <xdr:colOff>76200</xdr:colOff>
      <xdr:row>35</xdr:row>
      <xdr:rowOff>19050</xdr:rowOff>
    </xdr:to>
    <xdr:sp macro="" textlink="">
      <xdr:nvSpPr>
        <xdr:cNvPr id="85" name="楕円 84"/>
        <xdr:cNvSpPr/>
      </xdr:nvSpPr>
      <xdr:spPr>
        <a:xfrm>
          <a:off x="4775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105427</xdr:rowOff>
    </xdr:from>
    <xdr:ext cx="762000" cy="259045"/>
    <xdr:sp macro="" textlink="">
      <xdr:nvSpPr>
        <xdr:cNvPr id="86" name="人件費該当値テキスト"/>
        <xdr:cNvSpPr txBox="1"/>
      </xdr:nvSpPr>
      <xdr:spPr>
        <a:xfrm>
          <a:off x="4914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6350</xdr:rowOff>
    </xdr:from>
    <xdr:to>
      <xdr:col>20</xdr:col>
      <xdr:colOff>38100</xdr:colOff>
      <xdr:row>35</xdr:row>
      <xdr:rowOff>107950</xdr:rowOff>
    </xdr:to>
    <xdr:sp macro="" textlink="">
      <xdr:nvSpPr>
        <xdr:cNvPr id="87" name="楕円 86"/>
        <xdr:cNvSpPr/>
      </xdr:nvSpPr>
      <xdr:spPr>
        <a:xfrm>
          <a:off x="3937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118127</xdr:rowOff>
    </xdr:from>
    <xdr:ext cx="736600" cy="259045"/>
    <xdr:sp macro="" textlink="">
      <xdr:nvSpPr>
        <xdr:cNvPr id="88" name="テキスト ボックス 87"/>
        <xdr:cNvSpPr txBox="1"/>
      </xdr:nvSpPr>
      <xdr:spPr>
        <a:xfrm>
          <a:off x="3606800" y="57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前年度と比べ１．２％増となった。類似団体平均と比べ４．９％、鳥取県平均と比べて６．５％高くなっており、また類似団体内順位では最下位に近い順位となっている。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賃金や委託経費が高いことが数値増の要因となっており、また、今後　合併算定替措置の縮減による普通交付税の減などから、分母となる経常一般財源総額が減少することが予想されることから、事務の効率化、経費削減など行政改革に努め、数値の改善に努める。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94343</xdr:rowOff>
    </xdr:from>
    <xdr:to>
      <xdr:col>82</xdr:col>
      <xdr:colOff>107950</xdr:colOff>
      <xdr:row>21</xdr:row>
      <xdr:rowOff>118836</xdr:rowOff>
    </xdr:to>
    <xdr:cxnSp macro="">
      <xdr:nvCxnSpPr>
        <xdr:cNvPr id="129" name="直線コネクタ 128"/>
        <xdr:cNvCxnSpPr/>
      </xdr:nvCxnSpPr>
      <xdr:spPr>
        <a:xfrm>
          <a:off x="15671800" y="35233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167822</xdr:rowOff>
    </xdr:from>
    <xdr:to>
      <xdr:col>78</xdr:col>
      <xdr:colOff>69850</xdr:colOff>
      <xdr:row>20</xdr:row>
      <xdr:rowOff>94343</xdr:rowOff>
    </xdr:to>
    <xdr:cxnSp macro="">
      <xdr:nvCxnSpPr>
        <xdr:cNvPr id="132" name="直線コネクタ 131"/>
        <xdr:cNvCxnSpPr/>
      </xdr:nvCxnSpPr>
      <xdr:spPr>
        <a:xfrm>
          <a:off x="14782800" y="3425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151493</xdr:rowOff>
    </xdr:from>
    <xdr:to>
      <xdr:col>73</xdr:col>
      <xdr:colOff>180975</xdr:colOff>
      <xdr:row>19</xdr:row>
      <xdr:rowOff>167822</xdr:rowOff>
    </xdr:to>
    <xdr:cxnSp macro="">
      <xdr:nvCxnSpPr>
        <xdr:cNvPr id="135" name="直線コネクタ 134"/>
        <xdr:cNvCxnSpPr/>
      </xdr:nvCxnSpPr>
      <xdr:spPr>
        <a:xfrm>
          <a:off x="13893800" y="3409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102507</xdr:rowOff>
    </xdr:from>
    <xdr:to>
      <xdr:col>69</xdr:col>
      <xdr:colOff>92075</xdr:colOff>
      <xdr:row>19</xdr:row>
      <xdr:rowOff>151493</xdr:rowOff>
    </xdr:to>
    <xdr:cxnSp macro="">
      <xdr:nvCxnSpPr>
        <xdr:cNvPr id="138" name="直線コネクタ 137"/>
        <xdr:cNvCxnSpPr/>
      </xdr:nvCxnSpPr>
      <xdr:spPr>
        <a:xfrm>
          <a:off x="13004800" y="3360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2" name="テキスト ボックス 141"/>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68036</xdr:rowOff>
    </xdr:from>
    <xdr:to>
      <xdr:col>82</xdr:col>
      <xdr:colOff>158750</xdr:colOff>
      <xdr:row>21</xdr:row>
      <xdr:rowOff>169636</xdr:rowOff>
    </xdr:to>
    <xdr:sp macro="" textlink="">
      <xdr:nvSpPr>
        <xdr:cNvPr id="148" name="楕円 147"/>
        <xdr:cNvSpPr/>
      </xdr:nvSpPr>
      <xdr:spPr>
        <a:xfrm>
          <a:off x="164592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148063</xdr:rowOff>
    </xdr:from>
    <xdr:ext cx="762000" cy="259045"/>
    <xdr:sp macro="" textlink="">
      <xdr:nvSpPr>
        <xdr:cNvPr id="149" name="物件費該当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43543</xdr:rowOff>
    </xdr:from>
    <xdr:to>
      <xdr:col>78</xdr:col>
      <xdr:colOff>120650</xdr:colOff>
      <xdr:row>20</xdr:row>
      <xdr:rowOff>145143</xdr:rowOff>
    </xdr:to>
    <xdr:sp macro="" textlink="">
      <xdr:nvSpPr>
        <xdr:cNvPr id="150" name="楕円 149"/>
        <xdr:cNvSpPr/>
      </xdr:nvSpPr>
      <xdr:spPr>
        <a:xfrm>
          <a:off x="15621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129920</xdr:rowOff>
    </xdr:from>
    <xdr:ext cx="736600" cy="259045"/>
    <xdr:sp macro="" textlink="">
      <xdr:nvSpPr>
        <xdr:cNvPr id="151" name="テキスト ボックス 150"/>
        <xdr:cNvSpPr txBox="1"/>
      </xdr:nvSpPr>
      <xdr:spPr>
        <a:xfrm>
          <a:off x="15290800" y="355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117022</xdr:rowOff>
    </xdr:from>
    <xdr:to>
      <xdr:col>74</xdr:col>
      <xdr:colOff>31750</xdr:colOff>
      <xdr:row>20</xdr:row>
      <xdr:rowOff>47172</xdr:rowOff>
    </xdr:to>
    <xdr:sp macro="" textlink="">
      <xdr:nvSpPr>
        <xdr:cNvPr id="152" name="楕円 151"/>
        <xdr:cNvSpPr/>
      </xdr:nvSpPr>
      <xdr:spPr>
        <a:xfrm>
          <a:off x="14732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31949</xdr:rowOff>
    </xdr:from>
    <xdr:ext cx="762000" cy="259045"/>
    <xdr:sp macro="" textlink="">
      <xdr:nvSpPr>
        <xdr:cNvPr id="153" name="テキスト ボックス 152"/>
        <xdr:cNvSpPr txBox="1"/>
      </xdr:nvSpPr>
      <xdr:spPr>
        <a:xfrm>
          <a:off x="14401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4" name="楕円 153"/>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5" name="テキスト ボックス 154"/>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51707</xdr:rowOff>
    </xdr:from>
    <xdr:to>
      <xdr:col>65</xdr:col>
      <xdr:colOff>53975</xdr:colOff>
      <xdr:row>19</xdr:row>
      <xdr:rowOff>153307</xdr:rowOff>
    </xdr:to>
    <xdr:sp macro="" textlink="">
      <xdr:nvSpPr>
        <xdr:cNvPr id="156" name="楕円 155"/>
        <xdr:cNvSpPr/>
      </xdr:nvSpPr>
      <xdr:spPr>
        <a:xfrm>
          <a:off x="12954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138084</xdr:rowOff>
    </xdr:from>
    <xdr:ext cx="762000" cy="259045"/>
    <xdr:sp macro="" textlink="">
      <xdr:nvSpPr>
        <xdr:cNvPr id="157" name="テキスト ボックス 156"/>
        <xdr:cNvSpPr txBox="1"/>
      </xdr:nvSpPr>
      <xdr:spPr>
        <a:xfrm>
          <a:off x="12623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前年度と比べると０．３％、類似団体平均と比べると２．２％、鳥取県平均と比べると６．１％低くなっている。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家庭保育支援給付金が約</a:t>
          </a:r>
          <a:r>
            <a:rPr kumimoji="1" lang="en-US" altLang="ja-JP" sz="1100">
              <a:latin typeface="ＭＳ Ｐゴシック" panose="020B0600070205080204" pitchFamily="50" charset="-128"/>
              <a:ea typeface="ＭＳ Ｐゴシック" panose="020B0600070205080204" pitchFamily="50" charset="-128"/>
            </a:rPr>
            <a:t>1,400</a:t>
          </a:r>
          <a:r>
            <a:rPr kumimoji="1" lang="ja-JP" altLang="en-US" sz="1100">
              <a:latin typeface="ＭＳ Ｐゴシック" panose="020B0600070205080204" pitchFamily="50" charset="-128"/>
              <a:ea typeface="ＭＳ Ｐゴシック" panose="020B0600070205080204" pitchFamily="50" charset="-128"/>
            </a:rPr>
            <a:t>万円、障害者自立支援事業が約</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万円の増となったが、臨時福祉給付金事業が約</a:t>
          </a:r>
          <a:r>
            <a:rPr kumimoji="1" lang="en-US" altLang="ja-JP" sz="1100">
              <a:latin typeface="ＭＳ Ｐゴシック" panose="020B0600070205080204" pitchFamily="50" charset="-128"/>
              <a:ea typeface="ＭＳ Ｐゴシック" panose="020B0600070205080204" pitchFamily="50" charset="-128"/>
            </a:rPr>
            <a:t>3,100</a:t>
          </a:r>
          <a:r>
            <a:rPr kumimoji="1" lang="ja-JP" altLang="en-US" sz="1100">
              <a:latin typeface="ＭＳ Ｐゴシック" panose="020B0600070205080204" pitchFamily="50" charset="-128"/>
              <a:ea typeface="ＭＳ Ｐゴシック" panose="020B0600070205080204" pitchFamily="50" charset="-128"/>
            </a:rPr>
            <a:t>万円の減となったことが、数値低下の主な要因と考えられる。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鳥取県平均を下回っている要因は他市町村にある福祉事務所が大山町にはないことが考えられる。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92" name="直線コネクタ 191"/>
        <xdr:cNvCxnSpPr/>
      </xdr:nvCxnSpPr>
      <xdr:spPr>
        <a:xfrm flipV="1">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61685</xdr:rowOff>
    </xdr:to>
    <xdr:cxnSp macro="">
      <xdr:nvCxnSpPr>
        <xdr:cNvPr id="195" name="直線コネクタ 194"/>
        <xdr:cNvCxnSpPr/>
      </xdr:nvCxnSpPr>
      <xdr:spPr>
        <a:xfrm>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53</xdr:row>
      <xdr:rowOff>167822</xdr:rowOff>
    </xdr:to>
    <xdr:cxnSp macro="">
      <xdr:nvCxnSpPr>
        <xdr:cNvPr id="198" name="直線コネクタ 197"/>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201" name="直線コネクタ 200"/>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1" name="楕円 21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2"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前年度と比べると０．１％低くなっているが、類似団体平均と比べると４．６％、鳥取県平均と比べると２．４％高くなっている。また、類似団体内順位では最下位の数値となっている。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平成２８年度の下水道事業の繰出基準の適正化により繰出金の経常経費充当一般財源等が大幅増となったことが数値が高い要因となっている。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また、建物の老朽化が進み維持補修経費などが増加傾向にあり、今後も増加が見込まれ数値が悪化することが予想される。平成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年度策定予定の公共施設個別施設計画により施設の存続・廃止を含めた計画的な管理を図っていく。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60</xdr:row>
      <xdr:rowOff>101600</xdr:rowOff>
    </xdr:to>
    <xdr:cxnSp macro="">
      <xdr:nvCxnSpPr>
        <xdr:cNvPr id="253" name="直線コネクタ 252"/>
        <xdr:cNvCxnSpPr/>
      </xdr:nvCxnSpPr>
      <xdr:spPr>
        <a:xfrm flipV="1">
          <a:off x="15671800" y="1037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60</xdr:row>
      <xdr:rowOff>101600</xdr:rowOff>
    </xdr:to>
    <xdr:cxnSp macro="">
      <xdr:nvCxnSpPr>
        <xdr:cNvPr id="256" name="直線コネクタ 255"/>
        <xdr:cNvCxnSpPr/>
      </xdr:nvCxnSpPr>
      <xdr:spPr>
        <a:xfrm>
          <a:off x="14782800" y="97155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58</xdr:row>
      <xdr:rowOff>12700</xdr:rowOff>
    </xdr:to>
    <xdr:cxnSp macro="">
      <xdr:nvCxnSpPr>
        <xdr:cNvPr id="259" name="直線コネクタ 258"/>
        <xdr:cNvCxnSpPr/>
      </xdr:nvCxnSpPr>
      <xdr:spPr>
        <a:xfrm flipV="1">
          <a:off x="13893800" y="9715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58</xdr:row>
      <xdr:rowOff>12700</xdr:rowOff>
    </xdr:to>
    <xdr:cxnSp macro="">
      <xdr:nvCxnSpPr>
        <xdr:cNvPr id="262" name="直線コネクタ 261"/>
        <xdr:cNvCxnSpPr/>
      </xdr:nvCxnSpPr>
      <xdr:spPr>
        <a:xfrm>
          <a:off x="13004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3"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50800</xdr:rowOff>
    </xdr:from>
    <xdr:to>
      <xdr:col>78</xdr:col>
      <xdr:colOff>120650</xdr:colOff>
      <xdr:row>60</xdr:row>
      <xdr:rowOff>152400</xdr:rowOff>
    </xdr:to>
    <xdr:sp macro="" textlink="">
      <xdr:nvSpPr>
        <xdr:cNvPr id="274" name="楕円 273"/>
        <xdr:cNvSpPr/>
      </xdr:nvSpPr>
      <xdr:spPr>
        <a:xfrm>
          <a:off x="1562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137177</xdr:rowOff>
    </xdr:from>
    <xdr:ext cx="736600" cy="259045"/>
    <xdr:sp macro="" textlink="">
      <xdr:nvSpPr>
        <xdr:cNvPr id="275" name="テキスト ボックス 274"/>
        <xdr:cNvSpPr txBox="1"/>
      </xdr:nvSpPr>
      <xdr:spPr>
        <a:xfrm>
          <a:off x="15290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6" name="楕円 275"/>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7" name="テキスト ボックス 276"/>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81" name="テキスト ボックス 280"/>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前年度と比べると０．１％高くなっているが、類似団体平均と比べると５．５％、鳥取県平均と比べると２．３％低くなっている。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類似団体や鳥取県平均と比較すると低い水準となっているが、今後も事務事業評価等により補助金の見直しを図り、この水準が維持できるよう努める。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34</xdr:row>
      <xdr:rowOff>142240</xdr:rowOff>
    </xdr:to>
    <xdr:cxnSp macro="">
      <xdr:nvCxnSpPr>
        <xdr:cNvPr id="314" name="直線コネクタ 313"/>
        <xdr:cNvCxnSpPr/>
      </xdr:nvCxnSpPr>
      <xdr:spPr>
        <a:xfrm>
          <a:off x="15671800" y="596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35</xdr:row>
      <xdr:rowOff>54610</xdr:rowOff>
    </xdr:to>
    <xdr:cxnSp macro="">
      <xdr:nvCxnSpPr>
        <xdr:cNvPr id="317" name="直線コネクタ 316"/>
        <xdr:cNvCxnSpPr/>
      </xdr:nvCxnSpPr>
      <xdr:spPr>
        <a:xfrm flipV="1">
          <a:off x="14782800" y="596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54610</xdr:rowOff>
    </xdr:to>
    <xdr:cxnSp macro="">
      <xdr:nvCxnSpPr>
        <xdr:cNvPr id="320" name="直線コネクタ 319"/>
        <xdr:cNvCxnSpPr/>
      </xdr:nvCxnSpPr>
      <xdr:spPr>
        <a:xfrm>
          <a:off x="13893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31750</xdr:rowOff>
    </xdr:to>
    <xdr:cxnSp macro="">
      <xdr:nvCxnSpPr>
        <xdr:cNvPr id="323" name="直線コネクタ 322"/>
        <xdr:cNvCxnSpPr/>
      </xdr:nvCxnSpPr>
      <xdr:spPr>
        <a:xfrm>
          <a:off x="13004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3" name="楕円 332"/>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4" name="補助費等該当値テキスト"/>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83820</xdr:rowOff>
    </xdr:from>
    <xdr:to>
      <xdr:col>78</xdr:col>
      <xdr:colOff>120650</xdr:colOff>
      <xdr:row>35</xdr:row>
      <xdr:rowOff>13970</xdr:rowOff>
    </xdr:to>
    <xdr:sp macro="" textlink="">
      <xdr:nvSpPr>
        <xdr:cNvPr id="335" name="楕円 334"/>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24147</xdr:rowOff>
    </xdr:from>
    <xdr:ext cx="736600" cy="259045"/>
    <xdr:sp macro="" textlink="">
      <xdr:nvSpPr>
        <xdr:cNvPr id="336" name="テキスト ボックス 335"/>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37" name="楕円 336"/>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115587</xdr:rowOff>
    </xdr:from>
    <xdr:ext cx="762000" cy="259045"/>
    <xdr:sp macro="" textlink="">
      <xdr:nvSpPr>
        <xdr:cNvPr id="338" name="テキスト ボックス 337"/>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9" name="楕円 338"/>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40" name="テキスト ボックス 339"/>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41" name="楕円 340"/>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47007</xdr:rowOff>
    </xdr:from>
    <xdr:ext cx="762000" cy="259045"/>
    <xdr:sp macro="" textlink="">
      <xdr:nvSpPr>
        <xdr:cNvPr id="342" name="テキスト ボックス 341"/>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類似団体平均と比べると０．６％、鳥取県平均と比べると１．３％高くなっている。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年度借入緊急防災・減災事業債（デジタル防災行政無線整備事業）の償還開始による増（約</a:t>
          </a:r>
          <a:r>
            <a:rPr kumimoji="1" lang="en-US" altLang="ja-JP" sz="1100">
              <a:latin typeface="ＭＳ Ｐゴシック" panose="020B0600070205080204" pitchFamily="50" charset="-128"/>
              <a:ea typeface="ＭＳ Ｐゴシック" panose="020B0600070205080204" pitchFamily="50" charset="-128"/>
            </a:rPr>
            <a:t>3,300</a:t>
          </a:r>
          <a:r>
            <a:rPr kumimoji="1" lang="ja-JP" altLang="en-US" sz="1100">
              <a:latin typeface="ＭＳ Ｐゴシック" panose="020B0600070205080204" pitchFamily="50" charset="-128"/>
              <a:ea typeface="ＭＳ Ｐゴシック" panose="020B0600070205080204" pitchFamily="50" charset="-128"/>
            </a:rPr>
            <a:t>万円）などがあったが、平成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年度借入合併特例債（情報通信整備事業）の償還完了による減（約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3,300</a:t>
          </a:r>
          <a:r>
            <a:rPr kumimoji="1" lang="ja-JP" altLang="en-US" sz="1100">
              <a:latin typeface="ＭＳ Ｐゴシック" panose="020B0600070205080204" pitchFamily="50" charset="-128"/>
              <a:ea typeface="ＭＳ Ｐゴシック" panose="020B0600070205080204" pitchFamily="50" charset="-128"/>
            </a:rPr>
            <a:t>万円）が要因となり、前年度と比べ１．０％低くなった。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68218</xdr:rowOff>
    </xdr:to>
    <xdr:cxnSp macro="">
      <xdr:nvCxnSpPr>
        <xdr:cNvPr id="377" name="直線コネクタ 376"/>
        <xdr:cNvCxnSpPr/>
      </xdr:nvCxnSpPr>
      <xdr:spPr>
        <a:xfrm flipV="1">
          <a:off x="3987800" y="1337600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42092</xdr:rowOff>
    </xdr:from>
    <xdr:to>
      <xdr:col>19</xdr:col>
      <xdr:colOff>187325</xdr:colOff>
      <xdr:row>78</xdr:row>
      <xdr:rowOff>68218</xdr:rowOff>
    </xdr:to>
    <xdr:cxnSp macro="">
      <xdr:nvCxnSpPr>
        <xdr:cNvPr id="380" name="直線コネクタ 379"/>
        <xdr:cNvCxnSpPr/>
      </xdr:nvCxnSpPr>
      <xdr:spPr>
        <a:xfrm>
          <a:off x="3098800" y="13415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15966</xdr:rowOff>
    </xdr:from>
    <xdr:to>
      <xdr:col>15</xdr:col>
      <xdr:colOff>98425</xdr:colOff>
      <xdr:row>78</xdr:row>
      <xdr:rowOff>42092</xdr:rowOff>
    </xdr:to>
    <xdr:cxnSp macro="">
      <xdr:nvCxnSpPr>
        <xdr:cNvPr id="383" name="直線コネクタ 382"/>
        <xdr:cNvCxnSpPr/>
      </xdr:nvCxnSpPr>
      <xdr:spPr>
        <a:xfrm>
          <a:off x="2209800" y="133890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100874</xdr:rowOff>
    </xdr:to>
    <xdr:cxnSp macro="">
      <xdr:nvCxnSpPr>
        <xdr:cNvPr id="386" name="直線コネクタ 385"/>
        <xdr:cNvCxnSpPr/>
      </xdr:nvCxnSpPr>
      <xdr:spPr>
        <a:xfrm flipV="1">
          <a:off x="1320800" y="133890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96" name="楕円 395"/>
        <xdr:cNvSpPr/>
      </xdr:nvSpPr>
      <xdr:spPr>
        <a:xfrm>
          <a:off x="4775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95629</xdr:rowOff>
    </xdr:from>
    <xdr:ext cx="762000" cy="259045"/>
    <xdr:sp macro="" textlink="">
      <xdr:nvSpPr>
        <xdr:cNvPr id="397" name="公債費該当値テキスト"/>
        <xdr:cNvSpPr txBox="1"/>
      </xdr:nvSpPr>
      <xdr:spPr>
        <a:xfrm>
          <a:off x="4914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17418</xdr:rowOff>
    </xdr:from>
    <xdr:to>
      <xdr:col>20</xdr:col>
      <xdr:colOff>38100</xdr:colOff>
      <xdr:row>78</xdr:row>
      <xdr:rowOff>119018</xdr:rowOff>
    </xdr:to>
    <xdr:sp macro="" textlink="">
      <xdr:nvSpPr>
        <xdr:cNvPr id="398" name="楕円 397"/>
        <xdr:cNvSpPr/>
      </xdr:nvSpPr>
      <xdr:spPr>
        <a:xfrm>
          <a:off x="3937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103795</xdr:rowOff>
    </xdr:from>
    <xdr:ext cx="736600" cy="259045"/>
    <xdr:sp macro="" textlink="">
      <xdr:nvSpPr>
        <xdr:cNvPr id="399" name="テキスト ボックス 398"/>
        <xdr:cNvSpPr txBox="1"/>
      </xdr:nvSpPr>
      <xdr:spPr>
        <a:xfrm>
          <a:off x="3606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162742</xdr:rowOff>
    </xdr:from>
    <xdr:to>
      <xdr:col>15</xdr:col>
      <xdr:colOff>149225</xdr:colOff>
      <xdr:row>78</xdr:row>
      <xdr:rowOff>92892</xdr:rowOff>
    </xdr:to>
    <xdr:sp macro="" textlink="">
      <xdr:nvSpPr>
        <xdr:cNvPr id="400" name="楕円 399"/>
        <xdr:cNvSpPr/>
      </xdr:nvSpPr>
      <xdr:spPr>
        <a:xfrm>
          <a:off x="3048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77669</xdr:rowOff>
    </xdr:from>
    <xdr:ext cx="762000" cy="259045"/>
    <xdr:sp macro="" textlink="">
      <xdr:nvSpPr>
        <xdr:cNvPr id="401" name="テキスト ボックス 400"/>
        <xdr:cNvSpPr txBox="1"/>
      </xdr:nvSpPr>
      <xdr:spPr>
        <a:xfrm>
          <a:off x="2717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136616</xdr:rowOff>
    </xdr:from>
    <xdr:to>
      <xdr:col>11</xdr:col>
      <xdr:colOff>60325</xdr:colOff>
      <xdr:row>78</xdr:row>
      <xdr:rowOff>66766</xdr:rowOff>
    </xdr:to>
    <xdr:sp macro="" textlink="">
      <xdr:nvSpPr>
        <xdr:cNvPr id="402" name="楕円 401"/>
        <xdr:cNvSpPr/>
      </xdr:nvSpPr>
      <xdr:spPr>
        <a:xfrm>
          <a:off x="2159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403" name="テキスト ボックス 402"/>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404" name="楕円 403"/>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405" name="テキスト ボックス 404"/>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前年度と比べると０．２％増加した。類似団体平均と比べると０．７％、鳥取県平均と比べると０．２％高くなっている。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合併算定替措置の縮減による普通交付税の減により分母となる経常一般財源総額が減少したことが数値増の要因となった。</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167005</xdr:rowOff>
    </xdr:from>
    <xdr:to>
      <xdr:col>82</xdr:col>
      <xdr:colOff>107950</xdr:colOff>
      <xdr:row>78</xdr:row>
      <xdr:rowOff>6986</xdr:rowOff>
    </xdr:to>
    <xdr:cxnSp macro="">
      <xdr:nvCxnSpPr>
        <xdr:cNvPr id="434" name="直線コネクタ 433"/>
        <xdr:cNvCxnSpPr/>
      </xdr:nvCxnSpPr>
      <xdr:spPr>
        <a:xfrm>
          <a:off x="15671800" y="133686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77</xdr:row>
      <xdr:rowOff>167005</xdr:rowOff>
    </xdr:to>
    <xdr:cxnSp macro="">
      <xdr:nvCxnSpPr>
        <xdr:cNvPr id="437" name="直線コネクタ 436"/>
        <xdr:cNvCxnSpPr/>
      </xdr:nvCxnSpPr>
      <xdr:spPr>
        <a:xfrm>
          <a:off x="14782800" y="130314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121286</xdr:rowOff>
    </xdr:to>
    <xdr:cxnSp macro="">
      <xdr:nvCxnSpPr>
        <xdr:cNvPr id="440" name="直線コネクタ 439"/>
        <xdr:cNvCxnSpPr/>
      </xdr:nvCxnSpPr>
      <xdr:spPr>
        <a:xfrm flipV="1">
          <a:off x="13893800" y="130314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2" name="テキスト ボックス 441"/>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109855</xdr:rowOff>
    </xdr:from>
    <xdr:to>
      <xdr:col>69</xdr:col>
      <xdr:colOff>92075</xdr:colOff>
      <xdr:row>76</xdr:row>
      <xdr:rowOff>121286</xdr:rowOff>
    </xdr:to>
    <xdr:cxnSp macro="">
      <xdr:nvCxnSpPr>
        <xdr:cNvPr id="443" name="直線コネクタ 442"/>
        <xdr:cNvCxnSpPr/>
      </xdr:nvCxnSpPr>
      <xdr:spPr>
        <a:xfrm>
          <a:off x="13004800" y="1296860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53" name="楕円 452"/>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54"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116205</xdr:rowOff>
    </xdr:from>
    <xdr:to>
      <xdr:col>78</xdr:col>
      <xdr:colOff>120650</xdr:colOff>
      <xdr:row>78</xdr:row>
      <xdr:rowOff>46355</xdr:rowOff>
    </xdr:to>
    <xdr:sp macro="" textlink="">
      <xdr:nvSpPr>
        <xdr:cNvPr id="455" name="楕円 454"/>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31132</xdr:rowOff>
    </xdr:from>
    <xdr:ext cx="736600" cy="259045"/>
    <xdr:sp macro="" textlink="">
      <xdr:nvSpPr>
        <xdr:cNvPr id="456" name="テキスト ボックス 455"/>
        <xdr:cNvSpPr txBox="1"/>
      </xdr:nvSpPr>
      <xdr:spPr>
        <a:xfrm>
          <a:off x="15290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57" name="楕円 456"/>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58" name="テキスト ボックス 457"/>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70486</xdr:rowOff>
    </xdr:from>
    <xdr:to>
      <xdr:col>69</xdr:col>
      <xdr:colOff>142875</xdr:colOff>
      <xdr:row>77</xdr:row>
      <xdr:rowOff>636</xdr:rowOff>
    </xdr:to>
    <xdr:sp macro="" textlink="">
      <xdr:nvSpPr>
        <xdr:cNvPr id="459" name="楕円 458"/>
        <xdr:cNvSpPr/>
      </xdr:nvSpPr>
      <xdr:spPr>
        <a:xfrm>
          <a:off x="13843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156863</xdr:rowOff>
    </xdr:from>
    <xdr:ext cx="762000" cy="259045"/>
    <xdr:sp macro="" textlink="">
      <xdr:nvSpPr>
        <xdr:cNvPr id="460" name="テキスト ボックス 459"/>
        <xdr:cNvSpPr txBox="1"/>
      </xdr:nvSpPr>
      <xdr:spPr>
        <a:xfrm>
          <a:off x="13512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59055</xdr:rowOff>
    </xdr:from>
    <xdr:to>
      <xdr:col>65</xdr:col>
      <xdr:colOff>53975</xdr:colOff>
      <xdr:row>75</xdr:row>
      <xdr:rowOff>160655</xdr:rowOff>
    </xdr:to>
    <xdr:sp macro="" textlink="">
      <xdr:nvSpPr>
        <xdr:cNvPr id="461" name="楕円 460"/>
        <xdr:cNvSpPr/>
      </xdr:nvSpPr>
      <xdr:spPr>
        <a:xfrm>
          <a:off x="12954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170832</xdr:rowOff>
    </xdr:from>
    <xdr:ext cx="762000" cy="259045"/>
    <xdr:sp macro="" textlink="">
      <xdr:nvSpPr>
        <xdr:cNvPr id="462" name="テキスト ボックス 461"/>
        <xdr:cNvSpPr txBox="1"/>
      </xdr:nvSpPr>
      <xdr:spPr>
        <a:xfrm>
          <a:off x="12623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79745</xdr:rowOff>
    </xdr:from>
    <xdr:to>
      <xdr:col>29</xdr:col>
      <xdr:colOff>127000</xdr:colOff>
      <xdr:row>16</xdr:row>
      <xdr:rowOff>93744</xdr:rowOff>
    </xdr:to>
    <xdr:cxnSp macro="">
      <xdr:nvCxnSpPr>
        <xdr:cNvPr id="52" name="直線コネクタ 51"/>
        <xdr:cNvCxnSpPr/>
      </xdr:nvCxnSpPr>
      <xdr:spPr bwMode="auto">
        <a:xfrm>
          <a:off x="5003800" y="2870570"/>
          <a:ext cx="647700" cy="1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79745</xdr:rowOff>
    </xdr:from>
    <xdr:to>
      <xdr:col>26</xdr:col>
      <xdr:colOff>50800</xdr:colOff>
      <xdr:row>16</xdr:row>
      <xdr:rowOff>95355</xdr:rowOff>
    </xdr:to>
    <xdr:cxnSp macro="">
      <xdr:nvCxnSpPr>
        <xdr:cNvPr id="55" name="直線コネクタ 54"/>
        <xdr:cNvCxnSpPr/>
      </xdr:nvCxnSpPr>
      <xdr:spPr bwMode="auto">
        <a:xfrm flipV="1">
          <a:off x="4305300" y="2870570"/>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91850</xdr:rowOff>
    </xdr:from>
    <xdr:to>
      <xdr:col>22</xdr:col>
      <xdr:colOff>114300</xdr:colOff>
      <xdr:row>16</xdr:row>
      <xdr:rowOff>95355</xdr:rowOff>
    </xdr:to>
    <xdr:cxnSp macro="">
      <xdr:nvCxnSpPr>
        <xdr:cNvPr id="58" name="直線コネクタ 57"/>
        <xdr:cNvCxnSpPr/>
      </xdr:nvCxnSpPr>
      <xdr:spPr bwMode="auto">
        <a:xfrm>
          <a:off x="3606800" y="288267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91850</xdr:rowOff>
    </xdr:from>
    <xdr:to>
      <xdr:col>18</xdr:col>
      <xdr:colOff>177800</xdr:colOff>
      <xdr:row>16</xdr:row>
      <xdr:rowOff>169770</xdr:rowOff>
    </xdr:to>
    <xdr:cxnSp macro="">
      <xdr:nvCxnSpPr>
        <xdr:cNvPr id="61" name="直線コネクタ 60"/>
        <xdr:cNvCxnSpPr/>
      </xdr:nvCxnSpPr>
      <xdr:spPr bwMode="auto">
        <a:xfrm flipV="1">
          <a:off x="2908300" y="2882675"/>
          <a:ext cx="698500" cy="7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42944</xdr:rowOff>
    </xdr:from>
    <xdr:to>
      <xdr:col>29</xdr:col>
      <xdr:colOff>177800</xdr:colOff>
      <xdr:row>16</xdr:row>
      <xdr:rowOff>144544</xdr:rowOff>
    </xdr:to>
    <xdr:sp macro="" textlink="">
      <xdr:nvSpPr>
        <xdr:cNvPr id="71" name="楕円 70"/>
        <xdr:cNvSpPr/>
      </xdr:nvSpPr>
      <xdr:spPr bwMode="auto">
        <a:xfrm>
          <a:off x="5600700" y="283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59471</xdr:rowOff>
    </xdr:from>
    <xdr:ext cx="762000" cy="259045"/>
    <xdr:sp macro="" textlink="">
      <xdr:nvSpPr>
        <xdr:cNvPr id="72" name="人口1人当たり決算額の推移該当値テキスト130"/>
        <xdr:cNvSpPr txBox="1"/>
      </xdr:nvSpPr>
      <xdr:spPr>
        <a:xfrm>
          <a:off x="5740400" y="267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28945</xdr:rowOff>
    </xdr:from>
    <xdr:to>
      <xdr:col>26</xdr:col>
      <xdr:colOff>101600</xdr:colOff>
      <xdr:row>16</xdr:row>
      <xdr:rowOff>130545</xdr:rowOff>
    </xdr:to>
    <xdr:sp macro="" textlink="">
      <xdr:nvSpPr>
        <xdr:cNvPr id="73" name="楕円 72"/>
        <xdr:cNvSpPr/>
      </xdr:nvSpPr>
      <xdr:spPr bwMode="auto">
        <a:xfrm>
          <a:off x="4953000" y="281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140722</xdr:rowOff>
    </xdr:from>
    <xdr:ext cx="736600" cy="259045"/>
    <xdr:sp macro="" textlink="">
      <xdr:nvSpPr>
        <xdr:cNvPr id="74" name="テキスト ボックス 73"/>
        <xdr:cNvSpPr txBox="1"/>
      </xdr:nvSpPr>
      <xdr:spPr>
        <a:xfrm>
          <a:off x="4622800" y="258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44555</xdr:rowOff>
    </xdr:from>
    <xdr:to>
      <xdr:col>22</xdr:col>
      <xdr:colOff>165100</xdr:colOff>
      <xdr:row>16</xdr:row>
      <xdr:rowOff>146155</xdr:rowOff>
    </xdr:to>
    <xdr:sp macro="" textlink="">
      <xdr:nvSpPr>
        <xdr:cNvPr id="75" name="楕円 74"/>
        <xdr:cNvSpPr/>
      </xdr:nvSpPr>
      <xdr:spPr bwMode="auto">
        <a:xfrm>
          <a:off x="4254500" y="283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156332</xdr:rowOff>
    </xdr:from>
    <xdr:ext cx="762000" cy="259045"/>
    <xdr:sp macro="" textlink="">
      <xdr:nvSpPr>
        <xdr:cNvPr id="76" name="テキスト ボックス 75"/>
        <xdr:cNvSpPr txBox="1"/>
      </xdr:nvSpPr>
      <xdr:spPr>
        <a:xfrm>
          <a:off x="3924300" y="2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41050</xdr:rowOff>
    </xdr:from>
    <xdr:to>
      <xdr:col>19</xdr:col>
      <xdr:colOff>38100</xdr:colOff>
      <xdr:row>16</xdr:row>
      <xdr:rowOff>142650</xdr:rowOff>
    </xdr:to>
    <xdr:sp macro="" textlink="">
      <xdr:nvSpPr>
        <xdr:cNvPr id="77" name="楕円 76"/>
        <xdr:cNvSpPr/>
      </xdr:nvSpPr>
      <xdr:spPr bwMode="auto">
        <a:xfrm>
          <a:off x="3556000" y="28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152827</xdr:rowOff>
    </xdr:from>
    <xdr:ext cx="762000" cy="259045"/>
    <xdr:sp macro="" textlink="">
      <xdr:nvSpPr>
        <xdr:cNvPr id="78" name="テキスト ボックス 77"/>
        <xdr:cNvSpPr txBox="1"/>
      </xdr:nvSpPr>
      <xdr:spPr>
        <a:xfrm>
          <a:off x="3225800" y="260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118970</xdr:rowOff>
    </xdr:from>
    <xdr:to>
      <xdr:col>15</xdr:col>
      <xdr:colOff>101600</xdr:colOff>
      <xdr:row>17</xdr:row>
      <xdr:rowOff>49120</xdr:rowOff>
    </xdr:to>
    <xdr:sp macro="" textlink="">
      <xdr:nvSpPr>
        <xdr:cNvPr id="79" name="楕円 78"/>
        <xdr:cNvSpPr/>
      </xdr:nvSpPr>
      <xdr:spPr bwMode="auto">
        <a:xfrm>
          <a:off x="2857500" y="290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59297</xdr:rowOff>
    </xdr:from>
    <xdr:ext cx="762000" cy="259045"/>
    <xdr:sp macro="" textlink="">
      <xdr:nvSpPr>
        <xdr:cNvPr id="80" name="テキスト ボックス 79"/>
        <xdr:cNvSpPr txBox="1"/>
      </xdr:nvSpPr>
      <xdr:spPr>
        <a:xfrm>
          <a:off x="2527300" y="267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36314</xdr:rowOff>
    </xdr:from>
    <xdr:to>
      <xdr:col>29</xdr:col>
      <xdr:colOff>127000</xdr:colOff>
      <xdr:row>35</xdr:row>
      <xdr:rowOff>116050</xdr:rowOff>
    </xdr:to>
    <xdr:cxnSp macro="">
      <xdr:nvCxnSpPr>
        <xdr:cNvPr id="112" name="直線コネクタ 111"/>
        <xdr:cNvCxnSpPr/>
      </xdr:nvCxnSpPr>
      <xdr:spPr bwMode="auto">
        <a:xfrm flipV="1">
          <a:off x="5003800" y="6646664"/>
          <a:ext cx="647700" cy="7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116050</xdr:rowOff>
    </xdr:from>
    <xdr:to>
      <xdr:col>26</xdr:col>
      <xdr:colOff>50800</xdr:colOff>
      <xdr:row>35</xdr:row>
      <xdr:rowOff>224978</xdr:rowOff>
    </xdr:to>
    <xdr:cxnSp macro="">
      <xdr:nvCxnSpPr>
        <xdr:cNvPr id="115" name="直線コネクタ 114"/>
        <xdr:cNvCxnSpPr/>
      </xdr:nvCxnSpPr>
      <xdr:spPr bwMode="auto">
        <a:xfrm flipV="1">
          <a:off x="4305300" y="6726400"/>
          <a:ext cx="698500" cy="10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224978</xdr:rowOff>
    </xdr:from>
    <xdr:to>
      <xdr:col>22</xdr:col>
      <xdr:colOff>114300</xdr:colOff>
      <xdr:row>35</xdr:row>
      <xdr:rowOff>231745</xdr:rowOff>
    </xdr:to>
    <xdr:cxnSp macro="">
      <xdr:nvCxnSpPr>
        <xdr:cNvPr id="118" name="直線コネクタ 117"/>
        <xdr:cNvCxnSpPr/>
      </xdr:nvCxnSpPr>
      <xdr:spPr bwMode="auto">
        <a:xfrm flipV="1">
          <a:off x="3606800" y="6835328"/>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38691</xdr:rowOff>
    </xdr:from>
    <xdr:to>
      <xdr:col>18</xdr:col>
      <xdr:colOff>177800</xdr:colOff>
      <xdr:row>35</xdr:row>
      <xdr:rowOff>231745</xdr:rowOff>
    </xdr:to>
    <xdr:cxnSp macro="">
      <xdr:nvCxnSpPr>
        <xdr:cNvPr id="121" name="直線コネクタ 120"/>
        <xdr:cNvCxnSpPr/>
      </xdr:nvCxnSpPr>
      <xdr:spPr bwMode="auto">
        <a:xfrm>
          <a:off x="2908300" y="6649041"/>
          <a:ext cx="698500" cy="193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328414</xdr:rowOff>
    </xdr:from>
    <xdr:to>
      <xdr:col>29</xdr:col>
      <xdr:colOff>177800</xdr:colOff>
      <xdr:row>35</xdr:row>
      <xdr:rowOff>87114</xdr:rowOff>
    </xdr:to>
    <xdr:sp macro="" textlink="">
      <xdr:nvSpPr>
        <xdr:cNvPr id="131" name="楕円 130"/>
        <xdr:cNvSpPr/>
      </xdr:nvSpPr>
      <xdr:spPr bwMode="auto">
        <a:xfrm>
          <a:off x="5600700" y="6595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173491</xdr:rowOff>
    </xdr:from>
    <xdr:ext cx="762000" cy="259045"/>
    <xdr:sp macro="" textlink="">
      <xdr:nvSpPr>
        <xdr:cNvPr id="132" name="人口1人当たり決算額の推移該当値テキスト445"/>
        <xdr:cNvSpPr txBox="1"/>
      </xdr:nvSpPr>
      <xdr:spPr>
        <a:xfrm>
          <a:off x="5740400" y="64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65250</xdr:rowOff>
    </xdr:from>
    <xdr:to>
      <xdr:col>26</xdr:col>
      <xdr:colOff>101600</xdr:colOff>
      <xdr:row>35</xdr:row>
      <xdr:rowOff>166850</xdr:rowOff>
    </xdr:to>
    <xdr:sp macro="" textlink="">
      <xdr:nvSpPr>
        <xdr:cNvPr id="133" name="楕円 132"/>
        <xdr:cNvSpPr/>
      </xdr:nvSpPr>
      <xdr:spPr bwMode="auto">
        <a:xfrm>
          <a:off x="4953000" y="66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177027</xdr:rowOff>
    </xdr:from>
    <xdr:ext cx="736600" cy="259045"/>
    <xdr:sp macro="" textlink="">
      <xdr:nvSpPr>
        <xdr:cNvPr id="134" name="テキスト ボックス 133"/>
        <xdr:cNvSpPr txBox="1"/>
      </xdr:nvSpPr>
      <xdr:spPr>
        <a:xfrm>
          <a:off x="4622800" y="64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174178</xdr:rowOff>
    </xdr:from>
    <xdr:to>
      <xdr:col>22</xdr:col>
      <xdr:colOff>165100</xdr:colOff>
      <xdr:row>35</xdr:row>
      <xdr:rowOff>275778</xdr:rowOff>
    </xdr:to>
    <xdr:sp macro="" textlink="">
      <xdr:nvSpPr>
        <xdr:cNvPr id="135" name="楕円 134"/>
        <xdr:cNvSpPr/>
      </xdr:nvSpPr>
      <xdr:spPr bwMode="auto">
        <a:xfrm>
          <a:off x="4254500" y="67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260555</xdr:rowOff>
    </xdr:from>
    <xdr:ext cx="762000" cy="259045"/>
    <xdr:sp macro="" textlink="">
      <xdr:nvSpPr>
        <xdr:cNvPr id="136" name="テキスト ボックス 135"/>
        <xdr:cNvSpPr txBox="1"/>
      </xdr:nvSpPr>
      <xdr:spPr>
        <a:xfrm>
          <a:off x="3924300" y="68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180945</xdr:rowOff>
    </xdr:from>
    <xdr:to>
      <xdr:col>19</xdr:col>
      <xdr:colOff>38100</xdr:colOff>
      <xdr:row>35</xdr:row>
      <xdr:rowOff>282545</xdr:rowOff>
    </xdr:to>
    <xdr:sp macro="" textlink="">
      <xdr:nvSpPr>
        <xdr:cNvPr id="137" name="楕円 136"/>
        <xdr:cNvSpPr/>
      </xdr:nvSpPr>
      <xdr:spPr bwMode="auto">
        <a:xfrm>
          <a:off x="3556000" y="679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267322</xdr:rowOff>
    </xdr:from>
    <xdr:ext cx="762000" cy="259045"/>
    <xdr:sp macro="" textlink="">
      <xdr:nvSpPr>
        <xdr:cNvPr id="138" name="テキスト ボックス 137"/>
        <xdr:cNvSpPr txBox="1"/>
      </xdr:nvSpPr>
      <xdr:spPr>
        <a:xfrm>
          <a:off x="3225800" y="68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330791</xdr:rowOff>
    </xdr:from>
    <xdr:to>
      <xdr:col>15</xdr:col>
      <xdr:colOff>101600</xdr:colOff>
      <xdr:row>35</xdr:row>
      <xdr:rowOff>89491</xdr:rowOff>
    </xdr:to>
    <xdr:sp macro="" textlink="">
      <xdr:nvSpPr>
        <xdr:cNvPr id="139" name="楕円 138"/>
        <xdr:cNvSpPr/>
      </xdr:nvSpPr>
      <xdr:spPr bwMode="auto">
        <a:xfrm>
          <a:off x="2857500" y="6598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74268</xdr:rowOff>
    </xdr:from>
    <xdr:ext cx="762000" cy="259045"/>
    <xdr:sp macro="" textlink="">
      <xdr:nvSpPr>
        <xdr:cNvPr id="140" name="テキスト ボックス 139"/>
        <xdr:cNvSpPr txBox="1"/>
      </xdr:nvSpPr>
      <xdr:spPr>
        <a:xfrm>
          <a:off x="2527300" y="668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165499</xdr:rowOff>
    </xdr:from>
    <xdr:to>
      <xdr:col>24</xdr:col>
      <xdr:colOff>63500</xdr:colOff>
      <xdr:row>36</xdr:row>
      <xdr:rowOff>39524</xdr:rowOff>
    </xdr:to>
    <xdr:cxnSp macro="">
      <xdr:nvCxnSpPr>
        <xdr:cNvPr id="63" name="直線コネクタ 62"/>
        <xdr:cNvCxnSpPr/>
      </xdr:nvCxnSpPr>
      <xdr:spPr>
        <a:xfrm>
          <a:off x="3797300" y="6166249"/>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165499</xdr:rowOff>
    </xdr:from>
    <xdr:to>
      <xdr:col>19</xdr:col>
      <xdr:colOff>177800</xdr:colOff>
      <xdr:row>36</xdr:row>
      <xdr:rowOff>5561</xdr:rowOff>
    </xdr:to>
    <xdr:cxnSp macro="">
      <xdr:nvCxnSpPr>
        <xdr:cNvPr id="66" name="直線コネクタ 65"/>
        <xdr:cNvCxnSpPr/>
      </xdr:nvCxnSpPr>
      <xdr:spPr>
        <a:xfrm flipV="1">
          <a:off x="2908300" y="616624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5561</xdr:rowOff>
    </xdr:from>
    <xdr:to>
      <xdr:col>15</xdr:col>
      <xdr:colOff>50800</xdr:colOff>
      <xdr:row>36</xdr:row>
      <xdr:rowOff>24436</xdr:rowOff>
    </xdr:to>
    <xdr:cxnSp macro="">
      <xdr:nvCxnSpPr>
        <xdr:cNvPr id="69" name="直線コネクタ 68"/>
        <xdr:cNvCxnSpPr/>
      </xdr:nvCxnSpPr>
      <xdr:spPr>
        <a:xfrm flipV="1">
          <a:off x="2019300" y="6177761"/>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24436</xdr:rowOff>
    </xdr:from>
    <xdr:to>
      <xdr:col>10</xdr:col>
      <xdr:colOff>114300</xdr:colOff>
      <xdr:row>36</xdr:row>
      <xdr:rowOff>66319</xdr:rowOff>
    </xdr:to>
    <xdr:cxnSp macro="">
      <xdr:nvCxnSpPr>
        <xdr:cNvPr id="72" name="直線コネクタ 71"/>
        <xdr:cNvCxnSpPr/>
      </xdr:nvCxnSpPr>
      <xdr:spPr>
        <a:xfrm flipV="1">
          <a:off x="1130300" y="6196636"/>
          <a:ext cx="889000" cy="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160174</xdr:rowOff>
    </xdr:from>
    <xdr:to>
      <xdr:col>24</xdr:col>
      <xdr:colOff>114300</xdr:colOff>
      <xdr:row>36</xdr:row>
      <xdr:rowOff>90324</xdr:rowOff>
    </xdr:to>
    <xdr:sp macro="" textlink="">
      <xdr:nvSpPr>
        <xdr:cNvPr id="82" name="楕円 81"/>
        <xdr:cNvSpPr/>
      </xdr:nvSpPr>
      <xdr:spPr>
        <a:xfrm>
          <a:off x="4584700" y="6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11601</xdr:rowOff>
    </xdr:from>
    <xdr:ext cx="534377" cy="259045"/>
    <xdr:sp macro="" textlink="">
      <xdr:nvSpPr>
        <xdr:cNvPr id="83" name="人件費該当値テキスト"/>
        <xdr:cNvSpPr txBox="1"/>
      </xdr:nvSpPr>
      <xdr:spPr>
        <a:xfrm>
          <a:off x="4686300" y="60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114699</xdr:rowOff>
    </xdr:from>
    <xdr:to>
      <xdr:col>20</xdr:col>
      <xdr:colOff>38100</xdr:colOff>
      <xdr:row>36</xdr:row>
      <xdr:rowOff>44849</xdr:rowOff>
    </xdr:to>
    <xdr:sp macro="" textlink="">
      <xdr:nvSpPr>
        <xdr:cNvPr id="84" name="楕円 83"/>
        <xdr:cNvSpPr/>
      </xdr:nvSpPr>
      <xdr:spPr>
        <a:xfrm>
          <a:off x="3746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61376</xdr:rowOff>
    </xdr:from>
    <xdr:ext cx="534377" cy="259045"/>
    <xdr:sp macro="" textlink="">
      <xdr:nvSpPr>
        <xdr:cNvPr id="85" name="テキスト ボックス 84"/>
        <xdr:cNvSpPr txBox="1"/>
      </xdr:nvSpPr>
      <xdr:spPr>
        <a:xfrm>
          <a:off x="3530111" y="58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126211</xdr:rowOff>
    </xdr:from>
    <xdr:to>
      <xdr:col>15</xdr:col>
      <xdr:colOff>101600</xdr:colOff>
      <xdr:row>36</xdr:row>
      <xdr:rowOff>56361</xdr:rowOff>
    </xdr:to>
    <xdr:sp macro="" textlink="">
      <xdr:nvSpPr>
        <xdr:cNvPr id="86" name="楕円 85"/>
        <xdr:cNvSpPr/>
      </xdr:nvSpPr>
      <xdr:spPr>
        <a:xfrm>
          <a:off x="2857500" y="6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72888</xdr:rowOff>
    </xdr:from>
    <xdr:ext cx="534377" cy="259045"/>
    <xdr:sp macro="" textlink="">
      <xdr:nvSpPr>
        <xdr:cNvPr id="87" name="テキスト ボックス 86"/>
        <xdr:cNvSpPr txBox="1"/>
      </xdr:nvSpPr>
      <xdr:spPr>
        <a:xfrm>
          <a:off x="2641111" y="59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145086</xdr:rowOff>
    </xdr:from>
    <xdr:to>
      <xdr:col>10</xdr:col>
      <xdr:colOff>165100</xdr:colOff>
      <xdr:row>36</xdr:row>
      <xdr:rowOff>75236</xdr:rowOff>
    </xdr:to>
    <xdr:sp macro="" textlink="">
      <xdr:nvSpPr>
        <xdr:cNvPr id="88" name="楕円 87"/>
        <xdr:cNvSpPr/>
      </xdr:nvSpPr>
      <xdr:spPr>
        <a:xfrm>
          <a:off x="1968500" y="61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91763</xdr:rowOff>
    </xdr:from>
    <xdr:ext cx="534377" cy="259045"/>
    <xdr:sp macro="" textlink="">
      <xdr:nvSpPr>
        <xdr:cNvPr id="89" name="テキスト ボックス 88"/>
        <xdr:cNvSpPr txBox="1"/>
      </xdr:nvSpPr>
      <xdr:spPr>
        <a:xfrm>
          <a:off x="1752111" y="59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15519</xdr:rowOff>
    </xdr:from>
    <xdr:to>
      <xdr:col>6</xdr:col>
      <xdr:colOff>38100</xdr:colOff>
      <xdr:row>36</xdr:row>
      <xdr:rowOff>117119</xdr:rowOff>
    </xdr:to>
    <xdr:sp macro="" textlink="">
      <xdr:nvSpPr>
        <xdr:cNvPr id="90" name="楕円 89"/>
        <xdr:cNvSpPr/>
      </xdr:nvSpPr>
      <xdr:spPr>
        <a:xfrm>
          <a:off x="1079500" y="61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133646</xdr:rowOff>
    </xdr:from>
    <xdr:ext cx="534377" cy="259045"/>
    <xdr:sp macro="" textlink="">
      <xdr:nvSpPr>
        <xdr:cNvPr id="91" name="テキスト ボックス 90"/>
        <xdr:cNvSpPr txBox="1"/>
      </xdr:nvSpPr>
      <xdr:spPr>
        <a:xfrm>
          <a:off x="863111" y="59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88646</xdr:rowOff>
    </xdr:from>
    <xdr:to>
      <xdr:col>24</xdr:col>
      <xdr:colOff>63500</xdr:colOff>
      <xdr:row>55</xdr:row>
      <xdr:rowOff>129741</xdr:rowOff>
    </xdr:to>
    <xdr:cxnSp macro="">
      <xdr:nvCxnSpPr>
        <xdr:cNvPr id="121" name="直線コネクタ 120"/>
        <xdr:cNvCxnSpPr/>
      </xdr:nvCxnSpPr>
      <xdr:spPr>
        <a:xfrm flipV="1">
          <a:off x="3797300" y="9518396"/>
          <a:ext cx="838200" cy="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129344</xdr:rowOff>
    </xdr:from>
    <xdr:to>
      <xdr:col>19</xdr:col>
      <xdr:colOff>177800</xdr:colOff>
      <xdr:row>55</xdr:row>
      <xdr:rowOff>129741</xdr:rowOff>
    </xdr:to>
    <xdr:cxnSp macro="">
      <xdr:nvCxnSpPr>
        <xdr:cNvPr id="124" name="直線コネクタ 123"/>
        <xdr:cNvCxnSpPr/>
      </xdr:nvCxnSpPr>
      <xdr:spPr>
        <a:xfrm>
          <a:off x="2908300" y="9559094"/>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129344</xdr:rowOff>
    </xdr:from>
    <xdr:to>
      <xdr:col>15</xdr:col>
      <xdr:colOff>50800</xdr:colOff>
      <xdr:row>56</xdr:row>
      <xdr:rowOff>64057</xdr:rowOff>
    </xdr:to>
    <xdr:cxnSp macro="">
      <xdr:nvCxnSpPr>
        <xdr:cNvPr id="127" name="直線コネクタ 126"/>
        <xdr:cNvCxnSpPr/>
      </xdr:nvCxnSpPr>
      <xdr:spPr>
        <a:xfrm flipV="1">
          <a:off x="2019300" y="9559094"/>
          <a:ext cx="889000" cy="10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64057</xdr:rowOff>
    </xdr:from>
    <xdr:to>
      <xdr:col>10</xdr:col>
      <xdr:colOff>114300</xdr:colOff>
      <xdr:row>56</xdr:row>
      <xdr:rowOff>131874</xdr:rowOff>
    </xdr:to>
    <xdr:cxnSp macro="">
      <xdr:nvCxnSpPr>
        <xdr:cNvPr id="130" name="直線コネクタ 129"/>
        <xdr:cNvCxnSpPr/>
      </xdr:nvCxnSpPr>
      <xdr:spPr>
        <a:xfrm flipV="1">
          <a:off x="1130300" y="9665257"/>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37846</xdr:rowOff>
    </xdr:from>
    <xdr:to>
      <xdr:col>24</xdr:col>
      <xdr:colOff>114300</xdr:colOff>
      <xdr:row>55</xdr:row>
      <xdr:rowOff>139446</xdr:rowOff>
    </xdr:to>
    <xdr:sp macro="" textlink="">
      <xdr:nvSpPr>
        <xdr:cNvPr id="140" name="楕円 139"/>
        <xdr:cNvSpPr/>
      </xdr:nvSpPr>
      <xdr:spPr>
        <a:xfrm>
          <a:off x="4584700" y="946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60723</xdr:rowOff>
    </xdr:from>
    <xdr:ext cx="599010" cy="259045"/>
    <xdr:sp macro="" textlink="">
      <xdr:nvSpPr>
        <xdr:cNvPr id="141" name="物件費該当値テキスト"/>
        <xdr:cNvSpPr txBox="1"/>
      </xdr:nvSpPr>
      <xdr:spPr>
        <a:xfrm>
          <a:off x="4686300" y="93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78941</xdr:rowOff>
    </xdr:from>
    <xdr:to>
      <xdr:col>20</xdr:col>
      <xdr:colOff>38100</xdr:colOff>
      <xdr:row>56</xdr:row>
      <xdr:rowOff>9091</xdr:rowOff>
    </xdr:to>
    <xdr:sp macro="" textlink="">
      <xdr:nvSpPr>
        <xdr:cNvPr id="142" name="楕円 141"/>
        <xdr:cNvSpPr/>
      </xdr:nvSpPr>
      <xdr:spPr>
        <a:xfrm>
          <a:off x="3746500" y="9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25618</xdr:rowOff>
    </xdr:from>
    <xdr:ext cx="599010" cy="259045"/>
    <xdr:sp macro="" textlink="">
      <xdr:nvSpPr>
        <xdr:cNvPr id="143" name="テキスト ボックス 142"/>
        <xdr:cNvSpPr txBox="1"/>
      </xdr:nvSpPr>
      <xdr:spPr>
        <a:xfrm>
          <a:off x="3497795" y="928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78544</xdr:rowOff>
    </xdr:from>
    <xdr:to>
      <xdr:col>15</xdr:col>
      <xdr:colOff>101600</xdr:colOff>
      <xdr:row>56</xdr:row>
      <xdr:rowOff>8694</xdr:rowOff>
    </xdr:to>
    <xdr:sp macro="" textlink="">
      <xdr:nvSpPr>
        <xdr:cNvPr id="144" name="楕円 143"/>
        <xdr:cNvSpPr/>
      </xdr:nvSpPr>
      <xdr:spPr>
        <a:xfrm>
          <a:off x="2857500" y="95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25221</xdr:rowOff>
    </xdr:from>
    <xdr:ext cx="599010" cy="259045"/>
    <xdr:sp macro="" textlink="">
      <xdr:nvSpPr>
        <xdr:cNvPr id="145" name="テキスト ボックス 144"/>
        <xdr:cNvSpPr txBox="1"/>
      </xdr:nvSpPr>
      <xdr:spPr>
        <a:xfrm>
          <a:off x="2608795" y="928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13257</xdr:rowOff>
    </xdr:from>
    <xdr:to>
      <xdr:col>10</xdr:col>
      <xdr:colOff>165100</xdr:colOff>
      <xdr:row>56</xdr:row>
      <xdr:rowOff>114857</xdr:rowOff>
    </xdr:to>
    <xdr:sp macro="" textlink="">
      <xdr:nvSpPr>
        <xdr:cNvPr id="146" name="楕円 145"/>
        <xdr:cNvSpPr/>
      </xdr:nvSpPr>
      <xdr:spPr>
        <a:xfrm>
          <a:off x="19685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131384</xdr:rowOff>
    </xdr:from>
    <xdr:ext cx="599010" cy="259045"/>
    <xdr:sp macro="" textlink="">
      <xdr:nvSpPr>
        <xdr:cNvPr id="147" name="テキスト ボックス 146"/>
        <xdr:cNvSpPr txBox="1"/>
      </xdr:nvSpPr>
      <xdr:spPr>
        <a:xfrm>
          <a:off x="1719795" y="938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81074</xdr:rowOff>
    </xdr:from>
    <xdr:to>
      <xdr:col>6</xdr:col>
      <xdr:colOff>38100</xdr:colOff>
      <xdr:row>57</xdr:row>
      <xdr:rowOff>11224</xdr:rowOff>
    </xdr:to>
    <xdr:sp macro="" textlink="">
      <xdr:nvSpPr>
        <xdr:cNvPr id="148" name="楕円 147"/>
        <xdr:cNvSpPr/>
      </xdr:nvSpPr>
      <xdr:spPr>
        <a:xfrm>
          <a:off x="1079500" y="96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27751</xdr:rowOff>
    </xdr:from>
    <xdr:ext cx="599010" cy="259045"/>
    <xdr:sp macro="" textlink="">
      <xdr:nvSpPr>
        <xdr:cNvPr id="149" name="テキスト ボックス 148"/>
        <xdr:cNvSpPr txBox="1"/>
      </xdr:nvSpPr>
      <xdr:spPr>
        <a:xfrm>
          <a:off x="830795" y="945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133390</xdr:rowOff>
    </xdr:from>
    <xdr:to>
      <xdr:col>24</xdr:col>
      <xdr:colOff>63500</xdr:colOff>
      <xdr:row>76</xdr:row>
      <xdr:rowOff>3592</xdr:rowOff>
    </xdr:to>
    <xdr:cxnSp macro="">
      <xdr:nvCxnSpPr>
        <xdr:cNvPr id="176" name="直線コネクタ 175"/>
        <xdr:cNvCxnSpPr/>
      </xdr:nvCxnSpPr>
      <xdr:spPr>
        <a:xfrm>
          <a:off x="3797300" y="12992140"/>
          <a:ext cx="8382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148389</xdr:rowOff>
    </xdr:from>
    <xdr:ext cx="469744" cy="259045"/>
    <xdr:sp macro="" textlink="">
      <xdr:nvSpPr>
        <xdr:cNvPr id="177" name="維持補修費平均値テキスト"/>
        <xdr:cNvSpPr txBox="1"/>
      </xdr:nvSpPr>
      <xdr:spPr>
        <a:xfrm>
          <a:off x="4686300" y="1300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133390</xdr:rowOff>
    </xdr:from>
    <xdr:to>
      <xdr:col>19</xdr:col>
      <xdr:colOff>177800</xdr:colOff>
      <xdr:row>76</xdr:row>
      <xdr:rowOff>98918</xdr:rowOff>
    </xdr:to>
    <xdr:cxnSp macro="">
      <xdr:nvCxnSpPr>
        <xdr:cNvPr id="179" name="直線コネクタ 178"/>
        <xdr:cNvCxnSpPr/>
      </xdr:nvCxnSpPr>
      <xdr:spPr>
        <a:xfrm flipV="1">
          <a:off x="2908300" y="12992140"/>
          <a:ext cx="889000" cy="1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93296</xdr:rowOff>
    </xdr:from>
    <xdr:ext cx="469744" cy="259045"/>
    <xdr:sp macro="" textlink="">
      <xdr:nvSpPr>
        <xdr:cNvPr id="181" name="テキスト ボックス 180"/>
        <xdr:cNvSpPr txBox="1"/>
      </xdr:nvSpPr>
      <xdr:spPr>
        <a:xfrm>
          <a:off x="3562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98918</xdr:rowOff>
    </xdr:from>
    <xdr:to>
      <xdr:col>15</xdr:col>
      <xdr:colOff>50800</xdr:colOff>
      <xdr:row>76</xdr:row>
      <xdr:rowOff>150673</xdr:rowOff>
    </xdr:to>
    <xdr:cxnSp macro="">
      <xdr:nvCxnSpPr>
        <xdr:cNvPr id="182" name="直線コネクタ 181"/>
        <xdr:cNvCxnSpPr/>
      </xdr:nvCxnSpPr>
      <xdr:spPr>
        <a:xfrm flipV="1">
          <a:off x="2019300" y="1312911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65725</xdr:rowOff>
    </xdr:from>
    <xdr:to>
      <xdr:col>10</xdr:col>
      <xdr:colOff>114300</xdr:colOff>
      <xdr:row>76</xdr:row>
      <xdr:rowOff>150673</xdr:rowOff>
    </xdr:to>
    <xdr:cxnSp macro="">
      <xdr:nvCxnSpPr>
        <xdr:cNvPr id="185" name="直線コネクタ 184"/>
        <xdr:cNvCxnSpPr/>
      </xdr:nvCxnSpPr>
      <xdr:spPr>
        <a:xfrm>
          <a:off x="1130300" y="13095925"/>
          <a:ext cx="8890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134627</xdr:rowOff>
    </xdr:from>
    <xdr:ext cx="469744" cy="259045"/>
    <xdr:sp macro="" textlink="">
      <xdr:nvSpPr>
        <xdr:cNvPr id="189" name="テキスト ボックス 188"/>
        <xdr:cNvSpPr txBox="1"/>
      </xdr:nvSpPr>
      <xdr:spPr>
        <a:xfrm>
          <a:off x="895428"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124241</xdr:rowOff>
    </xdr:from>
    <xdr:to>
      <xdr:col>24</xdr:col>
      <xdr:colOff>114300</xdr:colOff>
      <xdr:row>76</xdr:row>
      <xdr:rowOff>54390</xdr:rowOff>
    </xdr:to>
    <xdr:sp macro="" textlink="">
      <xdr:nvSpPr>
        <xdr:cNvPr id="195" name="楕円 194"/>
        <xdr:cNvSpPr/>
      </xdr:nvSpPr>
      <xdr:spPr>
        <a:xfrm>
          <a:off x="4584700" y="129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147118</xdr:rowOff>
    </xdr:from>
    <xdr:ext cx="534377" cy="259045"/>
    <xdr:sp macro="" textlink="">
      <xdr:nvSpPr>
        <xdr:cNvPr id="196" name="維持補修費該当値テキスト"/>
        <xdr:cNvSpPr txBox="1"/>
      </xdr:nvSpPr>
      <xdr:spPr>
        <a:xfrm>
          <a:off x="4686300" y="128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82590</xdr:rowOff>
    </xdr:from>
    <xdr:to>
      <xdr:col>20</xdr:col>
      <xdr:colOff>38100</xdr:colOff>
      <xdr:row>76</xdr:row>
      <xdr:rowOff>12740</xdr:rowOff>
    </xdr:to>
    <xdr:sp macro="" textlink="">
      <xdr:nvSpPr>
        <xdr:cNvPr id="197" name="楕円 196"/>
        <xdr:cNvSpPr/>
      </xdr:nvSpPr>
      <xdr:spPr>
        <a:xfrm>
          <a:off x="3746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29267</xdr:rowOff>
    </xdr:from>
    <xdr:ext cx="534377" cy="259045"/>
    <xdr:sp macro="" textlink="">
      <xdr:nvSpPr>
        <xdr:cNvPr id="198" name="テキスト ボックス 197"/>
        <xdr:cNvSpPr txBox="1"/>
      </xdr:nvSpPr>
      <xdr:spPr>
        <a:xfrm>
          <a:off x="3530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48118</xdr:rowOff>
    </xdr:from>
    <xdr:to>
      <xdr:col>15</xdr:col>
      <xdr:colOff>101600</xdr:colOff>
      <xdr:row>76</xdr:row>
      <xdr:rowOff>149718</xdr:rowOff>
    </xdr:to>
    <xdr:sp macro="" textlink="">
      <xdr:nvSpPr>
        <xdr:cNvPr id="199" name="楕円 198"/>
        <xdr:cNvSpPr/>
      </xdr:nvSpPr>
      <xdr:spPr>
        <a:xfrm>
          <a:off x="2857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140845</xdr:rowOff>
    </xdr:from>
    <xdr:ext cx="469744" cy="259045"/>
    <xdr:sp macro="" textlink="">
      <xdr:nvSpPr>
        <xdr:cNvPr id="200" name="テキスト ボックス 199"/>
        <xdr:cNvSpPr txBox="1"/>
      </xdr:nvSpPr>
      <xdr:spPr>
        <a:xfrm>
          <a:off x="2673428" y="131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99873</xdr:rowOff>
    </xdr:from>
    <xdr:to>
      <xdr:col>10</xdr:col>
      <xdr:colOff>165100</xdr:colOff>
      <xdr:row>77</xdr:row>
      <xdr:rowOff>30023</xdr:rowOff>
    </xdr:to>
    <xdr:sp macro="" textlink="">
      <xdr:nvSpPr>
        <xdr:cNvPr id="201" name="楕円 200"/>
        <xdr:cNvSpPr/>
      </xdr:nvSpPr>
      <xdr:spPr>
        <a:xfrm>
          <a:off x="1968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21150</xdr:rowOff>
    </xdr:from>
    <xdr:ext cx="469744" cy="259045"/>
    <xdr:sp macro="" textlink="">
      <xdr:nvSpPr>
        <xdr:cNvPr id="202" name="テキスト ボックス 201"/>
        <xdr:cNvSpPr txBox="1"/>
      </xdr:nvSpPr>
      <xdr:spPr>
        <a:xfrm>
          <a:off x="1784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14925</xdr:rowOff>
    </xdr:from>
    <xdr:to>
      <xdr:col>6</xdr:col>
      <xdr:colOff>38100</xdr:colOff>
      <xdr:row>76</xdr:row>
      <xdr:rowOff>116525</xdr:rowOff>
    </xdr:to>
    <xdr:sp macro="" textlink="">
      <xdr:nvSpPr>
        <xdr:cNvPr id="203" name="楕円 202"/>
        <xdr:cNvSpPr/>
      </xdr:nvSpPr>
      <xdr:spPr>
        <a:xfrm>
          <a:off x="1079500" y="130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133052</xdr:rowOff>
    </xdr:from>
    <xdr:ext cx="469744" cy="259045"/>
    <xdr:sp macro="" textlink="">
      <xdr:nvSpPr>
        <xdr:cNvPr id="204" name="テキスト ボックス 203"/>
        <xdr:cNvSpPr txBox="1"/>
      </xdr:nvSpPr>
      <xdr:spPr>
        <a:xfrm>
          <a:off x="895428" y="128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164438</xdr:rowOff>
    </xdr:from>
    <xdr:to>
      <xdr:col>24</xdr:col>
      <xdr:colOff>63500</xdr:colOff>
      <xdr:row>97</xdr:row>
      <xdr:rowOff>165385</xdr:rowOff>
    </xdr:to>
    <xdr:cxnSp macro="">
      <xdr:nvCxnSpPr>
        <xdr:cNvPr id="236" name="直線コネクタ 235"/>
        <xdr:cNvCxnSpPr/>
      </xdr:nvCxnSpPr>
      <xdr:spPr>
        <a:xfrm>
          <a:off x="3797300" y="16795088"/>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164438</xdr:rowOff>
    </xdr:from>
    <xdr:to>
      <xdr:col>19</xdr:col>
      <xdr:colOff>177800</xdr:colOff>
      <xdr:row>98</xdr:row>
      <xdr:rowOff>100952</xdr:rowOff>
    </xdr:to>
    <xdr:cxnSp macro="">
      <xdr:nvCxnSpPr>
        <xdr:cNvPr id="239" name="直線コネクタ 238"/>
        <xdr:cNvCxnSpPr/>
      </xdr:nvCxnSpPr>
      <xdr:spPr>
        <a:xfrm flipV="1">
          <a:off x="2908300" y="16795088"/>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100952</xdr:rowOff>
    </xdr:from>
    <xdr:to>
      <xdr:col>15</xdr:col>
      <xdr:colOff>50800</xdr:colOff>
      <xdr:row>98</xdr:row>
      <xdr:rowOff>103989</xdr:rowOff>
    </xdr:to>
    <xdr:cxnSp macro="">
      <xdr:nvCxnSpPr>
        <xdr:cNvPr id="242" name="直線コネクタ 241"/>
        <xdr:cNvCxnSpPr/>
      </xdr:nvCxnSpPr>
      <xdr:spPr>
        <a:xfrm flipV="1">
          <a:off x="2019300" y="1690305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103989</xdr:rowOff>
    </xdr:from>
    <xdr:to>
      <xdr:col>10</xdr:col>
      <xdr:colOff>114300</xdr:colOff>
      <xdr:row>99</xdr:row>
      <xdr:rowOff>17872</xdr:rowOff>
    </xdr:to>
    <xdr:cxnSp macro="">
      <xdr:nvCxnSpPr>
        <xdr:cNvPr id="245" name="直線コネクタ 244"/>
        <xdr:cNvCxnSpPr/>
      </xdr:nvCxnSpPr>
      <xdr:spPr>
        <a:xfrm flipV="1">
          <a:off x="1130300" y="16906089"/>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114585</xdr:rowOff>
    </xdr:from>
    <xdr:to>
      <xdr:col>24</xdr:col>
      <xdr:colOff>114300</xdr:colOff>
      <xdr:row>98</xdr:row>
      <xdr:rowOff>44735</xdr:rowOff>
    </xdr:to>
    <xdr:sp macro="" textlink="">
      <xdr:nvSpPr>
        <xdr:cNvPr id="255" name="楕円 254"/>
        <xdr:cNvSpPr/>
      </xdr:nvSpPr>
      <xdr:spPr>
        <a:xfrm>
          <a:off x="45847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93012</xdr:rowOff>
    </xdr:from>
    <xdr:ext cx="534377" cy="259045"/>
    <xdr:sp macro="" textlink="">
      <xdr:nvSpPr>
        <xdr:cNvPr id="256" name="扶助費該当値テキスト"/>
        <xdr:cNvSpPr txBox="1"/>
      </xdr:nvSpPr>
      <xdr:spPr>
        <a:xfrm>
          <a:off x="4686300" y="167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113638</xdr:rowOff>
    </xdr:from>
    <xdr:to>
      <xdr:col>20</xdr:col>
      <xdr:colOff>38100</xdr:colOff>
      <xdr:row>98</xdr:row>
      <xdr:rowOff>43788</xdr:rowOff>
    </xdr:to>
    <xdr:sp macro="" textlink="">
      <xdr:nvSpPr>
        <xdr:cNvPr id="257" name="楕円 256"/>
        <xdr:cNvSpPr/>
      </xdr:nvSpPr>
      <xdr:spPr>
        <a:xfrm>
          <a:off x="3746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34915</xdr:rowOff>
    </xdr:from>
    <xdr:ext cx="534377" cy="259045"/>
    <xdr:sp macro="" textlink="">
      <xdr:nvSpPr>
        <xdr:cNvPr id="258" name="テキスト ボックス 257"/>
        <xdr:cNvSpPr txBox="1"/>
      </xdr:nvSpPr>
      <xdr:spPr>
        <a:xfrm>
          <a:off x="3530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50152</xdr:rowOff>
    </xdr:from>
    <xdr:to>
      <xdr:col>15</xdr:col>
      <xdr:colOff>101600</xdr:colOff>
      <xdr:row>98</xdr:row>
      <xdr:rowOff>151752</xdr:rowOff>
    </xdr:to>
    <xdr:sp macro="" textlink="">
      <xdr:nvSpPr>
        <xdr:cNvPr id="259" name="楕円 258"/>
        <xdr:cNvSpPr/>
      </xdr:nvSpPr>
      <xdr:spPr>
        <a:xfrm>
          <a:off x="2857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142879</xdr:rowOff>
    </xdr:from>
    <xdr:ext cx="534377" cy="259045"/>
    <xdr:sp macro="" textlink="">
      <xdr:nvSpPr>
        <xdr:cNvPr id="260" name="テキスト ボックス 259"/>
        <xdr:cNvSpPr txBox="1"/>
      </xdr:nvSpPr>
      <xdr:spPr>
        <a:xfrm>
          <a:off x="2641111" y="169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53189</xdr:rowOff>
    </xdr:from>
    <xdr:to>
      <xdr:col>10</xdr:col>
      <xdr:colOff>165100</xdr:colOff>
      <xdr:row>98</xdr:row>
      <xdr:rowOff>154789</xdr:rowOff>
    </xdr:to>
    <xdr:sp macro="" textlink="">
      <xdr:nvSpPr>
        <xdr:cNvPr id="261" name="楕円 260"/>
        <xdr:cNvSpPr/>
      </xdr:nvSpPr>
      <xdr:spPr>
        <a:xfrm>
          <a:off x="1968500" y="16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145916</xdr:rowOff>
    </xdr:from>
    <xdr:ext cx="534377" cy="259045"/>
    <xdr:sp macro="" textlink="">
      <xdr:nvSpPr>
        <xdr:cNvPr id="262" name="テキスト ボックス 261"/>
        <xdr:cNvSpPr txBox="1"/>
      </xdr:nvSpPr>
      <xdr:spPr>
        <a:xfrm>
          <a:off x="1752111" y="16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138522</xdr:rowOff>
    </xdr:from>
    <xdr:to>
      <xdr:col>6</xdr:col>
      <xdr:colOff>38100</xdr:colOff>
      <xdr:row>99</xdr:row>
      <xdr:rowOff>68672</xdr:rowOff>
    </xdr:to>
    <xdr:sp macro="" textlink="">
      <xdr:nvSpPr>
        <xdr:cNvPr id="263" name="楕円 262"/>
        <xdr:cNvSpPr/>
      </xdr:nvSpPr>
      <xdr:spPr>
        <a:xfrm>
          <a:off x="1079500" y="169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59799</xdr:rowOff>
    </xdr:from>
    <xdr:ext cx="534377" cy="259045"/>
    <xdr:sp macro="" textlink="">
      <xdr:nvSpPr>
        <xdr:cNvPr id="264" name="テキスト ボックス 263"/>
        <xdr:cNvSpPr txBox="1"/>
      </xdr:nvSpPr>
      <xdr:spPr>
        <a:xfrm>
          <a:off x="863111" y="170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107806</xdr:rowOff>
    </xdr:from>
    <xdr:to>
      <xdr:col>55</xdr:col>
      <xdr:colOff>0</xdr:colOff>
      <xdr:row>36</xdr:row>
      <xdr:rowOff>117279</xdr:rowOff>
    </xdr:to>
    <xdr:cxnSp macro="">
      <xdr:nvCxnSpPr>
        <xdr:cNvPr id="291" name="直線コネクタ 290"/>
        <xdr:cNvCxnSpPr/>
      </xdr:nvCxnSpPr>
      <xdr:spPr>
        <a:xfrm flipV="1">
          <a:off x="9639300" y="6280006"/>
          <a:ext cx="8382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117279</xdr:rowOff>
    </xdr:from>
    <xdr:to>
      <xdr:col>50</xdr:col>
      <xdr:colOff>114300</xdr:colOff>
      <xdr:row>36</xdr:row>
      <xdr:rowOff>131530</xdr:rowOff>
    </xdr:to>
    <xdr:cxnSp macro="">
      <xdr:nvCxnSpPr>
        <xdr:cNvPr id="294" name="直線コネクタ 293"/>
        <xdr:cNvCxnSpPr/>
      </xdr:nvCxnSpPr>
      <xdr:spPr>
        <a:xfrm flipV="1">
          <a:off x="8750300" y="6289479"/>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131530</xdr:rowOff>
    </xdr:from>
    <xdr:to>
      <xdr:col>45</xdr:col>
      <xdr:colOff>177800</xdr:colOff>
      <xdr:row>36</xdr:row>
      <xdr:rowOff>154331</xdr:rowOff>
    </xdr:to>
    <xdr:cxnSp macro="">
      <xdr:nvCxnSpPr>
        <xdr:cNvPr id="297" name="直線コネクタ 296"/>
        <xdr:cNvCxnSpPr/>
      </xdr:nvCxnSpPr>
      <xdr:spPr>
        <a:xfrm flipV="1">
          <a:off x="7861300" y="6303730"/>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154331</xdr:rowOff>
    </xdr:from>
    <xdr:to>
      <xdr:col>41</xdr:col>
      <xdr:colOff>50800</xdr:colOff>
      <xdr:row>36</xdr:row>
      <xdr:rowOff>167827</xdr:rowOff>
    </xdr:to>
    <xdr:cxnSp macro="">
      <xdr:nvCxnSpPr>
        <xdr:cNvPr id="300" name="直線コネクタ 299"/>
        <xdr:cNvCxnSpPr/>
      </xdr:nvCxnSpPr>
      <xdr:spPr>
        <a:xfrm flipV="1">
          <a:off x="6972300" y="6326531"/>
          <a:ext cx="8890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57006</xdr:rowOff>
    </xdr:from>
    <xdr:to>
      <xdr:col>55</xdr:col>
      <xdr:colOff>50800</xdr:colOff>
      <xdr:row>36</xdr:row>
      <xdr:rowOff>158606</xdr:rowOff>
    </xdr:to>
    <xdr:sp macro="" textlink="">
      <xdr:nvSpPr>
        <xdr:cNvPr id="310" name="楕円 309"/>
        <xdr:cNvSpPr/>
      </xdr:nvSpPr>
      <xdr:spPr>
        <a:xfrm>
          <a:off x="10426700" y="62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35433</xdr:rowOff>
    </xdr:from>
    <xdr:ext cx="534377" cy="259045"/>
    <xdr:sp macro="" textlink="">
      <xdr:nvSpPr>
        <xdr:cNvPr id="311" name="補助費等該当値テキスト"/>
        <xdr:cNvSpPr txBox="1"/>
      </xdr:nvSpPr>
      <xdr:spPr>
        <a:xfrm>
          <a:off x="10528300" y="62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66479</xdr:rowOff>
    </xdr:from>
    <xdr:to>
      <xdr:col>50</xdr:col>
      <xdr:colOff>165100</xdr:colOff>
      <xdr:row>36</xdr:row>
      <xdr:rowOff>168079</xdr:rowOff>
    </xdr:to>
    <xdr:sp macro="" textlink="">
      <xdr:nvSpPr>
        <xdr:cNvPr id="312" name="楕円 311"/>
        <xdr:cNvSpPr/>
      </xdr:nvSpPr>
      <xdr:spPr>
        <a:xfrm>
          <a:off x="9588500" y="62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159206</xdr:rowOff>
    </xdr:from>
    <xdr:ext cx="534377" cy="259045"/>
    <xdr:sp macro="" textlink="">
      <xdr:nvSpPr>
        <xdr:cNvPr id="313" name="テキスト ボックス 312"/>
        <xdr:cNvSpPr txBox="1"/>
      </xdr:nvSpPr>
      <xdr:spPr>
        <a:xfrm>
          <a:off x="9372111" y="6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80730</xdr:rowOff>
    </xdr:from>
    <xdr:to>
      <xdr:col>46</xdr:col>
      <xdr:colOff>38100</xdr:colOff>
      <xdr:row>37</xdr:row>
      <xdr:rowOff>10880</xdr:rowOff>
    </xdr:to>
    <xdr:sp macro="" textlink="">
      <xdr:nvSpPr>
        <xdr:cNvPr id="314" name="楕円 313"/>
        <xdr:cNvSpPr/>
      </xdr:nvSpPr>
      <xdr:spPr>
        <a:xfrm>
          <a:off x="8699500" y="62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2007</xdr:rowOff>
    </xdr:from>
    <xdr:ext cx="534377" cy="259045"/>
    <xdr:sp macro="" textlink="">
      <xdr:nvSpPr>
        <xdr:cNvPr id="315" name="テキスト ボックス 314"/>
        <xdr:cNvSpPr txBox="1"/>
      </xdr:nvSpPr>
      <xdr:spPr>
        <a:xfrm>
          <a:off x="8483111" y="63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103531</xdr:rowOff>
    </xdr:from>
    <xdr:to>
      <xdr:col>41</xdr:col>
      <xdr:colOff>101600</xdr:colOff>
      <xdr:row>37</xdr:row>
      <xdr:rowOff>33681</xdr:rowOff>
    </xdr:to>
    <xdr:sp macro="" textlink="">
      <xdr:nvSpPr>
        <xdr:cNvPr id="316" name="楕円 315"/>
        <xdr:cNvSpPr/>
      </xdr:nvSpPr>
      <xdr:spPr>
        <a:xfrm>
          <a:off x="7810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24808</xdr:rowOff>
    </xdr:from>
    <xdr:ext cx="534377" cy="259045"/>
    <xdr:sp macro="" textlink="">
      <xdr:nvSpPr>
        <xdr:cNvPr id="317" name="テキスト ボックス 316"/>
        <xdr:cNvSpPr txBox="1"/>
      </xdr:nvSpPr>
      <xdr:spPr>
        <a:xfrm>
          <a:off x="7594111" y="63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117027</xdr:rowOff>
    </xdr:from>
    <xdr:to>
      <xdr:col>36</xdr:col>
      <xdr:colOff>165100</xdr:colOff>
      <xdr:row>37</xdr:row>
      <xdr:rowOff>47177</xdr:rowOff>
    </xdr:to>
    <xdr:sp macro="" textlink="">
      <xdr:nvSpPr>
        <xdr:cNvPr id="318" name="楕円 317"/>
        <xdr:cNvSpPr/>
      </xdr:nvSpPr>
      <xdr:spPr>
        <a:xfrm>
          <a:off x="6921500" y="628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38304</xdr:rowOff>
    </xdr:from>
    <xdr:ext cx="534377" cy="259045"/>
    <xdr:sp macro="" textlink="">
      <xdr:nvSpPr>
        <xdr:cNvPr id="319" name="テキスト ボックス 318"/>
        <xdr:cNvSpPr txBox="1"/>
      </xdr:nvSpPr>
      <xdr:spPr>
        <a:xfrm>
          <a:off x="6705111" y="638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91746</xdr:rowOff>
    </xdr:from>
    <xdr:to>
      <xdr:col>55</xdr:col>
      <xdr:colOff>0</xdr:colOff>
      <xdr:row>57</xdr:row>
      <xdr:rowOff>161186</xdr:rowOff>
    </xdr:to>
    <xdr:cxnSp macro="">
      <xdr:nvCxnSpPr>
        <xdr:cNvPr id="350" name="直線コネクタ 349"/>
        <xdr:cNvCxnSpPr/>
      </xdr:nvCxnSpPr>
      <xdr:spPr>
        <a:xfrm flipV="1">
          <a:off x="9639300" y="9864396"/>
          <a:ext cx="838200" cy="6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161186</xdr:rowOff>
    </xdr:from>
    <xdr:to>
      <xdr:col>50</xdr:col>
      <xdr:colOff>114300</xdr:colOff>
      <xdr:row>58</xdr:row>
      <xdr:rowOff>55902</xdr:rowOff>
    </xdr:to>
    <xdr:cxnSp macro="">
      <xdr:nvCxnSpPr>
        <xdr:cNvPr id="353" name="直線コネクタ 352"/>
        <xdr:cNvCxnSpPr/>
      </xdr:nvCxnSpPr>
      <xdr:spPr>
        <a:xfrm flipV="1">
          <a:off x="8750300" y="9933836"/>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55902</xdr:rowOff>
    </xdr:from>
    <xdr:to>
      <xdr:col>45</xdr:col>
      <xdr:colOff>177800</xdr:colOff>
      <xdr:row>58</xdr:row>
      <xdr:rowOff>59879</xdr:rowOff>
    </xdr:to>
    <xdr:cxnSp macro="">
      <xdr:nvCxnSpPr>
        <xdr:cNvPr id="356" name="直線コネクタ 355"/>
        <xdr:cNvCxnSpPr/>
      </xdr:nvCxnSpPr>
      <xdr:spPr>
        <a:xfrm flipV="1">
          <a:off x="7861300" y="10000002"/>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158112</xdr:rowOff>
    </xdr:from>
    <xdr:to>
      <xdr:col>41</xdr:col>
      <xdr:colOff>50800</xdr:colOff>
      <xdr:row>58</xdr:row>
      <xdr:rowOff>59879</xdr:rowOff>
    </xdr:to>
    <xdr:cxnSp macro="">
      <xdr:nvCxnSpPr>
        <xdr:cNvPr id="359" name="直線コネクタ 358"/>
        <xdr:cNvCxnSpPr/>
      </xdr:nvCxnSpPr>
      <xdr:spPr>
        <a:xfrm>
          <a:off x="6972300" y="9930762"/>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40946</xdr:rowOff>
    </xdr:from>
    <xdr:to>
      <xdr:col>55</xdr:col>
      <xdr:colOff>50800</xdr:colOff>
      <xdr:row>57</xdr:row>
      <xdr:rowOff>142546</xdr:rowOff>
    </xdr:to>
    <xdr:sp macro="" textlink="">
      <xdr:nvSpPr>
        <xdr:cNvPr id="369" name="楕円 368"/>
        <xdr:cNvSpPr/>
      </xdr:nvSpPr>
      <xdr:spPr>
        <a:xfrm>
          <a:off x="10426700" y="98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63823</xdr:rowOff>
    </xdr:from>
    <xdr:ext cx="599010" cy="259045"/>
    <xdr:sp macro="" textlink="">
      <xdr:nvSpPr>
        <xdr:cNvPr id="370" name="普通建設事業費該当値テキスト"/>
        <xdr:cNvSpPr txBox="1"/>
      </xdr:nvSpPr>
      <xdr:spPr>
        <a:xfrm>
          <a:off x="10528300" y="966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110386</xdr:rowOff>
    </xdr:from>
    <xdr:to>
      <xdr:col>50</xdr:col>
      <xdr:colOff>165100</xdr:colOff>
      <xdr:row>58</xdr:row>
      <xdr:rowOff>40536</xdr:rowOff>
    </xdr:to>
    <xdr:sp macro="" textlink="">
      <xdr:nvSpPr>
        <xdr:cNvPr id="371" name="楕円 370"/>
        <xdr:cNvSpPr/>
      </xdr:nvSpPr>
      <xdr:spPr>
        <a:xfrm>
          <a:off x="9588500" y="98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31663</xdr:rowOff>
    </xdr:from>
    <xdr:ext cx="534377" cy="259045"/>
    <xdr:sp macro="" textlink="">
      <xdr:nvSpPr>
        <xdr:cNvPr id="372" name="テキスト ボックス 371"/>
        <xdr:cNvSpPr txBox="1"/>
      </xdr:nvSpPr>
      <xdr:spPr>
        <a:xfrm>
          <a:off x="9372111" y="99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5102</xdr:rowOff>
    </xdr:from>
    <xdr:to>
      <xdr:col>46</xdr:col>
      <xdr:colOff>38100</xdr:colOff>
      <xdr:row>58</xdr:row>
      <xdr:rowOff>106702</xdr:rowOff>
    </xdr:to>
    <xdr:sp macro="" textlink="">
      <xdr:nvSpPr>
        <xdr:cNvPr id="373" name="楕円 372"/>
        <xdr:cNvSpPr/>
      </xdr:nvSpPr>
      <xdr:spPr>
        <a:xfrm>
          <a:off x="8699500" y="994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97829</xdr:rowOff>
    </xdr:from>
    <xdr:ext cx="534377" cy="259045"/>
    <xdr:sp macro="" textlink="">
      <xdr:nvSpPr>
        <xdr:cNvPr id="374" name="テキスト ボックス 373"/>
        <xdr:cNvSpPr txBox="1"/>
      </xdr:nvSpPr>
      <xdr:spPr>
        <a:xfrm>
          <a:off x="8483111" y="1004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9079</xdr:rowOff>
    </xdr:from>
    <xdr:to>
      <xdr:col>41</xdr:col>
      <xdr:colOff>101600</xdr:colOff>
      <xdr:row>58</xdr:row>
      <xdr:rowOff>110679</xdr:rowOff>
    </xdr:to>
    <xdr:sp macro="" textlink="">
      <xdr:nvSpPr>
        <xdr:cNvPr id="375" name="楕円 374"/>
        <xdr:cNvSpPr/>
      </xdr:nvSpPr>
      <xdr:spPr>
        <a:xfrm>
          <a:off x="7810500" y="99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101806</xdr:rowOff>
    </xdr:from>
    <xdr:ext cx="534377" cy="259045"/>
    <xdr:sp macro="" textlink="">
      <xdr:nvSpPr>
        <xdr:cNvPr id="376" name="テキスト ボックス 375"/>
        <xdr:cNvSpPr txBox="1"/>
      </xdr:nvSpPr>
      <xdr:spPr>
        <a:xfrm>
          <a:off x="7594111" y="100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107312</xdr:rowOff>
    </xdr:from>
    <xdr:to>
      <xdr:col>36</xdr:col>
      <xdr:colOff>165100</xdr:colOff>
      <xdr:row>58</xdr:row>
      <xdr:rowOff>37462</xdr:rowOff>
    </xdr:to>
    <xdr:sp macro="" textlink="">
      <xdr:nvSpPr>
        <xdr:cNvPr id="377" name="楕円 376"/>
        <xdr:cNvSpPr/>
      </xdr:nvSpPr>
      <xdr:spPr>
        <a:xfrm>
          <a:off x="6921500" y="98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28589</xdr:rowOff>
    </xdr:from>
    <xdr:ext cx="534377" cy="259045"/>
    <xdr:sp macro="" textlink="">
      <xdr:nvSpPr>
        <xdr:cNvPr id="378" name="テキスト ボックス 377"/>
        <xdr:cNvSpPr txBox="1"/>
      </xdr:nvSpPr>
      <xdr:spPr>
        <a:xfrm>
          <a:off x="6705111" y="997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52642</xdr:rowOff>
    </xdr:from>
    <xdr:to>
      <xdr:col>55</xdr:col>
      <xdr:colOff>0</xdr:colOff>
      <xdr:row>74</xdr:row>
      <xdr:rowOff>5702</xdr:rowOff>
    </xdr:to>
    <xdr:cxnSp macro="">
      <xdr:nvCxnSpPr>
        <xdr:cNvPr id="407" name="直線コネクタ 406"/>
        <xdr:cNvCxnSpPr/>
      </xdr:nvCxnSpPr>
      <xdr:spPr>
        <a:xfrm flipV="1">
          <a:off x="9639300" y="12397042"/>
          <a:ext cx="838200" cy="2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154328</xdr:rowOff>
    </xdr:from>
    <xdr:ext cx="534377" cy="259045"/>
    <xdr:sp macro="" textlink="">
      <xdr:nvSpPr>
        <xdr:cNvPr id="408" name="普通建設事業費 （ うち新規整備　）平均値テキスト"/>
        <xdr:cNvSpPr txBox="1"/>
      </xdr:nvSpPr>
      <xdr:spPr>
        <a:xfrm>
          <a:off x="10528300" y="131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5702</xdr:rowOff>
    </xdr:from>
    <xdr:to>
      <xdr:col>50</xdr:col>
      <xdr:colOff>114300</xdr:colOff>
      <xdr:row>76</xdr:row>
      <xdr:rowOff>113373</xdr:rowOff>
    </xdr:to>
    <xdr:cxnSp macro="">
      <xdr:nvCxnSpPr>
        <xdr:cNvPr id="410" name="直線コネクタ 409"/>
        <xdr:cNvCxnSpPr/>
      </xdr:nvCxnSpPr>
      <xdr:spPr>
        <a:xfrm flipV="1">
          <a:off x="8750300" y="12693002"/>
          <a:ext cx="889000" cy="4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2" name="テキスト ボックス 411"/>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23095</xdr:rowOff>
    </xdr:from>
    <xdr:to>
      <xdr:col>45</xdr:col>
      <xdr:colOff>177800</xdr:colOff>
      <xdr:row>76</xdr:row>
      <xdr:rowOff>113373</xdr:rowOff>
    </xdr:to>
    <xdr:cxnSp macro="">
      <xdr:nvCxnSpPr>
        <xdr:cNvPr id="413" name="直線コネクタ 412"/>
        <xdr:cNvCxnSpPr/>
      </xdr:nvCxnSpPr>
      <xdr:spPr>
        <a:xfrm>
          <a:off x="7861300" y="13053295"/>
          <a:ext cx="889000" cy="9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1842</xdr:rowOff>
    </xdr:from>
    <xdr:to>
      <xdr:col>55</xdr:col>
      <xdr:colOff>50800</xdr:colOff>
      <xdr:row>72</xdr:row>
      <xdr:rowOff>103442</xdr:rowOff>
    </xdr:to>
    <xdr:sp macro="" textlink="">
      <xdr:nvSpPr>
        <xdr:cNvPr id="423" name="楕円 422"/>
        <xdr:cNvSpPr/>
      </xdr:nvSpPr>
      <xdr:spPr>
        <a:xfrm>
          <a:off x="10426700" y="123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24719</xdr:rowOff>
    </xdr:from>
    <xdr:ext cx="534377" cy="259045"/>
    <xdr:sp macro="" textlink="">
      <xdr:nvSpPr>
        <xdr:cNvPr id="424" name="普通建設事業費 （ うち新規整備　）該当値テキスト"/>
        <xdr:cNvSpPr txBox="1"/>
      </xdr:nvSpPr>
      <xdr:spPr>
        <a:xfrm>
          <a:off x="10528300" y="1219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126352</xdr:rowOff>
    </xdr:from>
    <xdr:to>
      <xdr:col>50</xdr:col>
      <xdr:colOff>165100</xdr:colOff>
      <xdr:row>74</xdr:row>
      <xdr:rowOff>56502</xdr:rowOff>
    </xdr:to>
    <xdr:sp macro="" textlink="">
      <xdr:nvSpPr>
        <xdr:cNvPr id="425" name="楕円 424"/>
        <xdr:cNvSpPr/>
      </xdr:nvSpPr>
      <xdr:spPr>
        <a:xfrm>
          <a:off x="9588500" y="126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73029</xdr:rowOff>
    </xdr:from>
    <xdr:ext cx="534377" cy="259045"/>
    <xdr:sp macro="" textlink="">
      <xdr:nvSpPr>
        <xdr:cNvPr id="426" name="テキスト ボックス 425"/>
        <xdr:cNvSpPr txBox="1"/>
      </xdr:nvSpPr>
      <xdr:spPr>
        <a:xfrm>
          <a:off x="9372111" y="124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62573</xdr:rowOff>
    </xdr:from>
    <xdr:to>
      <xdr:col>46</xdr:col>
      <xdr:colOff>38100</xdr:colOff>
      <xdr:row>76</xdr:row>
      <xdr:rowOff>164173</xdr:rowOff>
    </xdr:to>
    <xdr:sp macro="" textlink="">
      <xdr:nvSpPr>
        <xdr:cNvPr id="427" name="楕円 426"/>
        <xdr:cNvSpPr/>
      </xdr:nvSpPr>
      <xdr:spPr>
        <a:xfrm>
          <a:off x="8699500" y="130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155300</xdr:rowOff>
    </xdr:from>
    <xdr:ext cx="534377" cy="259045"/>
    <xdr:sp macro="" textlink="">
      <xdr:nvSpPr>
        <xdr:cNvPr id="428" name="テキスト ボックス 427"/>
        <xdr:cNvSpPr txBox="1"/>
      </xdr:nvSpPr>
      <xdr:spPr>
        <a:xfrm>
          <a:off x="8483111" y="131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143745</xdr:rowOff>
    </xdr:from>
    <xdr:to>
      <xdr:col>41</xdr:col>
      <xdr:colOff>101600</xdr:colOff>
      <xdr:row>76</xdr:row>
      <xdr:rowOff>73895</xdr:rowOff>
    </xdr:to>
    <xdr:sp macro="" textlink="">
      <xdr:nvSpPr>
        <xdr:cNvPr id="429" name="楕円 428"/>
        <xdr:cNvSpPr/>
      </xdr:nvSpPr>
      <xdr:spPr>
        <a:xfrm>
          <a:off x="7810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65022</xdr:rowOff>
    </xdr:from>
    <xdr:ext cx="534377" cy="259045"/>
    <xdr:sp macro="" textlink="">
      <xdr:nvSpPr>
        <xdr:cNvPr id="430" name="テキスト ボックス 429"/>
        <xdr:cNvSpPr txBox="1"/>
      </xdr:nvSpPr>
      <xdr:spPr>
        <a:xfrm>
          <a:off x="7594111" y="130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17148</xdr:rowOff>
    </xdr:from>
    <xdr:to>
      <xdr:col>55</xdr:col>
      <xdr:colOff>0</xdr:colOff>
      <xdr:row>98</xdr:row>
      <xdr:rowOff>106949</xdr:rowOff>
    </xdr:to>
    <xdr:cxnSp macro="">
      <xdr:nvCxnSpPr>
        <xdr:cNvPr id="459" name="直線コネクタ 458"/>
        <xdr:cNvCxnSpPr/>
      </xdr:nvCxnSpPr>
      <xdr:spPr>
        <a:xfrm>
          <a:off x="9639300" y="16819248"/>
          <a:ext cx="838200" cy="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157783</xdr:rowOff>
    </xdr:from>
    <xdr:to>
      <xdr:col>50</xdr:col>
      <xdr:colOff>114300</xdr:colOff>
      <xdr:row>98</xdr:row>
      <xdr:rowOff>17148</xdr:rowOff>
    </xdr:to>
    <xdr:cxnSp macro="">
      <xdr:nvCxnSpPr>
        <xdr:cNvPr id="462" name="直線コネクタ 461"/>
        <xdr:cNvCxnSpPr/>
      </xdr:nvCxnSpPr>
      <xdr:spPr>
        <a:xfrm>
          <a:off x="8750300" y="1678843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157783</xdr:rowOff>
    </xdr:from>
    <xdr:to>
      <xdr:col>45</xdr:col>
      <xdr:colOff>177800</xdr:colOff>
      <xdr:row>98</xdr:row>
      <xdr:rowOff>77445</xdr:rowOff>
    </xdr:to>
    <xdr:cxnSp macro="">
      <xdr:nvCxnSpPr>
        <xdr:cNvPr id="465" name="直線コネクタ 464"/>
        <xdr:cNvCxnSpPr/>
      </xdr:nvCxnSpPr>
      <xdr:spPr>
        <a:xfrm flipV="1">
          <a:off x="7861300" y="16788433"/>
          <a:ext cx="889000" cy="9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56149</xdr:rowOff>
    </xdr:from>
    <xdr:to>
      <xdr:col>55</xdr:col>
      <xdr:colOff>50800</xdr:colOff>
      <xdr:row>98</xdr:row>
      <xdr:rowOff>157749</xdr:rowOff>
    </xdr:to>
    <xdr:sp macro="" textlink="">
      <xdr:nvSpPr>
        <xdr:cNvPr id="475" name="楕円 474"/>
        <xdr:cNvSpPr/>
      </xdr:nvSpPr>
      <xdr:spPr>
        <a:xfrm>
          <a:off x="10426700" y="1685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142526</xdr:rowOff>
    </xdr:from>
    <xdr:ext cx="534377" cy="259045"/>
    <xdr:sp macro="" textlink="">
      <xdr:nvSpPr>
        <xdr:cNvPr id="476" name="普通建設事業費 （ うち更新整備　）該当値テキスト"/>
        <xdr:cNvSpPr txBox="1"/>
      </xdr:nvSpPr>
      <xdr:spPr>
        <a:xfrm>
          <a:off x="10528300" y="167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137798</xdr:rowOff>
    </xdr:from>
    <xdr:to>
      <xdr:col>50</xdr:col>
      <xdr:colOff>165100</xdr:colOff>
      <xdr:row>98</xdr:row>
      <xdr:rowOff>67948</xdr:rowOff>
    </xdr:to>
    <xdr:sp macro="" textlink="">
      <xdr:nvSpPr>
        <xdr:cNvPr id="477" name="楕円 476"/>
        <xdr:cNvSpPr/>
      </xdr:nvSpPr>
      <xdr:spPr>
        <a:xfrm>
          <a:off x="9588500" y="167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59075</xdr:rowOff>
    </xdr:from>
    <xdr:ext cx="534377" cy="259045"/>
    <xdr:sp macro="" textlink="">
      <xdr:nvSpPr>
        <xdr:cNvPr id="478" name="テキスト ボックス 477"/>
        <xdr:cNvSpPr txBox="1"/>
      </xdr:nvSpPr>
      <xdr:spPr>
        <a:xfrm>
          <a:off x="9372111" y="168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106983</xdr:rowOff>
    </xdr:from>
    <xdr:to>
      <xdr:col>46</xdr:col>
      <xdr:colOff>38100</xdr:colOff>
      <xdr:row>98</xdr:row>
      <xdr:rowOff>37133</xdr:rowOff>
    </xdr:to>
    <xdr:sp macro="" textlink="">
      <xdr:nvSpPr>
        <xdr:cNvPr id="479" name="楕円 478"/>
        <xdr:cNvSpPr/>
      </xdr:nvSpPr>
      <xdr:spPr>
        <a:xfrm>
          <a:off x="8699500" y="167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28260</xdr:rowOff>
    </xdr:from>
    <xdr:ext cx="534377" cy="259045"/>
    <xdr:sp macro="" textlink="">
      <xdr:nvSpPr>
        <xdr:cNvPr id="480" name="テキスト ボックス 479"/>
        <xdr:cNvSpPr txBox="1"/>
      </xdr:nvSpPr>
      <xdr:spPr>
        <a:xfrm>
          <a:off x="8483111" y="168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26645</xdr:rowOff>
    </xdr:from>
    <xdr:to>
      <xdr:col>41</xdr:col>
      <xdr:colOff>101600</xdr:colOff>
      <xdr:row>98</xdr:row>
      <xdr:rowOff>128245</xdr:rowOff>
    </xdr:to>
    <xdr:sp macro="" textlink="">
      <xdr:nvSpPr>
        <xdr:cNvPr id="481" name="楕円 480"/>
        <xdr:cNvSpPr/>
      </xdr:nvSpPr>
      <xdr:spPr>
        <a:xfrm>
          <a:off x="7810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119372</xdr:rowOff>
    </xdr:from>
    <xdr:ext cx="534377" cy="259045"/>
    <xdr:sp macro="" textlink="">
      <xdr:nvSpPr>
        <xdr:cNvPr id="482" name="テキスト ボックス 481"/>
        <xdr:cNvSpPr txBox="1"/>
      </xdr:nvSpPr>
      <xdr:spPr>
        <a:xfrm>
          <a:off x="7594111" y="169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88265</xdr:rowOff>
    </xdr:from>
    <xdr:to>
      <xdr:col>85</xdr:col>
      <xdr:colOff>127000</xdr:colOff>
      <xdr:row>39</xdr:row>
      <xdr:rowOff>98617</xdr:rowOff>
    </xdr:to>
    <xdr:cxnSp macro="">
      <xdr:nvCxnSpPr>
        <xdr:cNvPr id="513" name="直線コネクタ 512"/>
        <xdr:cNvCxnSpPr/>
      </xdr:nvCxnSpPr>
      <xdr:spPr>
        <a:xfrm flipV="1">
          <a:off x="15481300" y="6774815"/>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97028</xdr:rowOff>
    </xdr:from>
    <xdr:to>
      <xdr:col>81</xdr:col>
      <xdr:colOff>50800</xdr:colOff>
      <xdr:row>39</xdr:row>
      <xdr:rowOff>98617</xdr:rowOff>
    </xdr:to>
    <xdr:cxnSp macro="">
      <xdr:nvCxnSpPr>
        <xdr:cNvPr id="516" name="直線コネクタ 515"/>
        <xdr:cNvCxnSpPr/>
      </xdr:nvCxnSpPr>
      <xdr:spPr>
        <a:xfrm>
          <a:off x="14592300" y="6783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87057</xdr:rowOff>
    </xdr:from>
    <xdr:to>
      <xdr:col>76</xdr:col>
      <xdr:colOff>114300</xdr:colOff>
      <xdr:row>39</xdr:row>
      <xdr:rowOff>97028</xdr:rowOff>
    </xdr:to>
    <xdr:cxnSp macro="">
      <xdr:nvCxnSpPr>
        <xdr:cNvPr id="519" name="直線コネクタ 518"/>
        <xdr:cNvCxnSpPr/>
      </xdr:nvCxnSpPr>
      <xdr:spPr>
        <a:xfrm>
          <a:off x="13703300" y="6773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77553</xdr:rowOff>
    </xdr:from>
    <xdr:to>
      <xdr:col>71</xdr:col>
      <xdr:colOff>177800</xdr:colOff>
      <xdr:row>39</xdr:row>
      <xdr:rowOff>87057</xdr:rowOff>
    </xdr:to>
    <xdr:cxnSp macro="">
      <xdr:nvCxnSpPr>
        <xdr:cNvPr id="522" name="直線コネクタ 521"/>
        <xdr:cNvCxnSpPr/>
      </xdr:nvCxnSpPr>
      <xdr:spPr>
        <a:xfrm>
          <a:off x="12814300" y="676410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37465</xdr:rowOff>
    </xdr:from>
    <xdr:to>
      <xdr:col>85</xdr:col>
      <xdr:colOff>177800</xdr:colOff>
      <xdr:row>39</xdr:row>
      <xdr:rowOff>139065</xdr:rowOff>
    </xdr:to>
    <xdr:sp macro="" textlink="">
      <xdr:nvSpPr>
        <xdr:cNvPr id="532" name="楕円 531"/>
        <xdr:cNvSpPr/>
      </xdr:nvSpPr>
      <xdr:spPr>
        <a:xfrm>
          <a:off x="162687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123842</xdr:rowOff>
    </xdr:from>
    <xdr:ext cx="378565" cy="259045"/>
    <xdr:sp macro="" textlink="">
      <xdr:nvSpPr>
        <xdr:cNvPr id="533" name="災害復旧事業費該当値テキスト"/>
        <xdr:cNvSpPr txBox="1"/>
      </xdr:nvSpPr>
      <xdr:spPr>
        <a:xfrm>
          <a:off x="16370300" y="663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47817</xdr:rowOff>
    </xdr:from>
    <xdr:to>
      <xdr:col>81</xdr:col>
      <xdr:colOff>101600</xdr:colOff>
      <xdr:row>39</xdr:row>
      <xdr:rowOff>149417</xdr:rowOff>
    </xdr:to>
    <xdr:sp macro="" textlink="">
      <xdr:nvSpPr>
        <xdr:cNvPr id="534" name="楕円 533"/>
        <xdr:cNvSpPr/>
      </xdr:nvSpPr>
      <xdr:spPr>
        <a:xfrm>
          <a:off x="15430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140544</xdr:rowOff>
    </xdr:from>
    <xdr:ext cx="313932" cy="259045"/>
    <xdr:sp macro="" textlink="">
      <xdr:nvSpPr>
        <xdr:cNvPr id="535" name="テキスト ボックス 534"/>
        <xdr:cNvSpPr txBox="1"/>
      </xdr:nvSpPr>
      <xdr:spPr>
        <a:xfrm>
          <a:off x="15324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46228</xdr:rowOff>
    </xdr:from>
    <xdr:to>
      <xdr:col>76</xdr:col>
      <xdr:colOff>165100</xdr:colOff>
      <xdr:row>39</xdr:row>
      <xdr:rowOff>147828</xdr:rowOff>
    </xdr:to>
    <xdr:sp macro="" textlink="">
      <xdr:nvSpPr>
        <xdr:cNvPr id="536" name="楕円 535"/>
        <xdr:cNvSpPr/>
      </xdr:nvSpPr>
      <xdr:spPr>
        <a:xfrm>
          <a:off x="14541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138955</xdr:rowOff>
    </xdr:from>
    <xdr:ext cx="378565" cy="259045"/>
    <xdr:sp macro="" textlink="">
      <xdr:nvSpPr>
        <xdr:cNvPr id="537" name="テキスト ボックス 536"/>
        <xdr:cNvSpPr txBox="1"/>
      </xdr:nvSpPr>
      <xdr:spPr>
        <a:xfrm>
          <a:off x="14403017" y="682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36257</xdr:rowOff>
    </xdr:from>
    <xdr:to>
      <xdr:col>72</xdr:col>
      <xdr:colOff>38100</xdr:colOff>
      <xdr:row>39</xdr:row>
      <xdr:rowOff>137857</xdr:rowOff>
    </xdr:to>
    <xdr:sp macro="" textlink="">
      <xdr:nvSpPr>
        <xdr:cNvPr id="538" name="楕円 537"/>
        <xdr:cNvSpPr/>
      </xdr:nvSpPr>
      <xdr:spPr>
        <a:xfrm>
          <a:off x="13652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128984</xdr:rowOff>
    </xdr:from>
    <xdr:ext cx="469744" cy="259045"/>
    <xdr:sp macro="" textlink="">
      <xdr:nvSpPr>
        <xdr:cNvPr id="539" name="テキスト ボックス 538"/>
        <xdr:cNvSpPr txBox="1"/>
      </xdr:nvSpPr>
      <xdr:spPr>
        <a:xfrm>
          <a:off x="13468428" y="68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26753</xdr:rowOff>
    </xdr:from>
    <xdr:to>
      <xdr:col>67</xdr:col>
      <xdr:colOff>101600</xdr:colOff>
      <xdr:row>39</xdr:row>
      <xdr:rowOff>128353</xdr:rowOff>
    </xdr:to>
    <xdr:sp macro="" textlink="">
      <xdr:nvSpPr>
        <xdr:cNvPr id="540" name="楕円 539"/>
        <xdr:cNvSpPr/>
      </xdr:nvSpPr>
      <xdr:spPr>
        <a:xfrm>
          <a:off x="12763500" y="6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119480</xdr:rowOff>
    </xdr:from>
    <xdr:ext cx="469744" cy="259045"/>
    <xdr:sp macro="" textlink="">
      <xdr:nvSpPr>
        <xdr:cNvPr id="541" name="テキスト ボックス 540"/>
        <xdr:cNvSpPr txBox="1"/>
      </xdr:nvSpPr>
      <xdr:spPr>
        <a:xfrm>
          <a:off x="12579428" y="680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130273</xdr:rowOff>
    </xdr:from>
    <xdr:to>
      <xdr:col>85</xdr:col>
      <xdr:colOff>127000</xdr:colOff>
      <xdr:row>74</xdr:row>
      <xdr:rowOff>29667</xdr:rowOff>
    </xdr:to>
    <xdr:cxnSp macro="">
      <xdr:nvCxnSpPr>
        <xdr:cNvPr id="621" name="直線コネクタ 620"/>
        <xdr:cNvCxnSpPr/>
      </xdr:nvCxnSpPr>
      <xdr:spPr>
        <a:xfrm>
          <a:off x="15481300" y="12646123"/>
          <a:ext cx="838200" cy="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130273</xdr:rowOff>
    </xdr:from>
    <xdr:to>
      <xdr:col>81</xdr:col>
      <xdr:colOff>50800</xdr:colOff>
      <xdr:row>73</xdr:row>
      <xdr:rowOff>142084</xdr:rowOff>
    </xdr:to>
    <xdr:cxnSp macro="">
      <xdr:nvCxnSpPr>
        <xdr:cNvPr id="624" name="直線コネクタ 623"/>
        <xdr:cNvCxnSpPr/>
      </xdr:nvCxnSpPr>
      <xdr:spPr>
        <a:xfrm flipV="1">
          <a:off x="14592300" y="1264612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142084</xdr:rowOff>
    </xdr:from>
    <xdr:to>
      <xdr:col>76</xdr:col>
      <xdr:colOff>114300</xdr:colOff>
      <xdr:row>74</xdr:row>
      <xdr:rowOff>17181</xdr:rowOff>
    </xdr:to>
    <xdr:cxnSp macro="">
      <xdr:nvCxnSpPr>
        <xdr:cNvPr id="627" name="直線コネクタ 626"/>
        <xdr:cNvCxnSpPr/>
      </xdr:nvCxnSpPr>
      <xdr:spPr>
        <a:xfrm flipV="1">
          <a:off x="13703300" y="12657934"/>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129587</xdr:rowOff>
    </xdr:from>
    <xdr:to>
      <xdr:col>71</xdr:col>
      <xdr:colOff>177800</xdr:colOff>
      <xdr:row>74</xdr:row>
      <xdr:rowOff>17181</xdr:rowOff>
    </xdr:to>
    <xdr:cxnSp macro="">
      <xdr:nvCxnSpPr>
        <xdr:cNvPr id="630" name="直線コネクタ 629"/>
        <xdr:cNvCxnSpPr/>
      </xdr:nvCxnSpPr>
      <xdr:spPr>
        <a:xfrm>
          <a:off x="12814300" y="12645437"/>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150317</xdr:rowOff>
    </xdr:from>
    <xdr:to>
      <xdr:col>85</xdr:col>
      <xdr:colOff>177800</xdr:colOff>
      <xdr:row>74</xdr:row>
      <xdr:rowOff>80467</xdr:rowOff>
    </xdr:to>
    <xdr:sp macro="" textlink="">
      <xdr:nvSpPr>
        <xdr:cNvPr id="640" name="楕円 639"/>
        <xdr:cNvSpPr/>
      </xdr:nvSpPr>
      <xdr:spPr>
        <a:xfrm>
          <a:off x="16268700" y="126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1744</xdr:rowOff>
    </xdr:from>
    <xdr:ext cx="534377" cy="259045"/>
    <xdr:sp macro="" textlink="">
      <xdr:nvSpPr>
        <xdr:cNvPr id="641" name="公債費該当値テキスト"/>
        <xdr:cNvSpPr txBox="1"/>
      </xdr:nvSpPr>
      <xdr:spPr>
        <a:xfrm>
          <a:off x="16370300" y="125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79473</xdr:rowOff>
    </xdr:from>
    <xdr:to>
      <xdr:col>81</xdr:col>
      <xdr:colOff>101600</xdr:colOff>
      <xdr:row>74</xdr:row>
      <xdr:rowOff>9623</xdr:rowOff>
    </xdr:to>
    <xdr:sp macro="" textlink="">
      <xdr:nvSpPr>
        <xdr:cNvPr id="642" name="楕円 641"/>
        <xdr:cNvSpPr/>
      </xdr:nvSpPr>
      <xdr:spPr>
        <a:xfrm>
          <a:off x="15430500" y="125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26150</xdr:rowOff>
    </xdr:from>
    <xdr:ext cx="534377" cy="259045"/>
    <xdr:sp macro="" textlink="">
      <xdr:nvSpPr>
        <xdr:cNvPr id="643" name="テキスト ボックス 642"/>
        <xdr:cNvSpPr txBox="1"/>
      </xdr:nvSpPr>
      <xdr:spPr>
        <a:xfrm>
          <a:off x="15214111" y="123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91284</xdr:rowOff>
    </xdr:from>
    <xdr:to>
      <xdr:col>76</xdr:col>
      <xdr:colOff>165100</xdr:colOff>
      <xdr:row>74</xdr:row>
      <xdr:rowOff>21434</xdr:rowOff>
    </xdr:to>
    <xdr:sp macro="" textlink="">
      <xdr:nvSpPr>
        <xdr:cNvPr id="644" name="楕円 643"/>
        <xdr:cNvSpPr/>
      </xdr:nvSpPr>
      <xdr:spPr>
        <a:xfrm>
          <a:off x="14541500" y="126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37961</xdr:rowOff>
    </xdr:from>
    <xdr:ext cx="534377" cy="259045"/>
    <xdr:sp macro="" textlink="">
      <xdr:nvSpPr>
        <xdr:cNvPr id="645" name="テキスト ボックス 644"/>
        <xdr:cNvSpPr txBox="1"/>
      </xdr:nvSpPr>
      <xdr:spPr>
        <a:xfrm>
          <a:off x="14325111" y="123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137831</xdr:rowOff>
    </xdr:from>
    <xdr:to>
      <xdr:col>72</xdr:col>
      <xdr:colOff>38100</xdr:colOff>
      <xdr:row>74</xdr:row>
      <xdr:rowOff>67981</xdr:rowOff>
    </xdr:to>
    <xdr:sp macro="" textlink="">
      <xdr:nvSpPr>
        <xdr:cNvPr id="646" name="楕円 645"/>
        <xdr:cNvSpPr/>
      </xdr:nvSpPr>
      <xdr:spPr>
        <a:xfrm>
          <a:off x="13652500" y="126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84508</xdr:rowOff>
    </xdr:from>
    <xdr:ext cx="534377" cy="259045"/>
    <xdr:sp macro="" textlink="">
      <xdr:nvSpPr>
        <xdr:cNvPr id="647" name="テキスト ボックス 646"/>
        <xdr:cNvSpPr txBox="1"/>
      </xdr:nvSpPr>
      <xdr:spPr>
        <a:xfrm>
          <a:off x="13436111" y="1242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78787</xdr:rowOff>
    </xdr:from>
    <xdr:to>
      <xdr:col>67</xdr:col>
      <xdr:colOff>101600</xdr:colOff>
      <xdr:row>74</xdr:row>
      <xdr:rowOff>8937</xdr:rowOff>
    </xdr:to>
    <xdr:sp macro="" textlink="">
      <xdr:nvSpPr>
        <xdr:cNvPr id="648" name="楕円 647"/>
        <xdr:cNvSpPr/>
      </xdr:nvSpPr>
      <xdr:spPr>
        <a:xfrm>
          <a:off x="12763500" y="125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25464</xdr:rowOff>
    </xdr:from>
    <xdr:ext cx="534377" cy="259045"/>
    <xdr:sp macro="" textlink="">
      <xdr:nvSpPr>
        <xdr:cNvPr id="649" name="テキスト ボックス 648"/>
        <xdr:cNvSpPr txBox="1"/>
      </xdr:nvSpPr>
      <xdr:spPr>
        <a:xfrm>
          <a:off x="12547111" y="1236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55355</xdr:rowOff>
    </xdr:from>
    <xdr:to>
      <xdr:col>85</xdr:col>
      <xdr:colOff>127000</xdr:colOff>
      <xdr:row>98</xdr:row>
      <xdr:rowOff>61717</xdr:rowOff>
    </xdr:to>
    <xdr:cxnSp macro="">
      <xdr:nvCxnSpPr>
        <xdr:cNvPr id="678" name="直線コネクタ 677"/>
        <xdr:cNvCxnSpPr/>
      </xdr:nvCxnSpPr>
      <xdr:spPr>
        <a:xfrm>
          <a:off x="15481300" y="16857455"/>
          <a:ext cx="8382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55355</xdr:rowOff>
    </xdr:from>
    <xdr:to>
      <xdr:col>81</xdr:col>
      <xdr:colOff>50800</xdr:colOff>
      <xdr:row>98</xdr:row>
      <xdr:rowOff>71273</xdr:rowOff>
    </xdr:to>
    <xdr:cxnSp macro="">
      <xdr:nvCxnSpPr>
        <xdr:cNvPr id="681" name="直線コネクタ 680"/>
        <xdr:cNvCxnSpPr/>
      </xdr:nvCxnSpPr>
      <xdr:spPr>
        <a:xfrm flipV="1">
          <a:off x="14592300" y="16857455"/>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20028</xdr:rowOff>
    </xdr:from>
    <xdr:to>
      <xdr:col>76</xdr:col>
      <xdr:colOff>114300</xdr:colOff>
      <xdr:row>98</xdr:row>
      <xdr:rowOff>71273</xdr:rowOff>
    </xdr:to>
    <xdr:cxnSp macro="">
      <xdr:nvCxnSpPr>
        <xdr:cNvPr id="684" name="直線コネクタ 683"/>
        <xdr:cNvCxnSpPr/>
      </xdr:nvCxnSpPr>
      <xdr:spPr>
        <a:xfrm>
          <a:off x="13703300" y="16822128"/>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20028</xdr:rowOff>
    </xdr:from>
    <xdr:to>
      <xdr:col>71</xdr:col>
      <xdr:colOff>177800</xdr:colOff>
      <xdr:row>98</xdr:row>
      <xdr:rowOff>41622</xdr:rowOff>
    </xdr:to>
    <xdr:cxnSp macro="">
      <xdr:nvCxnSpPr>
        <xdr:cNvPr id="687" name="直線コネクタ 686"/>
        <xdr:cNvCxnSpPr/>
      </xdr:nvCxnSpPr>
      <xdr:spPr>
        <a:xfrm flipV="1">
          <a:off x="12814300" y="16822128"/>
          <a:ext cx="889000" cy="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10917</xdr:rowOff>
    </xdr:from>
    <xdr:to>
      <xdr:col>85</xdr:col>
      <xdr:colOff>177800</xdr:colOff>
      <xdr:row>98</xdr:row>
      <xdr:rowOff>112517</xdr:rowOff>
    </xdr:to>
    <xdr:sp macro="" textlink="">
      <xdr:nvSpPr>
        <xdr:cNvPr id="697" name="楕円 696"/>
        <xdr:cNvSpPr/>
      </xdr:nvSpPr>
      <xdr:spPr>
        <a:xfrm>
          <a:off x="16268700" y="168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160794</xdr:rowOff>
    </xdr:from>
    <xdr:ext cx="534377" cy="259045"/>
    <xdr:sp macro="" textlink="">
      <xdr:nvSpPr>
        <xdr:cNvPr id="698" name="積立金該当値テキスト"/>
        <xdr:cNvSpPr txBox="1"/>
      </xdr:nvSpPr>
      <xdr:spPr>
        <a:xfrm>
          <a:off x="16370300" y="167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4555</xdr:rowOff>
    </xdr:from>
    <xdr:to>
      <xdr:col>81</xdr:col>
      <xdr:colOff>101600</xdr:colOff>
      <xdr:row>98</xdr:row>
      <xdr:rowOff>106155</xdr:rowOff>
    </xdr:to>
    <xdr:sp macro="" textlink="">
      <xdr:nvSpPr>
        <xdr:cNvPr id="699" name="楕円 698"/>
        <xdr:cNvSpPr/>
      </xdr:nvSpPr>
      <xdr:spPr>
        <a:xfrm>
          <a:off x="15430500" y="168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97282</xdr:rowOff>
    </xdr:from>
    <xdr:ext cx="534377" cy="259045"/>
    <xdr:sp macro="" textlink="">
      <xdr:nvSpPr>
        <xdr:cNvPr id="700" name="テキスト ボックス 699"/>
        <xdr:cNvSpPr txBox="1"/>
      </xdr:nvSpPr>
      <xdr:spPr>
        <a:xfrm>
          <a:off x="15214111" y="168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20473</xdr:rowOff>
    </xdr:from>
    <xdr:to>
      <xdr:col>76</xdr:col>
      <xdr:colOff>165100</xdr:colOff>
      <xdr:row>98</xdr:row>
      <xdr:rowOff>122073</xdr:rowOff>
    </xdr:to>
    <xdr:sp macro="" textlink="">
      <xdr:nvSpPr>
        <xdr:cNvPr id="701" name="楕円 700"/>
        <xdr:cNvSpPr/>
      </xdr:nvSpPr>
      <xdr:spPr>
        <a:xfrm>
          <a:off x="14541500" y="16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113200</xdr:rowOff>
    </xdr:from>
    <xdr:ext cx="534377" cy="259045"/>
    <xdr:sp macro="" textlink="">
      <xdr:nvSpPr>
        <xdr:cNvPr id="702" name="テキスト ボックス 701"/>
        <xdr:cNvSpPr txBox="1"/>
      </xdr:nvSpPr>
      <xdr:spPr>
        <a:xfrm>
          <a:off x="14325111" y="169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140678</xdr:rowOff>
    </xdr:from>
    <xdr:to>
      <xdr:col>72</xdr:col>
      <xdr:colOff>38100</xdr:colOff>
      <xdr:row>98</xdr:row>
      <xdr:rowOff>70828</xdr:rowOff>
    </xdr:to>
    <xdr:sp macro="" textlink="">
      <xdr:nvSpPr>
        <xdr:cNvPr id="703" name="楕円 702"/>
        <xdr:cNvSpPr/>
      </xdr:nvSpPr>
      <xdr:spPr>
        <a:xfrm>
          <a:off x="13652500" y="167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87355</xdr:rowOff>
    </xdr:from>
    <xdr:ext cx="534377" cy="259045"/>
    <xdr:sp macro="" textlink="">
      <xdr:nvSpPr>
        <xdr:cNvPr id="704" name="テキスト ボックス 703"/>
        <xdr:cNvSpPr txBox="1"/>
      </xdr:nvSpPr>
      <xdr:spPr>
        <a:xfrm>
          <a:off x="13436111" y="1654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162272</xdr:rowOff>
    </xdr:from>
    <xdr:to>
      <xdr:col>67</xdr:col>
      <xdr:colOff>101600</xdr:colOff>
      <xdr:row>98</xdr:row>
      <xdr:rowOff>92422</xdr:rowOff>
    </xdr:to>
    <xdr:sp macro="" textlink="">
      <xdr:nvSpPr>
        <xdr:cNvPr id="705" name="楕円 704"/>
        <xdr:cNvSpPr/>
      </xdr:nvSpPr>
      <xdr:spPr>
        <a:xfrm>
          <a:off x="12763500" y="167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83549</xdr:rowOff>
    </xdr:from>
    <xdr:ext cx="534377" cy="259045"/>
    <xdr:sp macro="" textlink="">
      <xdr:nvSpPr>
        <xdr:cNvPr id="706" name="テキスト ボックス 705"/>
        <xdr:cNvSpPr txBox="1"/>
      </xdr:nvSpPr>
      <xdr:spPr>
        <a:xfrm>
          <a:off x="12547111" y="168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82855</xdr:rowOff>
    </xdr:from>
    <xdr:to>
      <xdr:col>116</xdr:col>
      <xdr:colOff>63500</xdr:colOff>
      <xdr:row>38</xdr:row>
      <xdr:rowOff>90627</xdr:rowOff>
    </xdr:to>
    <xdr:cxnSp macro="">
      <xdr:nvCxnSpPr>
        <xdr:cNvPr id="735" name="直線コネクタ 734"/>
        <xdr:cNvCxnSpPr/>
      </xdr:nvCxnSpPr>
      <xdr:spPr>
        <a:xfrm flipV="1">
          <a:off x="21323300" y="6597955"/>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90627</xdr:rowOff>
    </xdr:from>
    <xdr:to>
      <xdr:col>111</xdr:col>
      <xdr:colOff>177800</xdr:colOff>
      <xdr:row>38</xdr:row>
      <xdr:rowOff>95733</xdr:rowOff>
    </xdr:to>
    <xdr:cxnSp macro="">
      <xdr:nvCxnSpPr>
        <xdr:cNvPr id="738" name="直線コネクタ 737"/>
        <xdr:cNvCxnSpPr/>
      </xdr:nvCxnSpPr>
      <xdr:spPr>
        <a:xfrm flipV="1">
          <a:off x="20434300" y="6605727"/>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95733</xdr:rowOff>
    </xdr:from>
    <xdr:to>
      <xdr:col>107</xdr:col>
      <xdr:colOff>50800</xdr:colOff>
      <xdr:row>39</xdr:row>
      <xdr:rowOff>44450</xdr:rowOff>
    </xdr:to>
    <xdr:cxnSp macro="">
      <xdr:nvCxnSpPr>
        <xdr:cNvPr id="741" name="直線コネクタ 740"/>
        <xdr:cNvCxnSpPr/>
      </xdr:nvCxnSpPr>
      <xdr:spPr>
        <a:xfrm flipV="1">
          <a:off x="19545300" y="6610833"/>
          <a:ext cx="889000" cy="1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44450</xdr:rowOff>
    </xdr:to>
    <xdr:cxnSp macro="">
      <xdr:nvCxnSpPr>
        <xdr:cNvPr id="744" name="直線コネクタ 743"/>
        <xdr:cNvCxnSpPr/>
      </xdr:nvCxnSpPr>
      <xdr:spPr>
        <a:xfrm>
          <a:off x="18656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32055</xdr:rowOff>
    </xdr:from>
    <xdr:to>
      <xdr:col>116</xdr:col>
      <xdr:colOff>114300</xdr:colOff>
      <xdr:row>38</xdr:row>
      <xdr:rowOff>133655</xdr:rowOff>
    </xdr:to>
    <xdr:sp macro="" textlink="">
      <xdr:nvSpPr>
        <xdr:cNvPr id="754" name="楕円 753"/>
        <xdr:cNvSpPr/>
      </xdr:nvSpPr>
      <xdr:spPr>
        <a:xfrm>
          <a:off x="221107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10482</xdr:rowOff>
    </xdr:from>
    <xdr:ext cx="469744" cy="259045"/>
    <xdr:sp macro="" textlink="">
      <xdr:nvSpPr>
        <xdr:cNvPr id="755" name="投資及び出資金該当値テキスト"/>
        <xdr:cNvSpPr txBox="1"/>
      </xdr:nvSpPr>
      <xdr:spPr>
        <a:xfrm>
          <a:off x="22212300" y="652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39827</xdr:rowOff>
    </xdr:from>
    <xdr:to>
      <xdr:col>112</xdr:col>
      <xdr:colOff>38100</xdr:colOff>
      <xdr:row>38</xdr:row>
      <xdr:rowOff>141427</xdr:rowOff>
    </xdr:to>
    <xdr:sp macro="" textlink="">
      <xdr:nvSpPr>
        <xdr:cNvPr id="756" name="楕円 755"/>
        <xdr:cNvSpPr/>
      </xdr:nvSpPr>
      <xdr:spPr>
        <a:xfrm>
          <a:off x="21272500" y="65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132554</xdr:rowOff>
    </xdr:from>
    <xdr:ext cx="469744" cy="259045"/>
    <xdr:sp macro="" textlink="">
      <xdr:nvSpPr>
        <xdr:cNvPr id="757" name="テキスト ボックス 756"/>
        <xdr:cNvSpPr txBox="1"/>
      </xdr:nvSpPr>
      <xdr:spPr>
        <a:xfrm>
          <a:off x="21088428" y="664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44933</xdr:rowOff>
    </xdr:from>
    <xdr:to>
      <xdr:col>107</xdr:col>
      <xdr:colOff>101600</xdr:colOff>
      <xdr:row>38</xdr:row>
      <xdr:rowOff>146533</xdr:rowOff>
    </xdr:to>
    <xdr:sp macro="" textlink="">
      <xdr:nvSpPr>
        <xdr:cNvPr id="758" name="楕円 757"/>
        <xdr:cNvSpPr/>
      </xdr:nvSpPr>
      <xdr:spPr>
        <a:xfrm>
          <a:off x="203835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137660</xdr:rowOff>
    </xdr:from>
    <xdr:ext cx="469744" cy="259045"/>
    <xdr:sp macro="" textlink="">
      <xdr:nvSpPr>
        <xdr:cNvPr id="759" name="テキスト ボックス 758"/>
        <xdr:cNvSpPr txBox="1"/>
      </xdr:nvSpPr>
      <xdr:spPr>
        <a:xfrm>
          <a:off x="20199428" y="66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62" name="楕円 761"/>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63" name="テキスト ボックス 762"/>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136179</xdr:rowOff>
    </xdr:from>
    <xdr:to>
      <xdr:col>116</xdr:col>
      <xdr:colOff>63500</xdr:colOff>
      <xdr:row>58</xdr:row>
      <xdr:rowOff>136316</xdr:rowOff>
    </xdr:to>
    <xdr:cxnSp macro="">
      <xdr:nvCxnSpPr>
        <xdr:cNvPr id="790" name="直線コネクタ 789"/>
        <xdr:cNvCxnSpPr/>
      </xdr:nvCxnSpPr>
      <xdr:spPr>
        <a:xfrm>
          <a:off x="21323300" y="1008027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135586</xdr:rowOff>
    </xdr:from>
    <xdr:to>
      <xdr:col>111</xdr:col>
      <xdr:colOff>177800</xdr:colOff>
      <xdr:row>58</xdr:row>
      <xdr:rowOff>136179</xdr:rowOff>
    </xdr:to>
    <xdr:cxnSp macro="">
      <xdr:nvCxnSpPr>
        <xdr:cNvPr id="793" name="直線コネクタ 792"/>
        <xdr:cNvCxnSpPr/>
      </xdr:nvCxnSpPr>
      <xdr:spPr>
        <a:xfrm>
          <a:off x="20434300" y="10079686"/>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134214</xdr:rowOff>
    </xdr:from>
    <xdr:to>
      <xdr:col>107</xdr:col>
      <xdr:colOff>50800</xdr:colOff>
      <xdr:row>58</xdr:row>
      <xdr:rowOff>135586</xdr:rowOff>
    </xdr:to>
    <xdr:cxnSp macro="">
      <xdr:nvCxnSpPr>
        <xdr:cNvPr id="796" name="直線コネクタ 795"/>
        <xdr:cNvCxnSpPr/>
      </xdr:nvCxnSpPr>
      <xdr:spPr>
        <a:xfrm>
          <a:off x="19545300" y="100783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128910</xdr:rowOff>
    </xdr:from>
    <xdr:to>
      <xdr:col>102</xdr:col>
      <xdr:colOff>114300</xdr:colOff>
      <xdr:row>58</xdr:row>
      <xdr:rowOff>134214</xdr:rowOff>
    </xdr:to>
    <xdr:cxnSp macro="">
      <xdr:nvCxnSpPr>
        <xdr:cNvPr id="799" name="直線コネクタ 798"/>
        <xdr:cNvCxnSpPr/>
      </xdr:nvCxnSpPr>
      <xdr:spPr>
        <a:xfrm>
          <a:off x="18656300" y="10073010"/>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85516</xdr:rowOff>
    </xdr:from>
    <xdr:to>
      <xdr:col>116</xdr:col>
      <xdr:colOff>114300</xdr:colOff>
      <xdr:row>59</xdr:row>
      <xdr:rowOff>15666</xdr:rowOff>
    </xdr:to>
    <xdr:sp macro="" textlink="">
      <xdr:nvSpPr>
        <xdr:cNvPr id="809" name="楕円 808"/>
        <xdr:cNvSpPr/>
      </xdr:nvSpPr>
      <xdr:spPr>
        <a:xfrm>
          <a:off x="221107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443</xdr:rowOff>
    </xdr:from>
    <xdr:ext cx="313932" cy="259045"/>
    <xdr:sp macro="" textlink="">
      <xdr:nvSpPr>
        <xdr:cNvPr id="810" name="貸付金該当値テキスト"/>
        <xdr:cNvSpPr txBox="1"/>
      </xdr:nvSpPr>
      <xdr:spPr>
        <a:xfrm>
          <a:off x="22212300" y="9944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85379</xdr:rowOff>
    </xdr:from>
    <xdr:to>
      <xdr:col>112</xdr:col>
      <xdr:colOff>38100</xdr:colOff>
      <xdr:row>59</xdr:row>
      <xdr:rowOff>15529</xdr:rowOff>
    </xdr:to>
    <xdr:sp macro="" textlink="">
      <xdr:nvSpPr>
        <xdr:cNvPr id="811" name="楕円 810"/>
        <xdr:cNvSpPr/>
      </xdr:nvSpPr>
      <xdr:spPr>
        <a:xfrm>
          <a:off x="21272500" y="100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6656</xdr:rowOff>
    </xdr:from>
    <xdr:ext cx="313932" cy="259045"/>
    <xdr:sp macro="" textlink="">
      <xdr:nvSpPr>
        <xdr:cNvPr id="812" name="テキスト ボックス 811"/>
        <xdr:cNvSpPr txBox="1"/>
      </xdr:nvSpPr>
      <xdr:spPr>
        <a:xfrm>
          <a:off x="21166333" y="10122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84786</xdr:rowOff>
    </xdr:from>
    <xdr:to>
      <xdr:col>107</xdr:col>
      <xdr:colOff>101600</xdr:colOff>
      <xdr:row>59</xdr:row>
      <xdr:rowOff>14936</xdr:rowOff>
    </xdr:to>
    <xdr:sp macro="" textlink="">
      <xdr:nvSpPr>
        <xdr:cNvPr id="813" name="楕円 812"/>
        <xdr:cNvSpPr/>
      </xdr:nvSpPr>
      <xdr:spPr>
        <a:xfrm>
          <a:off x="20383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6063</xdr:rowOff>
    </xdr:from>
    <xdr:ext cx="313932" cy="259045"/>
    <xdr:sp macro="" textlink="">
      <xdr:nvSpPr>
        <xdr:cNvPr id="814" name="テキスト ボックス 813"/>
        <xdr:cNvSpPr txBox="1"/>
      </xdr:nvSpPr>
      <xdr:spPr>
        <a:xfrm>
          <a:off x="20277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83414</xdr:rowOff>
    </xdr:from>
    <xdr:to>
      <xdr:col>102</xdr:col>
      <xdr:colOff>165100</xdr:colOff>
      <xdr:row>59</xdr:row>
      <xdr:rowOff>13564</xdr:rowOff>
    </xdr:to>
    <xdr:sp macro="" textlink="">
      <xdr:nvSpPr>
        <xdr:cNvPr id="815" name="楕円 814"/>
        <xdr:cNvSpPr/>
      </xdr:nvSpPr>
      <xdr:spPr>
        <a:xfrm>
          <a:off x="19494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4691</xdr:rowOff>
    </xdr:from>
    <xdr:ext cx="378565" cy="259045"/>
    <xdr:sp macro="" textlink="">
      <xdr:nvSpPr>
        <xdr:cNvPr id="816" name="テキスト ボックス 815"/>
        <xdr:cNvSpPr txBox="1"/>
      </xdr:nvSpPr>
      <xdr:spPr>
        <a:xfrm>
          <a:off x="19356017" y="1012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78110</xdr:rowOff>
    </xdr:from>
    <xdr:to>
      <xdr:col>98</xdr:col>
      <xdr:colOff>38100</xdr:colOff>
      <xdr:row>59</xdr:row>
      <xdr:rowOff>8260</xdr:rowOff>
    </xdr:to>
    <xdr:sp macro="" textlink="">
      <xdr:nvSpPr>
        <xdr:cNvPr id="817" name="楕円 816"/>
        <xdr:cNvSpPr/>
      </xdr:nvSpPr>
      <xdr:spPr>
        <a:xfrm>
          <a:off x="18605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170837</xdr:rowOff>
    </xdr:from>
    <xdr:ext cx="378565" cy="259045"/>
    <xdr:sp macro="" textlink="">
      <xdr:nvSpPr>
        <xdr:cNvPr id="818" name="テキスト ボックス 817"/>
        <xdr:cNvSpPr txBox="1"/>
      </xdr:nvSpPr>
      <xdr:spPr>
        <a:xfrm>
          <a:off x="18467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43421</xdr:rowOff>
    </xdr:from>
    <xdr:to>
      <xdr:col>116</xdr:col>
      <xdr:colOff>63500</xdr:colOff>
      <xdr:row>74</xdr:row>
      <xdr:rowOff>48451</xdr:rowOff>
    </xdr:to>
    <xdr:cxnSp macro="">
      <xdr:nvCxnSpPr>
        <xdr:cNvPr id="848" name="直線コネクタ 847"/>
        <xdr:cNvCxnSpPr/>
      </xdr:nvCxnSpPr>
      <xdr:spPr>
        <a:xfrm>
          <a:off x="21323300" y="12730721"/>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135337</xdr:rowOff>
    </xdr:from>
    <xdr:to>
      <xdr:col>111</xdr:col>
      <xdr:colOff>177800</xdr:colOff>
      <xdr:row>74</xdr:row>
      <xdr:rowOff>43421</xdr:rowOff>
    </xdr:to>
    <xdr:cxnSp macro="">
      <xdr:nvCxnSpPr>
        <xdr:cNvPr id="851" name="直線コネクタ 850"/>
        <xdr:cNvCxnSpPr/>
      </xdr:nvCxnSpPr>
      <xdr:spPr>
        <a:xfrm>
          <a:off x="20434300" y="12651187"/>
          <a:ext cx="8890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135337</xdr:rowOff>
    </xdr:from>
    <xdr:to>
      <xdr:col>107</xdr:col>
      <xdr:colOff>50800</xdr:colOff>
      <xdr:row>74</xdr:row>
      <xdr:rowOff>10637</xdr:rowOff>
    </xdr:to>
    <xdr:cxnSp macro="">
      <xdr:nvCxnSpPr>
        <xdr:cNvPr id="854" name="直線コネクタ 853"/>
        <xdr:cNvCxnSpPr/>
      </xdr:nvCxnSpPr>
      <xdr:spPr>
        <a:xfrm flipV="1">
          <a:off x="19545300" y="12651187"/>
          <a:ext cx="889000" cy="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10637</xdr:rowOff>
    </xdr:from>
    <xdr:to>
      <xdr:col>102</xdr:col>
      <xdr:colOff>114300</xdr:colOff>
      <xdr:row>74</xdr:row>
      <xdr:rowOff>115678</xdr:rowOff>
    </xdr:to>
    <xdr:cxnSp macro="">
      <xdr:nvCxnSpPr>
        <xdr:cNvPr id="857" name="直線コネクタ 856"/>
        <xdr:cNvCxnSpPr/>
      </xdr:nvCxnSpPr>
      <xdr:spPr>
        <a:xfrm flipV="1">
          <a:off x="18656300" y="12697937"/>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1" name="テキスト ボックス 860"/>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169101</xdr:rowOff>
    </xdr:from>
    <xdr:to>
      <xdr:col>116</xdr:col>
      <xdr:colOff>114300</xdr:colOff>
      <xdr:row>74</xdr:row>
      <xdr:rowOff>99251</xdr:rowOff>
    </xdr:to>
    <xdr:sp macro="" textlink="">
      <xdr:nvSpPr>
        <xdr:cNvPr id="867" name="楕円 866"/>
        <xdr:cNvSpPr/>
      </xdr:nvSpPr>
      <xdr:spPr>
        <a:xfrm>
          <a:off x="22110700" y="126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20528</xdr:rowOff>
    </xdr:from>
    <xdr:ext cx="534377" cy="259045"/>
    <xdr:sp macro="" textlink="">
      <xdr:nvSpPr>
        <xdr:cNvPr id="868" name="繰出金該当値テキスト"/>
        <xdr:cNvSpPr txBox="1"/>
      </xdr:nvSpPr>
      <xdr:spPr>
        <a:xfrm>
          <a:off x="22212300" y="125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164071</xdr:rowOff>
    </xdr:from>
    <xdr:to>
      <xdr:col>112</xdr:col>
      <xdr:colOff>38100</xdr:colOff>
      <xdr:row>74</xdr:row>
      <xdr:rowOff>94221</xdr:rowOff>
    </xdr:to>
    <xdr:sp macro="" textlink="">
      <xdr:nvSpPr>
        <xdr:cNvPr id="869" name="楕円 868"/>
        <xdr:cNvSpPr/>
      </xdr:nvSpPr>
      <xdr:spPr>
        <a:xfrm>
          <a:off x="21272500" y="126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110748</xdr:rowOff>
    </xdr:from>
    <xdr:ext cx="534377" cy="259045"/>
    <xdr:sp macro="" textlink="">
      <xdr:nvSpPr>
        <xdr:cNvPr id="870" name="テキスト ボックス 869"/>
        <xdr:cNvSpPr txBox="1"/>
      </xdr:nvSpPr>
      <xdr:spPr>
        <a:xfrm>
          <a:off x="21056111" y="12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84537</xdr:rowOff>
    </xdr:from>
    <xdr:to>
      <xdr:col>107</xdr:col>
      <xdr:colOff>101600</xdr:colOff>
      <xdr:row>74</xdr:row>
      <xdr:rowOff>14687</xdr:rowOff>
    </xdr:to>
    <xdr:sp macro="" textlink="">
      <xdr:nvSpPr>
        <xdr:cNvPr id="871" name="楕円 870"/>
        <xdr:cNvSpPr/>
      </xdr:nvSpPr>
      <xdr:spPr>
        <a:xfrm>
          <a:off x="20383500" y="126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31214</xdr:rowOff>
    </xdr:from>
    <xdr:ext cx="534377" cy="259045"/>
    <xdr:sp macro="" textlink="">
      <xdr:nvSpPr>
        <xdr:cNvPr id="872" name="テキスト ボックス 871"/>
        <xdr:cNvSpPr txBox="1"/>
      </xdr:nvSpPr>
      <xdr:spPr>
        <a:xfrm>
          <a:off x="20167111" y="123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131287</xdr:rowOff>
    </xdr:from>
    <xdr:to>
      <xdr:col>102</xdr:col>
      <xdr:colOff>165100</xdr:colOff>
      <xdr:row>74</xdr:row>
      <xdr:rowOff>61437</xdr:rowOff>
    </xdr:to>
    <xdr:sp macro="" textlink="">
      <xdr:nvSpPr>
        <xdr:cNvPr id="873" name="楕円 872"/>
        <xdr:cNvSpPr/>
      </xdr:nvSpPr>
      <xdr:spPr>
        <a:xfrm>
          <a:off x="19494500" y="12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77964</xdr:rowOff>
    </xdr:from>
    <xdr:ext cx="534377" cy="259045"/>
    <xdr:sp macro="" textlink="">
      <xdr:nvSpPr>
        <xdr:cNvPr id="874" name="テキスト ボックス 873"/>
        <xdr:cNvSpPr txBox="1"/>
      </xdr:nvSpPr>
      <xdr:spPr>
        <a:xfrm>
          <a:off x="19278111" y="124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64878</xdr:rowOff>
    </xdr:from>
    <xdr:to>
      <xdr:col>98</xdr:col>
      <xdr:colOff>38100</xdr:colOff>
      <xdr:row>74</xdr:row>
      <xdr:rowOff>166478</xdr:rowOff>
    </xdr:to>
    <xdr:sp macro="" textlink="">
      <xdr:nvSpPr>
        <xdr:cNvPr id="875" name="楕円 874"/>
        <xdr:cNvSpPr/>
      </xdr:nvSpPr>
      <xdr:spPr>
        <a:xfrm>
          <a:off x="18605500" y="127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11555</xdr:rowOff>
    </xdr:from>
    <xdr:ext cx="534377" cy="259045"/>
    <xdr:sp macro="" textlink="">
      <xdr:nvSpPr>
        <xdr:cNvPr id="876" name="テキスト ボックス 875"/>
        <xdr:cNvSpPr txBox="1"/>
      </xdr:nvSpPr>
      <xdr:spPr>
        <a:xfrm>
          <a:off x="18389111" y="125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歳出決算総額は、住民一人当たり６７万８，８２５円となっている。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物件費は、住民一人当たり１３万４，２００円で、類似団体平均及び鳥取県平均と比較して一人当たりコストが高くなっており、また平成２５年度と比較すると約２万８，０００円高くなっている。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賃金や委託経費が高いことが主な要因になっており、事務の効率化、経費の削減に努め、住民一人当たりの決算額の減少に努める。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は、住民一人当たり５万６，９２７円で、類似団体平均及び鳥取県平均と比較して一人当たりコストが低くなっているが、平成２５年度と比べると障害者援助費を中心に増加傾向にあり、約１万２，０００円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本町は福祉事務所を設置していないため他の市町村に比べ扶助費の一人当たりコストは低くなっているが、この義務的経費である扶助費に対応した財政運営を行うことが課題となっている。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普通建設事業（うち新規整備）は、住民一人当たり６万２，５７０円で、類似団体平均と比較すると４万５，１３７円高く、また前年度と比較して１万５，５３６円高くなっている。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大山開山１３００年を見据えた大山参道のにぎわい復活のための複合商業施設建設事業、情報通信設備の更新整備事業の実施が一人当たりコスト増の要因となった。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16,575
16,478
189.83
11,865,814
11,251,536
548,861
6,913,337
10,767,196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121031</xdr:rowOff>
    </xdr:from>
    <xdr:to>
      <xdr:col>24</xdr:col>
      <xdr:colOff>63500</xdr:colOff>
      <xdr:row>34</xdr:row>
      <xdr:rowOff>23876</xdr:rowOff>
    </xdr:to>
    <xdr:cxnSp macro="">
      <xdr:nvCxnSpPr>
        <xdr:cNvPr id="61" name="直線コネクタ 60"/>
        <xdr:cNvCxnSpPr/>
      </xdr:nvCxnSpPr>
      <xdr:spPr>
        <a:xfrm>
          <a:off x="3797300" y="5778881"/>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16637</xdr:rowOff>
    </xdr:from>
    <xdr:to>
      <xdr:col>19</xdr:col>
      <xdr:colOff>177800</xdr:colOff>
      <xdr:row>33</xdr:row>
      <xdr:rowOff>121031</xdr:rowOff>
    </xdr:to>
    <xdr:cxnSp macro="">
      <xdr:nvCxnSpPr>
        <xdr:cNvPr id="64" name="直線コネクタ 63"/>
        <xdr:cNvCxnSpPr/>
      </xdr:nvCxnSpPr>
      <xdr:spPr>
        <a:xfrm>
          <a:off x="2908300" y="5674487"/>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16637</xdr:rowOff>
    </xdr:from>
    <xdr:to>
      <xdr:col>15</xdr:col>
      <xdr:colOff>50800</xdr:colOff>
      <xdr:row>34</xdr:row>
      <xdr:rowOff>7493</xdr:rowOff>
    </xdr:to>
    <xdr:cxnSp macro="">
      <xdr:nvCxnSpPr>
        <xdr:cNvPr id="67" name="直線コネクタ 66"/>
        <xdr:cNvCxnSpPr/>
      </xdr:nvCxnSpPr>
      <xdr:spPr>
        <a:xfrm flipV="1">
          <a:off x="2019300" y="567448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xdr:rowOff>
    </xdr:from>
    <xdr:to>
      <xdr:col>10</xdr:col>
      <xdr:colOff>114300</xdr:colOff>
      <xdr:row>34</xdr:row>
      <xdr:rowOff>18161</xdr:rowOff>
    </xdr:to>
    <xdr:cxnSp macro="">
      <xdr:nvCxnSpPr>
        <xdr:cNvPr id="70" name="直線コネクタ 69"/>
        <xdr:cNvCxnSpPr/>
      </xdr:nvCxnSpPr>
      <xdr:spPr>
        <a:xfrm flipV="1">
          <a:off x="1130300" y="583679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144526</xdr:rowOff>
    </xdr:from>
    <xdr:to>
      <xdr:col>24</xdr:col>
      <xdr:colOff>114300</xdr:colOff>
      <xdr:row>34</xdr:row>
      <xdr:rowOff>74676</xdr:rowOff>
    </xdr:to>
    <xdr:sp macro="" textlink="">
      <xdr:nvSpPr>
        <xdr:cNvPr id="80" name="楕円 79"/>
        <xdr:cNvSpPr/>
      </xdr:nvSpPr>
      <xdr:spPr>
        <a:xfrm>
          <a:off x="45847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167403</xdr:rowOff>
    </xdr:from>
    <xdr:ext cx="469744" cy="259045"/>
    <xdr:sp macro="" textlink="">
      <xdr:nvSpPr>
        <xdr:cNvPr id="81" name="議会費該当値テキスト"/>
        <xdr:cNvSpPr txBox="1"/>
      </xdr:nvSpPr>
      <xdr:spPr>
        <a:xfrm>
          <a:off x="4686300"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70231</xdr:rowOff>
    </xdr:from>
    <xdr:to>
      <xdr:col>20</xdr:col>
      <xdr:colOff>38100</xdr:colOff>
      <xdr:row>34</xdr:row>
      <xdr:rowOff>381</xdr:rowOff>
    </xdr:to>
    <xdr:sp macro="" textlink="">
      <xdr:nvSpPr>
        <xdr:cNvPr id="82" name="楕円 81"/>
        <xdr:cNvSpPr/>
      </xdr:nvSpPr>
      <xdr:spPr>
        <a:xfrm>
          <a:off x="3746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16908</xdr:rowOff>
    </xdr:from>
    <xdr:ext cx="469744" cy="259045"/>
    <xdr:sp macro="" textlink="">
      <xdr:nvSpPr>
        <xdr:cNvPr id="83" name="テキスト ボックス 82"/>
        <xdr:cNvSpPr txBox="1"/>
      </xdr:nvSpPr>
      <xdr:spPr>
        <a:xfrm>
          <a:off x="3562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137287</xdr:rowOff>
    </xdr:from>
    <xdr:to>
      <xdr:col>15</xdr:col>
      <xdr:colOff>101600</xdr:colOff>
      <xdr:row>33</xdr:row>
      <xdr:rowOff>67437</xdr:rowOff>
    </xdr:to>
    <xdr:sp macro="" textlink="">
      <xdr:nvSpPr>
        <xdr:cNvPr id="84" name="楕円 83"/>
        <xdr:cNvSpPr/>
      </xdr:nvSpPr>
      <xdr:spPr>
        <a:xfrm>
          <a:off x="2857500" y="5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83964</xdr:rowOff>
    </xdr:from>
    <xdr:ext cx="469744" cy="259045"/>
    <xdr:sp macro="" textlink="">
      <xdr:nvSpPr>
        <xdr:cNvPr id="85" name="テキスト ボックス 84"/>
        <xdr:cNvSpPr txBox="1"/>
      </xdr:nvSpPr>
      <xdr:spPr>
        <a:xfrm>
          <a:off x="2673428" y="5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128143</xdr:rowOff>
    </xdr:from>
    <xdr:to>
      <xdr:col>10</xdr:col>
      <xdr:colOff>165100</xdr:colOff>
      <xdr:row>34</xdr:row>
      <xdr:rowOff>58293</xdr:rowOff>
    </xdr:to>
    <xdr:sp macro="" textlink="">
      <xdr:nvSpPr>
        <xdr:cNvPr id="86" name="楕円 85"/>
        <xdr:cNvSpPr/>
      </xdr:nvSpPr>
      <xdr:spPr>
        <a:xfrm>
          <a:off x="1968500" y="57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74820</xdr:rowOff>
    </xdr:from>
    <xdr:ext cx="469744" cy="259045"/>
    <xdr:sp macro="" textlink="">
      <xdr:nvSpPr>
        <xdr:cNvPr id="87" name="テキスト ボックス 86"/>
        <xdr:cNvSpPr txBox="1"/>
      </xdr:nvSpPr>
      <xdr:spPr>
        <a:xfrm>
          <a:off x="1784428" y="55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138811</xdr:rowOff>
    </xdr:from>
    <xdr:to>
      <xdr:col>6</xdr:col>
      <xdr:colOff>38100</xdr:colOff>
      <xdr:row>34</xdr:row>
      <xdr:rowOff>68961</xdr:rowOff>
    </xdr:to>
    <xdr:sp macro="" textlink="">
      <xdr:nvSpPr>
        <xdr:cNvPr id="88" name="楕円 87"/>
        <xdr:cNvSpPr/>
      </xdr:nvSpPr>
      <xdr:spPr>
        <a:xfrm>
          <a:off x="1079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85488</xdr:rowOff>
    </xdr:from>
    <xdr:ext cx="469744" cy="259045"/>
    <xdr:sp macro="" textlink="">
      <xdr:nvSpPr>
        <xdr:cNvPr id="89" name="テキスト ボックス 88"/>
        <xdr:cNvSpPr txBox="1"/>
      </xdr:nvSpPr>
      <xdr:spPr>
        <a:xfrm>
          <a:off x="895428"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54013</xdr:rowOff>
    </xdr:from>
    <xdr:to>
      <xdr:col>24</xdr:col>
      <xdr:colOff>63500</xdr:colOff>
      <xdr:row>56</xdr:row>
      <xdr:rowOff>167284</xdr:rowOff>
    </xdr:to>
    <xdr:cxnSp macro="">
      <xdr:nvCxnSpPr>
        <xdr:cNvPr id="119" name="直線コネクタ 118"/>
        <xdr:cNvCxnSpPr/>
      </xdr:nvCxnSpPr>
      <xdr:spPr>
        <a:xfrm flipV="1">
          <a:off x="3797300" y="9655213"/>
          <a:ext cx="8382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167284</xdr:rowOff>
    </xdr:from>
    <xdr:to>
      <xdr:col>19</xdr:col>
      <xdr:colOff>177800</xdr:colOff>
      <xdr:row>57</xdr:row>
      <xdr:rowOff>68194</xdr:rowOff>
    </xdr:to>
    <xdr:cxnSp macro="">
      <xdr:nvCxnSpPr>
        <xdr:cNvPr id="122" name="直線コネクタ 121"/>
        <xdr:cNvCxnSpPr/>
      </xdr:nvCxnSpPr>
      <xdr:spPr>
        <a:xfrm flipV="1">
          <a:off x="2908300" y="9768484"/>
          <a:ext cx="889000" cy="7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28829</xdr:rowOff>
    </xdr:from>
    <xdr:to>
      <xdr:col>15</xdr:col>
      <xdr:colOff>50800</xdr:colOff>
      <xdr:row>57</xdr:row>
      <xdr:rowOff>68194</xdr:rowOff>
    </xdr:to>
    <xdr:cxnSp macro="">
      <xdr:nvCxnSpPr>
        <xdr:cNvPr id="125" name="直線コネクタ 124"/>
        <xdr:cNvCxnSpPr/>
      </xdr:nvCxnSpPr>
      <xdr:spPr>
        <a:xfrm>
          <a:off x="2019300" y="9801479"/>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28829</xdr:rowOff>
    </xdr:from>
    <xdr:to>
      <xdr:col>10</xdr:col>
      <xdr:colOff>114300</xdr:colOff>
      <xdr:row>57</xdr:row>
      <xdr:rowOff>85727</xdr:rowOff>
    </xdr:to>
    <xdr:cxnSp macro="">
      <xdr:nvCxnSpPr>
        <xdr:cNvPr id="128" name="直線コネクタ 127"/>
        <xdr:cNvCxnSpPr/>
      </xdr:nvCxnSpPr>
      <xdr:spPr>
        <a:xfrm flipV="1">
          <a:off x="1130300" y="9801479"/>
          <a:ext cx="889000" cy="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3213</xdr:rowOff>
    </xdr:from>
    <xdr:to>
      <xdr:col>24</xdr:col>
      <xdr:colOff>114300</xdr:colOff>
      <xdr:row>56</xdr:row>
      <xdr:rowOff>104813</xdr:rowOff>
    </xdr:to>
    <xdr:sp macro="" textlink="">
      <xdr:nvSpPr>
        <xdr:cNvPr id="138" name="楕円 137"/>
        <xdr:cNvSpPr/>
      </xdr:nvSpPr>
      <xdr:spPr>
        <a:xfrm>
          <a:off x="4584700" y="96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26090</xdr:rowOff>
    </xdr:from>
    <xdr:ext cx="599010" cy="259045"/>
    <xdr:sp macro="" textlink="">
      <xdr:nvSpPr>
        <xdr:cNvPr id="139" name="総務費該当値テキスト"/>
        <xdr:cNvSpPr txBox="1"/>
      </xdr:nvSpPr>
      <xdr:spPr>
        <a:xfrm>
          <a:off x="4686300" y="945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116484</xdr:rowOff>
    </xdr:from>
    <xdr:to>
      <xdr:col>20</xdr:col>
      <xdr:colOff>38100</xdr:colOff>
      <xdr:row>57</xdr:row>
      <xdr:rowOff>46634</xdr:rowOff>
    </xdr:to>
    <xdr:sp macro="" textlink="">
      <xdr:nvSpPr>
        <xdr:cNvPr id="140" name="楕円 139"/>
        <xdr:cNvSpPr/>
      </xdr:nvSpPr>
      <xdr:spPr>
        <a:xfrm>
          <a:off x="3746500" y="97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37761</xdr:rowOff>
    </xdr:from>
    <xdr:ext cx="599010" cy="259045"/>
    <xdr:sp macro="" textlink="">
      <xdr:nvSpPr>
        <xdr:cNvPr id="141" name="テキスト ボックス 140"/>
        <xdr:cNvSpPr txBox="1"/>
      </xdr:nvSpPr>
      <xdr:spPr>
        <a:xfrm>
          <a:off x="3497795" y="98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17394</xdr:rowOff>
    </xdr:from>
    <xdr:to>
      <xdr:col>15</xdr:col>
      <xdr:colOff>101600</xdr:colOff>
      <xdr:row>57</xdr:row>
      <xdr:rowOff>118994</xdr:rowOff>
    </xdr:to>
    <xdr:sp macro="" textlink="">
      <xdr:nvSpPr>
        <xdr:cNvPr id="142" name="楕円 141"/>
        <xdr:cNvSpPr/>
      </xdr:nvSpPr>
      <xdr:spPr>
        <a:xfrm>
          <a:off x="2857500" y="9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110121</xdr:rowOff>
    </xdr:from>
    <xdr:ext cx="534377" cy="259045"/>
    <xdr:sp macro="" textlink="">
      <xdr:nvSpPr>
        <xdr:cNvPr id="143" name="テキスト ボックス 142"/>
        <xdr:cNvSpPr txBox="1"/>
      </xdr:nvSpPr>
      <xdr:spPr>
        <a:xfrm>
          <a:off x="2641111" y="98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149479</xdr:rowOff>
    </xdr:from>
    <xdr:to>
      <xdr:col>10</xdr:col>
      <xdr:colOff>165100</xdr:colOff>
      <xdr:row>57</xdr:row>
      <xdr:rowOff>79629</xdr:rowOff>
    </xdr:to>
    <xdr:sp macro="" textlink="">
      <xdr:nvSpPr>
        <xdr:cNvPr id="144" name="楕円 143"/>
        <xdr:cNvSpPr/>
      </xdr:nvSpPr>
      <xdr:spPr>
        <a:xfrm>
          <a:off x="19685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70756</xdr:rowOff>
    </xdr:from>
    <xdr:ext cx="534377" cy="259045"/>
    <xdr:sp macro="" textlink="">
      <xdr:nvSpPr>
        <xdr:cNvPr id="145" name="テキスト ボックス 144"/>
        <xdr:cNvSpPr txBox="1"/>
      </xdr:nvSpPr>
      <xdr:spPr>
        <a:xfrm>
          <a:off x="1752111" y="98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34927</xdr:rowOff>
    </xdr:from>
    <xdr:to>
      <xdr:col>6</xdr:col>
      <xdr:colOff>38100</xdr:colOff>
      <xdr:row>57</xdr:row>
      <xdr:rowOff>136527</xdr:rowOff>
    </xdr:to>
    <xdr:sp macro="" textlink="">
      <xdr:nvSpPr>
        <xdr:cNvPr id="146" name="楕円 145"/>
        <xdr:cNvSpPr/>
      </xdr:nvSpPr>
      <xdr:spPr>
        <a:xfrm>
          <a:off x="1079500" y="98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127654</xdr:rowOff>
    </xdr:from>
    <xdr:ext cx="534377" cy="259045"/>
    <xdr:sp macro="" textlink="">
      <xdr:nvSpPr>
        <xdr:cNvPr id="147" name="テキスト ボックス 146"/>
        <xdr:cNvSpPr txBox="1"/>
      </xdr:nvSpPr>
      <xdr:spPr>
        <a:xfrm>
          <a:off x="863111" y="99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20414</xdr:rowOff>
    </xdr:from>
    <xdr:to>
      <xdr:col>24</xdr:col>
      <xdr:colOff>63500</xdr:colOff>
      <xdr:row>75</xdr:row>
      <xdr:rowOff>36057</xdr:rowOff>
    </xdr:to>
    <xdr:cxnSp macro="">
      <xdr:nvCxnSpPr>
        <xdr:cNvPr id="179" name="直線コネクタ 178"/>
        <xdr:cNvCxnSpPr/>
      </xdr:nvCxnSpPr>
      <xdr:spPr>
        <a:xfrm flipV="1">
          <a:off x="3797300" y="12879164"/>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36057</xdr:rowOff>
    </xdr:from>
    <xdr:to>
      <xdr:col>19</xdr:col>
      <xdr:colOff>177800</xdr:colOff>
      <xdr:row>75</xdr:row>
      <xdr:rowOff>115621</xdr:rowOff>
    </xdr:to>
    <xdr:cxnSp macro="">
      <xdr:nvCxnSpPr>
        <xdr:cNvPr id="182" name="直線コネクタ 181"/>
        <xdr:cNvCxnSpPr/>
      </xdr:nvCxnSpPr>
      <xdr:spPr>
        <a:xfrm flipV="1">
          <a:off x="2908300" y="12894807"/>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115621</xdr:rowOff>
    </xdr:from>
    <xdr:to>
      <xdr:col>15</xdr:col>
      <xdr:colOff>50800</xdr:colOff>
      <xdr:row>75</xdr:row>
      <xdr:rowOff>139025</xdr:rowOff>
    </xdr:to>
    <xdr:cxnSp macro="">
      <xdr:nvCxnSpPr>
        <xdr:cNvPr id="185" name="直線コネクタ 184"/>
        <xdr:cNvCxnSpPr/>
      </xdr:nvCxnSpPr>
      <xdr:spPr>
        <a:xfrm flipV="1">
          <a:off x="2019300" y="12974371"/>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35219</xdr:rowOff>
    </xdr:from>
    <xdr:to>
      <xdr:col>10</xdr:col>
      <xdr:colOff>114300</xdr:colOff>
      <xdr:row>75</xdr:row>
      <xdr:rowOff>139025</xdr:rowOff>
    </xdr:to>
    <xdr:cxnSp macro="">
      <xdr:nvCxnSpPr>
        <xdr:cNvPr id="188" name="直線コネクタ 187"/>
        <xdr:cNvCxnSpPr/>
      </xdr:nvCxnSpPr>
      <xdr:spPr>
        <a:xfrm>
          <a:off x="1130300" y="12722519"/>
          <a:ext cx="889000" cy="2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141064</xdr:rowOff>
    </xdr:from>
    <xdr:to>
      <xdr:col>24</xdr:col>
      <xdr:colOff>114300</xdr:colOff>
      <xdr:row>75</xdr:row>
      <xdr:rowOff>71214</xdr:rowOff>
    </xdr:to>
    <xdr:sp macro="" textlink="">
      <xdr:nvSpPr>
        <xdr:cNvPr id="198" name="楕円 197"/>
        <xdr:cNvSpPr/>
      </xdr:nvSpPr>
      <xdr:spPr>
        <a:xfrm>
          <a:off x="4584700" y="12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119491</xdr:rowOff>
    </xdr:from>
    <xdr:ext cx="599010" cy="259045"/>
    <xdr:sp macro="" textlink="">
      <xdr:nvSpPr>
        <xdr:cNvPr id="199" name="民生費該当値テキスト"/>
        <xdr:cNvSpPr txBox="1"/>
      </xdr:nvSpPr>
      <xdr:spPr>
        <a:xfrm>
          <a:off x="4686300" y="1280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156707</xdr:rowOff>
    </xdr:from>
    <xdr:to>
      <xdr:col>20</xdr:col>
      <xdr:colOff>38100</xdr:colOff>
      <xdr:row>75</xdr:row>
      <xdr:rowOff>86857</xdr:rowOff>
    </xdr:to>
    <xdr:sp macro="" textlink="">
      <xdr:nvSpPr>
        <xdr:cNvPr id="200" name="楕円 199"/>
        <xdr:cNvSpPr/>
      </xdr:nvSpPr>
      <xdr:spPr>
        <a:xfrm>
          <a:off x="3746500" y="128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77984</xdr:rowOff>
    </xdr:from>
    <xdr:ext cx="599010" cy="259045"/>
    <xdr:sp macro="" textlink="">
      <xdr:nvSpPr>
        <xdr:cNvPr id="201" name="テキスト ボックス 200"/>
        <xdr:cNvSpPr txBox="1"/>
      </xdr:nvSpPr>
      <xdr:spPr>
        <a:xfrm>
          <a:off x="3497795" y="129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64821</xdr:rowOff>
    </xdr:from>
    <xdr:to>
      <xdr:col>15</xdr:col>
      <xdr:colOff>101600</xdr:colOff>
      <xdr:row>75</xdr:row>
      <xdr:rowOff>166421</xdr:rowOff>
    </xdr:to>
    <xdr:sp macro="" textlink="">
      <xdr:nvSpPr>
        <xdr:cNvPr id="202" name="楕円 201"/>
        <xdr:cNvSpPr/>
      </xdr:nvSpPr>
      <xdr:spPr>
        <a:xfrm>
          <a:off x="2857500" y="129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157548</xdr:rowOff>
    </xdr:from>
    <xdr:ext cx="599010" cy="259045"/>
    <xdr:sp macro="" textlink="">
      <xdr:nvSpPr>
        <xdr:cNvPr id="203" name="テキスト ボックス 202"/>
        <xdr:cNvSpPr txBox="1"/>
      </xdr:nvSpPr>
      <xdr:spPr>
        <a:xfrm>
          <a:off x="2608795" y="130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88225</xdr:rowOff>
    </xdr:from>
    <xdr:to>
      <xdr:col>10</xdr:col>
      <xdr:colOff>165100</xdr:colOff>
      <xdr:row>76</xdr:row>
      <xdr:rowOff>18374</xdr:rowOff>
    </xdr:to>
    <xdr:sp macro="" textlink="">
      <xdr:nvSpPr>
        <xdr:cNvPr id="204" name="楕円 203"/>
        <xdr:cNvSpPr/>
      </xdr:nvSpPr>
      <xdr:spPr>
        <a:xfrm>
          <a:off x="1968500" y="12946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9503</xdr:rowOff>
    </xdr:from>
    <xdr:ext cx="599010" cy="259045"/>
    <xdr:sp macro="" textlink="">
      <xdr:nvSpPr>
        <xdr:cNvPr id="205" name="テキスト ボックス 204"/>
        <xdr:cNvSpPr txBox="1"/>
      </xdr:nvSpPr>
      <xdr:spPr>
        <a:xfrm>
          <a:off x="1719795" y="1303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155869</xdr:rowOff>
    </xdr:from>
    <xdr:to>
      <xdr:col>6</xdr:col>
      <xdr:colOff>38100</xdr:colOff>
      <xdr:row>74</xdr:row>
      <xdr:rowOff>86019</xdr:rowOff>
    </xdr:to>
    <xdr:sp macro="" textlink="">
      <xdr:nvSpPr>
        <xdr:cNvPr id="206" name="楕円 205"/>
        <xdr:cNvSpPr/>
      </xdr:nvSpPr>
      <xdr:spPr>
        <a:xfrm>
          <a:off x="1079500" y="126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102546</xdr:rowOff>
    </xdr:from>
    <xdr:ext cx="599010" cy="259045"/>
    <xdr:sp macro="" textlink="">
      <xdr:nvSpPr>
        <xdr:cNvPr id="207" name="テキスト ボックス 206"/>
        <xdr:cNvSpPr txBox="1"/>
      </xdr:nvSpPr>
      <xdr:spPr>
        <a:xfrm>
          <a:off x="830795" y="1244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107759</xdr:rowOff>
    </xdr:from>
    <xdr:to>
      <xdr:col>24</xdr:col>
      <xdr:colOff>63500</xdr:colOff>
      <xdr:row>98</xdr:row>
      <xdr:rowOff>76112</xdr:rowOff>
    </xdr:to>
    <xdr:cxnSp macro="">
      <xdr:nvCxnSpPr>
        <xdr:cNvPr id="237" name="直線コネクタ 236"/>
        <xdr:cNvCxnSpPr/>
      </xdr:nvCxnSpPr>
      <xdr:spPr>
        <a:xfrm>
          <a:off x="3797300" y="16738409"/>
          <a:ext cx="838200" cy="1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107759</xdr:rowOff>
    </xdr:from>
    <xdr:to>
      <xdr:col>19</xdr:col>
      <xdr:colOff>177800</xdr:colOff>
      <xdr:row>98</xdr:row>
      <xdr:rowOff>38684</xdr:rowOff>
    </xdr:to>
    <xdr:cxnSp macro="">
      <xdr:nvCxnSpPr>
        <xdr:cNvPr id="240" name="直線コネクタ 239"/>
        <xdr:cNvCxnSpPr/>
      </xdr:nvCxnSpPr>
      <xdr:spPr>
        <a:xfrm flipV="1">
          <a:off x="2908300" y="16738409"/>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38684</xdr:rowOff>
    </xdr:from>
    <xdr:to>
      <xdr:col>15</xdr:col>
      <xdr:colOff>50800</xdr:colOff>
      <xdr:row>98</xdr:row>
      <xdr:rowOff>63398</xdr:rowOff>
    </xdr:to>
    <xdr:cxnSp macro="">
      <xdr:nvCxnSpPr>
        <xdr:cNvPr id="243" name="直線コネクタ 242"/>
        <xdr:cNvCxnSpPr/>
      </xdr:nvCxnSpPr>
      <xdr:spPr>
        <a:xfrm flipV="1">
          <a:off x="2019300" y="16840784"/>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63398</xdr:rowOff>
    </xdr:from>
    <xdr:to>
      <xdr:col>10</xdr:col>
      <xdr:colOff>114300</xdr:colOff>
      <xdr:row>98</xdr:row>
      <xdr:rowOff>100736</xdr:rowOff>
    </xdr:to>
    <xdr:cxnSp macro="">
      <xdr:nvCxnSpPr>
        <xdr:cNvPr id="246" name="直線コネクタ 245"/>
        <xdr:cNvCxnSpPr/>
      </xdr:nvCxnSpPr>
      <xdr:spPr>
        <a:xfrm flipV="1">
          <a:off x="1130300" y="1686549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25312</xdr:rowOff>
    </xdr:from>
    <xdr:to>
      <xdr:col>24</xdr:col>
      <xdr:colOff>114300</xdr:colOff>
      <xdr:row>98</xdr:row>
      <xdr:rowOff>126912</xdr:rowOff>
    </xdr:to>
    <xdr:sp macro="" textlink="">
      <xdr:nvSpPr>
        <xdr:cNvPr id="256" name="楕円 255"/>
        <xdr:cNvSpPr/>
      </xdr:nvSpPr>
      <xdr:spPr>
        <a:xfrm>
          <a:off x="4584700" y="168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3739</xdr:rowOff>
    </xdr:from>
    <xdr:ext cx="534377" cy="259045"/>
    <xdr:sp macro="" textlink="">
      <xdr:nvSpPr>
        <xdr:cNvPr id="257" name="衛生費該当値テキスト"/>
        <xdr:cNvSpPr txBox="1"/>
      </xdr:nvSpPr>
      <xdr:spPr>
        <a:xfrm>
          <a:off x="4686300" y="168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56959</xdr:rowOff>
    </xdr:from>
    <xdr:to>
      <xdr:col>20</xdr:col>
      <xdr:colOff>38100</xdr:colOff>
      <xdr:row>97</xdr:row>
      <xdr:rowOff>158559</xdr:rowOff>
    </xdr:to>
    <xdr:sp macro="" textlink="">
      <xdr:nvSpPr>
        <xdr:cNvPr id="258" name="楕円 257"/>
        <xdr:cNvSpPr/>
      </xdr:nvSpPr>
      <xdr:spPr>
        <a:xfrm>
          <a:off x="3746500" y="166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149686</xdr:rowOff>
    </xdr:from>
    <xdr:ext cx="534377" cy="259045"/>
    <xdr:sp macro="" textlink="">
      <xdr:nvSpPr>
        <xdr:cNvPr id="259" name="テキスト ボックス 258"/>
        <xdr:cNvSpPr txBox="1"/>
      </xdr:nvSpPr>
      <xdr:spPr>
        <a:xfrm>
          <a:off x="3530111" y="167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159334</xdr:rowOff>
    </xdr:from>
    <xdr:to>
      <xdr:col>15</xdr:col>
      <xdr:colOff>101600</xdr:colOff>
      <xdr:row>98</xdr:row>
      <xdr:rowOff>89484</xdr:rowOff>
    </xdr:to>
    <xdr:sp macro="" textlink="">
      <xdr:nvSpPr>
        <xdr:cNvPr id="260" name="楕円 259"/>
        <xdr:cNvSpPr/>
      </xdr:nvSpPr>
      <xdr:spPr>
        <a:xfrm>
          <a:off x="2857500" y="16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80611</xdr:rowOff>
    </xdr:from>
    <xdr:ext cx="534377" cy="259045"/>
    <xdr:sp macro="" textlink="">
      <xdr:nvSpPr>
        <xdr:cNvPr id="261" name="テキスト ボックス 260"/>
        <xdr:cNvSpPr txBox="1"/>
      </xdr:nvSpPr>
      <xdr:spPr>
        <a:xfrm>
          <a:off x="2641111" y="168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12598</xdr:rowOff>
    </xdr:from>
    <xdr:to>
      <xdr:col>10</xdr:col>
      <xdr:colOff>165100</xdr:colOff>
      <xdr:row>98</xdr:row>
      <xdr:rowOff>114198</xdr:rowOff>
    </xdr:to>
    <xdr:sp macro="" textlink="">
      <xdr:nvSpPr>
        <xdr:cNvPr id="262" name="楕円 261"/>
        <xdr:cNvSpPr/>
      </xdr:nvSpPr>
      <xdr:spPr>
        <a:xfrm>
          <a:off x="1968500" y="168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105325</xdr:rowOff>
    </xdr:from>
    <xdr:ext cx="534377" cy="259045"/>
    <xdr:sp macro="" textlink="">
      <xdr:nvSpPr>
        <xdr:cNvPr id="263" name="テキスト ボックス 262"/>
        <xdr:cNvSpPr txBox="1"/>
      </xdr:nvSpPr>
      <xdr:spPr>
        <a:xfrm>
          <a:off x="1752111" y="169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49936</xdr:rowOff>
    </xdr:from>
    <xdr:to>
      <xdr:col>6</xdr:col>
      <xdr:colOff>38100</xdr:colOff>
      <xdr:row>98</xdr:row>
      <xdr:rowOff>151536</xdr:rowOff>
    </xdr:to>
    <xdr:sp macro="" textlink="">
      <xdr:nvSpPr>
        <xdr:cNvPr id="264" name="楕円 263"/>
        <xdr:cNvSpPr/>
      </xdr:nvSpPr>
      <xdr:spPr>
        <a:xfrm>
          <a:off x="1079500" y="168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142663</xdr:rowOff>
    </xdr:from>
    <xdr:ext cx="534377" cy="259045"/>
    <xdr:sp macro="" textlink="">
      <xdr:nvSpPr>
        <xdr:cNvPr id="265" name="テキスト ボックス 264"/>
        <xdr:cNvSpPr txBox="1"/>
      </xdr:nvSpPr>
      <xdr:spPr>
        <a:xfrm>
          <a:off x="863111" y="169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168763</xdr:rowOff>
    </xdr:from>
    <xdr:to>
      <xdr:col>55</xdr:col>
      <xdr:colOff>0</xdr:colOff>
      <xdr:row>57</xdr:row>
      <xdr:rowOff>50736</xdr:rowOff>
    </xdr:to>
    <xdr:cxnSp macro="">
      <xdr:nvCxnSpPr>
        <xdr:cNvPr id="351" name="直線コネクタ 350"/>
        <xdr:cNvCxnSpPr/>
      </xdr:nvCxnSpPr>
      <xdr:spPr>
        <a:xfrm flipV="1">
          <a:off x="9639300" y="9769963"/>
          <a:ext cx="8382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46769</xdr:rowOff>
    </xdr:from>
    <xdr:ext cx="534377" cy="259045"/>
    <xdr:sp macro="" textlink="">
      <xdr:nvSpPr>
        <xdr:cNvPr id="352" name="農林水産業費平均値テキスト"/>
        <xdr:cNvSpPr txBox="1"/>
      </xdr:nvSpPr>
      <xdr:spPr>
        <a:xfrm>
          <a:off x="10528300" y="981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38373</xdr:rowOff>
    </xdr:from>
    <xdr:to>
      <xdr:col>50</xdr:col>
      <xdr:colOff>114300</xdr:colOff>
      <xdr:row>57</xdr:row>
      <xdr:rowOff>50736</xdr:rowOff>
    </xdr:to>
    <xdr:cxnSp macro="">
      <xdr:nvCxnSpPr>
        <xdr:cNvPr id="354" name="直線コネクタ 353"/>
        <xdr:cNvCxnSpPr/>
      </xdr:nvCxnSpPr>
      <xdr:spPr>
        <a:xfrm>
          <a:off x="8750300" y="9811023"/>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30763</xdr:rowOff>
    </xdr:from>
    <xdr:ext cx="534377" cy="259045"/>
    <xdr:sp macro="" textlink="">
      <xdr:nvSpPr>
        <xdr:cNvPr id="356" name="テキスト ボックス 355"/>
        <xdr:cNvSpPr txBox="1"/>
      </xdr:nvSpPr>
      <xdr:spPr>
        <a:xfrm>
          <a:off x="9372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38373</xdr:rowOff>
    </xdr:from>
    <xdr:to>
      <xdr:col>45</xdr:col>
      <xdr:colOff>177800</xdr:colOff>
      <xdr:row>57</xdr:row>
      <xdr:rowOff>79845</xdr:rowOff>
    </xdr:to>
    <xdr:cxnSp macro="">
      <xdr:nvCxnSpPr>
        <xdr:cNvPr id="357" name="直線コネクタ 356"/>
        <xdr:cNvCxnSpPr/>
      </xdr:nvCxnSpPr>
      <xdr:spPr>
        <a:xfrm flipV="1">
          <a:off x="7861300" y="9811023"/>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21881</xdr:rowOff>
    </xdr:from>
    <xdr:ext cx="534377" cy="259045"/>
    <xdr:sp macro="" textlink="">
      <xdr:nvSpPr>
        <xdr:cNvPr id="359" name="テキスト ボックス 358"/>
        <xdr:cNvSpPr txBox="1"/>
      </xdr:nvSpPr>
      <xdr:spPr>
        <a:xfrm>
          <a:off x="8483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79845</xdr:rowOff>
    </xdr:from>
    <xdr:to>
      <xdr:col>41</xdr:col>
      <xdr:colOff>50800</xdr:colOff>
      <xdr:row>57</xdr:row>
      <xdr:rowOff>110348</xdr:rowOff>
    </xdr:to>
    <xdr:cxnSp macro="">
      <xdr:nvCxnSpPr>
        <xdr:cNvPr id="360" name="直線コネクタ 359"/>
        <xdr:cNvCxnSpPr/>
      </xdr:nvCxnSpPr>
      <xdr:spPr>
        <a:xfrm flipV="1">
          <a:off x="6972300" y="9852495"/>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2" name="テキスト ボックス 361"/>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4" name="テキスト ボックス 363"/>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117963</xdr:rowOff>
    </xdr:from>
    <xdr:to>
      <xdr:col>55</xdr:col>
      <xdr:colOff>50800</xdr:colOff>
      <xdr:row>57</xdr:row>
      <xdr:rowOff>48113</xdr:rowOff>
    </xdr:to>
    <xdr:sp macro="" textlink="">
      <xdr:nvSpPr>
        <xdr:cNvPr id="370" name="楕円 369"/>
        <xdr:cNvSpPr/>
      </xdr:nvSpPr>
      <xdr:spPr>
        <a:xfrm>
          <a:off x="10426700" y="97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140840</xdr:rowOff>
    </xdr:from>
    <xdr:ext cx="599010" cy="259045"/>
    <xdr:sp macro="" textlink="">
      <xdr:nvSpPr>
        <xdr:cNvPr id="371" name="農林水産業費該当値テキスト"/>
        <xdr:cNvSpPr txBox="1"/>
      </xdr:nvSpPr>
      <xdr:spPr>
        <a:xfrm>
          <a:off x="10528300" y="95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171386</xdr:rowOff>
    </xdr:from>
    <xdr:to>
      <xdr:col>50</xdr:col>
      <xdr:colOff>165100</xdr:colOff>
      <xdr:row>57</xdr:row>
      <xdr:rowOff>101536</xdr:rowOff>
    </xdr:to>
    <xdr:sp macro="" textlink="">
      <xdr:nvSpPr>
        <xdr:cNvPr id="372" name="楕円 371"/>
        <xdr:cNvSpPr/>
      </xdr:nvSpPr>
      <xdr:spPr>
        <a:xfrm>
          <a:off x="95885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118063</xdr:rowOff>
    </xdr:from>
    <xdr:ext cx="534377" cy="259045"/>
    <xdr:sp macro="" textlink="">
      <xdr:nvSpPr>
        <xdr:cNvPr id="373" name="テキスト ボックス 372"/>
        <xdr:cNvSpPr txBox="1"/>
      </xdr:nvSpPr>
      <xdr:spPr>
        <a:xfrm>
          <a:off x="9372111" y="95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159023</xdr:rowOff>
    </xdr:from>
    <xdr:to>
      <xdr:col>46</xdr:col>
      <xdr:colOff>38100</xdr:colOff>
      <xdr:row>57</xdr:row>
      <xdr:rowOff>89173</xdr:rowOff>
    </xdr:to>
    <xdr:sp macro="" textlink="">
      <xdr:nvSpPr>
        <xdr:cNvPr id="374" name="楕円 373"/>
        <xdr:cNvSpPr/>
      </xdr:nvSpPr>
      <xdr:spPr>
        <a:xfrm>
          <a:off x="8699500" y="97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105700</xdr:rowOff>
    </xdr:from>
    <xdr:ext cx="534377" cy="259045"/>
    <xdr:sp macro="" textlink="">
      <xdr:nvSpPr>
        <xdr:cNvPr id="375" name="テキスト ボックス 374"/>
        <xdr:cNvSpPr txBox="1"/>
      </xdr:nvSpPr>
      <xdr:spPr>
        <a:xfrm>
          <a:off x="8483111" y="95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29045</xdr:rowOff>
    </xdr:from>
    <xdr:to>
      <xdr:col>41</xdr:col>
      <xdr:colOff>101600</xdr:colOff>
      <xdr:row>57</xdr:row>
      <xdr:rowOff>130645</xdr:rowOff>
    </xdr:to>
    <xdr:sp macro="" textlink="">
      <xdr:nvSpPr>
        <xdr:cNvPr id="376" name="楕円 375"/>
        <xdr:cNvSpPr/>
      </xdr:nvSpPr>
      <xdr:spPr>
        <a:xfrm>
          <a:off x="7810500" y="98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147172</xdr:rowOff>
    </xdr:from>
    <xdr:ext cx="534377" cy="259045"/>
    <xdr:sp macro="" textlink="">
      <xdr:nvSpPr>
        <xdr:cNvPr id="377" name="テキスト ボックス 376"/>
        <xdr:cNvSpPr txBox="1"/>
      </xdr:nvSpPr>
      <xdr:spPr>
        <a:xfrm>
          <a:off x="7594111" y="95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59548</xdr:rowOff>
    </xdr:from>
    <xdr:to>
      <xdr:col>36</xdr:col>
      <xdr:colOff>165100</xdr:colOff>
      <xdr:row>57</xdr:row>
      <xdr:rowOff>161148</xdr:rowOff>
    </xdr:to>
    <xdr:sp macro="" textlink="">
      <xdr:nvSpPr>
        <xdr:cNvPr id="378" name="楕円 377"/>
        <xdr:cNvSpPr/>
      </xdr:nvSpPr>
      <xdr:spPr>
        <a:xfrm>
          <a:off x="6921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6225</xdr:rowOff>
    </xdr:from>
    <xdr:ext cx="534377" cy="259045"/>
    <xdr:sp macro="" textlink="">
      <xdr:nvSpPr>
        <xdr:cNvPr id="379" name="テキスト ボックス 378"/>
        <xdr:cNvSpPr txBox="1"/>
      </xdr:nvSpPr>
      <xdr:spPr>
        <a:xfrm>
          <a:off x="6705111" y="96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65531</xdr:rowOff>
    </xdr:from>
    <xdr:to>
      <xdr:col>55</xdr:col>
      <xdr:colOff>0</xdr:colOff>
      <xdr:row>78</xdr:row>
      <xdr:rowOff>160125</xdr:rowOff>
    </xdr:to>
    <xdr:cxnSp macro="">
      <xdr:nvCxnSpPr>
        <xdr:cNvPr id="408" name="直線コネクタ 407"/>
        <xdr:cNvCxnSpPr/>
      </xdr:nvCxnSpPr>
      <xdr:spPr>
        <a:xfrm flipV="1">
          <a:off x="9639300" y="13438631"/>
          <a:ext cx="838200" cy="9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28393</xdr:rowOff>
    </xdr:from>
    <xdr:ext cx="534377" cy="259045"/>
    <xdr:sp macro="" textlink="">
      <xdr:nvSpPr>
        <xdr:cNvPr id="409" name="商工費平均値テキスト"/>
        <xdr:cNvSpPr txBox="1"/>
      </xdr:nvSpPr>
      <xdr:spPr>
        <a:xfrm>
          <a:off x="10528300" y="13401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149081</xdr:rowOff>
    </xdr:from>
    <xdr:to>
      <xdr:col>50</xdr:col>
      <xdr:colOff>114300</xdr:colOff>
      <xdr:row>78</xdr:row>
      <xdr:rowOff>160125</xdr:rowOff>
    </xdr:to>
    <xdr:cxnSp macro="">
      <xdr:nvCxnSpPr>
        <xdr:cNvPr id="411" name="直線コネクタ 410"/>
        <xdr:cNvCxnSpPr/>
      </xdr:nvCxnSpPr>
      <xdr:spPr>
        <a:xfrm>
          <a:off x="8750300" y="13522181"/>
          <a:ext cx="8890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138626</xdr:rowOff>
    </xdr:from>
    <xdr:to>
      <xdr:col>45</xdr:col>
      <xdr:colOff>177800</xdr:colOff>
      <xdr:row>78</xdr:row>
      <xdr:rowOff>149081</xdr:rowOff>
    </xdr:to>
    <xdr:cxnSp macro="">
      <xdr:nvCxnSpPr>
        <xdr:cNvPr id="414" name="直線コネクタ 413"/>
        <xdr:cNvCxnSpPr/>
      </xdr:nvCxnSpPr>
      <xdr:spPr>
        <a:xfrm>
          <a:off x="7861300" y="13511726"/>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122917</xdr:rowOff>
    </xdr:from>
    <xdr:to>
      <xdr:col>41</xdr:col>
      <xdr:colOff>50800</xdr:colOff>
      <xdr:row>78</xdr:row>
      <xdr:rowOff>138626</xdr:rowOff>
    </xdr:to>
    <xdr:cxnSp macro="">
      <xdr:nvCxnSpPr>
        <xdr:cNvPr id="417" name="直線コネクタ 416"/>
        <xdr:cNvCxnSpPr/>
      </xdr:nvCxnSpPr>
      <xdr:spPr>
        <a:xfrm>
          <a:off x="6972300" y="13496017"/>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14731</xdr:rowOff>
    </xdr:from>
    <xdr:to>
      <xdr:col>55</xdr:col>
      <xdr:colOff>50800</xdr:colOff>
      <xdr:row>78</xdr:row>
      <xdr:rowOff>116331</xdr:rowOff>
    </xdr:to>
    <xdr:sp macro="" textlink="">
      <xdr:nvSpPr>
        <xdr:cNvPr id="427" name="楕円 426"/>
        <xdr:cNvSpPr/>
      </xdr:nvSpPr>
      <xdr:spPr>
        <a:xfrm>
          <a:off x="10426700" y="133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37608</xdr:rowOff>
    </xdr:from>
    <xdr:ext cx="534377" cy="259045"/>
    <xdr:sp macro="" textlink="">
      <xdr:nvSpPr>
        <xdr:cNvPr id="428" name="商工費該当値テキスト"/>
        <xdr:cNvSpPr txBox="1"/>
      </xdr:nvSpPr>
      <xdr:spPr>
        <a:xfrm>
          <a:off x="10528300" y="132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109325</xdr:rowOff>
    </xdr:from>
    <xdr:to>
      <xdr:col>50</xdr:col>
      <xdr:colOff>165100</xdr:colOff>
      <xdr:row>79</xdr:row>
      <xdr:rowOff>39475</xdr:rowOff>
    </xdr:to>
    <xdr:sp macro="" textlink="">
      <xdr:nvSpPr>
        <xdr:cNvPr id="429" name="楕円 428"/>
        <xdr:cNvSpPr/>
      </xdr:nvSpPr>
      <xdr:spPr>
        <a:xfrm>
          <a:off x="9588500" y="134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30602</xdr:rowOff>
    </xdr:from>
    <xdr:ext cx="534377" cy="259045"/>
    <xdr:sp macro="" textlink="">
      <xdr:nvSpPr>
        <xdr:cNvPr id="430" name="テキスト ボックス 429"/>
        <xdr:cNvSpPr txBox="1"/>
      </xdr:nvSpPr>
      <xdr:spPr>
        <a:xfrm>
          <a:off x="9372111" y="135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98281</xdr:rowOff>
    </xdr:from>
    <xdr:to>
      <xdr:col>46</xdr:col>
      <xdr:colOff>38100</xdr:colOff>
      <xdr:row>79</xdr:row>
      <xdr:rowOff>28431</xdr:rowOff>
    </xdr:to>
    <xdr:sp macro="" textlink="">
      <xdr:nvSpPr>
        <xdr:cNvPr id="431" name="楕円 430"/>
        <xdr:cNvSpPr/>
      </xdr:nvSpPr>
      <xdr:spPr>
        <a:xfrm>
          <a:off x="8699500" y="134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44958</xdr:rowOff>
    </xdr:from>
    <xdr:ext cx="534377" cy="259045"/>
    <xdr:sp macro="" textlink="">
      <xdr:nvSpPr>
        <xdr:cNvPr id="432" name="テキスト ボックス 431"/>
        <xdr:cNvSpPr txBox="1"/>
      </xdr:nvSpPr>
      <xdr:spPr>
        <a:xfrm>
          <a:off x="8483111" y="132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87826</xdr:rowOff>
    </xdr:from>
    <xdr:to>
      <xdr:col>41</xdr:col>
      <xdr:colOff>101600</xdr:colOff>
      <xdr:row>79</xdr:row>
      <xdr:rowOff>17976</xdr:rowOff>
    </xdr:to>
    <xdr:sp macro="" textlink="">
      <xdr:nvSpPr>
        <xdr:cNvPr id="433" name="楕円 432"/>
        <xdr:cNvSpPr/>
      </xdr:nvSpPr>
      <xdr:spPr>
        <a:xfrm>
          <a:off x="7810500" y="134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34503</xdr:rowOff>
    </xdr:from>
    <xdr:ext cx="534377" cy="259045"/>
    <xdr:sp macro="" textlink="">
      <xdr:nvSpPr>
        <xdr:cNvPr id="434" name="テキスト ボックス 433"/>
        <xdr:cNvSpPr txBox="1"/>
      </xdr:nvSpPr>
      <xdr:spPr>
        <a:xfrm>
          <a:off x="7594111" y="132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72117</xdr:rowOff>
    </xdr:from>
    <xdr:to>
      <xdr:col>36</xdr:col>
      <xdr:colOff>165100</xdr:colOff>
      <xdr:row>79</xdr:row>
      <xdr:rowOff>2267</xdr:rowOff>
    </xdr:to>
    <xdr:sp macro="" textlink="">
      <xdr:nvSpPr>
        <xdr:cNvPr id="435" name="楕円 434"/>
        <xdr:cNvSpPr/>
      </xdr:nvSpPr>
      <xdr:spPr>
        <a:xfrm>
          <a:off x="6921500" y="134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18794</xdr:rowOff>
    </xdr:from>
    <xdr:ext cx="534377" cy="259045"/>
    <xdr:sp macro="" textlink="">
      <xdr:nvSpPr>
        <xdr:cNvPr id="436" name="テキスト ボックス 435"/>
        <xdr:cNvSpPr txBox="1"/>
      </xdr:nvSpPr>
      <xdr:spPr>
        <a:xfrm>
          <a:off x="6705111" y="1322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1626</xdr:rowOff>
    </xdr:from>
    <xdr:to>
      <xdr:col>55</xdr:col>
      <xdr:colOff>0</xdr:colOff>
      <xdr:row>96</xdr:row>
      <xdr:rowOff>53387</xdr:rowOff>
    </xdr:to>
    <xdr:cxnSp macro="">
      <xdr:nvCxnSpPr>
        <xdr:cNvPr id="467" name="直線コネクタ 466"/>
        <xdr:cNvCxnSpPr/>
      </xdr:nvCxnSpPr>
      <xdr:spPr>
        <a:xfrm>
          <a:off x="9639300" y="16460826"/>
          <a:ext cx="8382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1626</xdr:rowOff>
    </xdr:from>
    <xdr:to>
      <xdr:col>50</xdr:col>
      <xdr:colOff>114300</xdr:colOff>
      <xdr:row>96</xdr:row>
      <xdr:rowOff>66821</xdr:rowOff>
    </xdr:to>
    <xdr:cxnSp macro="">
      <xdr:nvCxnSpPr>
        <xdr:cNvPr id="470" name="直線コネクタ 469"/>
        <xdr:cNvCxnSpPr/>
      </xdr:nvCxnSpPr>
      <xdr:spPr>
        <a:xfrm flipV="1">
          <a:off x="8750300" y="16460826"/>
          <a:ext cx="889000" cy="6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66821</xdr:rowOff>
    </xdr:from>
    <xdr:to>
      <xdr:col>45</xdr:col>
      <xdr:colOff>177800</xdr:colOff>
      <xdr:row>96</xdr:row>
      <xdr:rowOff>82734</xdr:rowOff>
    </xdr:to>
    <xdr:cxnSp macro="">
      <xdr:nvCxnSpPr>
        <xdr:cNvPr id="473" name="直線コネクタ 472"/>
        <xdr:cNvCxnSpPr/>
      </xdr:nvCxnSpPr>
      <xdr:spPr>
        <a:xfrm flipV="1">
          <a:off x="7861300" y="16526021"/>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82734</xdr:rowOff>
    </xdr:from>
    <xdr:to>
      <xdr:col>41</xdr:col>
      <xdr:colOff>50800</xdr:colOff>
      <xdr:row>96</xdr:row>
      <xdr:rowOff>109024</xdr:rowOff>
    </xdr:to>
    <xdr:cxnSp macro="">
      <xdr:nvCxnSpPr>
        <xdr:cNvPr id="476" name="直線コネクタ 475"/>
        <xdr:cNvCxnSpPr/>
      </xdr:nvCxnSpPr>
      <xdr:spPr>
        <a:xfrm flipV="1">
          <a:off x="6972300" y="16541934"/>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2587</xdr:rowOff>
    </xdr:from>
    <xdr:to>
      <xdr:col>55</xdr:col>
      <xdr:colOff>50800</xdr:colOff>
      <xdr:row>96</xdr:row>
      <xdr:rowOff>104187</xdr:rowOff>
    </xdr:to>
    <xdr:sp macro="" textlink="">
      <xdr:nvSpPr>
        <xdr:cNvPr id="486" name="楕円 485"/>
        <xdr:cNvSpPr/>
      </xdr:nvSpPr>
      <xdr:spPr>
        <a:xfrm>
          <a:off x="10426700" y="164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152464</xdr:rowOff>
    </xdr:from>
    <xdr:ext cx="534377" cy="259045"/>
    <xdr:sp macro="" textlink="">
      <xdr:nvSpPr>
        <xdr:cNvPr id="487" name="土木費該当値テキスト"/>
        <xdr:cNvSpPr txBox="1"/>
      </xdr:nvSpPr>
      <xdr:spPr>
        <a:xfrm>
          <a:off x="10528300" y="164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122276</xdr:rowOff>
    </xdr:from>
    <xdr:to>
      <xdr:col>50</xdr:col>
      <xdr:colOff>165100</xdr:colOff>
      <xdr:row>96</xdr:row>
      <xdr:rowOff>52426</xdr:rowOff>
    </xdr:to>
    <xdr:sp macro="" textlink="">
      <xdr:nvSpPr>
        <xdr:cNvPr id="488" name="楕円 487"/>
        <xdr:cNvSpPr/>
      </xdr:nvSpPr>
      <xdr:spPr>
        <a:xfrm>
          <a:off x="9588500" y="164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43553</xdr:rowOff>
    </xdr:from>
    <xdr:ext cx="534377" cy="259045"/>
    <xdr:sp macro="" textlink="">
      <xdr:nvSpPr>
        <xdr:cNvPr id="489" name="テキスト ボックス 488"/>
        <xdr:cNvSpPr txBox="1"/>
      </xdr:nvSpPr>
      <xdr:spPr>
        <a:xfrm>
          <a:off x="9372111" y="165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16021</xdr:rowOff>
    </xdr:from>
    <xdr:to>
      <xdr:col>46</xdr:col>
      <xdr:colOff>38100</xdr:colOff>
      <xdr:row>96</xdr:row>
      <xdr:rowOff>117621</xdr:rowOff>
    </xdr:to>
    <xdr:sp macro="" textlink="">
      <xdr:nvSpPr>
        <xdr:cNvPr id="490" name="楕円 489"/>
        <xdr:cNvSpPr/>
      </xdr:nvSpPr>
      <xdr:spPr>
        <a:xfrm>
          <a:off x="8699500" y="164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108748</xdr:rowOff>
    </xdr:from>
    <xdr:ext cx="534377" cy="259045"/>
    <xdr:sp macro="" textlink="">
      <xdr:nvSpPr>
        <xdr:cNvPr id="491" name="テキスト ボックス 490"/>
        <xdr:cNvSpPr txBox="1"/>
      </xdr:nvSpPr>
      <xdr:spPr>
        <a:xfrm>
          <a:off x="8483111" y="165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31934</xdr:rowOff>
    </xdr:from>
    <xdr:to>
      <xdr:col>41</xdr:col>
      <xdr:colOff>101600</xdr:colOff>
      <xdr:row>96</xdr:row>
      <xdr:rowOff>133534</xdr:rowOff>
    </xdr:to>
    <xdr:sp macro="" textlink="">
      <xdr:nvSpPr>
        <xdr:cNvPr id="492" name="楕円 491"/>
        <xdr:cNvSpPr/>
      </xdr:nvSpPr>
      <xdr:spPr>
        <a:xfrm>
          <a:off x="7810500" y="164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124661</xdr:rowOff>
    </xdr:from>
    <xdr:ext cx="534377" cy="259045"/>
    <xdr:sp macro="" textlink="">
      <xdr:nvSpPr>
        <xdr:cNvPr id="493" name="テキスト ボックス 492"/>
        <xdr:cNvSpPr txBox="1"/>
      </xdr:nvSpPr>
      <xdr:spPr>
        <a:xfrm>
          <a:off x="7594111" y="165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58224</xdr:rowOff>
    </xdr:from>
    <xdr:to>
      <xdr:col>36</xdr:col>
      <xdr:colOff>165100</xdr:colOff>
      <xdr:row>96</xdr:row>
      <xdr:rowOff>159824</xdr:rowOff>
    </xdr:to>
    <xdr:sp macro="" textlink="">
      <xdr:nvSpPr>
        <xdr:cNvPr id="494" name="楕円 493"/>
        <xdr:cNvSpPr/>
      </xdr:nvSpPr>
      <xdr:spPr>
        <a:xfrm>
          <a:off x="6921500" y="165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150951</xdr:rowOff>
    </xdr:from>
    <xdr:ext cx="534377" cy="259045"/>
    <xdr:sp macro="" textlink="">
      <xdr:nvSpPr>
        <xdr:cNvPr id="495" name="テキスト ボックス 494"/>
        <xdr:cNvSpPr txBox="1"/>
      </xdr:nvSpPr>
      <xdr:spPr>
        <a:xfrm>
          <a:off x="6705111" y="166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98715</xdr:rowOff>
    </xdr:from>
    <xdr:to>
      <xdr:col>85</xdr:col>
      <xdr:colOff>127000</xdr:colOff>
      <xdr:row>37</xdr:row>
      <xdr:rowOff>56392</xdr:rowOff>
    </xdr:to>
    <xdr:cxnSp macro="">
      <xdr:nvCxnSpPr>
        <xdr:cNvPr id="527" name="直線コネクタ 526"/>
        <xdr:cNvCxnSpPr/>
      </xdr:nvCxnSpPr>
      <xdr:spPr>
        <a:xfrm>
          <a:off x="15481300" y="5928015"/>
          <a:ext cx="838200" cy="4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148158</xdr:rowOff>
    </xdr:from>
    <xdr:to>
      <xdr:col>81</xdr:col>
      <xdr:colOff>50800</xdr:colOff>
      <xdr:row>34</xdr:row>
      <xdr:rowOff>98715</xdr:rowOff>
    </xdr:to>
    <xdr:cxnSp macro="">
      <xdr:nvCxnSpPr>
        <xdr:cNvPr id="530" name="直線コネクタ 529"/>
        <xdr:cNvCxnSpPr/>
      </xdr:nvCxnSpPr>
      <xdr:spPr>
        <a:xfrm>
          <a:off x="14592300" y="5806008"/>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105144</xdr:rowOff>
    </xdr:from>
    <xdr:ext cx="534377" cy="259045"/>
    <xdr:sp macro="" textlink="">
      <xdr:nvSpPr>
        <xdr:cNvPr id="532" name="テキスト ボックス 531"/>
        <xdr:cNvSpPr txBox="1"/>
      </xdr:nvSpPr>
      <xdr:spPr>
        <a:xfrm>
          <a:off x="15214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148158</xdr:rowOff>
    </xdr:from>
    <xdr:to>
      <xdr:col>76</xdr:col>
      <xdr:colOff>114300</xdr:colOff>
      <xdr:row>37</xdr:row>
      <xdr:rowOff>60898</xdr:rowOff>
    </xdr:to>
    <xdr:cxnSp macro="">
      <xdr:nvCxnSpPr>
        <xdr:cNvPr id="533" name="直線コネクタ 532"/>
        <xdr:cNvCxnSpPr/>
      </xdr:nvCxnSpPr>
      <xdr:spPr>
        <a:xfrm flipV="1">
          <a:off x="13703300" y="5806008"/>
          <a:ext cx="889000" cy="59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53709</xdr:rowOff>
    </xdr:from>
    <xdr:ext cx="534377" cy="259045"/>
    <xdr:sp macro="" textlink="">
      <xdr:nvSpPr>
        <xdr:cNvPr id="535" name="テキスト ボックス 534"/>
        <xdr:cNvSpPr txBox="1"/>
      </xdr:nvSpPr>
      <xdr:spPr>
        <a:xfrm>
          <a:off x="14325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60898</xdr:rowOff>
    </xdr:from>
    <xdr:to>
      <xdr:col>71</xdr:col>
      <xdr:colOff>177800</xdr:colOff>
      <xdr:row>37</xdr:row>
      <xdr:rowOff>143390</xdr:rowOff>
    </xdr:to>
    <xdr:cxnSp macro="">
      <xdr:nvCxnSpPr>
        <xdr:cNvPr id="536" name="直線コネクタ 535"/>
        <xdr:cNvCxnSpPr/>
      </xdr:nvCxnSpPr>
      <xdr:spPr>
        <a:xfrm flipV="1">
          <a:off x="12814300" y="6404548"/>
          <a:ext cx="889000" cy="8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5592</xdr:rowOff>
    </xdr:from>
    <xdr:to>
      <xdr:col>85</xdr:col>
      <xdr:colOff>177800</xdr:colOff>
      <xdr:row>37</xdr:row>
      <xdr:rowOff>107192</xdr:rowOff>
    </xdr:to>
    <xdr:sp macro="" textlink="">
      <xdr:nvSpPr>
        <xdr:cNvPr id="546" name="楕円 545"/>
        <xdr:cNvSpPr/>
      </xdr:nvSpPr>
      <xdr:spPr>
        <a:xfrm>
          <a:off x="16268700" y="63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155469</xdr:rowOff>
    </xdr:from>
    <xdr:ext cx="534377" cy="259045"/>
    <xdr:sp macro="" textlink="">
      <xdr:nvSpPr>
        <xdr:cNvPr id="547" name="消防費該当値テキスト"/>
        <xdr:cNvSpPr txBox="1"/>
      </xdr:nvSpPr>
      <xdr:spPr>
        <a:xfrm>
          <a:off x="16370300" y="632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47915</xdr:rowOff>
    </xdr:from>
    <xdr:to>
      <xdr:col>81</xdr:col>
      <xdr:colOff>101600</xdr:colOff>
      <xdr:row>34</xdr:row>
      <xdr:rowOff>149515</xdr:rowOff>
    </xdr:to>
    <xdr:sp macro="" textlink="">
      <xdr:nvSpPr>
        <xdr:cNvPr id="548" name="楕円 547"/>
        <xdr:cNvSpPr/>
      </xdr:nvSpPr>
      <xdr:spPr>
        <a:xfrm>
          <a:off x="15430500" y="58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166042</xdr:rowOff>
    </xdr:from>
    <xdr:ext cx="534377" cy="259045"/>
    <xdr:sp macro="" textlink="">
      <xdr:nvSpPr>
        <xdr:cNvPr id="549" name="テキスト ボックス 548"/>
        <xdr:cNvSpPr txBox="1"/>
      </xdr:nvSpPr>
      <xdr:spPr>
        <a:xfrm>
          <a:off x="15214111" y="56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97358</xdr:rowOff>
    </xdr:from>
    <xdr:to>
      <xdr:col>76</xdr:col>
      <xdr:colOff>165100</xdr:colOff>
      <xdr:row>34</xdr:row>
      <xdr:rowOff>27508</xdr:rowOff>
    </xdr:to>
    <xdr:sp macro="" textlink="">
      <xdr:nvSpPr>
        <xdr:cNvPr id="550" name="楕円 549"/>
        <xdr:cNvSpPr/>
      </xdr:nvSpPr>
      <xdr:spPr>
        <a:xfrm>
          <a:off x="14541500" y="57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44035</xdr:rowOff>
    </xdr:from>
    <xdr:ext cx="534377" cy="259045"/>
    <xdr:sp macro="" textlink="">
      <xdr:nvSpPr>
        <xdr:cNvPr id="551" name="テキスト ボックス 550"/>
        <xdr:cNvSpPr txBox="1"/>
      </xdr:nvSpPr>
      <xdr:spPr>
        <a:xfrm>
          <a:off x="14325111" y="55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10098</xdr:rowOff>
    </xdr:from>
    <xdr:to>
      <xdr:col>72</xdr:col>
      <xdr:colOff>38100</xdr:colOff>
      <xdr:row>37</xdr:row>
      <xdr:rowOff>111698</xdr:rowOff>
    </xdr:to>
    <xdr:sp macro="" textlink="">
      <xdr:nvSpPr>
        <xdr:cNvPr id="552" name="楕円 551"/>
        <xdr:cNvSpPr/>
      </xdr:nvSpPr>
      <xdr:spPr>
        <a:xfrm>
          <a:off x="13652500" y="63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102825</xdr:rowOff>
    </xdr:from>
    <xdr:ext cx="534377" cy="259045"/>
    <xdr:sp macro="" textlink="">
      <xdr:nvSpPr>
        <xdr:cNvPr id="553" name="テキスト ボックス 552"/>
        <xdr:cNvSpPr txBox="1"/>
      </xdr:nvSpPr>
      <xdr:spPr>
        <a:xfrm>
          <a:off x="13436111" y="64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92590</xdr:rowOff>
    </xdr:from>
    <xdr:to>
      <xdr:col>67</xdr:col>
      <xdr:colOff>101600</xdr:colOff>
      <xdr:row>38</xdr:row>
      <xdr:rowOff>22740</xdr:rowOff>
    </xdr:to>
    <xdr:sp macro="" textlink="">
      <xdr:nvSpPr>
        <xdr:cNvPr id="554" name="楕円 553"/>
        <xdr:cNvSpPr/>
      </xdr:nvSpPr>
      <xdr:spPr>
        <a:xfrm>
          <a:off x="12763500" y="64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13867</xdr:rowOff>
    </xdr:from>
    <xdr:ext cx="534377" cy="259045"/>
    <xdr:sp macro="" textlink="">
      <xdr:nvSpPr>
        <xdr:cNvPr id="555" name="テキスト ボックス 554"/>
        <xdr:cNvSpPr txBox="1"/>
      </xdr:nvSpPr>
      <xdr:spPr>
        <a:xfrm>
          <a:off x="12547111" y="65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73990</xdr:rowOff>
    </xdr:from>
    <xdr:to>
      <xdr:col>85</xdr:col>
      <xdr:colOff>127000</xdr:colOff>
      <xdr:row>57</xdr:row>
      <xdr:rowOff>84595</xdr:rowOff>
    </xdr:to>
    <xdr:cxnSp macro="">
      <xdr:nvCxnSpPr>
        <xdr:cNvPr id="585" name="直線コネクタ 584"/>
        <xdr:cNvCxnSpPr/>
      </xdr:nvCxnSpPr>
      <xdr:spPr>
        <a:xfrm>
          <a:off x="15481300" y="9846640"/>
          <a:ext cx="8382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73990</xdr:rowOff>
    </xdr:from>
    <xdr:to>
      <xdr:col>81</xdr:col>
      <xdr:colOff>50800</xdr:colOff>
      <xdr:row>58</xdr:row>
      <xdr:rowOff>41046</xdr:rowOff>
    </xdr:to>
    <xdr:cxnSp macro="">
      <xdr:nvCxnSpPr>
        <xdr:cNvPr id="588" name="直線コネクタ 587"/>
        <xdr:cNvCxnSpPr/>
      </xdr:nvCxnSpPr>
      <xdr:spPr>
        <a:xfrm flipV="1">
          <a:off x="14592300" y="9846640"/>
          <a:ext cx="889000" cy="1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118478</xdr:rowOff>
    </xdr:from>
    <xdr:to>
      <xdr:col>76</xdr:col>
      <xdr:colOff>114300</xdr:colOff>
      <xdr:row>58</xdr:row>
      <xdr:rowOff>41046</xdr:rowOff>
    </xdr:to>
    <xdr:cxnSp macro="">
      <xdr:nvCxnSpPr>
        <xdr:cNvPr id="591" name="直線コネクタ 590"/>
        <xdr:cNvCxnSpPr/>
      </xdr:nvCxnSpPr>
      <xdr:spPr>
        <a:xfrm>
          <a:off x="13703300" y="9891128"/>
          <a:ext cx="889000" cy="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118478</xdr:rowOff>
    </xdr:from>
    <xdr:to>
      <xdr:col>71</xdr:col>
      <xdr:colOff>177800</xdr:colOff>
      <xdr:row>58</xdr:row>
      <xdr:rowOff>69228</xdr:rowOff>
    </xdr:to>
    <xdr:cxnSp macro="">
      <xdr:nvCxnSpPr>
        <xdr:cNvPr id="594" name="直線コネクタ 593"/>
        <xdr:cNvCxnSpPr/>
      </xdr:nvCxnSpPr>
      <xdr:spPr>
        <a:xfrm flipV="1">
          <a:off x="12814300" y="9891128"/>
          <a:ext cx="889000" cy="1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33795</xdr:rowOff>
    </xdr:from>
    <xdr:to>
      <xdr:col>85</xdr:col>
      <xdr:colOff>177800</xdr:colOff>
      <xdr:row>57</xdr:row>
      <xdr:rowOff>135395</xdr:rowOff>
    </xdr:to>
    <xdr:sp macro="" textlink="">
      <xdr:nvSpPr>
        <xdr:cNvPr id="604" name="楕円 603"/>
        <xdr:cNvSpPr/>
      </xdr:nvSpPr>
      <xdr:spPr>
        <a:xfrm>
          <a:off x="16268700" y="98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12222</xdr:rowOff>
    </xdr:from>
    <xdr:ext cx="534377" cy="259045"/>
    <xdr:sp macro="" textlink="">
      <xdr:nvSpPr>
        <xdr:cNvPr id="605" name="教育費該当値テキスト"/>
        <xdr:cNvSpPr txBox="1"/>
      </xdr:nvSpPr>
      <xdr:spPr>
        <a:xfrm>
          <a:off x="16370300" y="97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23190</xdr:rowOff>
    </xdr:from>
    <xdr:to>
      <xdr:col>81</xdr:col>
      <xdr:colOff>101600</xdr:colOff>
      <xdr:row>57</xdr:row>
      <xdr:rowOff>124790</xdr:rowOff>
    </xdr:to>
    <xdr:sp macro="" textlink="">
      <xdr:nvSpPr>
        <xdr:cNvPr id="606" name="楕円 605"/>
        <xdr:cNvSpPr/>
      </xdr:nvSpPr>
      <xdr:spPr>
        <a:xfrm>
          <a:off x="15430500" y="97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115917</xdr:rowOff>
    </xdr:from>
    <xdr:ext cx="534377" cy="259045"/>
    <xdr:sp macro="" textlink="">
      <xdr:nvSpPr>
        <xdr:cNvPr id="607" name="テキスト ボックス 606"/>
        <xdr:cNvSpPr txBox="1"/>
      </xdr:nvSpPr>
      <xdr:spPr>
        <a:xfrm>
          <a:off x="15214111" y="98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161696</xdr:rowOff>
    </xdr:from>
    <xdr:to>
      <xdr:col>76</xdr:col>
      <xdr:colOff>165100</xdr:colOff>
      <xdr:row>58</xdr:row>
      <xdr:rowOff>91846</xdr:rowOff>
    </xdr:to>
    <xdr:sp macro="" textlink="">
      <xdr:nvSpPr>
        <xdr:cNvPr id="608" name="楕円 607"/>
        <xdr:cNvSpPr/>
      </xdr:nvSpPr>
      <xdr:spPr>
        <a:xfrm>
          <a:off x="14541500" y="99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82973</xdr:rowOff>
    </xdr:from>
    <xdr:ext cx="534377" cy="259045"/>
    <xdr:sp macro="" textlink="">
      <xdr:nvSpPr>
        <xdr:cNvPr id="609" name="テキスト ボックス 608"/>
        <xdr:cNvSpPr txBox="1"/>
      </xdr:nvSpPr>
      <xdr:spPr>
        <a:xfrm>
          <a:off x="14325111" y="100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67678</xdr:rowOff>
    </xdr:from>
    <xdr:to>
      <xdr:col>72</xdr:col>
      <xdr:colOff>38100</xdr:colOff>
      <xdr:row>57</xdr:row>
      <xdr:rowOff>169278</xdr:rowOff>
    </xdr:to>
    <xdr:sp macro="" textlink="">
      <xdr:nvSpPr>
        <xdr:cNvPr id="610" name="楕円 609"/>
        <xdr:cNvSpPr/>
      </xdr:nvSpPr>
      <xdr:spPr>
        <a:xfrm>
          <a:off x="13652500" y="98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160405</xdr:rowOff>
    </xdr:from>
    <xdr:ext cx="534377" cy="259045"/>
    <xdr:sp macro="" textlink="">
      <xdr:nvSpPr>
        <xdr:cNvPr id="611" name="テキスト ボックス 610"/>
        <xdr:cNvSpPr txBox="1"/>
      </xdr:nvSpPr>
      <xdr:spPr>
        <a:xfrm>
          <a:off x="13436111" y="99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18428</xdr:rowOff>
    </xdr:from>
    <xdr:to>
      <xdr:col>67</xdr:col>
      <xdr:colOff>101600</xdr:colOff>
      <xdr:row>58</xdr:row>
      <xdr:rowOff>120028</xdr:rowOff>
    </xdr:to>
    <xdr:sp macro="" textlink="">
      <xdr:nvSpPr>
        <xdr:cNvPr id="612" name="楕円 611"/>
        <xdr:cNvSpPr/>
      </xdr:nvSpPr>
      <xdr:spPr>
        <a:xfrm>
          <a:off x="12763500" y="99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111155</xdr:rowOff>
    </xdr:from>
    <xdr:ext cx="534377" cy="259045"/>
    <xdr:sp macro="" textlink="">
      <xdr:nvSpPr>
        <xdr:cNvPr id="613" name="テキスト ボックス 612"/>
        <xdr:cNvSpPr txBox="1"/>
      </xdr:nvSpPr>
      <xdr:spPr>
        <a:xfrm>
          <a:off x="12547111" y="100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88264</xdr:rowOff>
    </xdr:from>
    <xdr:to>
      <xdr:col>85</xdr:col>
      <xdr:colOff>127000</xdr:colOff>
      <xdr:row>79</xdr:row>
      <xdr:rowOff>98617</xdr:rowOff>
    </xdr:to>
    <xdr:cxnSp macro="">
      <xdr:nvCxnSpPr>
        <xdr:cNvPr id="644" name="直線コネクタ 643"/>
        <xdr:cNvCxnSpPr/>
      </xdr:nvCxnSpPr>
      <xdr:spPr>
        <a:xfrm flipV="1">
          <a:off x="15481300" y="13632814"/>
          <a:ext cx="8382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97028</xdr:rowOff>
    </xdr:from>
    <xdr:to>
      <xdr:col>81</xdr:col>
      <xdr:colOff>50800</xdr:colOff>
      <xdr:row>79</xdr:row>
      <xdr:rowOff>98617</xdr:rowOff>
    </xdr:to>
    <xdr:cxnSp macro="">
      <xdr:nvCxnSpPr>
        <xdr:cNvPr id="647" name="直線コネクタ 646"/>
        <xdr:cNvCxnSpPr/>
      </xdr:nvCxnSpPr>
      <xdr:spPr>
        <a:xfrm>
          <a:off x="14592300" y="13641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87057</xdr:rowOff>
    </xdr:from>
    <xdr:to>
      <xdr:col>76</xdr:col>
      <xdr:colOff>114300</xdr:colOff>
      <xdr:row>79</xdr:row>
      <xdr:rowOff>97028</xdr:rowOff>
    </xdr:to>
    <xdr:cxnSp macro="">
      <xdr:nvCxnSpPr>
        <xdr:cNvPr id="650" name="直線コネクタ 649"/>
        <xdr:cNvCxnSpPr/>
      </xdr:nvCxnSpPr>
      <xdr:spPr>
        <a:xfrm>
          <a:off x="13703300" y="13631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77553</xdr:rowOff>
    </xdr:from>
    <xdr:to>
      <xdr:col>71</xdr:col>
      <xdr:colOff>177800</xdr:colOff>
      <xdr:row>79</xdr:row>
      <xdr:rowOff>87057</xdr:rowOff>
    </xdr:to>
    <xdr:cxnSp macro="">
      <xdr:nvCxnSpPr>
        <xdr:cNvPr id="653" name="直線コネクタ 652"/>
        <xdr:cNvCxnSpPr/>
      </xdr:nvCxnSpPr>
      <xdr:spPr>
        <a:xfrm>
          <a:off x="12814300" y="1362210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37464</xdr:rowOff>
    </xdr:from>
    <xdr:to>
      <xdr:col>85</xdr:col>
      <xdr:colOff>177800</xdr:colOff>
      <xdr:row>79</xdr:row>
      <xdr:rowOff>139064</xdr:rowOff>
    </xdr:to>
    <xdr:sp macro="" textlink="">
      <xdr:nvSpPr>
        <xdr:cNvPr id="663" name="楕円 662"/>
        <xdr:cNvSpPr/>
      </xdr:nvSpPr>
      <xdr:spPr>
        <a:xfrm>
          <a:off x="16268700" y="13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123841</xdr:rowOff>
    </xdr:from>
    <xdr:ext cx="378565" cy="259045"/>
    <xdr:sp macro="" textlink="">
      <xdr:nvSpPr>
        <xdr:cNvPr id="664" name="災害復旧費該当値テキスト"/>
        <xdr:cNvSpPr txBox="1"/>
      </xdr:nvSpPr>
      <xdr:spPr>
        <a:xfrm>
          <a:off x="16370300" y="1349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47817</xdr:rowOff>
    </xdr:from>
    <xdr:to>
      <xdr:col>81</xdr:col>
      <xdr:colOff>101600</xdr:colOff>
      <xdr:row>79</xdr:row>
      <xdr:rowOff>149417</xdr:rowOff>
    </xdr:to>
    <xdr:sp macro="" textlink="">
      <xdr:nvSpPr>
        <xdr:cNvPr id="665" name="楕円 664"/>
        <xdr:cNvSpPr/>
      </xdr:nvSpPr>
      <xdr:spPr>
        <a:xfrm>
          <a:off x="15430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140544</xdr:rowOff>
    </xdr:from>
    <xdr:ext cx="313932" cy="259045"/>
    <xdr:sp macro="" textlink="">
      <xdr:nvSpPr>
        <xdr:cNvPr id="666" name="テキスト ボックス 665"/>
        <xdr:cNvSpPr txBox="1"/>
      </xdr:nvSpPr>
      <xdr:spPr>
        <a:xfrm>
          <a:off x="15324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46228</xdr:rowOff>
    </xdr:from>
    <xdr:to>
      <xdr:col>76</xdr:col>
      <xdr:colOff>165100</xdr:colOff>
      <xdr:row>79</xdr:row>
      <xdr:rowOff>147828</xdr:rowOff>
    </xdr:to>
    <xdr:sp macro="" textlink="">
      <xdr:nvSpPr>
        <xdr:cNvPr id="667" name="楕円 666"/>
        <xdr:cNvSpPr/>
      </xdr:nvSpPr>
      <xdr:spPr>
        <a:xfrm>
          <a:off x="14541500" y="135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138955</xdr:rowOff>
    </xdr:from>
    <xdr:ext cx="378565" cy="259045"/>
    <xdr:sp macro="" textlink="">
      <xdr:nvSpPr>
        <xdr:cNvPr id="668" name="テキスト ボックス 667"/>
        <xdr:cNvSpPr txBox="1"/>
      </xdr:nvSpPr>
      <xdr:spPr>
        <a:xfrm>
          <a:off x="14403017" y="1368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36257</xdr:rowOff>
    </xdr:from>
    <xdr:to>
      <xdr:col>72</xdr:col>
      <xdr:colOff>38100</xdr:colOff>
      <xdr:row>79</xdr:row>
      <xdr:rowOff>137857</xdr:rowOff>
    </xdr:to>
    <xdr:sp macro="" textlink="">
      <xdr:nvSpPr>
        <xdr:cNvPr id="669" name="楕円 668"/>
        <xdr:cNvSpPr/>
      </xdr:nvSpPr>
      <xdr:spPr>
        <a:xfrm>
          <a:off x="13652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128984</xdr:rowOff>
    </xdr:from>
    <xdr:ext cx="469744" cy="259045"/>
    <xdr:sp macro="" textlink="">
      <xdr:nvSpPr>
        <xdr:cNvPr id="670" name="テキスト ボックス 669"/>
        <xdr:cNvSpPr txBox="1"/>
      </xdr:nvSpPr>
      <xdr:spPr>
        <a:xfrm>
          <a:off x="13468428" y="1367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26753</xdr:rowOff>
    </xdr:from>
    <xdr:to>
      <xdr:col>67</xdr:col>
      <xdr:colOff>101600</xdr:colOff>
      <xdr:row>79</xdr:row>
      <xdr:rowOff>128353</xdr:rowOff>
    </xdr:to>
    <xdr:sp macro="" textlink="">
      <xdr:nvSpPr>
        <xdr:cNvPr id="671" name="楕円 670"/>
        <xdr:cNvSpPr/>
      </xdr:nvSpPr>
      <xdr:spPr>
        <a:xfrm>
          <a:off x="12763500" y="13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119480</xdr:rowOff>
    </xdr:from>
    <xdr:ext cx="469744" cy="259045"/>
    <xdr:sp macro="" textlink="">
      <xdr:nvSpPr>
        <xdr:cNvPr id="672" name="テキスト ボックス 671"/>
        <xdr:cNvSpPr txBox="1"/>
      </xdr:nvSpPr>
      <xdr:spPr>
        <a:xfrm>
          <a:off x="12579428" y="136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130273</xdr:rowOff>
    </xdr:from>
    <xdr:to>
      <xdr:col>85</xdr:col>
      <xdr:colOff>127000</xdr:colOff>
      <xdr:row>94</xdr:row>
      <xdr:rowOff>28894</xdr:rowOff>
    </xdr:to>
    <xdr:cxnSp macro="">
      <xdr:nvCxnSpPr>
        <xdr:cNvPr id="703" name="直線コネクタ 702"/>
        <xdr:cNvCxnSpPr/>
      </xdr:nvCxnSpPr>
      <xdr:spPr>
        <a:xfrm>
          <a:off x="15481300" y="16075123"/>
          <a:ext cx="838200" cy="7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4"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130273</xdr:rowOff>
    </xdr:from>
    <xdr:to>
      <xdr:col>81</xdr:col>
      <xdr:colOff>50800</xdr:colOff>
      <xdr:row>93</xdr:row>
      <xdr:rowOff>142084</xdr:rowOff>
    </xdr:to>
    <xdr:cxnSp macro="">
      <xdr:nvCxnSpPr>
        <xdr:cNvPr id="706" name="直線コネクタ 705"/>
        <xdr:cNvCxnSpPr/>
      </xdr:nvCxnSpPr>
      <xdr:spPr>
        <a:xfrm flipV="1">
          <a:off x="14592300" y="1607512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142084</xdr:rowOff>
    </xdr:from>
    <xdr:to>
      <xdr:col>76</xdr:col>
      <xdr:colOff>114300</xdr:colOff>
      <xdr:row>94</xdr:row>
      <xdr:rowOff>17182</xdr:rowOff>
    </xdr:to>
    <xdr:cxnSp macro="">
      <xdr:nvCxnSpPr>
        <xdr:cNvPr id="709" name="直線コネクタ 708"/>
        <xdr:cNvCxnSpPr/>
      </xdr:nvCxnSpPr>
      <xdr:spPr>
        <a:xfrm flipV="1">
          <a:off x="13703300" y="16086934"/>
          <a:ext cx="889000" cy="4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129587</xdr:rowOff>
    </xdr:from>
    <xdr:to>
      <xdr:col>71</xdr:col>
      <xdr:colOff>177800</xdr:colOff>
      <xdr:row>94</xdr:row>
      <xdr:rowOff>17182</xdr:rowOff>
    </xdr:to>
    <xdr:cxnSp macro="">
      <xdr:nvCxnSpPr>
        <xdr:cNvPr id="712" name="直線コネクタ 711"/>
        <xdr:cNvCxnSpPr/>
      </xdr:nvCxnSpPr>
      <xdr:spPr>
        <a:xfrm>
          <a:off x="12814300" y="16074437"/>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149544</xdr:rowOff>
    </xdr:from>
    <xdr:to>
      <xdr:col>85</xdr:col>
      <xdr:colOff>177800</xdr:colOff>
      <xdr:row>94</xdr:row>
      <xdr:rowOff>79694</xdr:rowOff>
    </xdr:to>
    <xdr:sp macro="" textlink="">
      <xdr:nvSpPr>
        <xdr:cNvPr id="722" name="楕円 721"/>
        <xdr:cNvSpPr/>
      </xdr:nvSpPr>
      <xdr:spPr>
        <a:xfrm>
          <a:off x="16268700" y="160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971</xdr:rowOff>
    </xdr:from>
    <xdr:ext cx="534377" cy="259045"/>
    <xdr:sp macro="" textlink="">
      <xdr:nvSpPr>
        <xdr:cNvPr id="723" name="公債費該当値テキスト"/>
        <xdr:cNvSpPr txBox="1"/>
      </xdr:nvSpPr>
      <xdr:spPr>
        <a:xfrm>
          <a:off x="16370300" y="159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79473</xdr:rowOff>
    </xdr:from>
    <xdr:to>
      <xdr:col>81</xdr:col>
      <xdr:colOff>101600</xdr:colOff>
      <xdr:row>94</xdr:row>
      <xdr:rowOff>9623</xdr:rowOff>
    </xdr:to>
    <xdr:sp macro="" textlink="">
      <xdr:nvSpPr>
        <xdr:cNvPr id="724" name="楕円 723"/>
        <xdr:cNvSpPr/>
      </xdr:nvSpPr>
      <xdr:spPr>
        <a:xfrm>
          <a:off x="15430500" y="160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26150</xdr:rowOff>
    </xdr:from>
    <xdr:ext cx="534377" cy="259045"/>
    <xdr:sp macro="" textlink="">
      <xdr:nvSpPr>
        <xdr:cNvPr id="725" name="テキスト ボックス 724"/>
        <xdr:cNvSpPr txBox="1"/>
      </xdr:nvSpPr>
      <xdr:spPr>
        <a:xfrm>
          <a:off x="15214111" y="157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91284</xdr:rowOff>
    </xdr:from>
    <xdr:to>
      <xdr:col>76</xdr:col>
      <xdr:colOff>165100</xdr:colOff>
      <xdr:row>94</xdr:row>
      <xdr:rowOff>21434</xdr:rowOff>
    </xdr:to>
    <xdr:sp macro="" textlink="">
      <xdr:nvSpPr>
        <xdr:cNvPr id="726" name="楕円 725"/>
        <xdr:cNvSpPr/>
      </xdr:nvSpPr>
      <xdr:spPr>
        <a:xfrm>
          <a:off x="14541500" y="160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37961</xdr:rowOff>
    </xdr:from>
    <xdr:ext cx="534377" cy="259045"/>
    <xdr:sp macro="" textlink="">
      <xdr:nvSpPr>
        <xdr:cNvPr id="727" name="テキスト ボックス 726"/>
        <xdr:cNvSpPr txBox="1"/>
      </xdr:nvSpPr>
      <xdr:spPr>
        <a:xfrm>
          <a:off x="14325111" y="1581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137832</xdr:rowOff>
    </xdr:from>
    <xdr:to>
      <xdr:col>72</xdr:col>
      <xdr:colOff>38100</xdr:colOff>
      <xdr:row>94</xdr:row>
      <xdr:rowOff>67982</xdr:rowOff>
    </xdr:to>
    <xdr:sp macro="" textlink="">
      <xdr:nvSpPr>
        <xdr:cNvPr id="728" name="楕円 727"/>
        <xdr:cNvSpPr/>
      </xdr:nvSpPr>
      <xdr:spPr>
        <a:xfrm>
          <a:off x="13652500" y="16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84509</xdr:rowOff>
    </xdr:from>
    <xdr:ext cx="534377" cy="259045"/>
    <xdr:sp macro="" textlink="">
      <xdr:nvSpPr>
        <xdr:cNvPr id="729" name="テキスト ボックス 728"/>
        <xdr:cNvSpPr txBox="1"/>
      </xdr:nvSpPr>
      <xdr:spPr>
        <a:xfrm>
          <a:off x="13436111" y="158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78787</xdr:rowOff>
    </xdr:from>
    <xdr:to>
      <xdr:col>67</xdr:col>
      <xdr:colOff>101600</xdr:colOff>
      <xdr:row>94</xdr:row>
      <xdr:rowOff>8937</xdr:rowOff>
    </xdr:to>
    <xdr:sp macro="" textlink="">
      <xdr:nvSpPr>
        <xdr:cNvPr id="730" name="楕円 729"/>
        <xdr:cNvSpPr/>
      </xdr:nvSpPr>
      <xdr:spPr>
        <a:xfrm>
          <a:off x="12763500" y="160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25464</xdr:rowOff>
    </xdr:from>
    <xdr:ext cx="534377" cy="259045"/>
    <xdr:sp macro="" textlink="">
      <xdr:nvSpPr>
        <xdr:cNvPr id="731" name="テキスト ボックス 730"/>
        <xdr:cNvSpPr txBox="1"/>
      </xdr:nvSpPr>
      <xdr:spPr>
        <a:xfrm>
          <a:off x="12547111" y="157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農林水産業費は、住民一人当たり１０万２，３７２円となっており、類似団体平均と比べ３万１，９７６円、鳥取県平均と比べ７万５４８円一人当たりコストが高くなっている。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近年農林水産業に力を入れていることにより、農林水産関係の補助金が伸びていることが住民一人当たりコストが高い要因である。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商工費は、住民一人当たり３万９，４６７円となっており、前年度に比べ２万４，８２８円高くなっている。これは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大山開山１３００年を見据えた大山参道のにぎわい復活のための複合商業施設建設事業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の実施により普通建設事業費が増加したことが主な要因である。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費は、住民一人当たり２万１，８０１円となっており、前年度に比べ１万４，４５４円低くなっている。平成２８年度実施の大型事業デジタル防災行政無線整備事業の事業完了による普通建設事業費が減少したことが主な要因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前年度と同様に財政調整基金の元金積立ては行わなかったが、基金の有価証券（債券）運用により基金利息が増となったため、財政調整基金の積立額が増となったため、財政調整基金残高の標準財政規模比が前年度と比べ</a:t>
          </a:r>
          <a:r>
            <a:rPr kumimoji="1" lang="en-US" altLang="ja-JP" sz="1000">
              <a:latin typeface="ＭＳ ゴシック" pitchFamily="49" charset="-128"/>
              <a:ea typeface="ＭＳ ゴシック" pitchFamily="49" charset="-128"/>
            </a:rPr>
            <a:t>1.05</a:t>
          </a:r>
          <a:r>
            <a:rPr kumimoji="1" lang="ja-JP" altLang="en-US" sz="1000">
              <a:latin typeface="ＭＳ ゴシック" pitchFamily="49" charset="-128"/>
              <a:ea typeface="ＭＳ ゴシック" pitchFamily="49" charset="-128"/>
            </a:rPr>
            <a:t>％増となっている。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合併算定替措置の縮減により普通交付税は減となったものの、職員給与などの人件費や大雪が少なかったことによる除雪経費など維持補修費の減、過去に借入れた起債償還完了による公債費の減により、前年度と比較し実質収支額が約</a:t>
          </a:r>
          <a:r>
            <a:rPr kumimoji="1" lang="en-US" altLang="ja-JP" sz="1000">
              <a:latin typeface="ＭＳ ゴシック" pitchFamily="49" charset="-128"/>
              <a:ea typeface="ＭＳ ゴシック" pitchFamily="49" charset="-128"/>
            </a:rPr>
            <a:t>3,900</a:t>
          </a:r>
          <a:r>
            <a:rPr kumimoji="1" lang="ja-JP" altLang="en-US" sz="1000">
              <a:latin typeface="ＭＳ ゴシック" pitchFamily="49" charset="-128"/>
              <a:ea typeface="ＭＳ ゴシック" pitchFamily="49" charset="-128"/>
            </a:rPr>
            <a:t>万円の増、標準財政規模に占める割合では</a:t>
          </a:r>
          <a:r>
            <a:rPr kumimoji="1" lang="en-US" altLang="ja-JP" sz="1000">
              <a:latin typeface="ＭＳ ゴシック" pitchFamily="49" charset="-128"/>
              <a:ea typeface="ＭＳ ゴシック" pitchFamily="49" charset="-128"/>
            </a:rPr>
            <a:t>0.82</a:t>
          </a:r>
          <a:r>
            <a:rPr kumimoji="1" lang="ja-JP" altLang="en-US" sz="1000">
              <a:latin typeface="ＭＳ ゴシック" pitchFamily="49" charset="-128"/>
              <a:ea typeface="ＭＳ ゴシック" pitchFamily="49" charset="-128"/>
            </a:rPr>
            <a:t>％の増となった。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実質単年度収支についても、単年度収支が約</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3,000</a:t>
          </a:r>
          <a:r>
            <a:rPr kumimoji="1" lang="ja-JP" altLang="en-US" sz="1000">
              <a:latin typeface="ＭＳ ゴシック" pitchFamily="49" charset="-128"/>
              <a:ea typeface="ＭＳ ゴシック" pitchFamily="49" charset="-128"/>
            </a:rPr>
            <a:t>万円の増でプラスに転じたことが主な要因となり、標準財政規模に占める割合は、前年度と比べ</a:t>
          </a:r>
          <a:r>
            <a:rPr kumimoji="1" lang="en-US" altLang="ja-JP" sz="1000">
              <a:latin typeface="ＭＳ ゴシック" pitchFamily="49" charset="-128"/>
              <a:ea typeface="ＭＳ ゴシック" pitchFamily="49" charset="-128"/>
            </a:rPr>
            <a:t>1.89</a:t>
          </a:r>
          <a:r>
            <a:rPr kumimoji="1" lang="ja-JP" altLang="en-US" sz="1000">
              <a:latin typeface="ＭＳ ゴシック" pitchFamily="49" charset="-128"/>
              <a:ea typeface="ＭＳ ゴシック" pitchFamily="49" charset="-128"/>
            </a:rPr>
            <a:t>％の増で黒字に転じた。</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前年度同様平成２９年度もすべての会計で黒字決算となっている。今後も赤字決算を出すことのないよう、健全な財政運営の取組みを図る。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国民健康保険特別会計は、保険給付費が少なかった（前年度比約▲１億</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万円）ことなどが主な要因となり、実質収支額が約</a:t>
          </a:r>
          <a:r>
            <a:rPr kumimoji="1" lang="en-US" altLang="ja-JP" sz="1400">
              <a:latin typeface="ＭＳ ゴシック" pitchFamily="49" charset="-128"/>
              <a:ea typeface="ＭＳ ゴシック" pitchFamily="49" charset="-128"/>
            </a:rPr>
            <a:t>7,800</a:t>
          </a:r>
          <a:r>
            <a:rPr kumimoji="1" lang="ja-JP" altLang="en-US" sz="1400">
              <a:latin typeface="ＭＳ ゴシック" pitchFamily="49" charset="-128"/>
              <a:ea typeface="ＭＳ ゴシック" pitchFamily="49" charset="-128"/>
            </a:rPr>
            <a:t>万円増、標準財政規模比１．１７％の増となった。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11865814</v>
      </c>
      <c r="BO4" s="441"/>
      <c r="BP4" s="441"/>
      <c r="BQ4" s="441"/>
      <c r="BR4" s="441"/>
      <c r="BS4" s="441"/>
      <c r="BT4" s="441"/>
      <c r="BU4" s="442"/>
      <c r="BV4" s="440">
        <v>11890856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7.9</v>
      </c>
      <c r="CU4" s="622"/>
      <c r="CV4" s="622"/>
      <c r="CW4" s="622"/>
      <c r="CX4" s="622"/>
      <c r="CY4" s="622"/>
      <c r="CZ4" s="622"/>
      <c r="DA4" s="623"/>
      <c r="DB4" s="621">
        <v>7.1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11251536</v>
      </c>
      <c r="BO5" s="446"/>
      <c r="BP5" s="446"/>
      <c r="BQ5" s="446"/>
      <c r="BR5" s="446"/>
      <c r="BS5" s="446"/>
      <c r="BT5" s="446"/>
      <c r="BU5" s="447"/>
      <c r="BV5" s="445">
        <v>11094190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v>
      </c>
      <c r="CU5" s="416"/>
      <c r="CV5" s="416"/>
      <c r="CW5" s="416"/>
      <c r="CX5" s="416"/>
      <c r="CY5" s="416"/>
      <c r="CZ5" s="416"/>
      <c r="DA5" s="417"/>
      <c r="DB5" s="415">
        <v>91.8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614278</v>
      </c>
      <c r="BO6" s="446"/>
      <c r="BP6" s="446"/>
      <c r="BQ6" s="446"/>
      <c r="BR6" s="446"/>
      <c r="BS6" s="446"/>
      <c r="BT6" s="446"/>
      <c r="BU6" s="447"/>
      <c r="BV6" s="445">
        <v>796666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94.9</v>
      </c>
      <c r="CU6" s="596"/>
      <c r="CV6" s="596"/>
      <c r="CW6" s="596"/>
      <c r="CX6" s="596"/>
      <c r="CY6" s="596"/>
      <c r="CZ6" s="596"/>
      <c r="DA6" s="597"/>
      <c r="DB6" s="595">
        <v>95.6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65417</v>
      </c>
      <c r="BO7" s="446"/>
      <c r="BP7" s="446"/>
      <c r="BQ7" s="446"/>
      <c r="BR7" s="446"/>
      <c r="BS7" s="446"/>
      <c r="BT7" s="446"/>
      <c r="BU7" s="447"/>
      <c r="BV7" s="445">
        <v>286803</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6913337</v>
      </c>
      <c r="CU7" s="446"/>
      <c r="CV7" s="446"/>
      <c r="CW7" s="446"/>
      <c r="CX7" s="446"/>
      <c r="CY7" s="446"/>
      <c r="CZ7" s="446"/>
      <c r="DA7" s="447"/>
      <c r="DB7" s="445">
        <v>7163351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548861</v>
      </c>
      <c r="BO8" s="446"/>
      <c r="BP8" s="446"/>
      <c r="BQ8" s="446"/>
      <c r="BR8" s="446"/>
      <c r="BS8" s="446"/>
      <c r="BT8" s="446"/>
      <c r="BU8" s="447"/>
      <c r="BV8" s="445">
        <v>509863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0.26</v>
      </c>
      <c r="CU8" s="559"/>
      <c r="CV8" s="559"/>
      <c r="CW8" s="559"/>
      <c r="CX8" s="559"/>
      <c r="CY8" s="559"/>
      <c r="CZ8" s="559"/>
      <c r="DA8" s="560"/>
      <c r="DB8" s="558">
        <v>0.26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16470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38998</v>
      </c>
      <c r="BO9" s="446"/>
      <c r="BP9" s="446"/>
      <c r="BQ9" s="446"/>
      <c r="BR9" s="446"/>
      <c r="BS9" s="446"/>
      <c r="BT9" s="446"/>
      <c r="BU9" s="447"/>
      <c r="BV9" s="445">
        <v>-98306</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17.100000000000001</v>
      </c>
      <c r="CU9" s="416"/>
      <c r="CV9" s="416"/>
      <c r="CW9" s="416"/>
      <c r="CX9" s="416"/>
      <c r="CY9" s="416"/>
      <c r="CZ9" s="416"/>
      <c r="DA9" s="417"/>
      <c r="DB9" s="415">
        <v>17.5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17491</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8297</v>
      </c>
      <c r="BO10" s="446"/>
      <c r="BP10" s="446"/>
      <c r="BQ10" s="446"/>
      <c r="BR10" s="446"/>
      <c r="BS10" s="446"/>
      <c r="BT10" s="446"/>
      <c r="BU10" s="447"/>
      <c r="BV10" s="445">
        <v>11672</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16575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16478</v>
      </c>
      <c r="S13" s="549"/>
      <c r="T13" s="549"/>
      <c r="U13" s="549"/>
      <c r="V13" s="550"/>
      <c r="W13" s="536" t="s">
        <v>132</v>
      </c>
      <c r="X13" s="458"/>
      <c r="Y13" s="458"/>
      <c r="Z13" s="458"/>
      <c r="AA13" s="458"/>
      <c r="AB13" s="459"/>
      <c r="AC13" s="421">
        <v>2252</v>
      </c>
      <c r="AD13" s="422"/>
      <c r="AE13" s="422"/>
      <c r="AF13" s="422"/>
      <c r="AG13" s="423"/>
      <c r="AH13" s="421">
        <v>2570</v>
      </c>
      <c r="AI13" s="422"/>
      <c r="AJ13" s="422"/>
      <c r="AK13" s="422"/>
      <c r="AL13" s="424"/>
      <c r="AM13" s="514" t="s">
        <v>133</v>
      </c>
      <c r="AN13" s="419"/>
      <c r="AO13" s="419"/>
      <c r="AP13" s="419"/>
      <c r="AQ13" s="419"/>
      <c r="AR13" s="419"/>
      <c r="AS13" s="419"/>
      <c r="AT13" s="420"/>
      <c r="AU13" s="502" t="s">
        <v>118</v>
      </c>
      <c r="AV13" s="503"/>
      <c r="AW13" s="503"/>
      <c r="AX13" s="503"/>
      <c r="AY13" s="425" t="s">
        <v>134</v>
      </c>
      <c r="AZ13" s="426"/>
      <c r="BA13" s="426"/>
      <c r="BB13" s="426"/>
      <c r="BC13" s="426"/>
      <c r="BD13" s="426"/>
      <c r="BE13" s="426"/>
      <c r="BF13" s="426"/>
      <c r="BG13" s="426"/>
      <c r="BH13" s="426"/>
      <c r="BI13" s="426"/>
      <c r="BJ13" s="426"/>
      <c r="BK13" s="426"/>
      <c r="BL13" s="426"/>
      <c r="BM13" s="427"/>
      <c r="BN13" s="445">
        <v>47295</v>
      </c>
      <c r="BO13" s="446"/>
      <c r="BP13" s="446"/>
      <c r="BQ13" s="446"/>
      <c r="BR13" s="446"/>
      <c r="BS13" s="446"/>
      <c r="BT13" s="446"/>
      <c r="BU13" s="447"/>
      <c r="BV13" s="445">
        <v>-86634</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9.6999999999999993</v>
      </c>
      <c r="CU13" s="416"/>
      <c r="CV13" s="416"/>
      <c r="CW13" s="416"/>
      <c r="CX13" s="416"/>
      <c r="CY13" s="416"/>
      <c r="CZ13" s="416"/>
      <c r="DA13" s="417"/>
      <c r="DB13" s="415">
        <v>8.6999999999999993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16799</v>
      </c>
      <c r="S14" s="549"/>
      <c r="T14" s="549"/>
      <c r="U14" s="549"/>
      <c r="V14" s="550"/>
      <c r="W14" s="551"/>
      <c r="X14" s="461"/>
      <c r="Y14" s="461"/>
      <c r="Z14" s="461"/>
      <c r="AA14" s="461"/>
      <c r="AB14" s="462"/>
      <c r="AC14" s="541">
        <v>25.9</v>
      </c>
      <c r="AD14" s="542"/>
      <c r="AE14" s="542"/>
      <c r="AF14" s="542"/>
      <c r="AG14" s="543"/>
      <c r="AH14" s="541">
        <v>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9.6999999999999993</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16725</v>
      </c>
      <c r="S15" s="549"/>
      <c r="T15" s="549"/>
      <c r="U15" s="549"/>
      <c r="V15" s="550"/>
      <c r="W15" s="536" t="s">
        <v>138</v>
      </c>
      <c r="X15" s="458"/>
      <c r="Y15" s="458"/>
      <c r="Z15" s="458"/>
      <c r="AA15" s="458"/>
      <c r="AB15" s="459"/>
      <c r="AC15" s="421">
        <v>1688</v>
      </c>
      <c r="AD15" s="422"/>
      <c r="AE15" s="422"/>
      <c r="AF15" s="422"/>
      <c r="AG15" s="423"/>
      <c r="AH15" s="421">
        <v>1804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1485485</v>
      </c>
      <c r="BO15" s="441"/>
      <c r="BP15" s="441"/>
      <c r="BQ15" s="441"/>
      <c r="BR15" s="441"/>
      <c r="BS15" s="441"/>
      <c r="BT15" s="441"/>
      <c r="BU15" s="442"/>
      <c r="BV15" s="440">
        <v>1537754</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19.399999999999999</v>
      </c>
      <c r="AD16" s="542"/>
      <c r="AE16" s="542"/>
      <c r="AF16" s="542"/>
      <c r="AG16" s="543"/>
      <c r="AH16" s="541">
        <v>19.600000000000001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5946158</v>
      </c>
      <c r="BO16" s="446"/>
      <c r="BP16" s="446"/>
      <c r="BQ16" s="446"/>
      <c r="BR16" s="446"/>
      <c r="BS16" s="446"/>
      <c r="BT16" s="446"/>
      <c r="BU16" s="447"/>
      <c r="BV16" s="445">
        <v>5987912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4753</v>
      </c>
      <c r="AD17" s="422"/>
      <c r="AE17" s="422"/>
      <c r="AF17" s="422"/>
      <c r="AG17" s="423"/>
      <c r="AH17" s="421">
        <v>4809</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1867233</v>
      </c>
      <c r="BO17" s="446"/>
      <c r="BP17" s="446"/>
      <c r="BQ17" s="446"/>
      <c r="BR17" s="446"/>
      <c r="BS17" s="446"/>
      <c r="BT17" s="446"/>
      <c r="BU17" s="447"/>
      <c r="BV17" s="445">
        <v>1929594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189.83</v>
      </c>
      <c r="M18" s="510"/>
      <c r="N18" s="510"/>
      <c r="O18" s="510"/>
      <c r="P18" s="510"/>
      <c r="Q18" s="510"/>
      <c r="R18" s="511"/>
      <c r="S18" s="511"/>
      <c r="T18" s="511"/>
      <c r="U18" s="511"/>
      <c r="V18" s="512"/>
      <c r="W18" s="526"/>
      <c r="X18" s="527"/>
      <c r="Y18" s="527"/>
      <c r="Z18" s="527"/>
      <c r="AA18" s="527"/>
      <c r="AB18" s="537"/>
      <c r="AC18" s="409">
        <v>54.7</v>
      </c>
      <c r="AD18" s="410"/>
      <c r="AE18" s="410"/>
      <c r="AF18" s="410"/>
      <c r="AG18" s="513"/>
      <c r="AH18" s="409">
        <v>52.4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6362381</v>
      </c>
      <c r="BO18" s="446"/>
      <c r="BP18" s="446"/>
      <c r="BQ18" s="446"/>
      <c r="BR18" s="446"/>
      <c r="BS18" s="446"/>
      <c r="BT18" s="446"/>
      <c r="BU18" s="447"/>
      <c r="BV18" s="445">
        <v>6541800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87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7972149</v>
      </c>
      <c r="BO19" s="446"/>
      <c r="BP19" s="446"/>
      <c r="BQ19" s="446"/>
      <c r="BR19" s="446"/>
      <c r="BS19" s="446"/>
      <c r="BT19" s="446"/>
      <c r="BU19" s="447"/>
      <c r="BV19" s="445">
        <v>8210780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5300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10767196</v>
      </c>
      <c r="BO23" s="446"/>
      <c r="BP23" s="446"/>
      <c r="BQ23" s="446"/>
      <c r="BR23" s="446"/>
      <c r="BS23" s="446"/>
      <c r="BT23" s="446"/>
      <c r="BU23" s="447"/>
      <c r="BV23" s="445">
        <v>10817347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8100</v>
      </c>
      <c r="R24" s="422"/>
      <c r="S24" s="422"/>
      <c r="T24" s="422"/>
      <c r="U24" s="422"/>
      <c r="V24" s="423"/>
      <c r="W24" s="487"/>
      <c r="X24" s="478"/>
      <c r="Y24" s="479"/>
      <c r="Z24" s="418" t="s">
        <v>162</v>
      </c>
      <c r="AA24" s="419"/>
      <c r="AB24" s="419"/>
      <c r="AC24" s="419"/>
      <c r="AD24" s="419"/>
      <c r="AE24" s="419"/>
      <c r="AF24" s="419"/>
      <c r="AG24" s="420"/>
      <c r="AH24" s="421">
        <v>181</v>
      </c>
      <c r="AI24" s="422"/>
      <c r="AJ24" s="422"/>
      <c r="AK24" s="422"/>
      <c r="AL24" s="423"/>
      <c r="AM24" s="421">
        <v>573046</v>
      </c>
      <c r="AN24" s="422"/>
      <c r="AO24" s="422"/>
      <c r="AP24" s="422"/>
      <c r="AQ24" s="422"/>
      <c r="AR24" s="423"/>
      <c r="AS24" s="421">
        <v>3166</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6610668</v>
      </c>
      <c r="BO24" s="446"/>
      <c r="BP24" s="446"/>
      <c r="BQ24" s="446"/>
      <c r="BR24" s="446"/>
      <c r="BS24" s="446"/>
      <c r="BT24" s="446"/>
      <c r="BU24" s="447"/>
      <c r="BV24" s="445">
        <v>6608251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6480</v>
      </c>
      <c r="R25" s="422"/>
      <c r="S25" s="422"/>
      <c r="T25" s="422"/>
      <c r="U25" s="422"/>
      <c r="V25" s="423"/>
      <c r="W25" s="487"/>
      <c r="X25" s="478"/>
      <c r="Y25" s="479"/>
      <c r="Z25" s="418" t="s">
        <v>165</v>
      </c>
      <c r="AA25" s="419"/>
      <c r="AB25" s="419"/>
      <c r="AC25" s="419"/>
      <c r="AD25" s="419"/>
      <c r="AE25" s="419"/>
      <c r="AF25" s="419"/>
      <c r="AG25" s="420"/>
      <c r="AH25" s="421" t="s">
        <v>122</v>
      </c>
      <c r="AI25" s="422"/>
      <c r="AJ25" s="422"/>
      <c r="AK25" s="422"/>
      <c r="AL25" s="423"/>
      <c r="AM25" s="421" t="s">
        <v>166</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438856</v>
      </c>
      <c r="BO25" s="441"/>
      <c r="BP25" s="441"/>
      <c r="BQ25" s="441"/>
      <c r="BR25" s="441"/>
      <c r="BS25" s="441"/>
      <c r="BT25" s="441"/>
      <c r="BU25" s="442"/>
      <c r="BV25" s="440">
        <v>392361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5776</v>
      </c>
      <c r="R26" s="422"/>
      <c r="S26" s="422"/>
      <c r="T26" s="422"/>
      <c r="U26" s="422"/>
      <c r="V26" s="423"/>
      <c r="W26" s="487"/>
      <c r="X26" s="478"/>
      <c r="Y26" s="479"/>
      <c r="Z26" s="418" t="s">
        <v>169</v>
      </c>
      <c r="AA26" s="500"/>
      <c r="AB26" s="500"/>
      <c r="AC26" s="500"/>
      <c r="AD26" s="500"/>
      <c r="AE26" s="500"/>
      <c r="AF26" s="500"/>
      <c r="AG26" s="501"/>
      <c r="AH26" s="421">
        <v>14</v>
      </c>
      <c r="AI26" s="422"/>
      <c r="AJ26" s="422"/>
      <c r="AK26" s="422"/>
      <c r="AL26" s="423"/>
      <c r="AM26" s="421">
        <v>46914</v>
      </c>
      <c r="AN26" s="422"/>
      <c r="AO26" s="422"/>
      <c r="AP26" s="422"/>
      <c r="AQ26" s="422"/>
      <c r="AR26" s="423"/>
      <c r="AS26" s="421">
        <v>3351</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3160</v>
      </c>
      <c r="R27" s="422"/>
      <c r="S27" s="422"/>
      <c r="T27" s="422"/>
      <c r="U27" s="422"/>
      <c r="V27" s="423"/>
      <c r="W27" s="487"/>
      <c r="X27" s="478"/>
      <c r="Y27" s="479"/>
      <c r="Z27" s="418" t="s">
        <v>172</v>
      </c>
      <c r="AA27" s="419"/>
      <c r="AB27" s="419"/>
      <c r="AC27" s="419"/>
      <c r="AD27" s="419"/>
      <c r="AE27" s="419"/>
      <c r="AF27" s="419"/>
      <c r="AG27" s="420"/>
      <c r="AH27" s="421" t="s">
        <v>122</v>
      </c>
      <c r="AI27" s="422"/>
      <c r="AJ27" s="422"/>
      <c r="AK27" s="422"/>
      <c r="AL27" s="423"/>
      <c r="AM27" s="421" t="s">
        <v>122</v>
      </c>
      <c r="AN27" s="422"/>
      <c r="AO27" s="422"/>
      <c r="AP27" s="422"/>
      <c r="AQ27" s="422"/>
      <c r="AR27" s="423"/>
      <c r="AS27" s="421" t="s">
        <v>122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331734</v>
      </c>
      <c r="BO27" s="449"/>
      <c r="BP27" s="449"/>
      <c r="BQ27" s="449"/>
      <c r="BR27" s="449"/>
      <c r="BS27" s="449"/>
      <c r="BT27" s="449"/>
      <c r="BU27" s="450"/>
      <c r="BV27" s="448">
        <v>331479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2350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130</v>
      </c>
      <c r="AN28" s="422"/>
      <c r="AO28" s="422"/>
      <c r="AP28" s="422"/>
      <c r="AQ28" s="422"/>
      <c r="AR28" s="423"/>
      <c r="AS28" s="421" t="s">
        <v>130</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1836672</v>
      </c>
      <c r="BO28" s="441"/>
      <c r="BP28" s="441"/>
      <c r="BQ28" s="441"/>
      <c r="BR28" s="441"/>
      <c r="BS28" s="441"/>
      <c r="BT28" s="441"/>
      <c r="BU28" s="442"/>
      <c r="BV28" s="440">
        <v>1828375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14</v>
      </c>
      <c r="M29" s="422"/>
      <c r="N29" s="422"/>
      <c r="O29" s="422"/>
      <c r="P29" s="423"/>
      <c r="Q29" s="421">
        <v>2260</v>
      </c>
      <c r="R29" s="422"/>
      <c r="S29" s="422"/>
      <c r="T29" s="422"/>
      <c r="U29" s="422"/>
      <c r="V29" s="423"/>
      <c r="W29" s="488"/>
      <c r="X29" s="489"/>
      <c r="Y29" s="490"/>
      <c r="Z29" s="418" t="s">
        <v>178</v>
      </c>
      <c r="AA29" s="419"/>
      <c r="AB29" s="419"/>
      <c r="AC29" s="419"/>
      <c r="AD29" s="419"/>
      <c r="AE29" s="419"/>
      <c r="AF29" s="419"/>
      <c r="AG29" s="420"/>
      <c r="AH29" s="421">
        <v>181</v>
      </c>
      <c r="AI29" s="422"/>
      <c r="AJ29" s="422"/>
      <c r="AK29" s="422"/>
      <c r="AL29" s="423"/>
      <c r="AM29" s="421">
        <v>573046</v>
      </c>
      <c r="AN29" s="422"/>
      <c r="AO29" s="422"/>
      <c r="AP29" s="422"/>
      <c r="AQ29" s="422"/>
      <c r="AR29" s="423"/>
      <c r="AS29" s="421">
        <v>3166</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681225</v>
      </c>
      <c r="BO29" s="446"/>
      <c r="BP29" s="446"/>
      <c r="BQ29" s="446"/>
      <c r="BR29" s="446"/>
      <c r="BS29" s="446"/>
      <c r="BT29" s="446"/>
      <c r="BU29" s="447"/>
      <c r="BV29" s="445">
        <v>678455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93.3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3394416</v>
      </c>
      <c r="BO30" s="449"/>
      <c r="BP30" s="449"/>
      <c r="BQ30" s="449"/>
      <c r="BR30" s="449"/>
      <c r="BS30" s="449"/>
      <c r="BT30" s="449"/>
      <c r="BU30" s="450"/>
      <c r="BV30" s="448">
        <v>3164650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IF('各会計、関係団体の財政状況及び健全化判断比率'!B33="","",'各会計、関係団体の財政状況及び健全化判断比率'!B33)</f>
        <v>夕陽の丘神田特別会計</v>
      </c>
      <c r="BH34" s="403"/>
      <c r="BI34" s="403"/>
      <c r="BJ34" s="403"/>
      <c r="BK34" s="403"/>
      <c r="BL34" s="403"/>
      <c r="BM34" s="403"/>
      <c r="BN34" s="403"/>
      <c r="BO34" s="403"/>
      <c r="BP34" s="403"/>
      <c r="BQ34" s="403"/>
      <c r="BR34" s="403"/>
      <c r="BS34" s="403"/>
      <c r="BT34" s="403"/>
      <c r="BU34" s="403"/>
      <c r="BV34" s="193"/>
      <c r="BW34" s="404">
        <f>IF(BY34="","",MAX(C34:D43,U34:V43,AM34:AN43,BE34:BF43)+1)</f>
        <v>17</v>
      </c>
      <c r="BX34" s="404"/>
      <c r="BY34" s="403" t="str">
        <f>IF('各会計、関係団体の財政状況及び健全化判断比率'!B68="","",'各会計、関係団体の財政状況及び健全化判断比率'!B68)</f>
        <v>鳥取県西部広域行政管理組合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大山恵みの里公社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国民健康保険診療所特別会計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18</v>
      </c>
      <c r="BX35" s="404"/>
      <c r="BY35" s="403" t="str">
        <f>IF('各会計、関係団体の財政状況及び健全化判断比率'!B69="","",'各会計、関係団体の財政状況及び健全化判断比率'!B69)</f>
        <v>鳥取県町村総合事務組合　</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大山観光局</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住宅新築資金等貸付事業特別会計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IF('各会計、関係団体の財政状況及び健全化判断比率'!B35="","",'各会計、関係団体の財政状況及び健全化判断比率'!B35)</f>
        <v>公共下水道事業特別会計</v>
      </c>
      <c r="BH36" s="403"/>
      <c r="BI36" s="403"/>
      <c r="BJ36" s="403"/>
      <c r="BK36" s="403"/>
      <c r="BL36" s="403"/>
      <c r="BM36" s="403"/>
      <c r="BN36" s="403"/>
      <c r="BO36" s="403"/>
      <c r="BP36" s="403"/>
      <c r="BQ36" s="403"/>
      <c r="BR36" s="403"/>
      <c r="BS36" s="403"/>
      <c r="BT36" s="403"/>
      <c r="BU36" s="403"/>
      <c r="BV36" s="193"/>
      <c r="BW36" s="404">
        <f t="shared" si="2"/>
        <v>19</v>
      </c>
      <c r="BX36" s="404"/>
      <c r="BY36" s="403" t="str">
        <f>IF('各会計、関係団体の財政状況及び健全化判断比率'!B70="","",'各会計、関係団体の財政状況及び健全化判断比率'!B70)</f>
        <v>鳥取県後期高齢者医療広域連合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開拓専用水道特別会計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IF('各会計、関係団体の財政状況及び健全化判断比率'!B36="","",'各会計、関係団体の財政状況及び健全化判断比率'!B36)</f>
        <v>風力発電事業特別会計</v>
      </c>
      <c r="BH37" s="403"/>
      <c r="BI37" s="403"/>
      <c r="BJ37" s="403"/>
      <c r="BK37" s="403"/>
      <c r="BL37" s="403"/>
      <c r="BM37" s="403"/>
      <c r="BN37" s="403"/>
      <c r="BO37" s="403"/>
      <c r="BP37" s="403"/>
      <c r="BQ37" s="403"/>
      <c r="BR37" s="403"/>
      <c r="BS37" s="403"/>
      <c r="BT37" s="403"/>
      <c r="BU37" s="403"/>
      <c r="BV37" s="193"/>
      <c r="BW37" s="404">
        <f t="shared" si="2"/>
        <v>20</v>
      </c>
      <c r="BX37" s="404"/>
      <c r="BY37" s="403" t="str">
        <f>IF('各会計、関係団体の財政状況及び健全化判断比率'!B71="","",'各会計、関係団体の財政状況及び健全化判断比率'!B71)</f>
        <v>鳥取県後期高齢者医療広域連合　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14</v>
      </c>
      <c r="BF38" s="404"/>
      <c r="BG38" s="403" t="str">
        <f>IF('各会計、関係団体の財政状況及び健全化判断比率'!B37="","",'各会計、関係団体の財政状況及び健全化判断比率'!B37)</f>
        <v>温泉事業特別会計</v>
      </c>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15</v>
      </c>
      <c r="BF39" s="404"/>
      <c r="BG39" s="403" t="str">
        <f>IF('各会計、関係団体の財政状況及び健全化判断比率'!B38="","",'各会計、関係団体の財政状況及び健全化判断比率'!B38)</f>
        <v>索道事業特別会計</v>
      </c>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f t="shared" si="1"/>
        <v>16</v>
      </c>
      <c r="BF40" s="404"/>
      <c r="BG40" s="403" t="str">
        <f>IF('各会計、関係団体の財政状況及び健全化判断比率'!B39="","",'各会計、関係団体の財政状況及び健全化判断比率'!B39)</f>
        <v>宅地造成事業特別会計</v>
      </c>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wLjwbILLY4p1hS/3qoUdaFvQvIeewNuzXKv15KM2K7dQ/q8Wk4+Rrr49YpDrqyMUX2eHnachCizAAAh902jN1A==" saltValue="WaV9HH9/jFNS8bBfw+/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569</v>
      </c>
      <c r="D34" s="1224"/>
      <c r="E34" s="1225"/>
      <c r="F34" s="32">
        <v>4.87</v>
      </c>
      <c r="G34" s="33">
        <v>5.65</v>
      </c>
      <c r="H34" s="33">
        <v>8.24</v>
      </c>
      <c r="I34" s="33">
        <v>7.07</v>
      </c>
      <c r="J34" s="34">
        <v>7.9</v>
      </c>
      <c r="K34" s="22"/>
      <c r="L34" s="22"/>
      <c r="M34" s="22"/>
      <c r="N34" s="22"/>
      <c r="O34" s="22"/>
      <c r="P34" s="22"/>
    </row>
    <row r="35" spans="1:16" ht="39" customHeight="1">
      <c r="A35" s="22"/>
      <c r="B35" s="35"/>
      <c r="C35" s="1218" t="s">
        <v>570</v>
      </c>
      <c r="D35" s="1219"/>
      <c r="E35" s="1220"/>
      <c r="F35" s="36">
        <v>2.2200000000000002</v>
      </c>
      <c r="G35" s="37">
        <v>2.14</v>
      </c>
      <c r="H35" s="37">
        <v>2.34</v>
      </c>
      <c r="I35" s="37">
        <v>2.41</v>
      </c>
      <c r="J35" s="38">
        <v>2.96</v>
      </c>
      <c r="K35" s="22"/>
      <c r="L35" s="22"/>
      <c r="M35" s="22"/>
      <c r="N35" s="22"/>
      <c r="O35" s="22"/>
      <c r="P35" s="22"/>
    </row>
    <row r="36" spans="1:16" ht="39" customHeight="1">
      <c r="A36" s="22"/>
      <c r="B36" s="35"/>
      <c r="C36" s="1218" t="s">
        <v>571</v>
      </c>
      <c r="D36" s="1219"/>
      <c r="E36" s="1220"/>
      <c r="F36" s="36">
        <v>0.43</v>
      </c>
      <c r="G36" s="37">
        <v>0.84</v>
      </c>
      <c r="H36" s="37">
        <v>0.36</v>
      </c>
      <c r="I36" s="37">
        <v>0.94</v>
      </c>
      <c r="J36" s="38">
        <v>2.11</v>
      </c>
      <c r="K36" s="22"/>
      <c r="L36" s="22"/>
      <c r="M36" s="22"/>
      <c r="N36" s="22"/>
      <c r="O36" s="22"/>
      <c r="P36" s="22"/>
    </row>
    <row r="37" spans="1:16" ht="39" customHeight="1">
      <c r="A37" s="22"/>
      <c r="B37" s="35"/>
      <c r="C37" s="1218" t="s">
        <v>572</v>
      </c>
      <c r="D37" s="1219"/>
      <c r="E37" s="1220"/>
      <c r="F37" s="36" t="s">
        <v>573</v>
      </c>
      <c r="G37" s="37">
        <v>0.47</v>
      </c>
      <c r="H37" s="37">
        <v>0.88</v>
      </c>
      <c r="I37" s="37">
        <v>1.42</v>
      </c>
      <c r="J37" s="38">
        <v>1.81</v>
      </c>
      <c r="K37" s="22"/>
      <c r="L37" s="22"/>
      <c r="M37" s="22"/>
      <c r="N37" s="22"/>
      <c r="O37" s="22"/>
      <c r="P37" s="22"/>
    </row>
    <row r="38" spans="1:16" ht="39" customHeight="1">
      <c r="A38" s="22"/>
      <c r="B38" s="35"/>
      <c r="C38" s="1218" t="s">
        <v>574</v>
      </c>
      <c r="D38" s="1219"/>
      <c r="E38" s="1220"/>
      <c r="F38" s="36">
        <v>0.76</v>
      </c>
      <c r="G38" s="37">
        <v>0</v>
      </c>
      <c r="H38" s="37">
        <v>1.07</v>
      </c>
      <c r="I38" s="37">
        <v>1.25</v>
      </c>
      <c r="J38" s="38">
        <v>1.1399999999999999</v>
      </c>
      <c r="K38" s="22"/>
      <c r="L38" s="22"/>
      <c r="M38" s="22"/>
      <c r="N38" s="22"/>
      <c r="O38" s="22"/>
      <c r="P38" s="22"/>
    </row>
    <row r="39" spans="1:16" ht="39" customHeight="1">
      <c r="A39" s="22"/>
      <c r="B39" s="35"/>
      <c r="C39" s="1218" t="s">
        <v>575</v>
      </c>
      <c r="D39" s="1219"/>
      <c r="E39" s="1220"/>
      <c r="F39" s="36">
        <v>0.01</v>
      </c>
      <c r="G39" s="37">
        <v>0.1</v>
      </c>
      <c r="H39" s="37">
        <v>0.05</v>
      </c>
      <c r="I39" s="37">
        <v>0.02</v>
      </c>
      <c r="J39" s="38">
        <v>0.08</v>
      </c>
      <c r="K39" s="22"/>
      <c r="L39" s="22"/>
      <c r="M39" s="22"/>
      <c r="N39" s="22"/>
      <c r="O39" s="22"/>
      <c r="P39" s="22"/>
    </row>
    <row r="40" spans="1:16" ht="39" customHeight="1">
      <c r="A40" s="22"/>
      <c r="B40" s="35"/>
      <c r="C40" s="1218" t="s">
        <v>576</v>
      </c>
      <c r="D40" s="1219"/>
      <c r="E40" s="1220"/>
      <c r="F40" s="36">
        <v>0.05</v>
      </c>
      <c r="G40" s="37">
        <v>0.02</v>
      </c>
      <c r="H40" s="37">
        <v>0.01</v>
      </c>
      <c r="I40" s="37">
        <v>0.04</v>
      </c>
      <c r="J40" s="38">
        <v>0.03</v>
      </c>
      <c r="K40" s="22"/>
      <c r="L40" s="22"/>
      <c r="M40" s="22"/>
      <c r="N40" s="22"/>
      <c r="O40" s="22"/>
      <c r="P40" s="22"/>
    </row>
    <row r="41" spans="1:16" ht="39" customHeight="1">
      <c r="A41" s="22"/>
      <c r="B41" s="35"/>
      <c r="C41" s="1218" t="s">
        <v>577</v>
      </c>
      <c r="D41" s="1219"/>
      <c r="E41" s="1220"/>
      <c r="F41" s="36">
        <v>0</v>
      </c>
      <c r="G41" s="37">
        <v>0</v>
      </c>
      <c r="H41" s="37">
        <v>0</v>
      </c>
      <c r="I41" s="37">
        <v>0</v>
      </c>
      <c r="J41" s="38">
        <v>0</v>
      </c>
      <c r="K41" s="22"/>
      <c r="L41" s="22"/>
      <c r="M41" s="22"/>
      <c r="N41" s="22"/>
      <c r="O41" s="22"/>
      <c r="P41" s="22"/>
    </row>
    <row r="42" spans="1:16" ht="39" customHeight="1">
      <c r="A42" s="22"/>
      <c r="B42" s="39"/>
      <c r="C42" s="1218" t="s">
        <v>578</v>
      </c>
      <c r="D42" s="1219"/>
      <c r="E42" s="1220"/>
      <c r="F42" s="36" t="s">
        <v>520</v>
      </c>
      <c r="G42" s="37" t="s">
        <v>520</v>
      </c>
      <c r="H42" s="37" t="s">
        <v>520</v>
      </c>
      <c r="I42" s="37" t="s">
        <v>520</v>
      </c>
      <c r="J42" s="38" t="s">
        <v>520</v>
      </c>
      <c r="K42" s="22"/>
      <c r="L42" s="22"/>
      <c r="M42" s="22"/>
      <c r="N42" s="22"/>
      <c r="O42" s="22"/>
      <c r="P42" s="22"/>
    </row>
    <row r="43" spans="1:16" ht="39" customHeight="1" thickBot="1">
      <c r="A43" s="22"/>
      <c r="B43" s="40"/>
      <c r="C43" s="1221" t="s">
        <v>579</v>
      </c>
      <c r="D43" s="1222"/>
      <c r="E43" s="1223"/>
      <c r="F43" s="41">
        <v>0</v>
      </c>
      <c r="G43" s="42">
        <v>0.02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H0uCqeODjM28hoiCqYiS5ETg3COEg6q8VSdMf4hx5Ld9e+v0nEZyouToO2SgFNvQw5xG+XF2LNuG/Ta445ELw==" saltValue="r/aWekMWtedUdaUM0yj6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1596</v>
      </c>
      <c r="L45" s="60">
        <v>1482</v>
      </c>
      <c r="M45" s="60">
        <v>1567</v>
      </c>
      <c r="N45" s="60">
        <v>1567</v>
      </c>
      <c r="O45" s="61">
        <v>1436</v>
      </c>
      <c r="P45" s="48"/>
      <c r="Q45" s="48"/>
      <c r="R45" s="48"/>
      <c r="S45" s="48"/>
      <c r="T45" s="48"/>
      <c r="U45" s="48"/>
    </row>
    <row r="46" spans="1:21" ht="30.75" customHeight="1">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c r="A48" s="48"/>
      <c r="B48" s="1236"/>
      <c r="C48" s="1237"/>
      <c r="D48" s="62"/>
      <c r="E48" s="1228" t="s">
        <v>15</v>
      </c>
      <c r="F48" s="1228"/>
      <c r="G48" s="1228"/>
      <c r="H48" s="1228"/>
      <c r="I48" s="1228"/>
      <c r="J48" s="1229"/>
      <c r="K48" s="63">
        <v>531</v>
      </c>
      <c r="L48" s="64">
        <v>541</v>
      </c>
      <c r="M48" s="64">
        <v>508</v>
      </c>
      <c r="N48" s="64">
        <v>595</v>
      </c>
      <c r="O48" s="65">
        <v>577</v>
      </c>
      <c r="P48" s="48"/>
      <c r="Q48" s="48"/>
      <c r="R48" s="48"/>
      <c r="S48" s="48"/>
      <c r="T48" s="48"/>
      <c r="U48" s="48"/>
    </row>
    <row r="49" spans="1:21" ht="30.75" customHeight="1">
      <c r="A49" s="48"/>
      <c r="B49" s="1236"/>
      <c r="C49" s="1237"/>
      <c r="D49" s="62"/>
      <c r="E49" s="1228" t="s">
        <v>16</v>
      </c>
      <c r="F49" s="1228"/>
      <c r="G49" s="1228"/>
      <c r="H49" s="1228"/>
      <c r="I49" s="1228"/>
      <c r="J49" s="1229"/>
      <c r="K49" s="63">
        <v>53</v>
      </c>
      <c r="L49" s="64">
        <v>54</v>
      </c>
      <c r="M49" s="64">
        <v>47</v>
      </c>
      <c r="N49" s="64">
        <v>48</v>
      </c>
      <c r="O49" s="65">
        <v>62</v>
      </c>
      <c r="P49" s="48"/>
      <c r="Q49" s="48"/>
      <c r="R49" s="48"/>
      <c r="S49" s="48"/>
      <c r="T49" s="48"/>
      <c r="U49" s="48"/>
    </row>
    <row r="50" spans="1:21" ht="30.75" customHeight="1">
      <c r="A50" s="48"/>
      <c r="B50" s="1236"/>
      <c r="C50" s="1237"/>
      <c r="D50" s="62"/>
      <c r="E50" s="1228" t="s">
        <v>17</v>
      </c>
      <c r="F50" s="1228"/>
      <c r="G50" s="1228"/>
      <c r="H50" s="1228"/>
      <c r="I50" s="1228"/>
      <c r="J50" s="1229"/>
      <c r="K50" s="63" t="s">
        <v>520</v>
      </c>
      <c r="L50" s="64" t="s">
        <v>520</v>
      </c>
      <c r="M50" s="64" t="s">
        <v>520</v>
      </c>
      <c r="N50" s="64" t="s">
        <v>520</v>
      </c>
      <c r="O50" s="65" t="s">
        <v>520</v>
      </c>
      <c r="P50" s="48"/>
      <c r="Q50" s="48"/>
      <c r="R50" s="48"/>
      <c r="S50" s="48"/>
      <c r="T50" s="48"/>
      <c r="U50" s="48"/>
    </row>
    <row r="51" spans="1:21" ht="30.75" customHeight="1">
      <c r="A51" s="48"/>
      <c r="B51" s="1238"/>
      <c r="C51" s="1239"/>
      <c r="D51" s="66"/>
      <c r="E51" s="1228" t="s">
        <v>18</v>
      </c>
      <c r="F51" s="1228"/>
      <c r="G51" s="1228"/>
      <c r="H51" s="1228"/>
      <c r="I51" s="1228"/>
      <c r="J51" s="1229"/>
      <c r="K51" s="63" t="s">
        <v>520</v>
      </c>
      <c r="L51" s="64" t="s">
        <v>520</v>
      </c>
      <c r="M51" s="64" t="s">
        <v>520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1547</v>
      </c>
      <c r="L52" s="64">
        <v>1597</v>
      </c>
      <c r="M52" s="64">
        <v>1642</v>
      </c>
      <c r="N52" s="64">
        <v>1657</v>
      </c>
      <c r="O52" s="65">
        <v>1472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633</v>
      </c>
      <c r="L53" s="69">
        <v>480</v>
      </c>
      <c r="M53" s="69">
        <v>480</v>
      </c>
      <c r="N53" s="69">
        <v>553</v>
      </c>
      <c r="O53" s="70">
        <v>603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JLTiRwsR9c4CAdg6qTNNy0IQ3pVDU+ejq8psFkz1kqu+0KY8E8R7wDouReYd0RLrBepAEczX3SAZS38E859eQ==" saltValue="HGmsGpX9/IT2JOVPDaeI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54" t="s">
        <v>24</v>
      </c>
      <c r="C41" s="1255"/>
      <c r="D41" s="81"/>
      <c r="E41" s="1256" t="s">
        <v>25</v>
      </c>
      <c r="F41" s="1256"/>
      <c r="G41" s="1256"/>
      <c r="H41" s="1257"/>
      <c r="I41" s="82">
        <v>11997</v>
      </c>
      <c r="J41" s="83">
        <v>11495</v>
      </c>
      <c r="K41" s="83">
        <v>11072</v>
      </c>
      <c r="L41" s="83">
        <v>10983</v>
      </c>
      <c r="M41" s="84">
        <v>10906</v>
      </c>
    </row>
    <row r="42" spans="2:13" ht="27.75" customHeight="1">
      <c r="B42" s="1244"/>
      <c r="C42" s="1245"/>
      <c r="D42" s="85"/>
      <c r="E42" s="1248" t="s">
        <v>26</v>
      </c>
      <c r="F42" s="1248"/>
      <c r="G42" s="1248"/>
      <c r="H42" s="1249"/>
      <c r="I42" s="86">
        <v>11</v>
      </c>
      <c r="J42" s="87">
        <v>9</v>
      </c>
      <c r="K42" s="87">
        <v>8</v>
      </c>
      <c r="L42" s="87">
        <v>7</v>
      </c>
      <c r="M42" s="88">
        <v>5</v>
      </c>
    </row>
    <row r="43" spans="2:13" ht="27.75" customHeight="1">
      <c r="B43" s="1244"/>
      <c r="C43" s="1245"/>
      <c r="D43" s="85"/>
      <c r="E43" s="1248" t="s">
        <v>27</v>
      </c>
      <c r="F43" s="1248"/>
      <c r="G43" s="1248"/>
      <c r="H43" s="1249"/>
      <c r="I43" s="86">
        <v>6464</v>
      </c>
      <c r="J43" s="87">
        <v>5817</v>
      </c>
      <c r="K43" s="87">
        <v>5452</v>
      </c>
      <c r="L43" s="87">
        <v>5500</v>
      </c>
      <c r="M43" s="88">
        <v>5556</v>
      </c>
    </row>
    <row r="44" spans="2:13" ht="27.75" customHeight="1">
      <c r="B44" s="1244"/>
      <c r="C44" s="1245"/>
      <c r="D44" s="85"/>
      <c r="E44" s="1248" t="s">
        <v>28</v>
      </c>
      <c r="F44" s="1248"/>
      <c r="G44" s="1248"/>
      <c r="H44" s="1249"/>
      <c r="I44" s="86">
        <v>314</v>
      </c>
      <c r="J44" s="87">
        <v>360</v>
      </c>
      <c r="K44" s="87">
        <v>336</v>
      </c>
      <c r="L44" s="87">
        <v>288</v>
      </c>
      <c r="M44" s="88">
        <v>252</v>
      </c>
    </row>
    <row r="45" spans="2:13" ht="27.75" customHeight="1">
      <c r="B45" s="1244"/>
      <c r="C45" s="1245"/>
      <c r="D45" s="85"/>
      <c r="E45" s="1248" t="s">
        <v>29</v>
      </c>
      <c r="F45" s="1248"/>
      <c r="G45" s="1248"/>
      <c r="H45" s="1249"/>
      <c r="I45" s="86">
        <v>1338</v>
      </c>
      <c r="J45" s="87">
        <v>1285</v>
      </c>
      <c r="K45" s="87">
        <v>1177</v>
      </c>
      <c r="L45" s="87">
        <v>787</v>
      </c>
      <c r="M45" s="88">
        <v>939</v>
      </c>
    </row>
    <row r="46" spans="2:13" ht="27.75" customHeight="1">
      <c r="B46" s="1244"/>
      <c r="C46" s="1245"/>
      <c r="D46" s="89"/>
      <c r="E46" s="1248" t="s">
        <v>30</v>
      </c>
      <c r="F46" s="1248"/>
      <c r="G46" s="1248"/>
      <c r="H46" s="1249"/>
      <c r="I46" s="86">
        <v>0</v>
      </c>
      <c r="J46" s="87">
        <v>0</v>
      </c>
      <c r="K46" s="87">
        <v>0</v>
      </c>
      <c r="L46" s="87">
        <v>0</v>
      </c>
      <c r="M46" s="88" t="s">
        <v>520</v>
      </c>
    </row>
    <row r="47" spans="2:13" ht="27.75" customHeight="1">
      <c r="B47" s="1244"/>
      <c r="C47" s="1245"/>
      <c r="D47" s="90"/>
      <c r="E47" s="1258" t="s">
        <v>31</v>
      </c>
      <c r="F47" s="1259"/>
      <c r="G47" s="1259"/>
      <c r="H47" s="1260"/>
      <c r="I47" s="86" t="s">
        <v>520</v>
      </c>
      <c r="J47" s="87" t="s">
        <v>520</v>
      </c>
      <c r="K47" s="87" t="s">
        <v>520</v>
      </c>
      <c r="L47" s="87" t="s">
        <v>520</v>
      </c>
      <c r="M47" s="88" t="s">
        <v>520</v>
      </c>
    </row>
    <row r="48" spans="2:13" ht="27.75" customHeight="1">
      <c r="B48" s="1244"/>
      <c r="C48" s="1245"/>
      <c r="D48" s="85"/>
      <c r="E48" s="1248" t="s">
        <v>32</v>
      </c>
      <c r="F48" s="1248"/>
      <c r="G48" s="1248"/>
      <c r="H48" s="1249"/>
      <c r="I48" s="86" t="s">
        <v>520</v>
      </c>
      <c r="J48" s="87" t="s">
        <v>520</v>
      </c>
      <c r="K48" s="87" t="s">
        <v>520</v>
      </c>
      <c r="L48" s="87" t="s">
        <v>520</v>
      </c>
      <c r="M48" s="88" t="s">
        <v>520</v>
      </c>
    </row>
    <row r="49" spans="2:13" ht="27.75" customHeight="1">
      <c r="B49" s="1246"/>
      <c r="C49" s="1247"/>
      <c r="D49" s="85"/>
      <c r="E49" s="1248" t="s">
        <v>33</v>
      </c>
      <c r="F49" s="1248"/>
      <c r="G49" s="1248"/>
      <c r="H49" s="1249"/>
      <c r="I49" s="86" t="s">
        <v>520</v>
      </c>
      <c r="J49" s="87" t="s">
        <v>520</v>
      </c>
      <c r="K49" s="87" t="s">
        <v>520</v>
      </c>
      <c r="L49" s="87" t="s">
        <v>520</v>
      </c>
      <c r="M49" s="88" t="s">
        <v>520</v>
      </c>
    </row>
    <row r="50" spans="2:13" ht="27.75" customHeight="1">
      <c r="B50" s="1242" t="s">
        <v>34</v>
      </c>
      <c r="C50" s="1243"/>
      <c r="D50" s="91"/>
      <c r="E50" s="1248" t="s">
        <v>35</v>
      </c>
      <c r="F50" s="1248"/>
      <c r="G50" s="1248"/>
      <c r="H50" s="1249"/>
      <c r="I50" s="86">
        <v>4034</v>
      </c>
      <c r="J50" s="87">
        <v>4289</v>
      </c>
      <c r="K50" s="87">
        <v>4485</v>
      </c>
      <c r="L50" s="87">
        <v>4560</v>
      </c>
      <c r="M50" s="88">
        <v>4731</v>
      </c>
    </row>
    <row r="51" spans="2:13" ht="27.75" customHeight="1">
      <c r="B51" s="1244"/>
      <c r="C51" s="1245"/>
      <c r="D51" s="85"/>
      <c r="E51" s="1248" t="s">
        <v>36</v>
      </c>
      <c r="F51" s="1248"/>
      <c r="G51" s="1248"/>
      <c r="H51" s="1249"/>
      <c r="I51" s="86">
        <v>333</v>
      </c>
      <c r="J51" s="87">
        <v>277</v>
      </c>
      <c r="K51" s="87">
        <v>245</v>
      </c>
      <c r="L51" s="87">
        <v>223</v>
      </c>
      <c r="M51" s="88">
        <v>188</v>
      </c>
    </row>
    <row r="52" spans="2:13" ht="27.75" customHeight="1">
      <c r="B52" s="1246"/>
      <c r="C52" s="1247"/>
      <c r="D52" s="85"/>
      <c r="E52" s="1248" t="s">
        <v>37</v>
      </c>
      <c r="F52" s="1248"/>
      <c r="G52" s="1248"/>
      <c r="H52" s="1249"/>
      <c r="I52" s="86">
        <v>14259</v>
      </c>
      <c r="J52" s="87">
        <v>13794</v>
      </c>
      <c r="K52" s="87">
        <v>13355</v>
      </c>
      <c r="L52" s="87">
        <v>12930</v>
      </c>
      <c r="M52" s="88">
        <v>12202</v>
      </c>
    </row>
    <row r="53" spans="2:13" ht="27.75" customHeight="1" thickBot="1">
      <c r="B53" s="1250" t="s">
        <v>38</v>
      </c>
      <c r="C53" s="1251"/>
      <c r="D53" s="92"/>
      <c r="E53" s="1252" t="s">
        <v>39</v>
      </c>
      <c r="F53" s="1252"/>
      <c r="G53" s="1252"/>
      <c r="H53" s="1253"/>
      <c r="I53" s="93">
        <v>1498</v>
      </c>
      <c r="J53" s="94">
        <v>606</v>
      </c>
      <c r="K53" s="94">
        <v>-39</v>
      </c>
      <c r="L53" s="94">
        <v>-148</v>
      </c>
      <c r="M53" s="95">
        <v>536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I/LVJYVDNho5PXdi5mn29ONXZ3cld4XSuuZepx6+lGBxYrdmDPbNS6NJSaTGzYxu9z7fBK7WSKi25orhUpZdQ==" saltValue="YQRtef14Em245m6c++QQ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6" t="s">
        <v>42</v>
      </c>
      <c r="D55" s="1266"/>
      <c r="E55" s="1267"/>
      <c r="F55" s="107">
        <v>1817</v>
      </c>
      <c r="G55" s="107">
        <v>1828</v>
      </c>
      <c r="H55" s="108">
        <v>1837</v>
      </c>
    </row>
    <row r="56" spans="2:8" ht="52.5" customHeight="1">
      <c r="B56" s="109"/>
      <c r="C56" s="1268" t="s">
        <v>43</v>
      </c>
      <c r="D56" s="1268"/>
      <c r="E56" s="1269"/>
      <c r="F56" s="110">
        <v>676</v>
      </c>
      <c r="G56" s="110">
        <v>678</v>
      </c>
      <c r="H56" s="111">
        <v>681</v>
      </c>
    </row>
    <row r="57" spans="2:8" ht="53.25" customHeight="1">
      <c r="B57" s="109"/>
      <c r="C57" s="1270" t="s">
        <v>44</v>
      </c>
      <c r="D57" s="1270"/>
      <c r="E57" s="1271"/>
      <c r="F57" s="112">
        <v>2953</v>
      </c>
      <c r="G57" s="112">
        <v>3165</v>
      </c>
      <c r="H57" s="113">
        <v>3394</v>
      </c>
    </row>
    <row r="58" spans="2:8" ht="45.75" customHeight="1">
      <c r="B58" s="114"/>
      <c r="C58" s="1261" t="s">
        <v>588</v>
      </c>
      <c r="D58" s="1262"/>
      <c r="E58" s="1263"/>
      <c r="F58" s="115">
        <v>1201</v>
      </c>
      <c r="G58" s="115">
        <v>1282</v>
      </c>
      <c r="H58" s="116">
        <v>1360</v>
      </c>
    </row>
    <row r="59" spans="2:8" ht="45.75" customHeight="1">
      <c r="B59" s="114"/>
      <c r="C59" s="1261" t="s">
        <v>589</v>
      </c>
      <c r="D59" s="1262"/>
      <c r="E59" s="1263"/>
      <c r="F59" s="115">
        <v>822</v>
      </c>
      <c r="G59" s="115">
        <v>772</v>
      </c>
      <c r="H59" s="116">
        <v>875</v>
      </c>
    </row>
    <row r="60" spans="2:8" ht="45.75" customHeight="1">
      <c r="B60" s="114"/>
      <c r="C60" s="1261" t="s">
        <v>594</v>
      </c>
      <c r="D60" s="1262"/>
      <c r="E60" s="1263"/>
      <c r="F60" s="115">
        <v>229</v>
      </c>
      <c r="G60" s="115">
        <v>456</v>
      </c>
      <c r="H60" s="116">
        <v>497</v>
      </c>
    </row>
    <row r="61" spans="2:8" ht="45.75" customHeight="1">
      <c r="B61" s="114"/>
      <c r="C61" s="1261" t="s">
        <v>590</v>
      </c>
      <c r="D61" s="1262"/>
      <c r="E61" s="1263"/>
      <c r="F61" s="115">
        <v>277</v>
      </c>
      <c r="G61" s="115">
        <v>283</v>
      </c>
      <c r="H61" s="116">
        <v>284</v>
      </c>
    </row>
    <row r="62" spans="2:8" ht="45.75" customHeight="1" thickBot="1">
      <c r="B62" s="117"/>
      <c r="C62" s="1261" t="s">
        <v>591</v>
      </c>
      <c r="D62" s="1262"/>
      <c r="E62" s="1263"/>
      <c r="F62" s="118">
        <v>127</v>
      </c>
      <c r="G62" s="118">
        <v>127</v>
      </c>
      <c r="H62" s="119">
        <v>128</v>
      </c>
    </row>
    <row r="63" spans="2:8" ht="52.5" customHeight="1" thickBot="1">
      <c r="B63" s="120"/>
      <c r="C63" s="1264" t="s">
        <v>45</v>
      </c>
      <c r="D63" s="1264"/>
      <c r="E63" s="1265"/>
      <c r="F63" s="121">
        <v>5446</v>
      </c>
      <c r="G63" s="121">
        <v>5671</v>
      </c>
      <c r="H63" s="122">
        <v>5912</v>
      </c>
    </row>
    <row r="64" spans="2:8" ht="15" customHeight="1"/>
    <row r="65" ht="0" hidden="1" customHeight="1"/>
    <row r="66" ht="0" hidden="1" customHeight="1"/>
  </sheetData>
  <sheetProtection algorithmName="SHA-512" hashValue="0DZO0QfDdMfS+hnYguCVMSdAAWLMp0gXABrvuAtvIF7aeFWA0xXAJiCa84j7mQ1+QWDgjWltyM4mOTz9+NNibw==" saltValue="soZ21mIRrLANX2FI0w+b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0" t="s">
        <v>608</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72"/>
      <c r="H50" s="1272"/>
      <c r="I50" s="1272"/>
      <c r="J50" s="1272"/>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78" t="s">
        <v>563</v>
      </c>
      <c r="BQ50" s="1278"/>
      <c r="BR50" s="1278"/>
      <c r="BS50" s="1278"/>
      <c r="BT50" s="1278"/>
      <c r="BU50" s="1278"/>
      <c r="BV50" s="1278"/>
      <c r="BW50" s="1278"/>
      <c r="BX50" s="1278" t="s">
        <v>564</v>
      </c>
      <c r="BY50" s="1278"/>
      <c r="BZ50" s="1278"/>
      <c r="CA50" s="1278"/>
      <c r="CB50" s="1278"/>
      <c r="CC50" s="1278"/>
      <c r="CD50" s="1278"/>
      <c r="CE50" s="1278"/>
      <c r="CF50" s="1278" t="s">
        <v>565</v>
      </c>
      <c r="CG50" s="1278"/>
      <c r="CH50" s="1278"/>
      <c r="CI50" s="1278"/>
      <c r="CJ50" s="1278"/>
      <c r="CK50" s="1278"/>
      <c r="CL50" s="1278"/>
      <c r="CM50" s="1278"/>
      <c r="CN50" s="1278" t="s">
        <v>566</v>
      </c>
      <c r="CO50" s="1278"/>
      <c r="CP50" s="1278"/>
      <c r="CQ50" s="1278"/>
      <c r="CR50" s="1278"/>
      <c r="CS50" s="1278"/>
      <c r="CT50" s="1278"/>
      <c r="CU50" s="1278"/>
      <c r="CV50" s="1278" t="s">
        <v>567</v>
      </c>
      <c r="CW50" s="1278"/>
      <c r="CX50" s="1278"/>
      <c r="CY50" s="1278"/>
      <c r="CZ50" s="1278"/>
      <c r="DA50" s="1278"/>
      <c r="DB50" s="1278"/>
      <c r="DC50" s="1278"/>
    </row>
    <row r="51" spans="1:109" ht="13.5" customHeight="1">
      <c r="B51" s="374"/>
      <c r="G51" s="1290"/>
      <c r="H51" s="1290"/>
      <c r="I51" s="1294"/>
      <c r="J51" s="1294"/>
      <c r="K51" s="1279"/>
      <c r="L51" s="1279"/>
      <c r="M51" s="1279"/>
      <c r="N51" s="1279"/>
      <c r="AM51" s="383"/>
      <c r="AN51" s="1277" t="s">
        <v>599</v>
      </c>
      <c r="AO51" s="1277"/>
      <c r="AP51" s="1277"/>
      <c r="AQ51" s="1277"/>
      <c r="AR51" s="1277"/>
      <c r="AS51" s="1277"/>
      <c r="AT51" s="1277"/>
      <c r="AU51" s="1277"/>
      <c r="AV51" s="1277"/>
      <c r="AW51" s="1277"/>
      <c r="AX51" s="1277"/>
      <c r="AY51" s="1277"/>
      <c r="AZ51" s="1277"/>
      <c r="BA51" s="1277"/>
      <c r="BB51" s="1277" t="s">
        <v>601</v>
      </c>
      <c r="BC51" s="1277"/>
      <c r="BD51" s="1277"/>
      <c r="BE51" s="1277"/>
      <c r="BF51" s="1277"/>
      <c r="BG51" s="1277"/>
      <c r="BH51" s="1277"/>
      <c r="BI51" s="1277"/>
      <c r="BJ51" s="1277"/>
      <c r="BK51" s="1277"/>
      <c r="BL51" s="1277"/>
      <c r="BM51" s="1277"/>
      <c r="BN51" s="1277"/>
      <c r="BO51" s="1277"/>
      <c r="BP51" s="1289"/>
      <c r="BQ51" s="1274"/>
      <c r="BR51" s="1274"/>
      <c r="BS51" s="1274"/>
      <c r="BT51" s="1274"/>
      <c r="BU51" s="1274"/>
      <c r="BV51" s="1274"/>
      <c r="BW51" s="1274"/>
      <c r="BX51" s="1289"/>
      <c r="BY51" s="1274"/>
      <c r="BZ51" s="1274"/>
      <c r="CA51" s="1274"/>
      <c r="CB51" s="1274"/>
      <c r="CC51" s="1274"/>
      <c r="CD51" s="1274"/>
      <c r="CE51" s="1274"/>
      <c r="CF51" s="1289"/>
      <c r="CG51" s="1274"/>
      <c r="CH51" s="1274"/>
      <c r="CI51" s="1274"/>
      <c r="CJ51" s="1274"/>
      <c r="CK51" s="1274"/>
      <c r="CL51" s="1274"/>
      <c r="CM51" s="1274"/>
      <c r="CN51" s="1274"/>
      <c r="CO51" s="1274"/>
      <c r="CP51" s="1274"/>
      <c r="CQ51" s="1274"/>
      <c r="CR51" s="1274"/>
      <c r="CS51" s="1274"/>
      <c r="CT51" s="1274"/>
      <c r="CU51" s="1274"/>
      <c r="CV51" s="1289"/>
      <c r="CW51" s="1274"/>
      <c r="CX51" s="1274"/>
      <c r="CY51" s="1274"/>
      <c r="CZ51" s="1274"/>
      <c r="DA51" s="1274"/>
      <c r="DB51" s="1274"/>
      <c r="DC51" s="1274"/>
    </row>
    <row r="52" spans="1:109">
      <c r="B52" s="374"/>
      <c r="G52" s="1290"/>
      <c r="H52" s="1290"/>
      <c r="I52" s="1294"/>
      <c r="J52" s="1294"/>
      <c r="K52" s="1279"/>
      <c r="L52" s="1279"/>
      <c r="M52" s="1279"/>
      <c r="N52" s="1279"/>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90"/>
      <c r="H53" s="1290"/>
      <c r="I53" s="1272"/>
      <c r="J53" s="1272"/>
      <c r="K53" s="1279"/>
      <c r="L53" s="1279"/>
      <c r="M53" s="1279"/>
      <c r="N53" s="1279"/>
      <c r="AM53" s="383"/>
      <c r="AN53" s="1277"/>
      <c r="AO53" s="1277"/>
      <c r="AP53" s="1277"/>
      <c r="AQ53" s="1277"/>
      <c r="AR53" s="1277"/>
      <c r="AS53" s="1277"/>
      <c r="AT53" s="1277"/>
      <c r="AU53" s="1277"/>
      <c r="AV53" s="1277"/>
      <c r="AW53" s="1277"/>
      <c r="AX53" s="1277"/>
      <c r="AY53" s="1277"/>
      <c r="AZ53" s="1277"/>
      <c r="BA53" s="1277"/>
      <c r="BB53" s="1277" t="s">
        <v>602</v>
      </c>
      <c r="BC53" s="1277"/>
      <c r="BD53" s="1277"/>
      <c r="BE53" s="1277"/>
      <c r="BF53" s="1277"/>
      <c r="BG53" s="1277"/>
      <c r="BH53" s="1277"/>
      <c r="BI53" s="1277"/>
      <c r="BJ53" s="1277"/>
      <c r="BK53" s="1277"/>
      <c r="BL53" s="1277"/>
      <c r="BM53" s="1277"/>
      <c r="BN53" s="1277"/>
      <c r="BO53" s="1277"/>
      <c r="BP53" s="1289"/>
      <c r="BQ53" s="1274"/>
      <c r="BR53" s="1274"/>
      <c r="BS53" s="1274"/>
      <c r="BT53" s="1274"/>
      <c r="BU53" s="1274"/>
      <c r="BV53" s="1274"/>
      <c r="BW53" s="1274"/>
      <c r="BX53" s="1289"/>
      <c r="BY53" s="1274"/>
      <c r="BZ53" s="1274"/>
      <c r="CA53" s="1274"/>
      <c r="CB53" s="1274"/>
      <c r="CC53" s="1274"/>
      <c r="CD53" s="1274"/>
      <c r="CE53" s="1274"/>
      <c r="CF53" s="1289"/>
      <c r="CG53" s="1274"/>
      <c r="CH53" s="1274"/>
      <c r="CI53" s="1274"/>
      <c r="CJ53" s="1274"/>
      <c r="CK53" s="1274"/>
      <c r="CL53" s="1274"/>
      <c r="CM53" s="1274"/>
      <c r="CN53" s="1274">
        <v>55.3</v>
      </c>
      <c r="CO53" s="1274"/>
      <c r="CP53" s="1274"/>
      <c r="CQ53" s="1274"/>
      <c r="CR53" s="1274"/>
      <c r="CS53" s="1274"/>
      <c r="CT53" s="1274"/>
      <c r="CU53" s="1274"/>
      <c r="CV53" s="1289"/>
      <c r="CW53" s="1274"/>
      <c r="CX53" s="1274"/>
      <c r="CY53" s="1274"/>
      <c r="CZ53" s="1274"/>
      <c r="DA53" s="1274"/>
      <c r="DB53" s="1274"/>
      <c r="DC53" s="1274"/>
    </row>
    <row r="54" spans="1:109">
      <c r="A54" s="382"/>
      <c r="B54" s="374"/>
      <c r="G54" s="1290"/>
      <c r="H54" s="1290"/>
      <c r="I54" s="1272"/>
      <c r="J54" s="1272"/>
      <c r="K54" s="1279"/>
      <c r="L54" s="1279"/>
      <c r="M54" s="1279"/>
      <c r="N54" s="1279"/>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72"/>
      <c r="H55" s="1272"/>
      <c r="I55" s="1272"/>
      <c r="J55" s="1272"/>
      <c r="K55" s="1279"/>
      <c r="L55" s="1279"/>
      <c r="M55" s="1279"/>
      <c r="N55" s="1279"/>
      <c r="AN55" s="1278" t="s">
        <v>603</v>
      </c>
      <c r="AO55" s="1278"/>
      <c r="AP55" s="1278"/>
      <c r="AQ55" s="1278"/>
      <c r="AR55" s="1278"/>
      <c r="AS55" s="1278"/>
      <c r="AT55" s="1278"/>
      <c r="AU55" s="1278"/>
      <c r="AV55" s="1278"/>
      <c r="AW55" s="1278"/>
      <c r="AX55" s="1278"/>
      <c r="AY55" s="1278"/>
      <c r="AZ55" s="1278"/>
      <c r="BA55" s="1278"/>
      <c r="BB55" s="1277" t="s">
        <v>601</v>
      </c>
      <c r="BC55" s="1277"/>
      <c r="BD55" s="1277"/>
      <c r="BE55" s="1277"/>
      <c r="BF55" s="1277"/>
      <c r="BG55" s="1277"/>
      <c r="BH55" s="1277"/>
      <c r="BI55" s="1277"/>
      <c r="BJ55" s="1277"/>
      <c r="BK55" s="1277"/>
      <c r="BL55" s="1277"/>
      <c r="BM55" s="1277"/>
      <c r="BN55" s="1277"/>
      <c r="BO55" s="1277"/>
      <c r="BP55" s="1289"/>
      <c r="BQ55" s="1274"/>
      <c r="BR55" s="1274"/>
      <c r="BS55" s="1274"/>
      <c r="BT55" s="1274"/>
      <c r="BU55" s="1274"/>
      <c r="BV55" s="1274"/>
      <c r="BW55" s="1274"/>
      <c r="BX55" s="1289"/>
      <c r="BY55" s="1274"/>
      <c r="BZ55" s="1274"/>
      <c r="CA55" s="1274"/>
      <c r="CB55" s="1274"/>
      <c r="CC55" s="1274"/>
      <c r="CD55" s="1274"/>
      <c r="CE55" s="1274"/>
      <c r="CF55" s="1289"/>
      <c r="CG55" s="1274"/>
      <c r="CH55" s="1274"/>
      <c r="CI55" s="1274"/>
      <c r="CJ55" s="1274"/>
      <c r="CK55" s="1274"/>
      <c r="CL55" s="1274"/>
      <c r="CM55" s="1274"/>
      <c r="CN55" s="1274">
        <v>24</v>
      </c>
      <c r="CO55" s="1274"/>
      <c r="CP55" s="1274"/>
      <c r="CQ55" s="1274"/>
      <c r="CR55" s="1274"/>
      <c r="CS55" s="1274"/>
      <c r="CT55" s="1274"/>
      <c r="CU55" s="1274"/>
      <c r="CV55" s="1289"/>
      <c r="CW55" s="1274"/>
      <c r="CX55" s="1274"/>
      <c r="CY55" s="1274"/>
      <c r="CZ55" s="1274"/>
      <c r="DA55" s="1274"/>
      <c r="DB55" s="1274"/>
      <c r="DC55" s="1274"/>
    </row>
    <row r="56" spans="1:109">
      <c r="A56" s="382"/>
      <c r="B56" s="374"/>
      <c r="G56" s="1272"/>
      <c r="H56" s="1272"/>
      <c r="I56" s="1272"/>
      <c r="J56" s="1272"/>
      <c r="K56" s="1279"/>
      <c r="L56" s="1279"/>
      <c r="M56" s="1279"/>
      <c r="N56" s="1279"/>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72"/>
      <c r="H57" s="1272"/>
      <c r="I57" s="1275"/>
      <c r="J57" s="1275"/>
      <c r="K57" s="1279"/>
      <c r="L57" s="1279"/>
      <c r="M57" s="1279"/>
      <c r="N57" s="1279"/>
      <c r="AM57" s="367"/>
      <c r="AN57" s="1278"/>
      <c r="AO57" s="1278"/>
      <c r="AP57" s="1278"/>
      <c r="AQ57" s="1278"/>
      <c r="AR57" s="1278"/>
      <c r="AS57" s="1278"/>
      <c r="AT57" s="1278"/>
      <c r="AU57" s="1278"/>
      <c r="AV57" s="1278"/>
      <c r="AW57" s="1278"/>
      <c r="AX57" s="1278"/>
      <c r="AY57" s="1278"/>
      <c r="AZ57" s="1278"/>
      <c r="BA57" s="1278"/>
      <c r="BB57" s="1277" t="s">
        <v>602</v>
      </c>
      <c r="BC57" s="1277"/>
      <c r="BD57" s="1277"/>
      <c r="BE57" s="1277"/>
      <c r="BF57" s="1277"/>
      <c r="BG57" s="1277"/>
      <c r="BH57" s="1277"/>
      <c r="BI57" s="1277"/>
      <c r="BJ57" s="1277"/>
      <c r="BK57" s="1277"/>
      <c r="BL57" s="1277"/>
      <c r="BM57" s="1277"/>
      <c r="BN57" s="1277"/>
      <c r="BO57" s="1277"/>
      <c r="BP57" s="1289"/>
      <c r="BQ57" s="1274"/>
      <c r="BR57" s="1274"/>
      <c r="BS57" s="1274"/>
      <c r="BT57" s="1274"/>
      <c r="BU57" s="1274"/>
      <c r="BV57" s="1274"/>
      <c r="BW57" s="1274"/>
      <c r="BX57" s="1289"/>
      <c r="BY57" s="1274"/>
      <c r="BZ57" s="1274"/>
      <c r="CA57" s="1274"/>
      <c r="CB57" s="1274"/>
      <c r="CC57" s="1274"/>
      <c r="CD57" s="1274"/>
      <c r="CE57" s="1274"/>
      <c r="CF57" s="1289"/>
      <c r="CG57" s="1274"/>
      <c r="CH57" s="1274"/>
      <c r="CI57" s="1274"/>
      <c r="CJ57" s="1274"/>
      <c r="CK57" s="1274"/>
      <c r="CL57" s="1274"/>
      <c r="CM57" s="1274"/>
      <c r="CN57" s="1274">
        <v>56.1</v>
      </c>
      <c r="CO57" s="1274"/>
      <c r="CP57" s="1274"/>
      <c r="CQ57" s="1274"/>
      <c r="CR57" s="1274"/>
      <c r="CS57" s="1274"/>
      <c r="CT57" s="1274"/>
      <c r="CU57" s="1274"/>
      <c r="CV57" s="1289"/>
      <c r="CW57" s="1274"/>
      <c r="CX57" s="1274"/>
      <c r="CY57" s="1274"/>
      <c r="CZ57" s="1274"/>
      <c r="DA57" s="1274"/>
      <c r="DB57" s="1274"/>
      <c r="DC57" s="1274"/>
      <c r="DD57" s="387"/>
      <c r="DE57" s="386"/>
    </row>
    <row r="58" spans="1:109" s="382" customFormat="1">
      <c r="A58" s="367"/>
      <c r="B58" s="386"/>
      <c r="G58" s="1272"/>
      <c r="H58" s="1272"/>
      <c r="I58" s="1275"/>
      <c r="J58" s="1275"/>
      <c r="K58" s="1279"/>
      <c r="L58" s="1279"/>
      <c r="M58" s="1279"/>
      <c r="N58" s="1279"/>
      <c r="AM58" s="367"/>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0" t="s">
        <v>609</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72"/>
      <c r="H72" s="1272"/>
      <c r="I72" s="1272"/>
      <c r="J72" s="1272"/>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78" t="s">
        <v>563</v>
      </c>
      <c r="BQ72" s="1278"/>
      <c r="BR72" s="1278"/>
      <c r="BS72" s="1278"/>
      <c r="BT72" s="1278"/>
      <c r="BU72" s="1278"/>
      <c r="BV72" s="1278"/>
      <c r="BW72" s="1278"/>
      <c r="BX72" s="1278" t="s">
        <v>564</v>
      </c>
      <c r="BY72" s="1278"/>
      <c r="BZ72" s="1278"/>
      <c r="CA72" s="1278"/>
      <c r="CB72" s="1278"/>
      <c r="CC72" s="1278"/>
      <c r="CD72" s="1278"/>
      <c r="CE72" s="1278"/>
      <c r="CF72" s="1278" t="s">
        <v>565</v>
      </c>
      <c r="CG72" s="1278"/>
      <c r="CH72" s="1278"/>
      <c r="CI72" s="1278"/>
      <c r="CJ72" s="1278"/>
      <c r="CK72" s="1278"/>
      <c r="CL72" s="1278"/>
      <c r="CM72" s="1278"/>
      <c r="CN72" s="1278" t="s">
        <v>566</v>
      </c>
      <c r="CO72" s="1278"/>
      <c r="CP72" s="1278"/>
      <c r="CQ72" s="1278"/>
      <c r="CR72" s="1278"/>
      <c r="CS72" s="1278"/>
      <c r="CT72" s="1278"/>
      <c r="CU72" s="1278"/>
      <c r="CV72" s="1278" t="s">
        <v>567</v>
      </c>
      <c r="CW72" s="1278"/>
      <c r="CX72" s="1278"/>
      <c r="CY72" s="1278"/>
      <c r="CZ72" s="1278"/>
      <c r="DA72" s="1278"/>
      <c r="DB72" s="1278"/>
      <c r="DC72" s="1278"/>
    </row>
    <row r="73" spans="2:107">
      <c r="B73" s="374"/>
      <c r="G73" s="1290"/>
      <c r="H73" s="1290"/>
      <c r="I73" s="1290"/>
      <c r="J73" s="1290"/>
      <c r="K73" s="1273"/>
      <c r="L73" s="1273"/>
      <c r="M73" s="1273"/>
      <c r="N73" s="1273"/>
      <c r="AM73" s="383"/>
      <c r="AN73" s="1277" t="s">
        <v>599</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4">
        <v>25.4</v>
      </c>
      <c r="BQ73" s="1274"/>
      <c r="BR73" s="1274"/>
      <c r="BS73" s="1274"/>
      <c r="BT73" s="1274"/>
      <c r="BU73" s="1274"/>
      <c r="BV73" s="1274"/>
      <c r="BW73" s="1274"/>
      <c r="BX73" s="1274">
        <v>10.3</v>
      </c>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v>9.6999999999999993</v>
      </c>
      <c r="CW73" s="1274"/>
      <c r="CX73" s="1274"/>
      <c r="CY73" s="1274"/>
      <c r="CZ73" s="1274"/>
      <c r="DA73" s="1274"/>
      <c r="DB73" s="1274"/>
      <c r="DC73" s="1274"/>
    </row>
    <row r="74" spans="2:107">
      <c r="B74" s="374"/>
      <c r="G74" s="1290"/>
      <c r="H74" s="1290"/>
      <c r="I74" s="1290"/>
      <c r="J74" s="1290"/>
      <c r="K74" s="1273"/>
      <c r="L74" s="1273"/>
      <c r="M74" s="1273"/>
      <c r="N74" s="1273"/>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90"/>
      <c r="H75" s="1290"/>
      <c r="I75" s="1272"/>
      <c r="J75" s="1272"/>
      <c r="K75" s="1279"/>
      <c r="L75" s="1279"/>
      <c r="M75" s="1279"/>
      <c r="N75" s="1279"/>
      <c r="AM75" s="383"/>
      <c r="AN75" s="1277"/>
      <c r="AO75" s="1277"/>
      <c r="AP75" s="1277"/>
      <c r="AQ75" s="1277"/>
      <c r="AR75" s="1277"/>
      <c r="AS75" s="1277"/>
      <c r="AT75" s="1277"/>
      <c r="AU75" s="1277"/>
      <c r="AV75" s="1277"/>
      <c r="AW75" s="1277"/>
      <c r="AX75" s="1277"/>
      <c r="AY75" s="1277"/>
      <c r="AZ75" s="1277"/>
      <c r="BA75" s="1277"/>
      <c r="BB75" s="1277" t="s">
        <v>605</v>
      </c>
      <c r="BC75" s="1277"/>
      <c r="BD75" s="1277"/>
      <c r="BE75" s="1277"/>
      <c r="BF75" s="1277"/>
      <c r="BG75" s="1277"/>
      <c r="BH75" s="1277"/>
      <c r="BI75" s="1277"/>
      <c r="BJ75" s="1277"/>
      <c r="BK75" s="1277"/>
      <c r="BL75" s="1277"/>
      <c r="BM75" s="1277"/>
      <c r="BN75" s="1277"/>
      <c r="BO75" s="1277"/>
      <c r="BP75" s="1274">
        <v>13.9</v>
      </c>
      <c r="BQ75" s="1274"/>
      <c r="BR75" s="1274"/>
      <c r="BS75" s="1274"/>
      <c r="BT75" s="1274"/>
      <c r="BU75" s="1274"/>
      <c r="BV75" s="1274"/>
      <c r="BW75" s="1274"/>
      <c r="BX75" s="1274">
        <v>10.8</v>
      </c>
      <c r="BY75" s="1274"/>
      <c r="BZ75" s="1274"/>
      <c r="CA75" s="1274"/>
      <c r="CB75" s="1274"/>
      <c r="CC75" s="1274"/>
      <c r="CD75" s="1274"/>
      <c r="CE75" s="1274"/>
      <c r="CF75" s="1274">
        <v>9</v>
      </c>
      <c r="CG75" s="1274"/>
      <c r="CH75" s="1274"/>
      <c r="CI75" s="1274"/>
      <c r="CJ75" s="1274"/>
      <c r="CK75" s="1274"/>
      <c r="CL75" s="1274"/>
      <c r="CM75" s="1274"/>
      <c r="CN75" s="1274">
        <v>8.6999999999999993</v>
      </c>
      <c r="CO75" s="1274"/>
      <c r="CP75" s="1274"/>
      <c r="CQ75" s="1274"/>
      <c r="CR75" s="1274"/>
      <c r="CS75" s="1274"/>
      <c r="CT75" s="1274"/>
      <c r="CU75" s="1274"/>
      <c r="CV75" s="1274">
        <v>9.6999999999999993</v>
      </c>
      <c r="CW75" s="1274"/>
      <c r="CX75" s="1274"/>
      <c r="CY75" s="1274"/>
      <c r="CZ75" s="1274"/>
      <c r="DA75" s="1274"/>
      <c r="DB75" s="1274"/>
      <c r="DC75" s="1274"/>
    </row>
    <row r="76" spans="2:107">
      <c r="B76" s="374"/>
      <c r="G76" s="1290"/>
      <c r="H76" s="1290"/>
      <c r="I76" s="1272"/>
      <c r="J76" s="1272"/>
      <c r="K76" s="1279"/>
      <c r="L76" s="1279"/>
      <c r="M76" s="1279"/>
      <c r="N76" s="1279"/>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72"/>
      <c r="H77" s="1272"/>
      <c r="I77" s="1272"/>
      <c r="J77" s="1272"/>
      <c r="K77" s="1273"/>
      <c r="L77" s="1273"/>
      <c r="M77" s="1273"/>
      <c r="N77" s="1273"/>
      <c r="AN77" s="1278" t="s">
        <v>603</v>
      </c>
      <c r="AO77" s="1278"/>
      <c r="AP77" s="1278"/>
      <c r="AQ77" s="1278"/>
      <c r="AR77" s="1278"/>
      <c r="AS77" s="1278"/>
      <c r="AT77" s="1278"/>
      <c r="AU77" s="1278"/>
      <c r="AV77" s="1278"/>
      <c r="AW77" s="1278"/>
      <c r="AX77" s="1278"/>
      <c r="AY77" s="1278"/>
      <c r="AZ77" s="1278"/>
      <c r="BA77" s="1278"/>
      <c r="BB77" s="1277" t="s">
        <v>600</v>
      </c>
      <c r="BC77" s="1277"/>
      <c r="BD77" s="1277"/>
      <c r="BE77" s="1277"/>
      <c r="BF77" s="1277"/>
      <c r="BG77" s="1277"/>
      <c r="BH77" s="1277"/>
      <c r="BI77" s="1277"/>
      <c r="BJ77" s="1277"/>
      <c r="BK77" s="1277"/>
      <c r="BL77" s="1277"/>
      <c r="BM77" s="1277"/>
      <c r="BN77" s="1277"/>
      <c r="BO77" s="1277"/>
      <c r="BP77" s="1274">
        <v>58.8</v>
      </c>
      <c r="BQ77" s="1274"/>
      <c r="BR77" s="1274"/>
      <c r="BS77" s="1274"/>
      <c r="BT77" s="1274"/>
      <c r="BU77" s="1274"/>
      <c r="BV77" s="1274"/>
      <c r="BW77" s="1274"/>
      <c r="BX77" s="1274">
        <v>49.7</v>
      </c>
      <c r="BY77" s="1274"/>
      <c r="BZ77" s="1274"/>
      <c r="CA77" s="1274"/>
      <c r="CB77" s="1274"/>
      <c r="CC77" s="1274"/>
      <c r="CD77" s="1274"/>
      <c r="CE77" s="1274"/>
      <c r="CF77" s="1274">
        <v>37.200000000000003</v>
      </c>
      <c r="CG77" s="1274"/>
      <c r="CH77" s="1274"/>
      <c r="CI77" s="1274"/>
      <c r="CJ77" s="1274"/>
      <c r="CK77" s="1274"/>
      <c r="CL77" s="1274"/>
      <c r="CM77" s="1274"/>
      <c r="CN77" s="1274">
        <v>24</v>
      </c>
      <c r="CO77" s="1274"/>
      <c r="CP77" s="1274"/>
      <c r="CQ77" s="1274"/>
      <c r="CR77" s="1274"/>
      <c r="CS77" s="1274"/>
      <c r="CT77" s="1274"/>
      <c r="CU77" s="1274"/>
      <c r="CV77" s="1274">
        <v>19.8</v>
      </c>
      <c r="CW77" s="1274"/>
      <c r="CX77" s="1274"/>
      <c r="CY77" s="1274"/>
      <c r="CZ77" s="1274"/>
      <c r="DA77" s="1274"/>
      <c r="DB77" s="1274"/>
      <c r="DC77" s="1274"/>
    </row>
    <row r="78" spans="2:107">
      <c r="B78" s="374"/>
      <c r="G78" s="1272"/>
      <c r="H78" s="1272"/>
      <c r="I78" s="1272"/>
      <c r="J78" s="1272"/>
      <c r="K78" s="1273"/>
      <c r="L78" s="1273"/>
      <c r="M78" s="1273"/>
      <c r="N78" s="1273"/>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72"/>
      <c r="H79" s="1272"/>
      <c r="I79" s="1275"/>
      <c r="J79" s="1275"/>
      <c r="K79" s="1276"/>
      <c r="L79" s="1276"/>
      <c r="M79" s="1276"/>
      <c r="N79" s="1276"/>
      <c r="AN79" s="1278"/>
      <c r="AO79" s="1278"/>
      <c r="AP79" s="1278"/>
      <c r="AQ79" s="1278"/>
      <c r="AR79" s="1278"/>
      <c r="AS79" s="1278"/>
      <c r="AT79" s="1278"/>
      <c r="AU79" s="1278"/>
      <c r="AV79" s="1278"/>
      <c r="AW79" s="1278"/>
      <c r="AX79" s="1278"/>
      <c r="AY79" s="1278"/>
      <c r="AZ79" s="1278"/>
      <c r="BA79" s="1278"/>
      <c r="BB79" s="1277" t="s">
        <v>605</v>
      </c>
      <c r="BC79" s="1277"/>
      <c r="BD79" s="1277"/>
      <c r="BE79" s="1277"/>
      <c r="BF79" s="1277"/>
      <c r="BG79" s="1277"/>
      <c r="BH79" s="1277"/>
      <c r="BI79" s="1277"/>
      <c r="BJ79" s="1277"/>
      <c r="BK79" s="1277"/>
      <c r="BL79" s="1277"/>
      <c r="BM79" s="1277"/>
      <c r="BN79" s="1277"/>
      <c r="BO79" s="1277"/>
      <c r="BP79" s="1274">
        <v>12.4</v>
      </c>
      <c r="BQ79" s="1274"/>
      <c r="BR79" s="1274"/>
      <c r="BS79" s="1274"/>
      <c r="BT79" s="1274"/>
      <c r="BU79" s="1274"/>
      <c r="BV79" s="1274"/>
      <c r="BW79" s="1274"/>
      <c r="BX79" s="1274">
        <v>11.2</v>
      </c>
      <c r="BY79" s="1274"/>
      <c r="BZ79" s="1274"/>
      <c r="CA79" s="1274"/>
      <c r="CB79" s="1274"/>
      <c r="CC79" s="1274"/>
      <c r="CD79" s="1274"/>
      <c r="CE79" s="1274"/>
      <c r="CF79" s="1274">
        <v>10.1</v>
      </c>
      <c r="CG79" s="1274"/>
      <c r="CH79" s="1274"/>
      <c r="CI79" s="1274"/>
      <c r="CJ79" s="1274"/>
      <c r="CK79" s="1274"/>
      <c r="CL79" s="1274"/>
      <c r="CM79" s="1274"/>
      <c r="CN79" s="1274">
        <v>9.1</v>
      </c>
      <c r="CO79" s="1274"/>
      <c r="CP79" s="1274"/>
      <c r="CQ79" s="1274"/>
      <c r="CR79" s="1274"/>
      <c r="CS79" s="1274"/>
      <c r="CT79" s="1274"/>
      <c r="CU79" s="1274"/>
      <c r="CV79" s="1274">
        <v>8.9</v>
      </c>
      <c r="CW79" s="1274"/>
      <c r="CX79" s="1274"/>
      <c r="CY79" s="1274"/>
      <c r="CZ79" s="1274"/>
      <c r="DA79" s="1274"/>
      <c r="DB79" s="1274"/>
      <c r="DC79" s="1274"/>
    </row>
    <row r="80" spans="2:107">
      <c r="B80" s="374"/>
      <c r="G80" s="1272"/>
      <c r="H80" s="1272"/>
      <c r="I80" s="1275"/>
      <c r="J80" s="1275"/>
      <c r="K80" s="1276"/>
      <c r="L80" s="1276"/>
      <c r="M80" s="1276"/>
      <c r="N80" s="1276"/>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9M2FQi/PZ/RYksauV0c4U43Js6RbIOnQk5V2fXZXol0MsE1zd5TaV57mZju4W29u3KgE5R6z98h5iPMWMrgRA==" saltValue="6wlg5G+QIdvmCYaVvnQGJ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uU8YiGdYvKJq1XrOsGSNgio2HRjJ8juRODQwlbgYk9T8cDN5N9MeijtyV/vqLRZ9dv9Pv0lRMRZUAIOVjyV4A==" saltValue="q6VujTFYD66UtLT0tuG40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rGbTKQpSgp4dyyts07xu2J67dGuuwJXtNursVoG1lEWDbmVJi2HQGEpv3Ew3OWlKgVr3EsKTPNfAnVo8A4vSQ==" saltValue="NT9C6a89ChHIIiBZT9zKq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86862</v>
      </c>
      <c r="E3" s="141"/>
      <c r="F3" s="142">
        <v>118124</v>
      </c>
      <c r="G3" s="143"/>
      <c r="H3" s="144"/>
    </row>
    <row r="4" spans="1:8">
      <c r="A4" s="145"/>
      <c r="B4" s="146"/>
      <c r="C4" s="147"/>
      <c r="D4" s="148">
        <v>43791</v>
      </c>
      <c r="E4" s="149"/>
      <c r="F4" s="150">
        <v>54614</v>
      </c>
      <c r="G4" s="151"/>
      <c r="H4" s="152"/>
    </row>
    <row r="5" spans="1:8">
      <c r="A5" s="133" t="s">
        <v>555</v>
      </c>
      <c r="B5" s="138"/>
      <c r="C5" s="139"/>
      <c r="D5" s="140">
        <v>64442</v>
      </c>
      <c r="E5" s="141"/>
      <c r="F5" s="142">
        <v>101693</v>
      </c>
      <c r="G5" s="143"/>
      <c r="H5" s="144"/>
    </row>
    <row r="6" spans="1:8">
      <c r="A6" s="145"/>
      <c r="B6" s="146"/>
      <c r="C6" s="147"/>
      <c r="D6" s="148">
        <v>29758</v>
      </c>
      <c r="E6" s="149"/>
      <c r="F6" s="150">
        <v>51066</v>
      </c>
      <c r="G6" s="151"/>
      <c r="H6" s="152"/>
    </row>
    <row r="7" spans="1:8">
      <c r="A7" s="133" t="s">
        <v>556</v>
      </c>
      <c r="B7" s="138"/>
      <c r="C7" s="139"/>
      <c r="D7" s="140">
        <v>65660</v>
      </c>
      <c r="E7" s="141"/>
      <c r="F7" s="142">
        <v>96635</v>
      </c>
      <c r="G7" s="143"/>
      <c r="H7" s="144"/>
    </row>
    <row r="8" spans="1:8">
      <c r="A8" s="145"/>
      <c r="B8" s="146"/>
      <c r="C8" s="147"/>
      <c r="D8" s="148">
        <v>44756</v>
      </c>
      <c r="E8" s="149"/>
      <c r="F8" s="150">
        <v>44408</v>
      </c>
      <c r="G8" s="151"/>
      <c r="H8" s="152"/>
    </row>
    <row r="9" spans="1:8">
      <c r="A9" s="133" t="s">
        <v>557</v>
      </c>
      <c r="B9" s="138"/>
      <c r="C9" s="139"/>
      <c r="D9" s="140">
        <v>85921</v>
      </c>
      <c r="E9" s="141"/>
      <c r="F9" s="142">
        <v>97062</v>
      </c>
      <c r="G9" s="143"/>
      <c r="H9" s="144"/>
    </row>
    <row r="10" spans="1:8">
      <c r="A10" s="145"/>
      <c r="B10" s="146"/>
      <c r="C10" s="147"/>
      <c r="D10" s="148">
        <v>70021</v>
      </c>
      <c r="E10" s="149"/>
      <c r="F10" s="150">
        <v>50112</v>
      </c>
      <c r="G10" s="151"/>
      <c r="H10" s="152"/>
    </row>
    <row r="11" spans="1:8">
      <c r="A11" s="133" t="s">
        <v>558</v>
      </c>
      <c r="B11" s="138"/>
      <c r="C11" s="139"/>
      <c r="D11" s="140">
        <v>107184</v>
      </c>
      <c r="E11" s="141"/>
      <c r="F11" s="142">
        <v>106005</v>
      </c>
      <c r="G11" s="143"/>
      <c r="H11" s="144"/>
    </row>
    <row r="12" spans="1:8">
      <c r="A12" s="145"/>
      <c r="B12" s="146"/>
      <c r="C12" s="153"/>
      <c r="D12" s="148">
        <v>64380</v>
      </c>
      <c r="E12" s="149"/>
      <c r="F12" s="150">
        <v>58359</v>
      </c>
      <c r="G12" s="151"/>
      <c r="H12" s="152"/>
    </row>
    <row r="13" spans="1:8">
      <c r="A13" s="133"/>
      <c r="B13" s="138"/>
      <c r="C13" s="154"/>
      <c r="D13" s="155">
        <v>82014</v>
      </c>
      <c r="E13" s="156"/>
      <c r="F13" s="157">
        <v>103904</v>
      </c>
      <c r="G13" s="158"/>
      <c r="H13" s="144"/>
    </row>
    <row r="14" spans="1:8">
      <c r="A14" s="145"/>
      <c r="B14" s="146"/>
      <c r="C14" s="147"/>
      <c r="D14" s="148">
        <v>50541</v>
      </c>
      <c r="E14" s="149"/>
      <c r="F14" s="150">
        <v>51712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4.93</v>
      </c>
      <c r="C19" s="159">
        <f>ROUND(VALUE(SUBSTITUTE(実質収支比率等に係る経年分析!G$48,"▲","-")),2)</f>
        <v>5.68</v>
      </c>
      <c r="D19" s="159">
        <f>ROUND(VALUE(SUBSTITUTE(実質収支比率等に係る経年分析!H$48,"▲","-")),2)</f>
        <v>8.26</v>
      </c>
      <c r="E19" s="159">
        <f>ROUND(VALUE(SUBSTITUTE(実質収支比率等に係る経年分析!I$48,"▲","-")),2)</f>
        <v>7.12</v>
      </c>
      <c r="F19" s="159">
        <f>ROUND(VALUE(SUBSTITUTE(実質収支比率等に係る経年分析!J$48,"▲","-")),2)</f>
        <v>7.94</v>
      </c>
    </row>
    <row r="20" spans="1:11">
      <c r="A20" s="159" t="s">
        <v>49</v>
      </c>
      <c r="B20" s="159">
        <f>ROUND(VALUE(SUBSTITUTE(実質収支比率等に係る経年分析!F$47,"▲","-")),2)</f>
        <v>23.39</v>
      </c>
      <c r="C20" s="159">
        <f>ROUND(VALUE(SUBSTITUTE(実質収支比率等に係る経年分析!G$47,"▲","-")),2)</f>
        <v>24.65</v>
      </c>
      <c r="D20" s="159">
        <f>ROUND(VALUE(SUBSTITUTE(実質収支比率等に係る経年分析!H$47,"▲","-")),2)</f>
        <v>24.68</v>
      </c>
      <c r="E20" s="159">
        <f>ROUND(VALUE(SUBSTITUTE(実質収支比率等に係る経年分析!I$47,"▲","-")),2)</f>
        <v>25.52</v>
      </c>
      <c r="F20" s="159">
        <f>ROUND(VALUE(SUBSTITUTE(実質収支比率等に係る経年分析!J$47,"▲","-")),2)</f>
        <v>26.57</v>
      </c>
    </row>
    <row r="21" spans="1:11">
      <c r="A21" s="159" t="s">
        <v>50</v>
      </c>
      <c r="B21" s="159">
        <f>IF(ISNUMBER(VALUE(SUBSTITUTE(実質収支比率等に係る経年分析!F$49,"▲","-"))),ROUND(VALUE(SUBSTITUTE(実質収支比率等に係る経年分析!F$49,"▲","-")),2),NA())</f>
        <v>0.98</v>
      </c>
      <c r="C21" s="159">
        <f>IF(ISNUMBER(VALUE(SUBSTITUTE(実質収支比率等に係る経年分析!G$49,"▲","-"))),ROUND(VALUE(SUBSTITUTE(実質収支比率等に係る経年分析!G$49,"▲","-")),2),NA())</f>
        <v>2.0699999999999998</v>
      </c>
      <c r="D21" s="159">
        <f>IF(ISNUMBER(VALUE(SUBSTITUTE(実質収支比率等に係る経年分析!H$49,"▲","-"))),ROUND(VALUE(SUBSTITUTE(実質収支比率等に係る経年分析!H$49,"▲","-")),2),NA())</f>
        <v>2.65</v>
      </c>
      <c r="E21" s="159">
        <f>IF(ISNUMBER(VALUE(SUBSTITUTE(実質収支比率等に係る経年分析!I$49,"▲","-"))),ROUND(VALUE(SUBSTITUTE(実質収支比率等に係る経年分析!I$49,"▲","-")),2),NA())</f>
        <v>-1.21</v>
      </c>
      <c r="F21" s="159">
        <f>IF(ISNUMBER(VALUE(SUBSTITUTE(実質収支比率等に係る経年分析!J$49,"▲","-"))),ROUND(VALUE(SUBSTITUTE(実質収支比率等に係る経年分析!J$49,"▲","-")),2),NA())</f>
        <v>0.68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開拓専用水道特別会計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風力発電事業特別会計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宅地造成事業特別会計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1.1399999999999999</v>
      </c>
    </row>
    <row r="33" spans="1:16">
      <c r="A33" s="160" t="str">
        <f>IF(連結実質赤字比率に係る赤字・黒字の構成分析!C$37="",NA(),連結実質赤字比率に係る赤字・黒字の構成分析!C$37)</f>
        <v>介護保険特別会計</v>
      </c>
      <c r="B33" s="160">
        <f>IF(ROUND(VALUE(SUBSTITUTE(連結実質赤字比率に係る赤字・黒字の構成分析!F$37,"▲", "-")), 2) &lt; 0, ABS(ROUND(VALUE(SUBSTITUTE(連結実質赤字比率に係る赤字・黒字の構成分析!F$37,"▲", "-")), 2)), NA())</f>
        <v>0.04</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2.2200000000000002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1547</v>
      </c>
      <c r="E42" s="161"/>
      <c r="F42" s="161"/>
      <c r="G42" s="161">
        <f>'実質公債費比率（分子）の構造'!L$52</f>
        <v>1597</v>
      </c>
      <c r="H42" s="161"/>
      <c r="I42" s="161"/>
      <c r="J42" s="161">
        <f>'実質公債費比率（分子）の構造'!M$52</f>
        <v>1642</v>
      </c>
      <c r="K42" s="161"/>
      <c r="L42" s="161"/>
      <c r="M42" s="161">
        <f>'実質公債費比率（分子）の構造'!N$52</f>
        <v>1657</v>
      </c>
      <c r="N42" s="161"/>
      <c r="O42" s="161"/>
      <c r="P42" s="161">
        <f>'実質公債費比率（分子）の構造'!O$52</f>
        <v>1472</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53</v>
      </c>
      <c r="C45" s="161"/>
      <c r="D45" s="161"/>
      <c r="E45" s="161">
        <f>'実質公債費比率（分子）の構造'!L$49</f>
        <v>54</v>
      </c>
      <c r="F45" s="161"/>
      <c r="G45" s="161"/>
      <c r="H45" s="161">
        <f>'実質公債費比率（分子）の構造'!M$49</f>
        <v>47</v>
      </c>
      <c r="I45" s="161"/>
      <c r="J45" s="161"/>
      <c r="K45" s="161">
        <f>'実質公債費比率（分子）の構造'!N$49</f>
        <v>48</v>
      </c>
      <c r="L45" s="161"/>
      <c r="M45" s="161"/>
      <c r="N45" s="161">
        <f>'実質公債費比率（分子）の構造'!O$49</f>
        <v>62</v>
      </c>
      <c r="O45" s="161"/>
      <c r="P45" s="161"/>
    </row>
    <row r="46" spans="1:16">
      <c r="A46" s="161" t="s">
        <v>60</v>
      </c>
      <c r="B46" s="161">
        <f>'実質公債費比率（分子）の構造'!K$48</f>
        <v>531</v>
      </c>
      <c r="C46" s="161"/>
      <c r="D46" s="161"/>
      <c r="E46" s="161">
        <f>'実質公債費比率（分子）の構造'!L$48</f>
        <v>541</v>
      </c>
      <c r="F46" s="161"/>
      <c r="G46" s="161"/>
      <c r="H46" s="161">
        <f>'実質公債費比率（分子）の構造'!M$48</f>
        <v>508</v>
      </c>
      <c r="I46" s="161"/>
      <c r="J46" s="161"/>
      <c r="K46" s="161">
        <f>'実質公債費比率（分子）の構造'!N$48</f>
        <v>595</v>
      </c>
      <c r="L46" s="161"/>
      <c r="M46" s="161"/>
      <c r="N46" s="161">
        <f>'実質公債費比率（分子）の構造'!O$48</f>
        <v>577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1596</v>
      </c>
      <c r="C49" s="161"/>
      <c r="D49" s="161"/>
      <c r="E49" s="161">
        <f>'実質公債費比率（分子）の構造'!L$45</f>
        <v>1482</v>
      </c>
      <c r="F49" s="161"/>
      <c r="G49" s="161"/>
      <c r="H49" s="161">
        <f>'実質公債費比率（分子）の構造'!M$45</f>
        <v>1567</v>
      </c>
      <c r="I49" s="161"/>
      <c r="J49" s="161"/>
      <c r="K49" s="161">
        <f>'実質公債費比率（分子）の構造'!N$45</f>
        <v>1567</v>
      </c>
      <c r="L49" s="161"/>
      <c r="M49" s="161"/>
      <c r="N49" s="161">
        <f>'実質公債費比率（分子）の構造'!O$45</f>
        <v>1436</v>
      </c>
      <c r="O49" s="161"/>
      <c r="P49" s="161"/>
    </row>
    <row r="50" spans="1:16">
      <c r="A50" s="161" t="s">
        <v>64</v>
      </c>
      <c r="B50" s="161" t="e">
        <f>NA()</f>
        <v>#N/A</v>
      </c>
      <c r="C50" s="161">
        <f>IF(ISNUMBER('実質公債費比率（分子）の構造'!K$53),'実質公債費比率（分子）の構造'!K$53,NA())</f>
        <v>633</v>
      </c>
      <c r="D50" s="161" t="e">
        <f>NA()</f>
        <v>#N/A</v>
      </c>
      <c r="E50" s="161" t="e">
        <f>NA()</f>
        <v>#N/A</v>
      </c>
      <c r="F50" s="161">
        <f>IF(ISNUMBER('実質公債費比率（分子）の構造'!L$53),'実質公債費比率（分子）の構造'!L$53,NA())</f>
        <v>480</v>
      </c>
      <c r="G50" s="161" t="e">
        <f>NA()</f>
        <v>#N/A</v>
      </c>
      <c r="H50" s="161" t="e">
        <f>NA()</f>
        <v>#N/A</v>
      </c>
      <c r="I50" s="161">
        <f>IF(ISNUMBER('実質公債費比率（分子）の構造'!M$53),'実質公債費比率（分子）の構造'!M$53,NA())</f>
        <v>480</v>
      </c>
      <c r="J50" s="161" t="e">
        <f>NA()</f>
        <v>#N/A</v>
      </c>
      <c r="K50" s="161" t="e">
        <f>NA()</f>
        <v>#N/A</v>
      </c>
      <c r="L50" s="161">
        <f>IF(ISNUMBER('実質公債費比率（分子）の構造'!N$53),'実質公債費比率（分子）の構造'!N$53,NA())</f>
        <v>553</v>
      </c>
      <c r="M50" s="161" t="e">
        <f>NA()</f>
        <v>#N/A</v>
      </c>
      <c r="N50" s="161" t="e">
        <f>NA()</f>
        <v>#N/A</v>
      </c>
      <c r="O50" s="161">
        <f>IF(ISNUMBER('実質公債費比率（分子）の構造'!O$53),'実質公債費比率（分子）の構造'!O$53,NA())</f>
        <v>603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14259</v>
      </c>
      <c r="E56" s="160"/>
      <c r="F56" s="160"/>
      <c r="G56" s="160">
        <f>'将来負担比率（分子）の構造'!J$52</f>
        <v>13794</v>
      </c>
      <c r="H56" s="160"/>
      <c r="I56" s="160"/>
      <c r="J56" s="160">
        <f>'将来負担比率（分子）の構造'!K$52</f>
        <v>13355</v>
      </c>
      <c r="K56" s="160"/>
      <c r="L56" s="160"/>
      <c r="M56" s="160">
        <f>'将来負担比率（分子）の構造'!L$52</f>
        <v>12930</v>
      </c>
      <c r="N56" s="160"/>
      <c r="O56" s="160"/>
      <c r="P56" s="160">
        <f>'将来負担比率（分子）の構造'!M$52</f>
        <v>12202</v>
      </c>
    </row>
    <row r="57" spans="1:16">
      <c r="A57" s="160" t="s">
        <v>36</v>
      </c>
      <c r="B57" s="160"/>
      <c r="C57" s="160"/>
      <c r="D57" s="160">
        <f>'将来負担比率（分子）の構造'!I$51</f>
        <v>333</v>
      </c>
      <c r="E57" s="160"/>
      <c r="F57" s="160"/>
      <c r="G57" s="160">
        <f>'将来負担比率（分子）の構造'!J$51</f>
        <v>277</v>
      </c>
      <c r="H57" s="160"/>
      <c r="I57" s="160"/>
      <c r="J57" s="160">
        <f>'将来負担比率（分子）の構造'!K$51</f>
        <v>245</v>
      </c>
      <c r="K57" s="160"/>
      <c r="L57" s="160"/>
      <c r="M57" s="160">
        <f>'将来負担比率（分子）の構造'!L$51</f>
        <v>223</v>
      </c>
      <c r="N57" s="160"/>
      <c r="O57" s="160"/>
      <c r="P57" s="160">
        <f>'将来負担比率（分子）の構造'!M$51</f>
        <v>188</v>
      </c>
    </row>
    <row r="58" spans="1:16">
      <c r="A58" s="160" t="s">
        <v>35</v>
      </c>
      <c r="B58" s="160"/>
      <c r="C58" s="160"/>
      <c r="D58" s="160">
        <f>'将来負担比率（分子）の構造'!I$50</f>
        <v>4034</v>
      </c>
      <c r="E58" s="160"/>
      <c r="F58" s="160"/>
      <c r="G58" s="160">
        <f>'将来負担比率（分子）の構造'!J$50</f>
        <v>4289</v>
      </c>
      <c r="H58" s="160"/>
      <c r="I58" s="160"/>
      <c r="J58" s="160">
        <f>'将来負担比率（分子）の構造'!K$50</f>
        <v>4485</v>
      </c>
      <c r="K58" s="160"/>
      <c r="L58" s="160"/>
      <c r="M58" s="160">
        <f>'将来負担比率（分子）の構造'!L$50</f>
        <v>4560</v>
      </c>
      <c r="N58" s="160"/>
      <c r="O58" s="160"/>
      <c r="P58" s="160">
        <f>'将来負担比率（分子）の構造'!M$50</f>
        <v>4731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c r="A62" s="160" t="s">
        <v>29</v>
      </c>
      <c r="B62" s="160">
        <f>'将来負担比率（分子）の構造'!I$45</f>
        <v>1338</v>
      </c>
      <c r="C62" s="160"/>
      <c r="D62" s="160"/>
      <c r="E62" s="160">
        <f>'将来負担比率（分子）の構造'!J$45</f>
        <v>1285</v>
      </c>
      <c r="F62" s="160"/>
      <c r="G62" s="160"/>
      <c r="H62" s="160">
        <f>'将来負担比率（分子）の構造'!K$45</f>
        <v>1177</v>
      </c>
      <c r="I62" s="160"/>
      <c r="J62" s="160"/>
      <c r="K62" s="160">
        <f>'将来負担比率（分子）の構造'!L$45</f>
        <v>787</v>
      </c>
      <c r="L62" s="160"/>
      <c r="M62" s="160"/>
      <c r="N62" s="160">
        <f>'将来負担比率（分子）の構造'!M$45</f>
        <v>939</v>
      </c>
      <c r="O62" s="160"/>
      <c r="P62" s="160"/>
    </row>
    <row r="63" spans="1:16">
      <c r="A63" s="160" t="s">
        <v>28</v>
      </c>
      <c r="B63" s="160">
        <f>'将来負担比率（分子）の構造'!I$44</f>
        <v>314</v>
      </c>
      <c r="C63" s="160"/>
      <c r="D63" s="160"/>
      <c r="E63" s="160">
        <f>'将来負担比率（分子）の構造'!J$44</f>
        <v>360</v>
      </c>
      <c r="F63" s="160"/>
      <c r="G63" s="160"/>
      <c r="H63" s="160">
        <f>'将来負担比率（分子）の構造'!K$44</f>
        <v>336</v>
      </c>
      <c r="I63" s="160"/>
      <c r="J63" s="160"/>
      <c r="K63" s="160">
        <f>'将来負担比率（分子）の構造'!L$44</f>
        <v>288</v>
      </c>
      <c r="L63" s="160"/>
      <c r="M63" s="160"/>
      <c r="N63" s="160">
        <f>'将来負担比率（分子）の構造'!M$44</f>
        <v>252</v>
      </c>
      <c r="O63" s="160"/>
      <c r="P63" s="160"/>
    </row>
    <row r="64" spans="1:16">
      <c r="A64" s="160" t="s">
        <v>27</v>
      </c>
      <c r="B64" s="160">
        <f>'将来負担比率（分子）の構造'!I$43</f>
        <v>6464</v>
      </c>
      <c r="C64" s="160"/>
      <c r="D64" s="160"/>
      <c r="E64" s="160">
        <f>'将来負担比率（分子）の構造'!J$43</f>
        <v>5817</v>
      </c>
      <c r="F64" s="160"/>
      <c r="G64" s="160"/>
      <c r="H64" s="160">
        <f>'将来負担比率（分子）の構造'!K$43</f>
        <v>5452</v>
      </c>
      <c r="I64" s="160"/>
      <c r="J64" s="160"/>
      <c r="K64" s="160">
        <f>'将来負担比率（分子）の構造'!L$43</f>
        <v>5500</v>
      </c>
      <c r="L64" s="160"/>
      <c r="M64" s="160"/>
      <c r="N64" s="160">
        <f>'将来負担比率（分子）の構造'!M$43</f>
        <v>5556</v>
      </c>
      <c r="O64" s="160"/>
      <c r="P64" s="160"/>
    </row>
    <row r="65" spans="1:16">
      <c r="A65" s="160" t="s">
        <v>26</v>
      </c>
      <c r="B65" s="160">
        <f>'将来負担比率（分子）の構造'!I$42</f>
        <v>11</v>
      </c>
      <c r="C65" s="160"/>
      <c r="D65" s="160"/>
      <c r="E65" s="160">
        <f>'将来負担比率（分子）の構造'!J$42</f>
        <v>9</v>
      </c>
      <c r="F65" s="160"/>
      <c r="G65" s="160"/>
      <c r="H65" s="160">
        <f>'将来負担比率（分子）の構造'!K$42</f>
        <v>8</v>
      </c>
      <c r="I65" s="160"/>
      <c r="J65" s="160"/>
      <c r="K65" s="160">
        <f>'将来負担比率（分子）の構造'!L$42</f>
        <v>7</v>
      </c>
      <c r="L65" s="160"/>
      <c r="M65" s="160"/>
      <c r="N65" s="160">
        <f>'将来負担比率（分子）の構造'!M$42</f>
        <v>5</v>
      </c>
      <c r="O65" s="160"/>
      <c r="P65" s="160"/>
    </row>
    <row r="66" spans="1:16">
      <c r="A66" s="160" t="s">
        <v>25</v>
      </c>
      <c r="B66" s="160">
        <f>'将来負担比率（分子）の構造'!I$41</f>
        <v>11997</v>
      </c>
      <c r="C66" s="160"/>
      <c r="D66" s="160"/>
      <c r="E66" s="160">
        <f>'将来負担比率（分子）の構造'!J$41</f>
        <v>11495</v>
      </c>
      <c r="F66" s="160"/>
      <c r="G66" s="160"/>
      <c r="H66" s="160">
        <f>'将来負担比率（分子）の構造'!K$41</f>
        <v>11072</v>
      </c>
      <c r="I66" s="160"/>
      <c r="J66" s="160"/>
      <c r="K66" s="160">
        <f>'将来負担比率（分子）の構造'!L$41</f>
        <v>10983</v>
      </c>
      <c r="L66" s="160"/>
      <c r="M66" s="160"/>
      <c r="N66" s="160">
        <f>'将来負担比率（分子）の構造'!M$41</f>
        <v>10906</v>
      </c>
      <c r="O66" s="160"/>
      <c r="P66" s="160"/>
    </row>
    <row r="67" spans="1:16">
      <c r="A67" s="160" t="s">
        <v>68</v>
      </c>
      <c r="B67" s="160" t="e">
        <f>NA()</f>
        <v>#N/A</v>
      </c>
      <c r="C67" s="160">
        <f>IF(ISNUMBER('将来負担比率（分子）の構造'!I$53), IF('将来負担比率（分子）の構造'!I$53 &lt; 0, 0, '将来負担比率（分子）の構造'!I$53), NA())</f>
        <v>1498</v>
      </c>
      <c r="D67" s="160" t="e">
        <f>NA()</f>
        <v>#N/A</v>
      </c>
      <c r="E67" s="160" t="e">
        <f>NA()</f>
        <v>#N/A</v>
      </c>
      <c r="F67" s="160">
        <f>IF(ISNUMBER('将来負担比率（分子）の構造'!J$53), IF('将来負担比率（分子）の構造'!J$53 &lt; 0, 0, '将来負担比率（分子）の構造'!J$53), NA())</f>
        <v>606</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536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1817</v>
      </c>
      <c r="C72" s="164">
        <f>基金残高に係る経年分析!G55</f>
        <v>1828</v>
      </c>
      <c r="D72" s="164">
        <f>基金残高に係る経年分析!H55</f>
        <v>1837</v>
      </c>
    </row>
    <row r="73" spans="1:16">
      <c r="A73" s="163" t="s">
        <v>71</v>
      </c>
      <c r="B73" s="164">
        <f>基金残高に係る経年分析!F56</f>
        <v>676</v>
      </c>
      <c r="C73" s="164">
        <f>基金残高に係る経年分析!G56</f>
        <v>678</v>
      </c>
      <c r="D73" s="164">
        <f>基金残高に係る経年分析!H56</f>
        <v>681</v>
      </c>
    </row>
    <row r="74" spans="1:16">
      <c r="A74" s="163" t="s">
        <v>72</v>
      </c>
      <c r="B74" s="164">
        <f>基金残高に係る経年分析!F57</f>
        <v>2953</v>
      </c>
      <c r="C74" s="164">
        <f>基金残高に係る経年分析!G57</f>
        <v>3165</v>
      </c>
      <c r="D74" s="164">
        <f>基金残高に係る経年分析!H57</f>
        <v>3394</v>
      </c>
    </row>
  </sheetData>
  <sheetProtection algorithmName="SHA-512" hashValue="9gOzz1boEM/6flhuVehHApF9YXphwAQ/0RnyjVSHw9wupfkEcQ+JCDYu0Bz1Ksxshroz3XAYp19wR/tPS2Xgjg==" saltValue="LYzN9e3fEX1zZPxp9o3P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1520880</v>
      </c>
      <c r="S5" s="707"/>
      <c r="T5" s="707"/>
      <c r="U5" s="707"/>
      <c r="V5" s="707"/>
      <c r="W5" s="707"/>
      <c r="X5" s="707"/>
      <c r="Y5" s="753"/>
      <c r="Z5" s="771">
        <v>12.8</v>
      </c>
      <c r="AA5" s="771"/>
      <c r="AB5" s="771"/>
      <c r="AC5" s="771"/>
      <c r="AD5" s="772">
        <v>1520880</v>
      </c>
      <c r="AE5" s="772"/>
      <c r="AF5" s="772"/>
      <c r="AG5" s="772"/>
      <c r="AH5" s="772"/>
      <c r="AI5" s="772"/>
      <c r="AJ5" s="772"/>
      <c r="AK5" s="772"/>
      <c r="AL5" s="754">
        <v>22.7</v>
      </c>
      <c r="AM5" s="723"/>
      <c r="AN5" s="723"/>
      <c r="AO5" s="755"/>
      <c r="AP5" s="740" t="s">
        <v>220</v>
      </c>
      <c r="AQ5" s="741"/>
      <c r="AR5" s="741"/>
      <c r="AS5" s="741"/>
      <c r="AT5" s="741"/>
      <c r="AU5" s="741"/>
      <c r="AV5" s="741"/>
      <c r="AW5" s="741"/>
      <c r="AX5" s="741"/>
      <c r="AY5" s="741"/>
      <c r="AZ5" s="741"/>
      <c r="BA5" s="741"/>
      <c r="BB5" s="741"/>
      <c r="BC5" s="741"/>
      <c r="BD5" s="741"/>
      <c r="BE5" s="741"/>
      <c r="BF5" s="742"/>
      <c r="BG5" s="641">
        <v>1520269</v>
      </c>
      <c r="BH5" s="644"/>
      <c r="BI5" s="644"/>
      <c r="BJ5" s="644"/>
      <c r="BK5" s="644"/>
      <c r="BL5" s="644"/>
      <c r="BM5" s="644"/>
      <c r="BN5" s="645"/>
      <c r="BO5" s="703">
        <v>100</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93399</v>
      </c>
      <c r="S6" s="644"/>
      <c r="T6" s="644"/>
      <c r="U6" s="644"/>
      <c r="V6" s="644"/>
      <c r="W6" s="644"/>
      <c r="X6" s="644"/>
      <c r="Y6" s="645"/>
      <c r="Z6" s="703">
        <v>0.8</v>
      </c>
      <c r="AA6" s="703"/>
      <c r="AB6" s="703"/>
      <c r="AC6" s="703"/>
      <c r="AD6" s="704">
        <v>93399</v>
      </c>
      <c r="AE6" s="704"/>
      <c r="AF6" s="704"/>
      <c r="AG6" s="704"/>
      <c r="AH6" s="704"/>
      <c r="AI6" s="704"/>
      <c r="AJ6" s="704"/>
      <c r="AK6" s="704"/>
      <c r="AL6" s="646">
        <v>1.4</v>
      </c>
      <c r="AM6" s="647"/>
      <c r="AN6" s="647"/>
      <c r="AO6" s="705"/>
      <c r="AP6" s="638" t="s">
        <v>226</v>
      </c>
      <c r="AQ6" s="639"/>
      <c r="AR6" s="639"/>
      <c r="AS6" s="639"/>
      <c r="AT6" s="639"/>
      <c r="AU6" s="639"/>
      <c r="AV6" s="639"/>
      <c r="AW6" s="639"/>
      <c r="AX6" s="639"/>
      <c r="AY6" s="639"/>
      <c r="AZ6" s="639"/>
      <c r="BA6" s="639"/>
      <c r="BB6" s="639"/>
      <c r="BC6" s="639"/>
      <c r="BD6" s="639"/>
      <c r="BE6" s="639"/>
      <c r="BF6" s="640"/>
      <c r="BG6" s="641">
        <v>1520269</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104487</v>
      </c>
      <c r="CS6" s="644"/>
      <c r="CT6" s="644"/>
      <c r="CU6" s="644"/>
      <c r="CV6" s="644"/>
      <c r="CW6" s="644"/>
      <c r="CX6" s="644"/>
      <c r="CY6" s="645"/>
      <c r="CZ6" s="754">
        <v>0.9</v>
      </c>
      <c r="DA6" s="723"/>
      <c r="DB6" s="723"/>
      <c r="DC6" s="757"/>
      <c r="DD6" s="649" t="s">
        <v>221</v>
      </c>
      <c r="DE6" s="644"/>
      <c r="DF6" s="644"/>
      <c r="DG6" s="644"/>
      <c r="DH6" s="644"/>
      <c r="DI6" s="644"/>
      <c r="DJ6" s="644"/>
      <c r="DK6" s="644"/>
      <c r="DL6" s="644"/>
      <c r="DM6" s="644"/>
      <c r="DN6" s="644"/>
      <c r="DO6" s="644"/>
      <c r="DP6" s="645"/>
      <c r="DQ6" s="649">
        <v>104487</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3704</v>
      </c>
      <c r="S7" s="644"/>
      <c r="T7" s="644"/>
      <c r="U7" s="644"/>
      <c r="V7" s="644"/>
      <c r="W7" s="644"/>
      <c r="X7" s="644"/>
      <c r="Y7" s="645"/>
      <c r="Z7" s="703">
        <v>0</v>
      </c>
      <c r="AA7" s="703"/>
      <c r="AB7" s="703"/>
      <c r="AC7" s="703"/>
      <c r="AD7" s="704">
        <v>3704</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618279</v>
      </c>
      <c r="BH7" s="644"/>
      <c r="BI7" s="644"/>
      <c r="BJ7" s="644"/>
      <c r="BK7" s="644"/>
      <c r="BL7" s="644"/>
      <c r="BM7" s="644"/>
      <c r="BN7" s="645"/>
      <c r="BO7" s="703">
        <v>40.700000000000003</v>
      </c>
      <c r="BP7" s="703"/>
      <c r="BQ7" s="703"/>
      <c r="BR7" s="703"/>
      <c r="BS7" s="704" t="s">
        <v>122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1926756</v>
      </c>
      <c r="CS7" s="644"/>
      <c r="CT7" s="644"/>
      <c r="CU7" s="644"/>
      <c r="CV7" s="644"/>
      <c r="CW7" s="644"/>
      <c r="CX7" s="644"/>
      <c r="CY7" s="645"/>
      <c r="CZ7" s="703">
        <v>17.100000000000001</v>
      </c>
      <c r="DA7" s="703"/>
      <c r="DB7" s="703"/>
      <c r="DC7" s="703"/>
      <c r="DD7" s="649">
        <v>369002</v>
      </c>
      <c r="DE7" s="644"/>
      <c r="DF7" s="644"/>
      <c r="DG7" s="644"/>
      <c r="DH7" s="644"/>
      <c r="DI7" s="644"/>
      <c r="DJ7" s="644"/>
      <c r="DK7" s="644"/>
      <c r="DL7" s="644"/>
      <c r="DM7" s="644"/>
      <c r="DN7" s="644"/>
      <c r="DO7" s="644"/>
      <c r="DP7" s="645"/>
      <c r="DQ7" s="649">
        <v>1026047</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6776</v>
      </c>
      <c r="S8" s="644"/>
      <c r="T8" s="644"/>
      <c r="U8" s="644"/>
      <c r="V8" s="644"/>
      <c r="W8" s="644"/>
      <c r="X8" s="644"/>
      <c r="Y8" s="645"/>
      <c r="Z8" s="703">
        <v>0.1</v>
      </c>
      <c r="AA8" s="703"/>
      <c r="AB8" s="703"/>
      <c r="AC8" s="703"/>
      <c r="AD8" s="704">
        <v>6776</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27384</v>
      </c>
      <c r="BH8" s="644"/>
      <c r="BI8" s="644"/>
      <c r="BJ8" s="644"/>
      <c r="BK8" s="644"/>
      <c r="BL8" s="644"/>
      <c r="BM8" s="644"/>
      <c r="BN8" s="645"/>
      <c r="BO8" s="703">
        <v>1.8</v>
      </c>
      <c r="BP8" s="703"/>
      <c r="BQ8" s="703"/>
      <c r="BR8" s="703"/>
      <c r="BS8" s="649" t="s">
        <v>221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2655451</v>
      </c>
      <c r="CS8" s="644"/>
      <c r="CT8" s="644"/>
      <c r="CU8" s="644"/>
      <c r="CV8" s="644"/>
      <c r="CW8" s="644"/>
      <c r="CX8" s="644"/>
      <c r="CY8" s="645"/>
      <c r="CZ8" s="703">
        <v>23.6</v>
      </c>
      <c r="DA8" s="703"/>
      <c r="DB8" s="703"/>
      <c r="DC8" s="703"/>
      <c r="DD8" s="649">
        <v>14528</v>
      </c>
      <c r="DE8" s="644"/>
      <c r="DF8" s="644"/>
      <c r="DG8" s="644"/>
      <c r="DH8" s="644"/>
      <c r="DI8" s="644"/>
      <c r="DJ8" s="644"/>
      <c r="DK8" s="644"/>
      <c r="DL8" s="644"/>
      <c r="DM8" s="644"/>
      <c r="DN8" s="644"/>
      <c r="DO8" s="644"/>
      <c r="DP8" s="645"/>
      <c r="DQ8" s="649">
        <v>1648607</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7376</v>
      </c>
      <c r="S9" s="644"/>
      <c r="T9" s="644"/>
      <c r="U9" s="644"/>
      <c r="V9" s="644"/>
      <c r="W9" s="644"/>
      <c r="X9" s="644"/>
      <c r="Y9" s="645"/>
      <c r="Z9" s="703">
        <v>0.1</v>
      </c>
      <c r="AA9" s="703"/>
      <c r="AB9" s="703"/>
      <c r="AC9" s="703"/>
      <c r="AD9" s="704">
        <v>7376</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484803</v>
      </c>
      <c r="BH9" s="644"/>
      <c r="BI9" s="644"/>
      <c r="BJ9" s="644"/>
      <c r="BK9" s="644"/>
      <c r="BL9" s="644"/>
      <c r="BM9" s="644"/>
      <c r="BN9" s="645"/>
      <c r="BO9" s="703">
        <v>31.9</v>
      </c>
      <c r="BP9" s="703"/>
      <c r="BQ9" s="703"/>
      <c r="BR9" s="703"/>
      <c r="BS9" s="649" t="s">
        <v>221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679683</v>
      </c>
      <c r="CS9" s="644"/>
      <c r="CT9" s="644"/>
      <c r="CU9" s="644"/>
      <c r="CV9" s="644"/>
      <c r="CW9" s="644"/>
      <c r="CX9" s="644"/>
      <c r="CY9" s="645"/>
      <c r="CZ9" s="703">
        <v>6</v>
      </c>
      <c r="DA9" s="703"/>
      <c r="DB9" s="703"/>
      <c r="DC9" s="703"/>
      <c r="DD9" s="649">
        <v>10057</v>
      </c>
      <c r="DE9" s="644"/>
      <c r="DF9" s="644"/>
      <c r="DG9" s="644"/>
      <c r="DH9" s="644"/>
      <c r="DI9" s="644"/>
      <c r="DJ9" s="644"/>
      <c r="DK9" s="644"/>
      <c r="DL9" s="644"/>
      <c r="DM9" s="644"/>
      <c r="DN9" s="644"/>
      <c r="DO9" s="644"/>
      <c r="DP9" s="645"/>
      <c r="DQ9" s="649">
        <v>604246</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221</v>
      </c>
      <c r="AA10" s="703"/>
      <c r="AB10" s="703"/>
      <c r="AC10" s="703"/>
      <c r="AD10" s="704" t="s">
        <v>221</v>
      </c>
      <c r="AE10" s="704"/>
      <c r="AF10" s="704"/>
      <c r="AG10" s="704"/>
      <c r="AH10" s="704"/>
      <c r="AI10" s="704"/>
      <c r="AJ10" s="704"/>
      <c r="AK10" s="704"/>
      <c r="AL10" s="646" t="s">
        <v>130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37963</v>
      </c>
      <c r="BH10" s="644"/>
      <c r="BI10" s="644"/>
      <c r="BJ10" s="644"/>
      <c r="BK10" s="644"/>
      <c r="BL10" s="644"/>
      <c r="BM10" s="644"/>
      <c r="BN10" s="645"/>
      <c r="BO10" s="703">
        <v>2.5</v>
      </c>
      <c r="BP10" s="703"/>
      <c r="BQ10" s="703"/>
      <c r="BR10" s="703"/>
      <c r="BS10" s="649" t="s">
        <v>221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221</v>
      </c>
      <c r="CS10" s="644"/>
      <c r="CT10" s="644"/>
      <c r="CU10" s="644"/>
      <c r="CV10" s="644"/>
      <c r="CW10" s="644"/>
      <c r="CX10" s="644"/>
      <c r="CY10" s="645"/>
      <c r="CZ10" s="703" t="s">
        <v>122</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221</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68129</v>
      </c>
      <c r="BH11" s="644"/>
      <c r="BI11" s="644"/>
      <c r="BJ11" s="644"/>
      <c r="BK11" s="644"/>
      <c r="BL11" s="644"/>
      <c r="BM11" s="644"/>
      <c r="BN11" s="645"/>
      <c r="BO11" s="703">
        <v>4.5</v>
      </c>
      <c r="BP11" s="703"/>
      <c r="BQ11" s="703"/>
      <c r="BR11" s="703"/>
      <c r="BS11" s="649" t="s">
        <v>122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1696809</v>
      </c>
      <c r="CS11" s="644"/>
      <c r="CT11" s="644"/>
      <c r="CU11" s="644"/>
      <c r="CV11" s="644"/>
      <c r="CW11" s="644"/>
      <c r="CX11" s="644"/>
      <c r="CY11" s="645"/>
      <c r="CZ11" s="703">
        <v>15.1</v>
      </c>
      <c r="DA11" s="703"/>
      <c r="DB11" s="703"/>
      <c r="DC11" s="703"/>
      <c r="DD11" s="649">
        <v>514458</v>
      </c>
      <c r="DE11" s="644"/>
      <c r="DF11" s="644"/>
      <c r="DG11" s="644"/>
      <c r="DH11" s="644"/>
      <c r="DI11" s="644"/>
      <c r="DJ11" s="644"/>
      <c r="DK11" s="644"/>
      <c r="DL11" s="644"/>
      <c r="DM11" s="644"/>
      <c r="DN11" s="644"/>
      <c r="DO11" s="644"/>
      <c r="DP11" s="645"/>
      <c r="DQ11" s="649">
        <v>770444</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265762</v>
      </c>
      <c r="S12" s="644"/>
      <c r="T12" s="644"/>
      <c r="U12" s="644"/>
      <c r="V12" s="644"/>
      <c r="W12" s="644"/>
      <c r="X12" s="644"/>
      <c r="Y12" s="645"/>
      <c r="Z12" s="703">
        <v>2.2000000000000002</v>
      </c>
      <c r="AA12" s="703"/>
      <c r="AB12" s="703"/>
      <c r="AC12" s="703"/>
      <c r="AD12" s="704">
        <v>265762</v>
      </c>
      <c r="AE12" s="704"/>
      <c r="AF12" s="704"/>
      <c r="AG12" s="704"/>
      <c r="AH12" s="704"/>
      <c r="AI12" s="704"/>
      <c r="AJ12" s="704"/>
      <c r="AK12" s="704"/>
      <c r="AL12" s="646">
        <v>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772008</v>
      </c>
      <c r="BH12" s="644"/>
      <c r="BI12" s="644"/>
      <c r="BJ12" s="644"/>
      <c r="BK12" s="644"/>
      <c r="BL12" s="644"/>
      <c r="BM12" s="644"/>
      <c r="BN12" s="645"/>
      <c r="BO12" s="703">
        <v>50.8</v>
      </c>
      <c r="BP12" s="703"/>
      <c r="BQ12" s="703"/>
      <c r="BR12" s="703"/>
      <c r="BS12" s="649" t="s">
        <v>221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654163</v>
      </c>
      <c r="CS12" s="644"/>
      <c r="CT12" s="644"/>
      <c r="CU12" s="644"/>
      <c r="CV12" s="644"/>
      <c r="CW12" s="644"/>
      <c r="CX12" s="644"/>
      <c r="CY12" s="645"/>
      <c r="CZ12" s="703">
        <v>5.8</v>
      </c>
      <c r="DA12" s="703"/>
      <c r="DB12" s="703"/>
      <c r="DC12" s="703"/>
      <c r="DD12" s="649">
        <v>368288</v>
      </c>
      <c r="DE12" s="644"/>
      <c r="DF12" s="644"/>
      <c r="DG12" s="644"/>
      <c r="DH12" s="644"/>
      <c r="DI12" s="644"/>
      <c r="DJ12" s="644"/>
      <c r="DK12" s="644"/>
      <c r="DL12" s="644"/>
      <c r="DM12" s="644"/>
      <c r="DN12" s="644"/>
      <c r="DO12" s="644"/>
      <c r="DP12" s="645"/>
      <c r="DQ12" s="649">
        <v>310738</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6663</v>
      </c>
      <c r="S13" s="644"/>
      <c r="T13" s="644"/>
      <c r="U13" s="644"/>
      <c r="V13" s="644"/>
      <c r="W13" s="644"/>
      <c r="X13" s="644"/>
      <c r="Y13" s="645"/>
      <c r="Z13" s="703">
        <v>0.1</v>
      </c>
      <c r="AA13" s="703"/>
      <c r="AB13" s="703"/>
      <c r="AC13" s="703"/>
      <c r="AD13" s="704">
        <v>6663</v>
      </c>
      <c r="AE13" s="704"/>
      <c r="AF13" s="704"/>
      <c r="AG13" s="704"/>
      <c r="AH13" s="704"/>
      <c r="AI13" s="704"/>
      <c r="AJ13" s="704"/>
      <c r="AK13" s="704"/>
      <c r="AL13" s="646">
        <v>0.1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771286</v>
      </c>
      <c r="BH13" s="644"/>
      <c r="BI13" s="644"/>
      <c r="BJ13" s="644"/>
      <c r="BK13" s="644"/>
      <c r="BL13" s="644"/>
      <c r="BM13" s="644"/>
      <c r="BN13" s="645"/>
      <c r="BO13" s="703">
        <v>50.7</v>
      </c>
      <c r="BP13" s="703"/>
      <c r="BQ13" s="703"/>
      <c r="BR13" s="703"/>
      <c r="BS13" s="649" t="s">
        <v>221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852441</v>
      </c>
      <c r="CS13" s="644"/>
      <c r="CT13" s="644"/>
      <c r="CU13" s="644"/>
      <c r="CV13" s="644"/>
      <c r="CW13" s="644"/>
      <c r="CX13" s="644"/>
      <c r="CY13" s="645"/>
      <c r="CZ13" s="703">
        <v>7.6</v>
      </c>
      <c r="DA13" s="703"/>
      <c r="DB13" s="703"/>
      <c r="DC13" s="703"/>
      <c r="DD13" s="649">
        <v>340283</v>
      </c>
      <c r="DE13" s="644"/>
      <c r="DF13" s="644"/>
      <c r="DG13" s="644"/>
      <c r="DH13" s="644"/>
      <c r="DI13" s="644"/>
      <c r="DJ13" s="644"/>
      <c r="DK13" s="644"/>
      <c r="DL13" s="644"/>
      <c r="DM13" s="644"/>
      <c r="DN13" s="644"/>
      <c r="DO13" s="644"/>
      <c r="DP13" s="645"/>
      <c r="DQ13" s="649">
        <v>525743</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221</v>
      </c>
      <c r="S14" s="644"/>
      <c r="T14" s="644"/>
      <c r="U14" s="644"/>
      <c r="V14" s="644"/>
      <c r="W14" s="644"/>
      <c r="X14" s="644"/>
      <c r="Y14" s="645"/>
      <c r="Z14" s="703" t="s">
        <v>122</v>
      </c>
      <c r="AA14" s="703"/>
      <c r="AB14" s="703"/>
      <c r="AC14" s="703"/>
      <c r="AD14" s="704" t="s">
        <v>221</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66185</v>
      </c>
      <c r="BH14" s="644"/>
      <c r="BI14" s="644"/>
      <c r="BJ14" s="644"/>
      <c r="BK14" s="644"/>
      <c r="BL14" s="644"/>
      <c r="BM14" s="644"/>
      <c r="BN14" s="645"/>
      <c r="BO14" s="703">
        <v>4.4000000000000004</v>
      </c>
      <c r="BP14" s="703"/>
      <c r="BQ14" s="703"/>
      <c r="BR14" s="703"/>
      <c r="BS14" s="649" t="s">
        <v>221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361359</v>
      </c>
      <c r="CS14" s="644"/>
      <c r="CT14" s="644"/>
      <c r="CU14" s="644"/>
      <c r="CV14" s="644"/>
      <c r="CW14" s="644"/>
      <c r="CX14" s="644"/>
      <c r="CY14" s="645"/>
      <c r="CZ14" s="703">
        <v>3.2</v>
      </c>
      <c r="DA14" s="703"/>
      <c r="DB14" s="703"/>
      <c r="DC14" s="703"/>
      <c r="DD14" s="649">
        <v>10921</v>
      </c>
      <c r="DE14" s="644"/>
      <c r="DF14" s="644"/>
      <c r="DG14" s="644"/>
      <c r="DH14" s="644"/>
      <c r="DI14" s="644"/>
      <c r="DJ14" s="644"/>
      <c r="DK14" s="644"/>
      <c r="DL14" s="644"/>
      <c r="DM14" s="644"/>
      <c r="DN14" s="644"/>
      <c r="DO14" s="644"/>
      <c r="DP14" s="645"/>
      <c r="DQ14" s="649">
        <v>338909</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26512</v>
      </c>
      <c r="S15" s="644"/>
      <c r="T15" s="644"/>
      <c r="U15" s="644"/>
      <c r="V15" s="644"/>
      <c r="W15" s="644"/>
      <c r="X15" s="644"/>
      <c r="Y15" s="645"/>
      <c r="Z15" s="703">
        <v>0.2</v>
      </c>
      <c r="AA15" s="703"/>
      <c r="AB15" s="703"/>
      <c r="AC15" s="703"/>
      <c r="AD15" s="704">
        <v>26512</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63797</v>
      </c>
      <c r="BH15" s="644"/>
      <c r="BI15" s="644"/>
      <c r="BJ15" s="644"/>
      <c r="BK15" s="644"/>
      <c r="BL15" s="644"/>
      <c r="BM15" s="644"/>
      <c r="BN15" s="645"/>
      <c r="BO15" s="703">
        <v>4.2</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892382</v>
      </c>
      <c r="CS15" s="644"/>
      <c r="CT15" s="644"/>
      <c r="CU15" s="644"/>
      <c r="CV15" s="644"/>
      <c r="CW15" s="644"/>
      <c r="CX15" s="644"/>
      <c r="CY15" s="645"/>
      <c r="CZ15" s="703">
        <v>7.9</v>
      </c>
      <c r="DA15" s="703"/>
      <c r="DB15" s="703"/>
      <c r="DC15" s="703"/>
      <c r="DD15" s="649">
        <v>149044</v>
      </c>
      <c r="DE15" s="644"/>
      <c r="DF15" s="644"/>
      <c r="DG15" s="644"/>
      <c r="DH15" s="644"/>
      <c r="DI15" s="644"/>
      <c r="DJ15" s="644"/>
      <c r="DK15" s="644"/>
      <c r="DL15" s="644"/>
      <c r="DM15" s="644"/>
      <c r="DN15" s="644"/>
      <c r="DO15" s="644"/>
      <c r="DP15" s="645"/>
      <c r="DQ15" s="649">
        <v>656941</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221</v>
      </c>
      <c r="AA16" s="703"/>
      <c r="AB16" s="703"/>
      <c r="AC16" s="703"/>
      <c r="AD16" s="704" t="s">
        <v>122</v>
      </c>
      <c r="AE16" s="704"/>
      <c r="AF16" s="704"/>
      <c r="AG16" s="704"/>
      <c r="AH16" s="704"/>
      <c r="AI16" s="704"/>
      <c r="AJ16" s="704"/>
      <c r="AK16" s="704"/>
      <c r="AL16" s="646" t="s">
        <v>221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221</v>
      </c>
      <c r="BP16" s="703"/>
      <c r="BQ16" s="703"/>
      <c r="BR16" s="703"/>
      <c r="BS16" s="649" t="s">
        <v>221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16166</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3915</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3701</v>
      </c>
      <c r="S17" s="644"/>
      <c r="T17" s="644"/>
      <c r="U17" s="644"/>
      <c r="V17" s="644"/>
      <c r="W17" s="644"/>
      <c r="X17" s="644"/>
      <c r="Y17" s="645"/>
      <c r="Z17" s="703">
        <v>0</v>
      </c>
      <c r="AA17" s="703"/>
      <c r="AB17" s="703"/>
      <c r="AC17" s="703"/>
      <c r="AD17" s="704">
        <v>3701</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1411839</v>
      </c>
      <c r="CS17" s="644"/>
      <c r="CT17" s="644"/>
      <c r="CU17" s="644"/>
      <c r="CV17" s="644"/>
      <c r="CW17" s="644"/>
      <c r="CX17" s="644"/>
      <c r="CY17" s="645"/>
      <c r="CZ17" s="703">
        <v>12.5</v>
      </c>
      <c r="DA17" s="703"/>
      <c r="DB17" s="703"/>
      <c r="DC17" s="703"/>
      <c r="DD17" s="649" t="s">
        <v>221</v>
      </c>
      <c r="DE17" s="644"/>
      <c r="DF17" s="644"/>
      <c r="DG17" s="644"/>
      <c r="DH17" s="644"/>
      <c r="DI17" s="644"/>
      <c r="DJ17" s="644"/>
      <c r="DK17" s="644"/>
      <c r="DL17" s="644"/>
      <c r="DM17" s="644"/>
      <c r="DN17" s="644"/>
      <c r="DO17" s="644"/>
      <c r="DP17" s="645"/>
      <c r="DQ17" s="649">
        <v>1367794</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5114669</v>
      </c>
      <c r="S18" s="644"/>
      <c r="T18" s="644"/>
      <c r="U18" s="644"/>
      <c r="V18" s="644"/>
      <c r="W18" s="644"/>
      <c r="X18" s="644"/>
      <c r="Y18" s="645"/>
      <c r="Z18" s="703">
        <v>43.1</v>
      </c>
      <c r="AA18" s="703"/>
      <c r="AB18" s="703"/>
      <c r="AC18" s="703"/>
      <c r="AD18" s="704">
        <v>4762948</v>
      </c>
      <c r="AE18" s="704"/>
      <c r="AF18" s="704"/>
      <c r="AG18" s="704"/>
      <c r="AH18" s="704"/>
      <c r="AI18" s="704"/>
      <c r="AJ18" s="704"/>
      <c r="AK18" s="704"/>
      <c r="AL18" s="646">
        <v>71</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221</v>
      </c>
      <c r="DE18" s="644"/>
      <c r="DF18" s="644"/>
      <c r="DG18" s="644"/>
      <c r="DH18" s="644"/>
      <c r="DI18" s="644"/>
      <c r="DJ18" s="644"/>
      <c r="DK18" s="644"/>
      <c r="DL18" s="644"/>
      <c r="DM18" s="644"/>
      <c r="DN18" s="644"/>
      <c r="DO18" s="644"/>
      <c r="DP18" s="645"/>
      <c r="DQ18" s="649" t="s">
        <v>221</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4762948</v>
      </c>
      <c r="S19" s="644"/>
      <c r="T19" s="644"/>
      <c r="U19" s="644"/>
      <c r="V19" s="644"/>
      <c r="W19" s="644"/>
      <c r="X19" s="644"/>
      <c r="Y19" s="645"/>
      <c r="Z19" s="703">
        <v>40.1</v>
      </c>
      <c r="AA19" s="703"/>
      <c r="AB19" s="703"/>
      <c r="AC19" s="703"/>
      <c r="AD19" s="704">
        <v>4762948</v>
      </c>
      <c r="AE19" s="704"/>
      <c r="AF19" s="704"/>
      <c r="AG19" s="704"/>
      <c r="AH19" s="704"/>
      <c r="AI19" s="704"/>
      <c r="AJ19" s="704"/>
      <c r="AK19" s="704"/>
      <c r="AL19" s="646">
        <v>71</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611</v>
      </c>
      <c r="BH19" s="644"/>
      <c r="BI19" s="644"/>
      <c r="BJ19" s="644"/>
      <c r="BK19" s="644"/>
      <c r="BL19" s="644"/>
      <c r="BM19" s="644"/>
      <c r="BN19" s="645"/>
      <c r="BO19" s="703">
        <v>0</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221</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351721</v>
      </c>
      <c r="S20" s="644"/>
      <c r="T20" s="644"/>
      <c r="U20" s="644"/>
      <c r="V20" s="644"/>
      <c r="W20" s="644"/>
      <c r="X20" s="644"/>
      <c r="Y20" s="645"/>
      <c r="Z20" s="703">
        <v>3</v>
      </c>
      <c r="AA20" s="703"/>
      <c r="AB20" s="703"/>
      <c r="AC20" s="703"/>
      <c r="AD20" s="704" t="s">
        <v>122</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611</v>
      </c>
      <c r="BH20" s="644"/>
      <c r="BI20" s="644"/>
      <c r="BJ20" s="644"/>
      <c r="BK20" s="644"/>
      <c r="BL20" s="644"/>
      <c r="BM20" s="644"/>
      <c r="BN20" s="645"/>
      <c r="BO20" s="703">
        <v>0</v>
      </c>
      <c r="BP20" s="703"/>
      <c r="BQ20" s="703"/>
      <c r="BR20" s="703"/>
      <c r="BS20" s="649" t="s">
        <v>122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11251536</v>
      </c>
      <c r="CS20" s="644"/>
      <c r="CT20" s="644"/>
      <c r="CU20" s="644"/>
      <c r="CV20" s="644"/>
      <c r="CW20" s="644"/>
      <c r="CX20" s="644"/>
      <c r="CY20" s="645"/>
      <c r="CZ20" s="703">
        <v>100</v>
      </c>
      <c r="DA20" s="703"/>
      <c r="DB20" s="703"/>
      <c r="DC20" s="703"/>
      <c r="DD20" s="649">
        <v>1776581</v>
      </c>
      <c r="DE20" s="644"/>
      <c r="DF20" s="644"/>
      <c r="DG20" s="644"/>
      <c r="DH20" s="644"/>
      <c r="DI20" s="644"/>
      <c r="DJ20" s="644"/>
      <c r="DK20" s="644"/>
      <c r="DL20" s="644"/>
      <c r="DM20" s="644"/>
      <c r="DN20" s="644"/>
      <c r="DO20" s="644"/>
      <c r="DP20" s="645"/>
      <c r="DQ20" s="649">
        <v>7357871</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221</v>
      </c>
      <c r="S21" s="644"/>
      <c r="T21" s="644"/>
      <c r="U21" s="644"/>
      <c r="V21" s="644"/>
      <c r="W21" s="644"/>
      <c r="X21" s="644"/>
      <c r="Y21" s="645"/>
      <c r="Z21" s="703" t="s">
        <v>130</v>
      </c>
      <c r="AA21" s="703"/>
      <c r="AB21" s="703"/>
      <c r="AC21" s="703"/>
      <c r="AD21" s="704" t="s">
        <v>221</v>
      </c>
      <c r="AE21" s="704"/>
      <c r="AF21" s="704"/>
      <c r="AG21" s="704"/>
      <c r="AH21" s="704"/>
      <c r="AI21" s="704"/>
      <c r="AJ21" s="704"/>
      <c r="AK21" s="704"/>
      <c r="AL21" s="646" t="s">
        <v>122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611</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7049442</v>
      </c>
      <c r="S22" s="644"/>
      <c r="T22" s="644"/>
      <c r="U22" s="644"/>
      <c r="V22" s="644"/>
      <c r="W22" s="644"/>
      <c r="X22" s="644"/>
      <c r="Y22" s="645"/>
      <c r="Z22" s="703">
        <v>59.4</v>
      </c>
      <c r="AA22" s="703"/>
      <c r="AB22" s="703"/>
      <c r="AC22" s="703"/>
      <c r="AD22" s="704">
        <v>6697721</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130</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1897</v>
      </c>
      <c r="S23" s="644"/>
      <c r="T23" s="644"/>
      <c r="U23" s="644"/>
      <c r="V23" s="644"/>
      <c r="W23" s="644"/>
      <c r="X23" s="644"/>
      <c r="Y23" s="645"/>
      <c r="Z23" s="703">
        <v>0</v>
      </c>
      <c r="AA23" s="703"/>
      <c r="AB23" s="703"/>
      <c r="AC23" s="703"/>
      <c r="AD23" s="704">
        <v>1897</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17330</v>
      </c>
      <c r="S24" s="644"/>
      <c r="T24" s="644"/>
      <c r="U24" s="644"/>
      <c r="V24" s="644"/>
      <c r="W24" s="644"/>
      <c r="X24" s="644"/>
      <c r="Y24" s="645"/>
      <c r="Z24" s="703">
        <v>0.1</v>
      </c>
      <c r="AA24" s="703"/>
      <c r="AB24" s="703"/>
      <c r="AC24" s="703"/>
      <c r="AD24" s="704" t="s">
        <v>130</v>
      </c>
      <c r="AE24" s="704"/>
      <c r="AF24" s="704"/>
      <c r="AG24" s="704"/>
      <c r="AH24" s="704"/>
      <c r="AI24" s="704"/>
      <c r="AJ24" s="704"/>
      <c r="AK24" s="704"/>
      <c r="AL24" s="646" t="s">
        <v>221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122</v>
      </c>
      <c r="BP24" s="703"/>
      <c r="BQ24" s="703"/>
      <c r="BR24" s="703"/>
      <c r="BS24" s="649" t="s">
        <v>221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3931084</v>
      </c>
      <c r="CS24" s="707"/>
      <c r="CT24" s="707"/>
      <c r="CU24" s="707"/>
      <c r="CV24" s="707"/>
      <c r="CW24" s="707"/>
      <c r="CX24" s="707"/>
      <c r="CY24" s="753"/>
      <c r="CZ24" s="754">
        <v>34.9</v>
      </c>
      <c r="DA24" s="723"/>
      <c r="DB24" s="723"/>
      <c r="DC24" s="757"/>
      <c r="DD24" s="752">
        <v>3098855</v>
      </c>
      <c r="DE24" s="707"/>
      <c r="DF24" s="707"/>
      <c r="DG24" s="707"/>
      <c r="DH24" s="707"/>
      <c r="DI24" s="707"/>
      <c r="DJ24" s="707"/>
      <c r="DK24" s="753"/>
      <c r="DL24" s="752">
        <v>3017666</v>
      </c>
      <c r="DM24" s="707"/>
      <c r="DN24" s="707"/>
      <c r="DO24" s="707"/>
      <c r="DP24" s="707"/>
      <c r="DQ24" s="707"/>
      <c r="DR24" s="707"/>
      <c r="DS24" s="707"/>
      <c r="DT24" s="707"/>
      <c r="DU24" s="707"/>
      <c r="DV24" s="753"/>
      <c r="DW24" s="754">
        <v>43.2</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122616</v>
      </c>
      <c r="S25" s="644"/>
      <c r="T25" s="644"/>
      <c r="U25" s="644"/>
      <c r="V25" s="644"/>
      <c r="W25" s="644"/>
      <c r="X25" s="644"/>
      <c r="Y25" s="645"/>
      <c r="Z25" s="703">
        <v>1</v>
      </c>
      <c r="AA25" s="703"/>
      <c r="AB25" s="703"/>
      <c r="AC25" s="703"/>
      <c r="AD25" s="704">
        <v>5343</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1576863</v>
      </c>
      <c r="CS25" s="642"/>
      <c r="CT25" s="642"/>
      <c r="CU25" s="642"/>
      <c r="CV25" s="642"/>
      <c r="CW25" s="642"/>
      <c r="CX25" s="642"/>
      <c r="CY25" s="643"/>
      <c r="CZ25" s="646">
        <v>14</v>
      </c>
      <c r="DA25" s="675"/>
      <c r="DB25" s="675"/>
      <c r="DC25" s="676"/>
      <c r="DD25" s="649">
        <v>1482800</v>
      </c>
      <c r="DE25" s="642"/>
      <c r="DF25" s="642"/>
      <c r="DG25" s="642"/>
      <c r="DH25" s="642"/>
      <c r="DI25" s="642"/>
      <c r="DJ25" s="642"/>
      <c r="DK25" s="643"/>
      <c r="DL25" s="649">
        <v>1432773</v>
      </c>
      <c r="DM25" s="642"/>
      <c r="DN25" s="642"/>
      <c r="DO25" s="642"/>
      <c r="DP25" s="642"/>
      <c r="DQ25" s="642"/>
      <c r="DR25" s="642"/>
      <c r="DS25" s="642"/>
      <c r="DT25" s="642"/>
      <c r="DU25" s="642"/>
      <c r="DV25" s="643"/>
      <c r="DW25" s="646">
        <v>20.5</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44469</v>
      </c>
      <c r="S26" s="644"/>
      <c r="T26" s="644"/>
      <c r="U26" s="644"/>
      <c r="V26" s="644"/>
      <c r="W26" s="644"/>
      <c r="X26" s="644"/>
      <c r="Y26" s="645"/>
      <c r="Z26" s="703">
        <v>0.4</v>
      </c>
      <c r="AA26" s="703"/>
      <c r="AB26" s="703"/>
      <c r="AC26" s="703"/>
      <c r="AD26" s="704" t="s">
        <v>221</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1036345</v>
      </c>
      <c r="CS26" s="644"/>
      <c r="CT26" s="644"/>
      <c r="CU26" s="644"/>
      <c r="CV26" s="644"/>
      <c r="CW26" s="644"/>
      <c r="CX26" s="644"/>
      <c r="CY26" s="645"/>
      <c r="CZ26" s="646">
        <v>9.1999999999999993</v>
      </c>
      <c r="DA26" s="675"/>
      <c r="DB26" s="675"/>
      <c r="DC26" s="676"/>
      <c r="DD26" s="649">
        <v>957417</v>
      </c>
      <c r="DE26" s="644"/>
      <c r="DF26" s="644"/>
      <c r="DG26" s="644"/>
      <c r="DH26" s="644"/>
      <c r="DI26" s="644"/>
      <c r="DJ26" s="644"/>
      <c r="DK26" s="645"/>
      <c r="DL26" s="649" t="s">
        <v>221</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711394</v>
      </c>
      <c r="S27" s="644"/>
      <c r="T27" s="644"/>
      <c r="U27" s="644"/>
      <c r="V27" s="644"/>
      <c r="W27" s="644"/>
      <c r="X27" s="644"/>
      <c r="Y27" s="645"/>
      <c r="Z27" s="703">
        <v>6</v>
      </c>
      <c r="AA27" s="703"/>
      <c r="AB27" s="703"/>
      <c r="AC27" s="703"/>
      <c r="AD27" s="704" t="s">
        <v>221</v>
      </c>
      <c r="AE27" s="704"/>
      <c r="AF27" s="704"/>
      <c r="AG27" s="704"/>
      <c r="AH27" s="704"/>
      <c r="AI27" s="704"/>
      <c r="AJ27" s="704"/>
      <c r="AK27" s="704"/>
      <c r="AL27" s="646" t="s">
        <v>221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1520880</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943562</v>
      </c>
      <c r="CS27" s="642"/>
      <c r="CT27" s="642"/>
      <c r="CU27" s="642"/>
      <c r="CV27" s="642"/>
      <c r="CW27" s="642"/>
      <c r="CX27" s="642"/>
      <c r="CY27" s="643"/>
      <c r="CZ27" s="646">
        <v>8.4</v>
      </c>
      <c r="DA27" s="675"/>
      <c r="DB27" s="675"/>
      <c r="DC27" s="676"/>
      <c r="DD27" s="649">
        <v>249441</v>
      </c>
      <c r="DE27" s="642"/>
      <c r="DF27" s="642"/>
      <c r="DG27" s="642"/>
      <c r="DH27" s="642"/>
      <c r="DI27" s="642"/>
      <c r="DJ27" s="642"/>
      <c r="DK27" s="643"/>
      <c r="DL27" s="649">
        <v>246579</v>
      </c>
      <c r="DM27" s="642"/>
      <c r="DN27" s="642"/>
      <c r="DO27" s="642"/>
      <c r="DP27" s="642"/>
      <c r="DQ27" s="642"/>
      <c r="DR27" s="642"/>
      <c r="DS27" s="642"/>
      <c r="DT27" s="642"/>
      <c r="DU27" s="642"/>
      <c r="DV27" s="643"/>
      <c r="DW27" s="646">
        <v>3.5</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1410659</v>
      </c>
      <c r="CS28" s="644"/>
      <c r="CT28" s="644"/>
      <c r="CU28" s="644"/>
      <c r="CV28" s="644"/>
      <c r="CW28" s="644"/>
      <c r="CX28" s="644"/>
      <c r="CY28" s="645"/>
      <c r="CZ28" s="646">
        <v>12.5</v>
      </c>
      <c r="DA28" s="675"/>
      <c r="DB28" s="675"/>
      <c r="DC28" s="676"/>
      <c r="DD28" s="649">
        <v>1366614</v>
      </c>
      <c r="DE28" s="644"/>
      <c r="DF28" s="644"/>
      <c r="DG28" s="644"/>
      <c r="DH28" s="644"/>
      <c r="DI28" s="644"/>
      <c r="DJ28" s="644"/>
      <c r="DK28" s="645"/>
      <c r="DL28" s="649">
        <v>1338314</v>
      </c>
      <c r="DM28" s="644"/>
      <c r="DN28" s="644"/>
      <c r="DO28" s="644"/>
      <c r="DP28" s="644"/>
      <c r="DQ28" s="644"/>
      <c r="DR28" s="644"/>
      <c r="DS28" s="644"/>
      <c r="DT28" s="644"/>
      <c r="DU28" s="644"/>
      <c r="DV28" s="645"/>
      <c r="DW28" s="646">
        <v>19.100000000000001</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1296604</v>
      </c>
      <c r="S29" s="644"/>
      <c r="T29" s="644"/>
      <c r="U29" s="644"/>
      <c r="V29" s="644"/>
      <c r="W29" s="644"/>
      <c r="X29" s="644"/>
      <c r="Y29" s="645"/>
      <c r="Z29" s="703">
        <v>10.9</v>
      </c>
      <c r="AA29" s="703"/>
      <c r="AB29" s="703"/>
      <c r="AC29" s="703"/>
      <c r="AD29" s="704" t="s">
        <v>122</v>
      </c>
      <c r="AE29" s="704"/>
      <c r="AF29" s="704"/>
      <c r="AG29" s="704"/>
      <c r="AH29" s="704"/>
      <c r="AI29" s="704"/>
      <c r="AJ29" s="704"/>
      <c r="AK29" s="704"/>
      <c r="AL29" s="646" t="s">
        <v>122</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1410527</v>
      </c>
      <c r="CS29" s="642"/>
      <c r="CT29" s="642"/>
      <c r="CU29" s="642"/>
      <c r="CV29" s="642"/>
      <c r="CW29" s="642"/>
      <c r="CX29" s="642"/>
      <c r="CY29" s="643"/>
      <c r="CZ29" s="646">
        <v>12.5</v>
      </c>
      <c r="DA29" s="675"/>
      <c r="DB29" s="675"/>
      <c r="DC29" s="676"/>
      <c r="DD29" s="649">
        <v>1366482</v>
      </c>
      <c r="DE29" s="642"/>
      <c r="DF29" s="642"/>
      <c r="DG29" s="642"/>
      <c r="DH29" s="642"/>
      <c r="DI29" s="642"/>
      <c r="DJ29" s="642"/>
      <c r="DK29" s="643"/>
      <c r="DL29" s="649">
        <v>1338182</v>
      </c>
      <c r="DM29" s="642"/>
      <c r="DN29" s="642"/>
      <c r="DO29" s="642"/>
      <c r="DP29" s="642"/>
      <c r="DQ29" s="642"/>
      <c r="DR29" s="642"/>
      <c r="DS29" s="642"/>
      <c r="DT29" s="642"/>
      <c r="DU29" s="642"/>
      <c r="DV29" s="643"/>
      <c r="DW29" s="646">
        <v>19.100000000000001</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95690</v>
      </c>
      <c r="S30" s="644"/>
      <c r="T30" s="644"/>
      <c r="U30" s="644"/>
      <c r="V30" s="644"/>
      <c r="W30" s="644"/>
      <c r="X30" s="644"/>
      <c r="Y30" s="645"/>
      <c r="Z30" s="703">
        <v>0.8</v>
      </c>
      <c r="AA30" s="703"/>
      <c r="AB30" s="703"/>
      <c r="AC30" s="703"/>
      <c r="AD30" s="704" t="s">
        <v>122</v>
      </c>
      <c r="AE30" s="704"/>
      <c r="AF30" s="704"/>
      <c r="AG30" s="704"/>
      <c r="AH30" s="704"/>
      <c r="AI30" s="704"/>
      <c r="AJ30" s="704"/>
      <c r="AK30" s="704"/>
      <c r="AL30" s="646" t="s">
        <v>221</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98.8</v>
      </c>
      <c r="BH30" s="722"/>
      <c r="BI30" s="722"/>
      <c r="BJ30" s="722"/>
      <c r="BK30" s="722"/>
      <c r="BL30" s="722"/>
      <c r="BM30" s="723">
        <v>93.9</v>
      </c>
      <c r="BN30" s="722"/>
      <c r="BO30" s="722"/>
      <c r="BP30" s="722"/>
      <c r="BQ30" s="724"/>
      <c r="BR30" s="721">
        <v>98.6</v>
      </c>
      <c r="BS30" s="722"/>
      <c r="BT30" s="722"/>
      <c r="BU30" s="722"/>
      <c r="BV30" s="722"/>
      <c r="BW30" s="722"/>
      <c r="BX30" s="723">
        <v>93.3</v>
      </c>
      <c r="BY30" s="722"/>
      <c r="BZ30" s="722"/>
      <c r="CA30" s="722"/>
      <c r="CB30" s="724"/>
      <c r="CD30" s="727"/>
      <c r="CE30" s="728"/>
      <c r="CF30" s="685" t="s">
        <v>304</v>
      </c>
      <c r="CG30" s="682"/>
      <c r="CH30" s="682"/>
      <c r="CI30" s="682"/>
      <c r="CJ30" s="682"/>
      <c r="CK30" s="682"/>
      <c r="CL30" s="682"/>
      <c r="CM30" s="682"/>
      <c r="CN30" s="682"/>
      <c r="CO30" s="682"/>
      <c r="CP30" s="682"/>
      <c r="CQ30" s="683"/>
      <c r="CR30" s="641">
        <v>1336551</v>
      </c>
      <c r="CS30" s="644"/>
      <c r="CT30" s="644"/>
      <c r="CU30" s="644"/>
      <c r="CV30" s="644"/>
      <c r="CW30" s="644"/>
      <c r="CX30" s="644"/>
      <c r="CY30" s="645"/>
      <c r="CZ30" s="646">
        <v>11.9</v>
      </c>
      <c r="DA30" s="675"/>
      <c r="DB30" s="675"/>
      <c r="DC30" s="676"/>
      <c r="DD30" s="649">
        <v>1292930</v>
      </c>
      <c r="DE30" s="644"/>
      <c r="DF30" s="644"/>
      <c r="DG30" s="644"/>
      <c r="DH30" s="644"/>
      <c r="DI30" s="644"/>
      <c r="DJ30" s="644"/>
      <c r="DK30" s="645"/>
      <c r="DL30" s="649">
        <v>1264630</v>
      </c>
      <c r="DM30" s="644"/>
      <c r="DN30" s="644"/>
      <c r="DO30" s="644"/>
      <c r="DP30" s="644"/>
      <c r="DQ30" s="644"/>
      <c r="DR30" s="644"/>
      <c r="DS30" s="644"/>
      <c r="DT30" s="644"/>
      <c r="DU30" s="644"/>
      <c r="DV30" s="645"/>
      <c r="DW30" s="646">
        <v>18.100000000000001</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228925</v>
      </c>
      <c r="S31" s="644"/>
      <c r="T31" s="644"/>
      <c r="U31" s="644"/>
      <c r="V31" s="644"/>
      <c r="W31" s="644"/>
      <c r="X31" s="644"/>
      <c r="Y31" s="645"/>
      <c r="Z31" s="703">
        <v>1.9</v>
      </c>
      <c r="AA31" s="703"/>
      <c r="AB31" s="703"/>
      <c r="AC31" s="703"/>
      <c r="AD31" s="704" t="s">
        <v>221</v>
      </c>
      <c r="AE31" s="704"/>
      <c r="AF31" s="704"/>
      <c r="AG31" s="704"/>
      <c r="AH31" s="704"/>
      <c r="AI31" s="704"/>
      <c r="AJ31" s="704"/>
      <c r="AK31" s="704"/>
      <c r="AL31" s="646" t="s">
        <v>122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99.2</v>
      </c>
      <c r="BH31" s="642"/>
      <c r="BI31" s="642"/>
      <c r="BJ31" s="642"/>
      <c r="BK31" s="642"/>
      <c r="BL31" s="642"/>
      <c r="BM31" s="647">
        <v>97.4</v>
      </c>
      <c r="BN31" s="720"/>
      <c r="BO31" s="720"/>
      <c r="BP31" s="720"/>
      <c r="BQ31" s="681"/>
      <c r="BR31" s="719">
        <v>99</v>
      </c>
      <c r="BS31" s="642"/>
      <c r="BT31" s="642"/>
      <c r="BU31" s="642"/>
      <c r="BV31" s="642"/>
      <c r="BW31" s="642"/>
      <c r="BX31" s="647">
        <v>96.5</v>
      </c>
      <c r="BY31" s="720"/>
      <c r="BZ31" s="720"/>
      <c r="CA31" s="720"/>
      <c r="CB31" s="681"/>
      <c r="CD31" s="727"/>
      <c r="CE31" s="728"/>
      <c r="CF31" s="685" t="s">
        <v>308</v>
      </c>
      <c r="CG31" s="682"/>
      <c r="CH31" s="682"/>
      <c r="CI31" s="682"/>
      <c r="CJ31" s="682"/>
      <c r="CK31" s="682"/>
      <c r="CL31" s="682"/>
      <c r="CM31" s="682"/>
      <c r="CN31" s="682"/>
      <c r="CO31" s="682"/>
      <c r="CP31" s="682"/>
      <c r="CQ31" s="683"/>
      <c r="CR31" s="641">
        <v>73976</v>
      </c>
      <c r="CS31" s="642"/>
      <c r="CT31" s="642"/>
      <c r="CU31" s="642"/>
      <c r="CV31" s="642"/>
      <c r="CW31" s="642"/>
      <c r="CX31" s="642"/>
      <c r="CY31" s="643"/>
      <c r="CZ31" s="646">
        <v>0.7</v>
      </c>
      <c r="DA31" s="675"/>
      <c r="DB31" s="675"/>
      <c r="DC31" s="676"/>
      <c r="DD31" s="649">
        <v>73552</v>
      </c>
      <c r="DE31" s="642"/>
      <c r="DF31" s="642"/>
      <c r="DG31" s="642"/>
      <c r="DH31" s="642"/>
      <c r="DI31" s="642"/>
      <c r="DJ31" s="642"/>
      <c r="DK31" s="643"/>
      <c r="DL31" s="649">
        <v>73552</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108927</v>
      </c>
      <c r="S32" s="644"/>
      <c r="T32" s="644"/>
      <c r="U32" s="644"/>
      <c r="V32" s="644"/>
      <c r="W32" s="644"/>
      <c r="X32" s="644"/>
      <c r="Y32" s="645"/>
      <c r="Z32" s="703">
        <v>0.9</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98.4</v>
      </c>
      <c r="BH32" s="657"/>
      <c r="BI32" s="657"/>
      <c r="BJ32" s="657"/>
      <c r="BK32" s="657"/>
      <c r="BL32" s="657"/>
      <c r="BM32" s="701">
        <v>90.8</v>
      </c>
      <c r="BN32" s="657"/>
      <c r="BO32" s="657"/>
      <c r="BP32" s="657"/>
      <c r="BQ32" s="694"/>
      <c r="BR32" s="718">
        <v>98.2</v>
      </c>
      <c r="BS32" s="657"/>
      <c r="BT32" s="657"/>
      <c r="BU32" s="657"/>
      <c r="BV32" s="657"/>
      <c r="BW32" s="657"/>
      <c r="BX32" s="701">
        <v>90.3</v>
      </c>
      <c r="BY32" s="657"/>
      <c r="BZ32" s="657"/>
      <c r="CA32" s="657"/>
      <c r="CB32" s="694"/>
      <c r="CD32" s="729"/>
      <c r="CE32" s="730"/>
      <c r="CF32" s="685" t="s">
        <v>311</v>
      </c>
      <c r="CG32" s="682"/>
      <c r="CH32" s="682"/>
      <c r="CI32" s="682"/>
      <c r="CJ32" s="682"/>
      <c r="CK32" s="682"/>
      <c r="CL32" s="682"/>
      <c r="CM32" s="682"/>
      <c r="CN32" s="682"/>
      <c r="CO32" s="682"/>
      <c r="CP32" s="682"/>
      <c r="CQ32" s="683"/>
      <c r="CR32" s="641">
        <v>132</v>
      </c>
      <c r="CS32" s="644"/>
      <c r="CT32" s="644"/>
      <c r="CU32" s="644"/>
      <c r="CV32" s="644"/>
      <c r="CW32" s="644"/>
      <c r="CX32" s="644"/>
      <c r="CY32" s="645"/>
      <c r="CZ32" s="646">
        <v>0</v>
      </c>
      <c r="DA32" s="675"/>
      <c r="DB32" s="675"/>
      <c r="DC32" s="676"/>
      <c r="DD32" s="649">
        <v>132</v>
      </c>
      <c r="DE32" s="644"/>
      <c r="DF32" s="644"/>
      <c r="DG32" s="644"/>
      <c r="DH32" s="644"/>
      <c r="DI32" s="644"/>
      <c r="DJ32" s="644"/>
      <c r="DK32" s="645"/>
      <c r="DL32" s="649">
        <v>132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796666</v>
      </c>
      <c r="S33" s="644"/>
      <c r="T33" s="644"/>
      <c r="U33" s="644"/>
      <c r="V33" s="644"/>
      <c r="W33" s="644"/>
      <c r="X33" s="644"/>
      <c r="Y33" s="645"/>
      <c r="Z33" s="703">
        <v>6.7</v>
      </c>
      <c r="AA33" s="703"/>
      <c r="AB33" s="703"/>
      <c r="AC33" s="703"/>
      <c r="AD33" s="704" t="s">
        <v>122</v>
      </c>
      <c r="AE33" s="704"/>
      <c r="AF33" s="704"/>
      <c r="AG33" s="704"/>
      <c r="AH33" s="704"/>
      <c r="AI33" s="704"/>
      <c r="AJ33" s="704"/>
      <c r="AK33" s="704"/>
      <c r="AL33" s="646" t="s">
        <v>221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5527705</v>
      </c>
      <c r="CS33" s="642"/>
      <c r="CT33" s="642"/>
      <c r="CU33" s="642"/>
      <c r="CV33" s="642"/>
      <c r="CW33" s="642"/>
      <c r="CX33" s="642"/>
      <c r="CY33" s="643"/>
      <c r="CZ33" s="646">
        <v>49.1</v>
      </c>
      <c r="DA33" s="675"/>
      <c r="DB33" s="675"/>
      <c r="DC33" s="676"/>
      <c r="DD33" s="649">
        <v>4051623</v>
      </c>
      <c r="DE33" s="642"/>
      <c r="DF33" s="642"/>
      <c r="DG33" s="642"/>
      <c r="DH33" s="642"/>
      <c r="DI33" s="642"/>
      <c r="DJ33" s="642"/>
      <c r="DK33" s="643"/>
      <c r="DL33" s="649">
        <v>3344715</v>
      </c>
      <c r="DM33" s="642"/>
      <c r="DN33" s="642"/>
      <c r="DO33" s="642"/>
      <c r="DP33" s="642"/>
      <c r="DQ33" s="642"/>
      <c r="DR33" s="642"/>
      <c r="DS33" s="642"/>
      <c r="DT33" s="642"/>
      <c r="DU33" s="642"/>
      <c r="DV33" s="643"/>
      <c r="DW33" s="646">
        <v>47.8</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105454</v>
      </c>
      <c r="S34" s="644"/>
      <c r="T34" s="644"/>
      <c r="U34" s="644"/>
      <c r="V34" s="644"/>
      <c r="W34" s="644"/>
      <c r="X34" s="644"/>
      <c r="Y34" s="645"/>
      <c r="Z34" s="703">
        <v>0.9</v>
      </c>
      <c r="AA34" s="703"/>
      <c r="AB34" s="703"/>
      <c r="AC34" s="703"/>
      <c r="AD34" s="704">
        <v>2214</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2224363</v>
      </c>
      <c r="CS34" s="644"/>
      <c r="CT34" s="644"/>
      <c r="CU34" s="644"/>
      <c r="CV34" s="644"/>
      <c r="CW34" s="644"/>
      <c r="CX34" s="644"/>
      <c r="CY34" s="645"/>
      <c r="CZ34" s="646">
        <v>19.8</v>
      </c>
      <c r="DA34" s="675"/>
      <c r="DB34" s="675"/>
      <c r="DC34" s="676"/>
      <c r="DD34" s="649">
        <v>1624115</v>
      </c>
      <c r="DE34" s="644"/>
      <c r="DF34" s="644"/>
      <c r="DG34" s="644"/>
      <c r="DH34" s="644"/>
      <c r="DI34" s="644"/>
      <c r="DJ34" s="644"/>
      <c r="DK34" s="645"/>
      <c r="DL34" s="649">
        <v>1362687</v>
      </c>
      <c r="DM34" s="644"/>
      <c r="DN34" s="644"/>
      <c r="DO34" s="644"/>
      <c r="DP34" s="644"/>
      <c r="DQ34" s="644"/>
      <c r="DR34" s="644"/>
      <c r="DS34" s="644"/>
      <c r="DT34" s="644"/>
      <c r="DU34" s="644"/>
      <c r="DV34" s="645"/>
      <c r="DW34" s="646">
        <v>19.5</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1286400</v>
      </c>
      <c r="S35" s="644"/>
      <c r="T35" s="644"/>
      <c r="U35" s="644"/>
      <c r="V35" s="644"/>
      <c r="W35" s="644"/>
      <c r="X35" s="644"/>
      <c r="Y35" s="645"/>
      <c r="Z35" s="703">
        <v>10.8</v>
      </c>
      <c r="AA35" s="703"/>
      <c r="AB35" s="703"/>
      <c r="AC35" s="703"/>
      <c r="AD35" s="704" t="s">
        <v>122</v>
      </c>
      <c r="AE35" s="704"/>
      <c r="AF35" s="704"/>
      <c r="AG35" s="704"/>
      <c r="AH35" s="704"/>
      <c r="AI35" s="704"/>
      <c r="AJ35" s="704"/>
      <c r="AK35" s="704"/>
      <c r="AL35" s="646" t="s">
        <v>221</v>
      </c>
      <c r="AM35" s="647"/>
      <c r="AN35" s="647"/>
      <c r="AO35" s="705"/>
      <c r="AP35" s="214"/>
      <c r="AQ35" s="709" t="s">
        <v>319</v>
      </c>
      <c r="AR35" s="710"/>
      <c r="AS35" s="710"/>
      <c r="AT35" s="710"/>
      <c r="AU35" s="710"/>
      <c r="AV35" s="710"/>
      <c r="AW35" s="710"/>
      <c r="AX35" s="710"/>
      <c r="AY35" s="711"/>
      <c r="AZ35" s="706">
        <v>1445429</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146310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173651</v>
      </c>
      <c r="CS35" s="642"/>
      <c r="CT35" s="642"/>
      <c r="CU35" s="642"/>
      <c r="CV35" s="642"/>
      <c r="CW35" s="642"/>
      <c r="CX35" s="642"/>
      <c r="CY35" s="643"/>
      <c r="CZ35" s="646">
        <v>1.5</v>
      </c>
      <c r="DA35" s="675"/>
      <c r="DB35" s="675"/>
      <c r="DC35" s="676"/>
      <c r="DD35" s="649">
        <v>149279</v>
      </c>
      <c r="DE35" s="642"/>
      <c r="DF35" s="642"/>
      <c r="DG35" s="642"/>
      <c r="DH35" s="642"/>
      <c r="DI35" s="642"/>
      <c r="DJ35" s="642"/>
      <c r="DK35" s="643"/>
      <c r="DL35" s="649">
        <v>149279</v>
      </c>
      <c r="DM35" s="642"/>
      <c r="DN35" s="642"/>
      <c r="DO35" s="642"/>
      <c r="DP35" s="642"/>
      <c r="DQ35" s="642"/>
      <c r="DR35" s="642"/>
      <c r="DS35" s="642"/>
      <c r="DT35" s="642"/>
      <c r="DU35" s="642"/>
      <c r="DV35" s="643"/>
      <c r="DW35" s="646">
        <v>2.1</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221</v>
      </c>
      <c r="AA36" s="703"/>
      <c r="AB36" s="703"/>
      <c r="AC36" s="703"/>
      <c r="AD36" s="704" t="s">
        <v>122</v>
      </c>
      <c r="AE36" s="704"/>
      <c r="AF36" s="704"/>
      <c r="AG36" s="704"/>
      <c r="AH36" s="704"/>
      <c r="AI36" s="704"/>
      <c r="AJ36" s="704"/>
      <c r="AK36" s="704"/>
      <c r="AL36" s="646" t="s">
        <v>221</v>
      </c>
      <c r="AM36" s="647"/>
      <c r="AN36" s="647"/>
      <c r="AO36" s="705"/>
      <c r="AQ36" s="678" t="s">
        <v>323</v>
      </c>
      <c r="AR36" s="679"/>
      <c r="AS36" s="679"/>
      <c r="AT36" s="679"/>
      <c r="AU36" s="679"/>
      <c r="AV36" s="679"/>
      <c r="AW36" s="679"/>
      <c r="AX36" s="679"/>
      <c r="AY36" s="680"/>
      <c r="AZ36" s="641">
        <v>550258</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110548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1358748</v>
      </c>
      <c r="CS36" s="644"/>
      <c r="CT36" s="644"/>
      <c r="CU36" s="644"/>
      <c r="CV36" s="644"/>
      <c r="CW36" s="644"/>
      <c r="CX36" s="644"/>
      <c r="CY36" s="645"/>
      <c r="CZ36" s="646">
        <v>12.1</v>
      </c>
      <c r="DA36" s="675"/>
      <c r="DB36" s="675"/>
      <c r="DC36" s="676"/>
      <c r="DD36" s="649">
        <v>871409</v>
      </c>
      <c r="DE36" s="644"/>
      <c r="DF36" s="644"/>
      <c r="DG36" s="644"/>
      <c r="DH36" s="644"/>
      <c r="DI36" s="644"/>
      <c r="DJ36" s="644"/>
      <c r="DK36" s="645"/>
      <c r="DL36" s="649">
        <v>644171</v>
      </c>
      <c r="DM36" s="644"/>
      <c r="DN36" s="644"/>
      <c r="DO36" s="644"/>
      <c r="DP36" s="644"/>
      <c r="DQ36" s="644"/>
      <c r="DR36" s="644"/>
      <c r="DS36" s="644"/>
      <c r="DT36" s="644"/>
      <c r="DU36" s="644"/>
      <c r="DV36" s="645"/>
      <c r="DW36" s="646">
        <v>9.1999999999999993</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283100</v>
      </c>
      <c r="S37" s="644"/>
      <c r="T37" s="644"/>
      <c r="U37" s="644"/>
      <c r="V37" s="644"/>
      <c r="W37" s="644"/>
      <c r="X37" s="644"/>
      <c r="Y37" s="645"/>
      <c r="Z37" s="703">
        <v>2.4</v>
      </c>
      <c r="AA37" s="703"/>
      <c r="AB37" s="703"/>
      <c r="AC37" s="703"/>
      <c r="AD37" s="704" t="s">
        <v>122</v>
      </c>
      <c r="AE37" s="704"/>
      <c r="AF37" s="704"/>
      <c r="AG37" s="704"/>
      <c r="AH37" s="704"/>
      <c r="AI37" s="704"/>
      <c r="AJ37" s="704"/>
      <c r="AK37" s="704"/>
      <c r="AL37" s="646" t="s">
        <v>122</v>
      </c>
      <c r="AM37" s="647"/>
      <c r="AN37" s="647"/>
      <c r="AO37" s="705"/>
      <c r="AQ37" s="678" t="s">
        <v>327</v>
      </c>
      <c r="AR37" s="679"/>
      <c r="AS37" s="679"/>
      <c r="AT37" s="679"/>
      <c r="AU37" s="679"/>
      <c r="AV37" s="679"/>
      <c r="AW37" s="679"/>
      <c r="AX37" s="679"/>
      <c r="AY37" s="680"/>
      <c r="AZ37" s="641">
        <v>51050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2570</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448796</v>
      </c>
      <c r="CS37" s="642"/>
      <c r="CT37" s="642"/>
      <c r="CU37" s="642"/>
      <c r="CV37" s="642"/>
      <c r="CW37" s="642"/>
      <c r="CX37" s="642"/>
      <c r="CY37" s="643"/>
      <c r="CZ37" s="646">
        <v>4</v>
      </c>
      <c r="DA37" s="675"/>
      <c r="DB37" s="675"/>
      <c r="DC37" s="676"/>
      <c r="DD37" s="649">
        <v>428996</v>
      </c>
      <c r="DE37" s="642"/>
      <c r="DF37" s="642"/>
      <c r="DG37" s="642"/>
      <c r="DH37" s="642"/>
      <c r="DI37" s="642"/>
      <c r="DJ37" s="642"/>
      <c r="DK37" s="643"/>
      <c r="DL37" s="649">
        <v>381901</v>
      </c>
      <c r="DM37" s="642"/>
      <c r="DN37" s="642"/>
      <c r="DO37" s="642"/>
      <c r="DP37" s="642"/>
      <c r="DQ37" s="642"/>
      <c r="DR37" s="642"/>
      <c r="DS37" s="642"/>
      <c r="DT37" s="642"/>
      <c r="DU37" s="642"/>
      <c r="DV37" s="643"/>
      <c r="DW37" s="646">
        <v>5.5</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11865814</v>
      </c>
      <c r="S38" s="693"/>
      <c r="T38" s="693"/>
      <c r="U38" s="693"/>
      <c r="V38" s="693"/>
      <c r="W38" s="693"/>
      <c r="X38" s="693"/>
      <c r="Y38" s="698"/>
      <c r="Z38" s="699">
        <v>100</v>
      </c>
      <c r="AA38" s="699"/>
      <c r="AB38" s="699"/>
      <c r="AC38" s="699"/>
      <c r="AD38" s="700">
        <v>6707175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40029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4463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1405400</v>
      </c>
      <c r="CS38" s="644"/>
      <c r="CT38" s="644"/>
      <c r="CU38" s="644"/>
      <c r="CV38" s="644"/>
      <c r="CW38" s="644"/>
      <c r="CX38" s="644"/>
      <c r="CY38" s="645"/>
      <c r="CZ38" s="646">
        <v>12.5</v>
      </c>
      <c r="DA38" s="675"/>
      <c r="DB38" s="675"/>
      <c r="DC38" s="676"/>
      <c r="DD38" s="649">
        <v>1272273</v>
      </c>
      <c r="DE38" s="644"/>
      <c r="DF38" s="644"/>
      <c r="DG38" s="644"/>
      <c r="DH38" s="644"/>
      <c r="DI38" s="644"/>
      <c r="DJ38" s="644"/>
      <c r="DK38" s="645"/>
      <c r="DL38" s="649">
        <v>1159646</v>
      </c>
      <c r="DM38" s="644"/>
      <c r="DN38" s="644"/>
      <c r="DO38" s="644"/>
      <c r="DP38" s="644"/>
      <c r="DQ38" s="644"/>
      <c r="DR38" s="644"/>
      <c r="DS38" s="644"/>
      <c r="DT38" s="644"/>
      <c r="DU38" s="644"/>
      <c r="DV38" s="645"/>
      <c r="DW38" s="646">
        <v>16.600000000000001</v>
      </c>
      <c r="DX38" s="675"/>
      <c r="DY38" s="675"/>
      <c r="DZ38" s="675"/>
      <c r="EA38" s="675"/>
      <c r="EB38" s="675"/>
      <c r="EC38" s="677"/>
    </row>
    <row r="39" spans="2:133" ht="11.25" customHeight="1">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335379</v>
      </c>
      <c r="CS39" s="642"/>
      <c r="CT39" s="642"/>
      <c r="CU39" s="642"/>
      <c r="CV39" s="642"/>
      <c r="CW39" s="642"/>
      <c r="CX39" s="642"/>
      <c r="CY39" s="643"/>
      <c r="CZ39" s="646">
        <v>3</v>
      </c>
      <c r="DA39" s="675"/>
      <c r="DB39" s="675"/>
      <c r="DC39" s="676"/>
      <c r="DD39" s="649">
        <v>105615</v>
      </c>
      <c r="DE39" s="642"/>
      <c r="DF39" s="642"/>
      <c r="DG39" s="642"/>
      <c r="DH39" s="642"/>
      <c r="DI39" s="642"/>
      <c r="DJ39" s="642"/>
      <c r="DK39" s="643"/>
      <c r="DL39" s="649" t="s">
        <v>122</v>
      </c>
      <c r="DM39" s="642"/>
      <c r="DN39" s="642"/>
      <c r="DO39" s="642"/>
      <c r="DP39" s="642"/>
      <c r="DQ39" s="642"/>
      <c r="DR39" s="642"/>
      <c r="DS39" s="642"/>
      <c r="DT39" s="642"/>
      <c r="DU39" s="642"/>
      <c r="DV39" s="643"/>
      <c r="DW39" s="646" t="s">
        <v>221</v>
      </c>
      <c r="DX39" s="675"/>
      <c r="DY39" s="675"/>
      <c r="DZ39" s="675"/>
      <c r="EA39" s="675"/>
      <c r="EB39" s="675"/>
      <c r="EC39" s="677"/>
    </row>
    <row r="40" spans="2:133" ht="11.25" customHeight="1">
      <c r="AQ40" s="678" t="s">
        <v>338</v>
      </c>
      <c r="AR40" s="679"/>
      <c r="AS40" s="679"/>
      <c r="AT40" s="679"/>
      <c r="AU40" s="679"/>
      <c r="AV40" s="679"/>
      <c r="AW40" s="679"/>
      <c r="AX40" s="679"/>
      <c r="AY40" s="680"/>
      <c r="AZ40" s="641">
        <v>202976</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117</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30164</v>
      </c>
      <c r="CS40" s="644"/>
      <c r="CT40" s="644"/>
      <c r="CU40" s="644"/>
      <c r="CV40" s="644"/>
      <c r="CW40" s="644"/>
      <c r="CX40" s="644"/>
      <c r="CY40" s="645"/>
      <c r="CZ40" s="646">
        <v>0.3</v>
      </c>
      <c r="DA40" s="675"/>
      <c r="DB40" s="675"/>
      <c r="DC40" s="676"/>
      <c r="DD40" s="649">
        <v>28932</v>
      </c>
      <c r="DE40" s="644"/>
      <c r="DF40" s="644"/>
      <c r="DG40" s="644"/>
      <c r="DH40" s="644"/>
      <c r="DI40" s="644"/>
      <c r="DJ40" s="644"/>
      <c r="DK40" s="645"/>
      <c r="DL40" s="649">
        <v>28932</v>
      </c>
      <c r="DM40" s="644"/>
      <c r="DN40" s="644"/>
      <c r="DO40" s="644"/>
      <c r="DP40" s="644"/>
      <c r="DQ40" s="644"/>
      <c r="DR40" s="644"/>
      <c r="DS40" s="644"/>
      <c r="DT40" s="644"/>
      <c r="DU40" s="644"/>
      <c r="DV40" s="645"/>
      <c r="DW40" s="646">
        <v>0.4</v>
      </c>
      <c r="DX40" s="675"/>
      <c r="DY40" s="675"/>
      <c r="DZ40" s="675"/>
      <c r="EA40" s="675"/>
      <c r="EB40" s="675"/>
      <c r="EC40" s="677"/>
    </row>
    <row r="41" spans="2:133" ht="11.25" customHeight="1">
      <c r="AQ41" s="690" t="s">
        <v>341</v>
      </c>
      <c r="AR41" s="691"/>
      <c r="AS41" s="691"/>
      <c r="AT41" s="691"/>
      <c r="AU41" s="691"/>
      <c r="AV41" s="691"/>
      <c r="AW41" s="691"/>
      <c r="AX41" s="691"/>
      <c r="AY41" s="692"/>
      <c r="AZ41" s="656">
        <v>601116</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221</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1792747</v>
      </c>
      <c r="CS42" s="644"/>
      <c r="CT42" s="644"/>
      <c r="CU42" s="644"/>
      <c r="CV42" s="644"/>
      <c r="CW42" s="644"/>
      <c r="CX42" s="644"/>
      <c r="CY42" s="645"/>
      <c r="CZ42" s="646">
        <v>15.9</v>
      </c>
      <c r="DA42" s="647"/>
      <c r="DB42" s="647"/>
      <c r="DC42" s="648"/>
      <c r="DD42" s="649">
        <v>207393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2022</v>
      </c>
      <c r="CS43" s="642"/>
      <c r="CT43" s="642"/>
      <c r="CU43" s="642"/>
      <c r="CV43" s="642"/>
      <c r="CW43" s="642"/>
      <c r="CX43" s="642"/>
      <c r="CY43" s="643"/>
      <c r="CZ43" s="646">
        <v>0</v>
      </c>
      <c r="DA43" s="675"/>
      <c r="DB43" s="675"/>
      <c r="DC43" s="676"/>
      <c r="DD43" s="649">
        <v>2022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1776581</v>
      </c>
      <c r="CS44" s="644"/>
      <c r="CT44" s="644"/>
      <c r="CU44" s="644"/>
      <c r="CV44" s="644"/>
      <c r="CW44" s="644"/>
      <c r="CX44" s="644"/>
      <c r="CY44" s="645"/>
      <c r="CZ44" s="646">
        <v>15.8</v>
      </c>
      <c r="DA44" s="647"/>
      <c r="DB44" s="647"/>
      <c r="DC44" s="648"/>
      <c r="DD44" s="649">
        <v>203478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624796</v>
      </c>
      <c r="CS45" s="642"/>
      <c r="CT45" s="642"/>
      <c r="CU45" s="642"/>
      <c r="CV45" s="642"/>
      <c r="CW45" s="642"/>
      <c r="CX45" s="642"/>
      <c r="CY45" s="643"/>
      <c r="CZ45" s="646">
        <v>5.6</v>
      </c>
      <c r="DA45" s="675"/>
      <c r="DB45" s="675"/>
      <c r="DC45" s="676"/>
      <c r="DD45" s="649">
        <v>6750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1067104</v>
      </c>
      <c r="CS46" s="644"/>
      <c r="CT46" s="644"/>
      <c r="CU46" s="644"/>
      <c r="CV46" s="644"/>
      <c r="CW46" s="644"/>
      <c r="CX46" s="644"/>
      <c r="CY46" s="645"/>
      <c r="CZ46" s="646">
        <v>9.5</v>
      </c>
      <c r="DA46" s="647"/>
      <c r="DB46" s="647"/>
      <c r="DC46" s="648"/>
      <c r="DD46" s="649">
        <v>193420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16166</v>
      </c>
      <c r="CS47" s="642"/>
      <c r="CT47" s="642"/>
      <c r="CU47" s="642"/>
      <c r="CV47" s="642"/>
      <c r="CW47" s="642"/>
      <c r="CX47" s="642"/>
      <c r="CY47" s="643"/>
      <c r="CZ47" s="646">
        <v>0.1</v>
      </c>
      <c r="DA47" s="675"/>
      <c r="DB47" s="675"/>
      <c r="DC47" s="676"/>
      <c r="DD47" s="649">
        <v>3915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221</v>
      </c>
      <c r="CS48" s="644"/>
      <c r="CT48" s="644"/>
      <c r="CU48" s="644"/>
      <c r="CV48" s="644"/>
      <c r="CW48" s="644"/>
      <c r="CX48" s="644"/>
      <c r="CY48" s="645"/>
      <c r="CZ48" s="646" t="s">
        <v>221</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11251536</v>
      </c>
      <c r="CS49" s="657"/>
      <c r="CT49" s="657"/>
      <c r="CU49" s="657"/>
      <c r="CV49" s="657"/>
      <c r="CW49" s="657"/>
      <c r="CX49" s="657"/>
      <c r="CY49" s="658"/>
      <c r="CZ49" s="659">
        <v>100</v>
      </c>
      <c r="DA49" s="660"/>
      <c r="DB49" s="660"/>
      <c r="DC49" s="661"/>
      <c r="DD49" s="662">
        <v>7357871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QYHXzuzFaNd+mZrM/6UhVsSX6Bi/qrwKae2PLSLvwYs7fGNKdgvve1QktzD54Ibrpe0AP3lDPN9QQp+jgTj4g==" saltValue="uiYNYaU4wEjYM1lN4HGE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11847</v>
      </c>
      <c r="R7" s="1174"/>
      <c r="S7" s="1174"/>
      <c r="T7" s="1174"/>
      <c r="U7" s="1174"/>
      <c r="V7" s="1174">
        <v>11236</v>
      </c>
      <c r="W7" s="1174"/>
      <c r="X7" s="1174"/>
      <c r="Y7" s="1174"/>
      <c r="Z7" s="1174"/>
      <c r="AA7" s="1174">
        <v>611</v>
      </c>
      <c r="AB7" s="1174"/>
      <c r="AC7" s="1174"/>
      <c r="AD7" s="1174"/>
      <c r="AE7" s="1175"/>
      <c r="AF7" s="1176">
        <v>546</v>
      </c>
      <c r="AG7" s="1177"/>
      <c r="AH7" s="1177"/>
      <c r="AI7" s="1177"/>
      <c r="AJ7" s="1178"/>
      <c r="AK7" s="1160">
        <v>109</v>
      </c>
      <c r="AL7" s="1161"/>
      <c r="AM7" s="1161"/>
      <c r="AN7" s="1161"/>
      <c r="AO7" s="1161"/>
      <c r="AP7" s="1161">
        <v>10896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586</v>
      </c>
      <c r="BT7" s="1165"/>
      <c r="BU7" s="1165"/>
      <c r="BV7" s="1165"/>
      <c r="BW7" s="1165"/>
      <c r="BX7" s="1165"/>
      <c r="BY7" s="1165"/>
      <c r="BZ7" s="1165"/>
      <c r="CA7" s="1165"/>
      <c r="CB7" s="1165"/>
      <c r="CC7" s="1165"/>
      <c r="CD7" s="1165"/>
      <c r="CE7" s="1165"/>
      <c r="CF7" s="1165"/>
      <c r="CG7" s="1166"/>
      <c r="CH7" s="1157">
        <v>-4</v>
      </c>
      <c r="CI7" s="1158"/>
      <c r="CJ7" s="1158"/>
      <c r="CK7" s="1158"/>
      <c r="CL7" s="1159"/>
      <c r="CM7" s="1157">
        <v>13</v>
      </c>
      <c r="CN7" s="1158"/>
      <c r="CO7" s="1158"/>
      <c r="CP7" s="1158"/>
      <c r="CQ7" s="1159"/>
      <c r="CR7" s="1157">
        <v>3</v>
      </c>
      <c r="CS7" s="1158"/>
      <c r="CT7" s="1158"/>
      <c r="CU7" s="1158"/>
      <c r="CV7" s="1159"/>
      <c r="CW7" s="1157">
        <v>22</v>
      </c>
      <c r="CX7" s="1158"/>
      <c r="CY7" s="1158"/>
      <c r="CZ7" s="1158"/>
      <c r="DA7" s="1159"/>
      <c r="DB7" s="1157" t="s">
        <v>580</v>
      </c>
      <c r="DC7" s="1158"/>
      <c r="DD7" s="1158"/>
      <c r="DE7" s="1158"/>
      <c r="DF7" s="1159"/>
      <c r="DG7" s="1157" t="s">
        <v>580</v>
      </c>
      <c r="DH7" s="1158"/>
      <c r="DI7" s="1158"/>
      <c r="DJ7" s="1158"/>
      <c r="DK7" s="1159"/>
      <c r="DL7" s="1157" t="s">
        <v>580</v>
      </c>
      <c r="DM7" s="1158"/>
      <c r="DN7" s="1158"/>
      <c r="DO7" s="1158"/>
      <c r="DP7" s="1159"/>
      <c r="DQ7" s="1157" t="s">
        <v>580</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1</v>
      </c>
      <c r="R8" s="1113"/>
      <c r="S8" s="1113"/>
      <c r="T8" s="1113"/>
      <c r="U8" s="1113"/>
      <c r="V8" s="1113">
        <v>1</v>
      </c>
      <c r="W8" s="1113"/>
      <c r="X8" s="1113"/>
      <c r="Y8" s="1113"/>
      <c r="Z8" s="1113"/>
      <c r="AA8" s="1113" t="s">
        <v>580</v>
      </c>
      <c r="AB8" s="1113"/>
      <c r="AC8" s="1113"/>
      <c r="AD8" s="1113"/>
      <c r="AE8" s="1114"/>
      <c r="AF8" s="1088" t="s">
        <v>379</v>
      </c>
      <c r="AG8" s="1089"/>
      <c r="AH8" s="1089"/>
      <c r="AI8" s="1089"/>
      <c r="AJ8" s="1090"/>
      <c r="AK8" s="1155" t="s">
        <v>581</v>
      </c>
      <c r="AL8" s="1156"/>
      <c r="AM8" s="1156"/>
      <c r="AN8" s="1156"/>
      <c r="AO8" s="1156"/>
      <c r="AP8" s="1156" t="s">
        <v>582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587</v>
      </c>
      <c r="BT8" s="1084"/>
      <c r="BU8" s="1084"/>
      <c r="BV8" s="1084"/>
      <c r="BW8" s="1084"/>
      <c r="BX8" s="1084"/>
      <c r="BY8" s="1084"/>
      <c r="BZ8" s="1084"/>
      <c r="CA8" s="1084"/>
      <c r="CB8" s="1084"/>
      <c r="CC8" s="1084"/>
      <c r="CD8" s="1084"/>
      <c r="CE8" s="1084"/>
      <c r="CF8" s="1084"/>
      <c r="CG8" s="1085"/>
      <c r="CH8" s="1058">
        <v>7</v>
      </c>
      <c r="CI8" s="1059"/>
      <c r="CJ8" s="1059"/>
      <c r="CK8" s="1059"/>
      <c r="CL8" s="1060"/>
      <c r="CM8" s="1058">
        <v>13</v>
      </c>
      <c r="CN8" s="1059"/>
      <c r="CO8" s="1059"/>
      <c r="CP8" s="1059"/>
      <c r="CQ8" s="1060"/>
      <c r="CR8" s="1058">
        <v>11</v>
      </c>
      <c r="CS8" s="1059"/>
      <c r="CT8" s="1059"/>
      <c r="CU8" s="1059"/>
      <c r="CV8" s="1060"/>
      <c r="CW8" s="1058">
        <v>16</v>
      </c>
      <c r="CX8" s="1059"/>
      <c r="CY8" s="1059"/>
      <c r="CZ8" s="1059"/>
      <c r="DA8" s="1060"/>
      <c r="DB8" s="1058">
        <v>11</v>
      </c>
      <c r="DC8" s="1059"/>
      <c r="DD8" s="1059"/>
      <c r="DE8" s="1059"/>
      <c r="DF8" s="1060"/>
      <c r="DG8" s="1058" t="s">
        <v>580</v>
      </c>
      <c r="DH8" s="1059"/>
      <c r="DI8" s="1059"/>
      <c r="DJ8" s="1059"/>
      <c r="DK8" s="1060"/>
      <c r="DL8" s="1058" t="s">
        <v>580</v>
      </c>
      <c r="DM8" s="1059"/>
      <c r="DN8" s="1059"/>
      <c r="DO8" s="1059"/>
      <c r="DP8" s="1060"/>
      <c r="DQ8" s="1058" t="s">
        <v>580</v>
      </c>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14</v>
      </c>
      <c r="R9" s="1113"/>
      <c r="S9" s="1113"/>
      <c r="T9" s="1113"/>
      <c r="U9" s="1113"/>
      <c r="V9" s="1113">
        <v>14</v>
      </c>
      <c r="W9" s="1113"/>
      <c r="X9" s="1113"/>
      <c r="Y9" s="1113"/>
      <c r="Z9" s="1113"/>
      <c r="AA9" s="1113">
        <v>0</v>
      </c>
      <c r="AB9" s="1113"/>
      <c r="AC9" s="1113"/>
      <c r="AD9" s="1113"/>
      <c r="AE9" s="1114"/>
      <c r="AF9" s="1088">
        <v>0</v>
      </c>
      <c r="AG9" s="1089"/>
      <c r="AH9" s="1089"/>
      <c r="AI9" s="1089"/>
      <c r="AJ9" s="1090"/>
      <c r="AK9" s="1155">
        <v>0</v>
      </c>
      <c r="AL9" s="1156"/>
      <c r="AM9" s="1156"/>
      <c r="AN9" s="1156"/>
      <c r="AO9" s="1156"/>
      <c r="AP9" s="1156">
        <v>10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t="s">
        <v>381</v>
      </c>
      <c r="C10" s="1107"/>
      <c r="D10" s="1107"/>
      <c r="E10" s="1107"/>
      <c r="F10" s="1107"/>
      <c r="G10" s="1107"/>
      <c r="H10" s="1107"/>
      <c r="I10" s="1107"/>
      <c r="J10" s="1107"/>
      <c r="K10" s="1107"/>
      <c r="L10" s="1107"/>
      <c r="M10" s="1107"/>
      <c r="N10" s="1107"/>
      <c r="O10" s="1107"/>
      <c r="P10" s="1108"/>
      <c r="Q10" s="1112">
        <v>14</v>
      </c>
      <c r="R10" s="1113"/>
      <c r="S10" s="1113"/>
      <c r="T10" s="1113"/>
      <c r="U10" s="1113"/>
      <c r="V10" s="1113">
        <v>11</v>
      </c>
      <c r="W10" s="1113"/>
      <c r="X10" s="1113"/>
      <c r="Y10" s="1113"/>
      <c r="Z10" s="1113"/>
      <c r="AA10" s="1113">
        <v>3</v>
      </c>
      <c r="AB10" s="1113"/>
      <c r="AC10" s="1113"/>
      <c r="AD10" s="1113"/>
      <c r="AE10" s="1114"/>
      <c r="AF10" s="1088">
        <v>3</v>
      </c>
      <c r="AG10" s="1089"/>
      <c r="AH10" s="1089"/>
      <c r="AI10" s="1089"/>
      <c r="AJ10" s="1090"/>
      <c r="AK10" s="1155" t="s">
        <v>582</v>
      </c>
      <c r="AL10" s="1156"/>
      <c r="AM10" s="1156"/>
      <c r="AN10" s="1156"/>
      <c r="AO10" s="1156"/>
      <c r="AP10" s="1156" t="s">
        <v>582</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11866</v>
      </c>
      <c r="R23" s="1138"/>
      <c r="S23" s="1138"/>
      <c r="T23" s="1138"/>
      <c r="U23" s="1138"/>
      <c r="V23" s="1138">
        <v>11252</v>
      </c>
      <c r="W23" s="1138"/>
      <c r="X23" s="1138"/>
      <c r="Y23" s="1138"/>
      <c r="Z23" s="1138"/>
      <c r="AA23" s="1138">
        <v>614</v>
      </c>
      <c r="AB23" s="1138"/>
      <c r="AC23" s="1138"/>
      <c r="AD23" s="1138"/>
      <c r="AE23" s="1139"/>
      <c r="AF23" s="1140">
        <v>549</v>
      </c>
      <c r="AG23" s="1138"/>
      <c r="AH23" s="1138"/>
      <c r="AI23" s="1138"/>
      <c r="AJ23" s="1141"/>
      <c r="AK23" s="1142"/>
      <c r="AL23" s="1143"/>
      <c r="AM23" s="1143"/>
      <c r="AN23" s="1143"/>
      <c r="AO23" s="1143"/>
      <c r="AP23" s="1138">
        <v>10906</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2551</v>
      </c>
      <c r="R28" s="1123"/>
      <c r="S28" s="1123"/>
      <c r="T28" s="1123"/>
      <c r="U28" s="1123"/>
      <c r="V28" s="1123">
        <v>2405</v>
      </c>
      <c r="W28" s="1123"/>
      <c r="X28" s="1123"/>
      <c r="Y28" s="1123"/>
      <c r="Z28" s="1123"/>
      <c r="AA28" s="1123">
        <v>146</v>
      </c>
      <c r="AB28" s="1123"/>
      <c r="AC28" s="1123"/>
      <c r="AD28" s="1123"/>
      <c r="AE28" s="1124"/>
      <c r="AF28" s="1125">
        <v>146</v>
      </c>
      <c r="AG28" s="1123"/>
      <c r="AH28" s="1123"/>
      <c r="AI28" s="1123"/>
      <c r="AJ28" s="1126"/>
      <c r="AK28" s="1127">
        <v>172</v>
      </c>
      <c r="AL28" s="1115"/>
      <c r="AM28" s="1115"/>
      <c r="AN28" s="1115"/>
      <c r="AO28" s="1115"/>
      <c r="AP28" s="1115" t="s">
        <v>580</v>
      </c>
      <c r="AQ28" s="1115"/>
      <c r="AR28" s="1115"/>
      <c r="AS28" s="1115"/>
      <c r="AT28" s="1115"/>
      <c r="AU28" s="1115" t="s">
        <v>580</v>
      </c>
      <c r="AV28" s="1115"/>
      <c r="AW28" s="1115"/>
      <c r="AX28" s="1115"/>
      <c r="AY28" s="1115"/>
      <c r="AZ28" s="1116" t="s">
        <v>580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330</v>
      </c>
      <c r="R29" s="1113"/>
      <c r="S29" s="1113"/>
      <c r="T29" s="1113"/>
      <c r="U29" s="1113"/>
      <c r="V29" s="1113">
        <v>330</v>
      </c>
      <c r="W29" s="1113"/>
      <c r="X29" s="1113"/>
      <c r="Y29" s="1113"/>
      <c r="Z29" s="1113"/>
      <c r="AA29" s="1113" t="s">
        <v>580</v>
      </c>
      <c r="AB29" s="1113"/>
      <c r="AC29" s="1113"/>
      <c r="AD29" s="1113"/>
      <c r="AE29" s="1114"/>
      <c r="AF29" s="1088" t="s">
        <v>398</v>
      </c>
      <c r="AG29" s="1089"/>
      <c r="AH29" s="1089"/>
      <c r="AI29" s="1089"/>
      <c r="AJ29" s="1090"/>
      <c r="AK29" s="1049">
        <v>31</v>
      </c>
      <c r="AL29" s="1040"/>
      <c r="AM29" s="1040"/>
      <c r="AN29" s="1040"/>
      <c r="AO29" s="1040"/>
      <c r="AP29" s="1040">
        <v>252</v>
      </c>
      <c r="AQ29" s="1040"/>
      <c r="AR29" s="1040"/>
      <c r="AS29" s="1040"/>
      <c r="AT29" s="1040"/>
      <c r="AU29" s="1040">
        <v>29</v>
      </c>
      <c r="AV29" s="1040"/>
      <c r="AW29" s="1040"/>
      <c r="AX29" s="1040"/>
      <c r="AY29" s="1040"/>
      <c r="AZ29" s="1111" t="s">
        <v>580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418</v>
      </c>
      <c r="R30" s="1113"/>
      <c r="S30" s="1113"/>
      <c r="T30" s="1113"/>
      <c r="U30" s="1113"/>
      <c r="V30" s="1113">
        <v>418</v>
      </c>
      <c r="W30" s="1113"/>
      <c r="X30" s="1113"/>
      <c r="Y30" s="1113"/>
      <c r="Z30" s="1113"/>
      <c r="AA30" s="1113">
        <v>0</v>
      </c>
      <c r="AB30" s="1113"/>
      <c r="AC30" s="1113"/>
      <c r="AD30" s="1113"/>
      <c r="AE30" s="1114"/>
      <c r="AF30" s="1088">
        <v>0</v>
      </c>
      <c r="AG30" s="1089"/>
      <c r="AH30" s="1089"/>
      <c r="AI30" s="1089"/>
      <c r="AJ30" s="1090"/>
      <c r="AK30" s="1049">
        <v>289</v>
      </c>
      <c r="AL30" s="1040"/>
      <c r="AM30" s="1040"/>
      <c r="AN30" s="1040"/>
      <c r="AO30" s="1040"/>
      <c r="AP30" s="1040" t="s">
        <v>580</v>
      </c>
      <c r="AQ30" s="1040"/>
      <c r="AR30" s="1040"/>
      <c r="AS30" s="1040"/>
      <c r="AT30" s="1040"/>
      <c r="AU30" s="1040" t="s">
        <v>580</v>
      </c>
      <c r="AV30" s="1040"/>
      <c r="AW30" s="1040"/>
      <c r="AX30" s="1040"/>
      <c r="AY30" s="1040"/>
      <c r="AZ30" s="1111" t="s">
        <v>580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2377</v>
      </c>
      <c r="R31" s="1113"/>
      <c r="S31" s="1113"/>
      <c r="T31" s="1113"/>
      <c r="U31" s="1113"/>
      <c r="V31" s="1113">
        <v>2252</v>
      </c>
      <c r="W31" s="1113"/>
      <c r="X31" s="1113"/>
      <c r="Y31" s="1113"/>
      <c r="Z31" s="1113"/>
      <c r="AA31" s="1113">
        <v>125</v>
      </c>
      <c r="AB31" s="1113"/>
      <c r="AC31" s="1113"/>
      <c r="AD31" s="1113"/>
      <c r="AE31" s="1114"/>
      <c r="AF31" s="1088">
        <v>125</v>
      </c>
      <c r="AG31" s="1089"/>
      <c r="AH31" s="1089"/>
      <c r="AI31" s="1089"/>
      <c r="AJ31" s="1090"/>
      <c r="AK31" s="1049">
        <v>312</v>
      </c>
      <c r="AL31" s="1040"/>
      <c r="AM31" s="1040"/>
      <c r="AN31" s="1040"/>
      <c r="AO31" s="1040"/>
      <c r="AP31" s="1040" t="s">
        <v>580</v>
      </c>
      <c r="AQ31" s="1040"/>
      <c r="AR31" s="1040"/>
      <c r="AS31" s="1040"/>
      <c r="AT31" s="1040"/>
      <c r="AU31" s="1040" t="s">
        <v>580</v>
      </c>
      <c r="AV31" s="1040"/>
      <c r="AW31" s="1040"/>
      <c r="AX31" s="1040"/>
      <c r="AY31" s="1040"/>
      <c r="AZ31" s="1111" t="s">
        <v>580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291</v>
      </c>
      <c r="R32" s="1113"/>
      <c r="S32" s="1113"/>
      <c r="T32" s="1113"/>
      <c r="U32" s="1113"/>
      <c r="V32" s="1113">
        <v>267</v>
      </c>
      <c r="W32" s="1113"/>
      <c r="X32" s="1113"/>
      <c r="Y32" s="1113"/>
      <c r="Z32" s="1113"/>
      <c r="AA32" s="1113">
        <v>24</v>
      </c>
      <c r="AB32" s="1113"/>
      <c r="AC32" s="1113"/>
      <c r="AD32" s="1113"/>
      <c r="AE32" s="1114"/>
      <c r="AF32" s="1088">
        <v>205</v>
      </c>
      <c r="AG32" s="1089"/>
      <c r="AH32" s="1089"/>
      <c r="AI32" s="1089"/>
      <c r="AJ32" s="1090"/>
      <c r="AK32" s="1049">
        <v>40</v>
      </c>
      <c r="AL32" s="1040"/>
      <c r="AM32" s="1040"/>
      <c r="AN32" s="1040"/>
      <c r="AO32" s="1040"/>
      <c r="AP32" s="1040">
        <v>993</v>
      </c>
      <c r="AQ32" s="1040"/>
      <c r="AR32" s="1040"/>
      <c r="AS32" s="1040"/>
      <c r="AT32" s="1040"/>
      <c r="AU32" s="1040">
        <v>251</v>
      </c>
      <c r="AV32" s="1040"/>
      <c r="AW32" s="1040"/>
      <c r="AX32" s="1040"/>
      <c r="AY32" s="1040"/>
      <c r="AZ32" s="1111" t="s">
        <v>580</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42</v>
      </c>
      <c r="R33" s="1113"/>
      <c r="S33" s="1113"/>
      <c r="T33" s="1113"/>
      <c r="U33" s="1113"/>
      <c r="V33" s="1113">
        <v>42</v>
      </c>
      <c r="W33" s="1113"/>
      <c r="X33" s="1113"/>
      <c r="Y33" s="1113"/>
      <c r="Z33" s="1113"/>
      <c r="AA33" s="1113" t="s">
        <v>580</v>
      </c>
      <c r="AB33" s="1113"/>
      <c r="AC33" s="1113"/>
      <c r="AD33" s="1113"/>
      <c r="AE33" s="1114"/>
      <c r="AF33" s="1088" t="s">
        <v>404</v>
      </c>
      <c r="AG33" s="1089"/>
      <c r="AH33" s="1089"/>
      <c r="AI33" s="1089"/>
      <c r="AJ33" s="1090"/>
      <c r="AK33" s="1049">
        <v>13</v>
      </c>
      <c r="AL33" s="1040"/>
      <c r="AM33" s="1040"/>
      <c r="AN33" s="1040"/>
      <c r="AO33" s="1040"/>
      <c r="AP33" s="1040">
        <v>144</v>
      </c>
      <c r="AQ33" s="1040"/>
      <c r="AR33" s="1040"/>
      <c r="AS33" s="1040"/>
      <c r="AT33" s="1040"/>
      <c r="AU33" s="1040">
        <v>5</v>
      </c>
      <c r="AV33" s="1040"/>
      <c r="AW33" s="1040"/>
      <c r="AX33" s="1040"/>
      <c r="AY33" s="1040"/>
      <c r="AZ33" s="1111" t="s">
        <v>580</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406</v>
      </c>
      <c r="C34" s="1107"/>
      <c r="D34" s="1107"/>
      <c r="E34" s="1107"/>
      <c r="F34" s="1107"/>
      <c r="G34" s="1107"/>
      <c r="H34" s="1107"/>
      <c r="I34" s="1107"/>
      <c r="J34" s="1107"/>
      <c r="K34" s="1107"/>
      <c r="L34" s="1107"/>
      <c r="M34" s="1107"/>
      <c r="N34" s="1107"/>
      <c r="O34" s="1107"/>
      <c r="P34" s="1108"/>
      <c r="Q34" s="1112">
        <v>444</v>
      </c>
      <c r="R34" s="1113"/>
      <c r="S34" s="1113"/>
      <c r="T34" s="1113"/>
      <c r="U34" s="1113"/>
      <c r="V34" s="1113">
        <v>444</v>
      </c>
      <c r="W34" s="1113"/>
      <c r="X34" s="1113"/>
      <c r="Y34" s="1113"/>
      <c r="Z34" s="1113"/>
      <c r="AA34" s="1113">
        <v>0</v>
      </c>
      <c r="AB34" s="1113"/>
      <c r="AC34" s="1113"/>
      <c r="AD34" s="1113"/>
      <c r="AE34" s="1114"/>
      <c r="AF34" s="1088">
        <v>0</v>
      </c>
      <c r="AG34" s="1089"/>
      <c r="AH34" s="1089"/>
      <c r="AI34" s="1089"/>
      <c r="AJ34" s="1090"/>
      <c r="AK34" s="1049">
        <v>312</v>
      </c>
      <c r="AL34" s="1040"/>
      <c r="AM34" s="1040"/>
      <c r="AN34" s="1040"/>
      <c r="AO34" s="1040"/>
      <c r="AP34" s="1040">
        <v>3060</v>
      </c>
      <c r="AQ34" s="1040"/>
      <c r="AR34" s="1040"/>
      <c r="AS34" s="1040"/>
      <c r="AT34" s="1040"/>
      <c r="AU34" s="1040">
        <v>2837</v>
      </c>
      <c r="AV34" s="1040"/>
      <c r="AW34" s="1040"/>
      <c r="AX34" s="1040"/>
      <c r="AY34" s="1040"/>
      <c r="AZ34" s="1111" t="s">
        <v>580</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408</v>
      </c>
      <c r="C35" s="1107"/>
      <c r="D35" s="1107"/>
      <c r="E35" s="1107"/>
      <c r="F35" s="1107"/>
      <c r="G35" s="1107"/>
      <c r="H35" s="1107"/>
      <c r="I35" s="1107"/>
      <c r="J35" s="1107"/>
      <c r="K35" s="1107"/>
      <c r="L35" s="1107"/>
      <c r="M35" s="1107"/>
      <c r="N35" s="1107"/>
      <c r="O35" s="1107"/>
      <c r="P35" s="1108"/>
      <c r="Q35" s="1112">
        <v>398</v>
      </c>
      <c r="R35" s="1113"/>
      <c r="S35" s="1113"/>
      <c r="T35" s="1113"/>
      <c r="U35" s="1113"/>
      <c r="V35" s="1113">
        <v>398</v>
      </c>
      <c r="W35" s="1113"/>
      <c r="X35" s="1113"/>
      <c r="Y35" s="1113"/>
      <c r="Z35" s="1113"/>
      <c r="AA35" s="1113">
        <v>0</v>
      </c>
      <c r="AB35" s="1113"/>
      <c r="AC35" s="1113"/>
      <c r="AD35" s="1113"/>
      <c r="AE35" s="1114"/>
      <c r="AF35" s="1088">
        <v>0</v>
      </c>
      <c r="AG35" s="1089"/>
      <c r="AH35" s="1089"/>
      <c r="AI35" s="1089"/>
      <c r="AJ35" s="1090"/>
      <c r="AK35" s="1049">
        <v>239</v>
      </c>
      <c r="AL35" s="1040"/>
      <c r="AM35" s="1040"/>
      <c r="AN35" s="1040"/>
      <c r="AO35" s="1040"/>
      <c r="AP35" s="1040">
        <v>2737</v>
      </c>
      <c r="AQ35" s="1040"/>
      <c r="AR35" s="1040"/>
      <c r="AS35" s="1040"/>
      <c r="AT35" s="1040"/>
      <c r="AU35" s="1040">
        <v>2403</v>
      </c>
      <c r="AV35" s="1040"/>
      <c r="AW35" s="1040"/>
      <c r="AX35" s="1040"/>
      <c r="AY35" s="1040"/>
      <c r="AZ35" s="1111" t="s">
        <v>580</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409</v>
      </c>
      <c r="C36" s="1107"/>
      <c r="D36" s="1107"/>
      <c r="E36" s="1107"/>
      <c r="F36" s="1107"/>
      <c r="G36" s="1107"/>
      <c r="H36" s="1107"/>
      <c r="I36" s="1107"/>
      <c r="J36" s="1107"/>
      <c r="K36" s="1107"/>
      <c r="L36" s="1107"/>
      <c r="M36" s="1107"/>
      <c r="N36" s="1107"/>
      <c r="O36" s="1107"/>
      <c r="P36" s="1108"/>
      <c r="Q36" s="1112">
        <v>54</v>
      </c>
      <c r="R36" s="1113"/>
      <c r="S36" s="1113"/>
      <c r="T36" s="1113"/>
      <c r="U36" s="1113"/>
      <c r="V36" s="1113">
        <v>48</v>
      </c>
      <c r="W36" s="1113"/>
      <c r="X36" s="1113"/>
      <c r="Y36" s="1113"/>
      <c r="Z36" s="1113"/>
      <c r="AA36" s="1113">
        <v>6</v>
      </c>
      <c r="AB36" s="1113"/>
      <c r="AC36" s="1113"/>
      <c r="AD36" s="1113"/>
      <c r="AE36" s="1114"/>
      <c r="AF36" s="1088">
        <v>6</v>
      </c>
      <c r="AG36" s="1089"/>
      <c r="AH36" s="1089"/>
      <c r="AI36" s="1089"/>
      <c r="AJ36" s="1090"/>
      <c r="AK36" s="1049">
        <v>0</v>
      </c>
      <c r="AL36" s="1040"/>
      <c r="AM36" s="1040"/>
      <c r="AN36" s="1040"/>
      <c r="AO36" s="1040"/>
      <c r="AP36" s="1040">
        <v>35</v>
      </c>
      <c r="AQ36" s="1040"/>
      <c r="AR36" s="1040"/>
      <c r="AS36" s="1040"/>
      <c r="AT36" s="1040"/>
      <c r="AU36" s="1040" t="s">
        <v>580</v>
      </c>
      <c r="AV36" s="1040"/>
      <c r="AW36" s="1040"/>
      <c r="AX36" s="1040"/>
      <c r="AY36" s="1040"/>
      <c r="AZ36" s="1111" t="s">
        <v>580</v>
      </c>
      <c r="BA36" s="1111"/>
      <c r="BB36" s="1111"/>
      <c r="BC36" s="1111"/>
      <c r="BD36" s="1111"/>
      <c r="BE36" s="1101" t="s">
        <v>405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410</v>
      </c>
      <c r="C37" s="1107"/>
      <c r="D37" s="1107"/>
      <c r="E37" s="1107"/>
      <c r="F37" s="1107"/>
      <c r="G37" s="1107"/>
      <c r="H37" s="1107"/>
      <c r="I37" s="1107"/>
      <c r="J37" s="1107"/>
      <c r="K37" s="1107"/>
      <c r="L37" s="1107"/>
      <c r="M37" s="1107"/>
      <c r="N37" s="1107"/>
      <c r="O37" s="1107"/>
      <c r="P37" s="1108"/>
      <c r="Q37" s="1112">
        <v>15</v>
      </c>
      <c r="R37" s="1113"/>
      <c r="S37" s="1113"/>
      <c r="T37" s="1113"/>
      <c r="U37" s="1113"/>
      <c r="V37" s="1113">
        <v>15</v>
      </c>
      <c r="W37" s="1113"/>
      <c r="X37" s="1113"/>
      <c r="Y37" s="1113"/>
      <c r="Z37" s="1113"/>
      <c r="AA37" s="1113" t="s">
        <v>580</v>
      </c>
      <c r="AB37" s="1113"/>
      <c r="AC37" s="1113"/>
      <c r="AD37" s="1113"/>
      <c r="AE37" s="1114"/>
      <c r="AF37" s="1088" t="s">
        <v>404</v>
      </c>
      <c r="AG37" s="1089"/>
      <c r="AH37" s="1089"/>
      <c r="AI37" s="1089"/>
      <c r="AJ37" s="1090"/>
      <c r="AK37" s="1049">
        <v>10</v>
      </c>
      <c r="AL37" s="1040"/>
      <c r="AM37" s="1040"/>
      <c r="AN37" s="1040"/>
      <c r="AO37" s="1040"/>
      <c r="AP37" s="1040" t="s">
        <v>580</v>
      </c>
      <c r="AQ37" s="1040"/>
      <c r="AR37" s="1040"/>
      <c r="AS37" s="1040"/>
      <c r="AT37" s="1040"/>
      <c r="AU37" s="1040" t="s">
        <v>580</v>
      </c>
      <c r="AV37" s="1040"/>
      <c r="AW37" s="1040"/>
      <c r="AX37" s="1040"/>
      <c r="AY37" s="1040"/>
      <c r="AZ37" s="1111" t="s">
        <v>580</v>
      </c>
      <c r="BA37" s="1111"/>
      <c r="BB37" s="1111"/>
      <c r="BC37" s="1111"/>
      <c r="BD37" s="1111"/>
      <c r="BE37" s="1101" t="s">
        <v>411</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412</v>
      </c>
      <c r="C38" s="1107"/>
      <c r="D38" s="1107"/>
      <c r="E38" s="1107"/>
      <c r="F38" s="1107"/>
      <c r="G38" s="1107"/>
      <c r="H38" s="1107"/>
      <c r="I38" s="1107"/>
      <c r="J38" s="1107"/>
      <c r="K38" s="1107"/>
      <c r="L38" s="1107"/>
      <c r="M38" s="1107"/>
      <c r="N38" s="1107"/>
      <c r="O38" s="1107"/>
      <c r="P38" s="1108"/>
      <c r="Q38" s="1112">
        <v>16</v>
      </c>
      <c r="R38" s="1113"/>
      <c r="S38" s="1113"/>
      <c r="T38" s="1113"/>
      <c r="U38" s="1113"/>
      <c r="V38" s="1113">
        <v>16</v>
      </c>
      <c r="W38" s="1113"/>
      <c r="X38" s="1113"/>
      <c r="Y38" s="1113"/>
      <c r="Z38" s="1113"/>
      <c r="AA38" s="1113" t="s">
        <v>580</v>
      </c>
      <c r="AB38" s="1113"/>
      <c r="AC38" s="1113"/>
      <c r="AD38" s="1113"/>
      <c r="AE38" s="1114"/>
      <c r="AF38" s="1088" t="s">
        <v>413</v>
      </c>
      <c r="AG38" s="1089"/>
      <c r="AH38" s="1089"/>
      <c r="AI38" s="1089"/>
      <c r="AJ38" s="1090"/>
      <c r="AK38" s="1049">
        <v>0</v>
      </c>
      <c r="AL38" s="1040"/>
      <c r="AM38" s="1040"/>
      <c r="AN38" s="1040"/>
      <c r="AO38" s="1040"/>
      <c r="AP38" s="1040">
        <v>81</v>
      </c>
      <c r="AQ38" s="1040"/>
      <c r="AR38" s="1040"/>
      <c r="AS38" s="1040"/>
      <c r="AT38" s="1040"/>
      <c r="AU38" s="1040" t="s">
        <v>580</v>
      </c>
      <c r="AV38" s="1040"/>
      <c r="AW38" s="1040"/>
      <c r="AX38" s="1040"/>
      <c r="AY38" s="1040"/>
      <c r="AZ38" s="1111" t="s">
        <v>580</v>
      </c>
      <c r="BA38" s="1111"/>
      <c r="BB38" s="1111"/>
      <c r="BC38" s="1111"/>
      <c r="BD38" s="1111"/>
      <c r="BE38" s="1101" t="s">
        <v>414</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t="s">
        <v>415</v>
      </c>
      <c r="C39" s="1107"/>
      <c r="D39" s="1107"/>
      <c r="E39" s="1107"/>
      <c r="F39" s="1107"/>
      <c r="G39" s="1107"/>
      <c r="H39" s="1107"/>
      <c r="I39" s="1107"/>
      <c r="J39" s="1107"/>
      <c r="K39" s="1107"/>
      <c r="L39" s="1107"/>
      <c r="M39" s="1107"/>
      <c r="N39" s="1107"/>
      <c r="O39" s="1107"/>
      <c r="P39" s="1108"/>
      <c r="Q39" s="1112">
        <v>45</v>
      </c>
      <c r="R39" s="1113"/>
      <c r="S39" s="1113"/>
      <c r="T39" s="1113"/>
      <c r="U39" s="1113"/>
      <c r="V39" s="1113">
        <v>13</v>
      </c>
      <c r="W39" s="1113"/>
      <c r="X39" s="1113"/>
      <c r="Y39" s="1113"/>
      <c r="Z39" s="1113"/>
      <c r="AA39" s="1113">
        <v>32</v>
      </c>
      <c r="AB39" s="1113"/>
      <c r="AC39" s="1113"/>
      <c r="AD39" s="1113"/>
      <c r="AE39" s="1114"/>
      <c r="AF39" s="1088">
        <v>79</v>
      </c>
      <c r="AG39" s="1089"/>
      <c r="AH39" s="1089"/>
      <c r="AI39" s="1089"/>
      <c r="AJ39" s="1090"/>
      <c r="AK39" s="1049">
        <v>0</v>
      </c>
      <c r="AL39" s="1040"/>
      <c r="AM39" s="1040"/>
      <c r="AN39" s="1040"/>
      <c r="AO39" s="1040"/>
      <c r="AP39" s="1040">
        <v>30</v>
      </c>
      <c r="AQ39" s="1040"/>
      <c r="AR39" s="1040"/>
      <c r="AS39" s="1040"/>
      <c r="AT39" s="1040"/>
      <c r="AU39" s="1040">
        <v>30</v>
      </c>
      <c r="AV39" s="1040"/>
      <c r="AW39" s="1040"/>
      <c r="AX39" s="1040"/>
      <c r="AY39" s="1040"/>
      <c r="AZ39" s="1111" t="s">
        <v>580</v>
      </c>
      <c r="BA39" s="1111"/>
      <c r="BB39" s="1111"/>
      <c r="BC39" s="1111"/>
      <c r="BD39" s="1111"/>
      <c r="BE39" s="1101" t="s">
        <v>405</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417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562</v>
      </c>
      <c r="AG63" s="1028"/>
      <c r="AH63" s="1028"/>
      <c r="AI63" s="1028"/>
      <c r="AJ63" s="1099"/>
      <c r="AK63" s="1100"/>
      <c r="AL63" s="1032"/>
      <c r="AM63" s="1032"/>
      <c r="AN63" s="1032"/>
      <c r="AO63" s="1032"/>
      <c r="AP63" s="1028">
        <v>7332</v>
      </c>
      <c r="AQ63" s="1028"/>
      <c r="AR63" s="1028"/>
      <c r="AS63" s="1028"/>
      <c r="AT63" s="1028"/>
      <c r="AU63" s="1028">
        <v>5555</v>
      </c>
      <c r="AV63" s="1028"/>
      <c r="AW63" s="1028"/>
      <c r="AX63" s="1028"/>
      <c r="AY63" s="1028"/>
      <c r="AZ63" s="1094"/>
      <c r="BA63" s="1094"/>
      <c r="BB63" s="1094"/>
      <c r="BC63" s="1094"/>
      <c r="BD63" s="1094"/>
      <c r="BE63" s="1029"/>
      <c r="BF63" s="1029"/>
      <c r="BG63" s="1029"/>
      <c r="BH63" s="1029"/>
      <c r="BI63" s="1030"/>
      <c r="BJ63" s="1095" t="s">
        <v>418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420</v>
      </c>
      <c r="B66" s="1065"/>
      <c r="C66" s="1065"/>
      <c r="D66" s="1065"/>
      <c r="E66" s="1065"/>
      <c r="F66" s="1065"/>
      <c r="G66" s="1065"/>
      <c r="H66" s="1065"/>
      <c r="I66" s="1065"/>
      <c r="J66" s="1065"/>
      <c r="K66" s="1065"/>
      <c r="L66" s="1065"/>
      <c r="M66" s="1065"/>
      <c r="N66" s="1065"/>
      <c r="O66" s="1065"/>
      <c r="P66" s="1066"/>
      <c r="Q66" s="1070" t="s">
        <v>421</v>
      </c>
      <c r="R66" s="1071"/>
      <c r="S66" s="1071"/>
      <c r="T66" s="1071"/>
      <c r="U66" s="1072"/>
      <c r="V66" s="1070" t="s">
        <v>422</v>
      </c>
      <c r="W66" s="1071"/>
      <c r="X66" s="1071"/>
      <c r="Y66" s="1071"/>
      <c r="Z66" s="1072"/>
      <c r="AA66" s="1070" t="s">
        <v>423</v>
      </c>
      <c r="AB66" s="1071"/>
      <c r="AC66" s="1071"/>
      <c r="AD66" s="1071"/>
      <c r="AE66" s="1072"/>
      <c r="AF66" s="1076" t="s">
        <v>424</v>
      </c>
      <c r="AG66" s="1077"/>
      <c r="AH66" s="1077"/>
      <c r="AI66" s="1077"/>
      <c r="AJ66" s="1078"/>
      <c r="AK66" s="1070" t="s">
        <v>425</v>
      </c>
      <c r="AL66" s="1065"/>
      <c r="AM66" s="1065"/>
      <c r="AN66" s="1065"/>
      <c r="AO66" s="1066"/>
      <c r="AP66" s="1070" t="s">
        <v>393</v>
      </c>
      <c r="AQ66" s="1071"/>
      <c r="AR66" s="1071"/>
      <c r="AS66" s="1071"/>
      <c r="AT66" s="1072"/>
      <c r="AU66" s="1070" t="s">
        <v>426</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592</v>
      </c>
      <c r="C68" s="1055"/>
      <c r="D68" s="1055"/>
      <c r="E68" s="1055"/>
      <c r="F68" s="1055"/>
      <c r="G68" s="1055"/>
      <c r="H68" s="1055"/>
      <c r="I68" s="1055"/>
      <c r="J68" s="1055"/>
      <c r="K68" s="1055"/>
      <c r="L68" s="1055"/>
      <c r="M68" s="1055"/>
      <c r="N68" s="1055"/>
      <c r="O68" s="1055"/>
      <c r="P68" s="1056"/>
      <c r="Q68" s="1057">
        <v>5914</v>
      </c>
      <c r="R68" s="1051"/>
      <c r="S68" s="1051"/>
      <c r="T68" s="1051"/>
      <c r="U68" s="1051"/>
      <c r="V68" s="1051">
        <v>5862</v>
      </c>
      <c r="W68" s="1051"/>
      <c r="X68" s="1051"/>
      <c r="Y68" s="1051"/>
      <c r="Z68" s="1051"/>
      <c r="AA68" s="1051">
        <v>53</v>
      </c>
      <c r="AB68" s="1051"/>
      <c r="AC68" s="1051"/>
      <c r="AD68" s="1051"/>
      <c r="AE68" s="1051"/>
      <c r="AF68" s="1051">
        <v>5</v>
      </c>
      <c r="AG68" s="1051"/>
      <c r="AH68" s="1051"/>
      <c r="AI68" s="1051"/>
      <c r="AJ68" s="1051"/>
      <c r="AK68" s="1051">
        <v>367</v>
      </c>
      <c r="AL68" s="1051"/>
      <c r="AM68" s="1051"/>
      <c r="AN68" s="1051"/>
      <c r="AO68" s="1051"/>
      <c r="AP68" s="1051">
        <v>3235</v>
      </c>
      <c r="AQ68" s="1051"/>
      <c r="AR68" s="1051"/>
      <c r="AS68" s="1051"/>
      <c r="AT68" s="1051"/>
      <c r="AU68" s="1051">
        <v>252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583</v>
      </c>
      <c r="C69" s="1044"/>
      <c r="D69" s="1044"/>
      <c r="E69" s="1044"/>
      <c r="F69" s="1044"/>
      <c r="G69" s="1044"/>
      <c r="H69" s="1044"/>
      <c r="I69" s="1044"/>
      <c r="J69" s="1044"/>
      <c r="K69" s="1044"/>
      <c r="L69" s="1044"/>
      <c r="M69" s="1044"/>
      <c r="N69" s="1044"/>
      <c r="O69" s="1044"/>
      <c r="P69" s="1045"/>
      <c r="Q69" s="1046">
        <v>4278</v>
      </c>
      <c r="R69" s="1040"/>
      <c r="S69" s="1040"/>
      <c r="T69" s="1040"/>
      <c r="U69" s="1040"/>
      <c r="V69" s="1040">
        <v>4069</v>
      </c>
      <c r="W69" s="1040"/>
      <c r="X69" s="1040"/>
      <c r="Y69" s="1040"/>
      <c r="Z69" s="1040"/>
      <c r="AA69" s="1040">
        <v>208</v>
      </c>
      <c r="AB69" s="1040"/>
      <c r="AC69" s="1040"/>
      <c r="AD69" s="1040"/>
      <c r="AE69" s="1040"/>
      <c r="AF69" s="1040">
        <v>208</v>
      </c>
      <c r="AG69" s="1040"/>
      <c r="AH69" s="1040"/>
      <c r="AI69" s="1040"/>
      <c r="AJ69" s="1040"/>
      <c r="AK69" s="1040">
        <v>1980</v>
      </c>
      <c r="AL69" s="1040"/>
      <c r="AM69" s="1040"/>
      <c r="AN69" s="1040"/>
      <c r="AO69" s="1040"/>
      <c r="AP69" s="1040" t="s">
        <v>580</v>
      </c>
      <c r="AQ69" s="1040"/>
      <c r="AR69" s="1040"/>
      <c r="AS69" s="1040"/>
      <c r="AT69" s="1040"/>
      <c r="AU69" s="1040" t="s">
        <v>580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584</v>
      </c>
      <c r="C70" s="1044"/>
      <c r="D70" s="1044"/>
      <c r="E70" s="1044"/>
      <c r="F70" s="1044"/>
      <c r="G70" s="1044"/>
      <c r="H70" s="1044"/>
      <c r="I70" s="1044"/>
      <c r="J70" s="1044"/>
      <c r="K70" s="1044"/>
      <c r="L70" s="1044"/>
      <c r="M70" s="1044"/>
      <c r="N70" s="1044"/>
      <c r="O70" s="1044"/>
      <c r="P70" s="1045"/>
      <c r="Q70" s="1046">
        <v>568</v>
      </c>
      <c r="R70" s="1040"/>
      <c r="S70" s="1040"/>
      <c r="T70" s="1040"/>
      <c r="U70" s="1040"/>
      <c r="V70" s="1040">
        <v>563</v>
      </c>
      <c r="W70" s="1040"/>
      <c r="X70" s="1040"/>
      <c r="Y70" s="1040"/>
      <c r="Z70" s="1040"/>
      <c r="AA70" s="1040">
        <v>5</v>
      </c>
      <c r="AB70" s="1040"/>
      <c r="AC70" s="1040"/>
      <c r="AD70" s="1040"/>
      <c r="AE70" s="1040"/>
      <c r="AF70" s="1040">
        <v>5</v>
      </c>
      <c r="AG70" s="1040"/>
      <c r="AH70" s="1040"/>
      <c r="AI70" s="1040"/>
      <c r="AJ70" s="1040"/>
      <c r="AK70" s="1040">
        <v>71</v>
      </c>
      <c r="AL70" s="1040"/>
      <c r="AM70" s="1040"/>
      <c r="AN70" s="1040"/>
      <c r="AO70" s="1040"/>
      <c r="AP70" s="1040" t="s">
        <v>580</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585</v>
      </c>
      <c r="C71" s="1044"/>
      <c r="D71" s="1044"/>
      <c r="E71" s="1044"/>
      <c r="F71" s="1044"/>
      <c r="G71" s="1044"/>
      <c r="H71" s="1044"/>
      <c r="I71" s="1044"/>
      <c r="J71" s="1044"/>
      <c r="K71" s="1044"/>
      <c r="L71" s="1044"/>
      <c r="M71" s="1044"/>
      <c r="N71" s="1044"/>
      <c r="O71" s="1044"/>
      <c r="P71" s="1045"/>
      <c r="Q71" s="1046">
        <v>82672</v>
      </c>
      <c r="R71" s="1040"/>
      <c r="S71" s="1040"/>
      <c r="T71" s="1040"/>
      <c r="U71" s="1040"/>
      <c r="V71" s="1040">
        <v>80207</v>
      </c>
      <c r="W71" s="1040"/>
      <c r="X71" s="1040"/>
      <c r="Y71" s="1040"/>
      <c r="Z71" s="1040"/>
      <c r="AA71" s="1040">
        <v>2465</v>
      </c>
      <c r="AB71" s="1040"/>
      <c r="AC71" s="1040"/>
      <c r="AD71" s="1040"/>
      <c r="AE71" s="1040"/>
      <c r="AF71" s="1040">
        <v>2465</v>
      </c>
      <c r="AG71" s="1040"/>
      <c r="AH71" s="1040"/>
      <c r="AI71" s="1040"/>
      <c r="AJ71" s="1040"/>
      <c r="AK71" s="1040">
        <v>801</v>
      </c>
      <c r="AL71" s="1040"/>
      <c r="AM71" s="1040"/>
      <c r="AN71" s="1040"/>
      <c r="AO71" s="1040"/>
      <c r="AP71" s="1040" t="s">
        <v>580</v>
      </c>
      <c r="AQ71" s="1040"/>
      <c r="AR71" s="1040"/>
      <c r="AS71" s="1040"/>
      <c r="AT71" s="1040"/>
      <c r="AU71" s="1040" t="s">
        <v>580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427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2683</v>
      </c>
      <c r="AG88" s="1028"/>
      <c r="AH88" s="1028"/>
      <c r="AI88" s="1028"/>
      <c r="AJ88" s="1028"/>
      <c r="AK88" s="1032"/>
      <c r="AL88" s="1032"/>
      <c r="AM88" s="1032"/>
      <c r="AN88" s="1032"/>
      <c r="AO88" s="1032"/>
      <c r="AP88" s="1028">
        <v>3235</v>
      </c>
      <c r="AQ88" s="1028"/>
      <c r="AR88" s="1028"/>
      <c r="AS88" s="1028"/>
      <c r="AT88" s="1028"/>
      <c r="AU88" s="1028">
        <v>252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v>
      </c>
      <c r="CS102" s="1020"/>
      <c r="CT102" s="1020"/>
      <c r="CU102" s="1020"/>
      <c r="CV102" s="1021"/>
      <c r="CW102" s="1019">
        <v>38</v>
      </c>
      <c r="CX102" s="1020"/>
      <c r="CY102" s="1020"/>
      <c r="CZ102" s="1020"/>
      <c r="DA102" s="1021"/>
      <c r="DB102" s="1019">
        <v>11</v>
      </c>
      <c r="DC102" s="1020"/>
      <c r="DD102" s="1020"/>
      <c r="DE102" s="1020"/>
      <c r="DF102" s="1021"/>
      <c r="DG102" s="1019" t="s">
        <v>593</v>
      </c>
      <c r="DH102" s="1020"/>
      <c r="DI102" s="1020"/>
      <c r="DJ102" s="1020"/>
      <c r="DK102" s="1021"/>
      <c r="DL102" s="1019" t="s">
        <v>593</v>
      </c>
      <c r="DM102" s="1020"/>
      <c r="DN102" s="1020"/>
      <c r="DO102" s="1020"/>
      <c r="DP102" s="1021"/>
      <c r="DQ102" s="1019" t="s">
        <v>593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436</v>
      </c>
      <c r="AB109" s="963"/>
      <c r="AC109" s="963"/>
      <c r="AD109" s="963"/>
      <c r="AE109" s="964"/>
      <c r="AF109" s="965" t="s">
        <v>298</v>
      </c>
      <c r="AG109" s="963"/>
      <c r="AH109" s="963"/>
      <c r="AI109" s="963"/>
      <c r="AJ109" s="964"/>
      <c r="AK109" s="965" t="s">
        <v>297</v>
      </c>
      <c r="AL109" s="963"/>
      <c r="AM109" s="963"/>
      <c r="AN109" s="963"/>
      <c r="AO109" s="964"/>
      <c r="AP109" s="965" t="s">
        <v>437</v>
      </c>
      <c r="AQ109" s="963"/>
      <c r="AR109" s="963"/>
      <c r="AS109" s="963"/>
      <c r="AT109" s="994"/>
      <c r="AU109" s="962" t="s">
        <v>435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436</v>
      </c>
      <c r="BR109" s="963"/>
      <c r="BS109" s="963"/>
      <c r="BT109" s="963"/>
      <c r="BU109" s="964"/>
      <c r="BV109" s="965" t="s">
        <v>298</v>
      </c>
      <c r="BW109" s="963"/>
      <c r="BX109" s="963"/>
      <c r="BY109" s="963"/>
      <c r="BZ109" s="964"/>
      <c r="CA109" s="965" t="s">
        <v>297</v>
      </c>
      <c r="CB109" s="963"/>
      <c r="CC109" s="963"/>
      <c r="CD109" s="963"/>
      <c r="CE109" s="964"/>
      <c r="CF109" s="1001" t="s">
        <v>437</v>
      </c>
      <c r="CG109" s="1001"/>
      <c r="CH109" s="1001"/>
      <c r="CI109" s="1001"/>
      <c r="CJ109" s="1001"/>
      <c r="CK109" s="965" t="s">
        <v>438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436</v>
      </c>
      <c r="DH109" s="963"/>
      <c r="DI109" s="963"/>
      <c r="DJ109" s="963"/>
      <c r="DK109" s="964"/>
      <c r="DL109" s="965" t="s">
        <v>298</v>
      </c>
      <c r="DM109" s="963"/>
      <c r="DN109" s="963"/>
      <c r="DO109" s="963"/>
      <c r="DP109" s="964"/>
      <c r="DQ109" s="965" t="s">
        <v>297</v>
      </c>
      <c r="DR109" s="963"/>
      <c r="DS109" s="963"/>
      <c r="DT109" s="963"/>
      <c r="DU109" s="964"/>
      <c r="DV109" s="965" t="s">
        <v>437</v>
      </c>
      <c r="DW109" s="963"/>
      <c r="DX109" s="963"/>
      <c r="DY109" s="963"/>
      <c r="DZ109" s="994"/>
    </row>
    <row r="110" spans="1:131" s="226" customFormat="1" ht="26.25" customHeight="1">
      <c r="A110" s="865" t="s">
        <v>439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1567315</v>
      </c>
      <c r="AB110" s="956"/>
      <c r="AC110" s="956"/>
      <c r="AD110" s="956"/>
      <c r="AE110" s="957"/>
      <c r="AF110" s="958">
        <v>1566934</v>
      </c>
      <c r="AG110" s="956"/>
      <c r="AH110" s="956"/>
      <c r="AI110" s="956"/>
      <c r="AJ110" s="957"/>
      <c r="AK110" s="958">
        <v>1436342</v>
      </c>
      <c r="AL110" s="956"/>
      <c r="AM110" s="956"/>
      <c r="AN110" s="956"/>
      <c r="AO110" s="957"/>
      <c r="AP110" s="959">
        <v>26.2</v>
      </c>
      <c r="AQ110" s="960"/>
      <c r="AR110" s="960"/>
      <c r="AS110" s="960"/>
      <c r="AT110" s="961"/>
      <c r="AU110" s="995" t="s">
        <v>66</v>
      </c>
      <c r="AV110" s="996"/>
      <c r="AW110" s="996"/>
      <c r="AX110" s="996"/>
      <c r="AY110" s="996"/>
      <c r="AZ110" s="921" t="s">
        <v>440</v>
      </c>
      <c r="BA110" s="866"/>
      <c r="BB110" s="866"/>
      <c r="BC110" s="866"/>
      <c r="BD110" s="866"/>
      <c r="BE110" s="866"/>
      <c r="BF110" s="866"/>
      <c r="BG110" s="866"/>
      <c r="BH110" s="866"/>
      <c r="BI110" s="866"/>
      <c r="BJ110" s="866"/>
      <c r="BK110" s="866"/>
      <c r="BL110" s="866"/>
      <c r="BM110" s="866"/>
      <c r="BN110" s="866"/>
      <c r="BO110" s="866"/>
      <c r="BP110" s="867"/>
      <c r="BQ110" s="922">
        <v>11072125</v>
      </c>
      <c r="BR110" s="903"/>
      <c r="BS110" s="903"/>
      <c r="BT110" s="903"/>
      <c r="BU110" s="903"/>
      <c r="BV110" s="903">
        <v>10983126</v>
      </c>
      <c r="BW110" s="903"/>
      <c r="BX110" s="903"/>
      <c r="BY110" s="903"/>
      <c r="BZ110" s="903"/>
      <c r="CA110" s="903">
        <v>10905639</v>
      </c>
      <c r="CB110" s="903"/>
      <c r="CC110" s="903"/>
      <c r="CD110" s="903"/>
      <c r="CE110" s="903"/>
      <c r="CF110" s="927">
        <v>198.8</v>
      </c>
      <c r="CG110" s="928"/>
      <c r="CH110" s="928"/>
      <c r="CI110" s="928"/>
      <c r="CJ110" s="928"/>
      <c r="CK110" s="991" t="s">
        <v>441</v>
      </c>
      <c r="CL110" s="877"/>
      <c r="CM110" s="952" t="s">
        <v>442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443</v>
      </c>
      <c r="DH110" s="903"/>
      <c r="DI110" s="903"/>
      <c r="DJ110" s="903"/>
      <c r="DK110" s="903"/>
      <c r="DL110" s="903" t="s">
        <v>443</v>
      </c>
      <c r="DM110" s="903"/>
      <c r="DN110" s="903"/>
      <c r="DO110" s="903"/>
      <c r="DP110" s="903"/>
      <c r="DQ110" s="903" t="s">
        <v>443</v>
      </c>
      <c r="DR110" s="903"/>
      <c r="DS110" s="903"/>
      <c r="DT110" s="903"/>
      <c r="DU110" s="903"/>
      <c r="DV110" s="904" t="s">
        <v>443</v>
      </c>
      <c r="DW110" s="904"/>
      <c r="DX110" s="904"/>
      <c r="DY110" s="904"/>
      <c r="DZ110" s="905"/>
    </row>
    <row r="111" spans="1:131" s="226" customFormat="1" ht="26.25" customHeight="1">
      <c r="A111" s="832" t="s">
        <v>444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445</v>
      </c>
      <c r="AB111" s="984"/>
      <c r="AC111" s="984"/>
      <c r="AD111" s="984"/>
      <c r="AE111" s="985"/>
      <c r="AF111" s="986" t="s">
        <v>443</v>
      </c>
      <c r="AG111" s="984"/>
      <c r="AH111" s="984"/>
      <c r="AI111" s="984"/>
      <c r="AJ111" s="985"/>
      <c r="AK111" s="986" t="s">
        <v>443</v>
      </c>
      <c r="AL111" s="984"/>
      <c r="AM111" s="984"/>
      <c r="AN111" s="984"/>
      <c r="AO111" s="985"/>
      <c r="AP111" s="987" t="s">
        <v>443</v>
      </c>
      <c r="AQ111" s="988"/>
      <c r="AR111" s="988"/>
      <c r="AS111" s="988"/>
      <c r="AT111" s="989"/>
      <c r="AU111" s="997"/>
      <c r="AV111" s="998"/>
      <c r="AW111" s="998"/>
      <c r="AX111" s="998"/>
      <c r="AY111" s="998"/>
      <c r="AZ111" s="873" t="s">
        <v>446</v>
      </c>
      <c r="BA111" s="808"/>
      <c r="BB111" s="808"/>
      <c r="BC111" s="808"/>
      <c r="BD111" s="808"/>
      <c r="BE111" s="808"/>
      <c r="BF111" s="808"/>
      <c r="BG111" s="808"/>
      <c r="BH111" s="808"/>
      <c r="BI111" s="808"/>
      <c r="BJ111" s="808"/>
      <c r="BK111" s="808"/>
      <c r="BL111" s="808"/>
      <c r="BM111" s="808"/>
      <c r="BN111" s="808"/>
      <c r="BO111" s="808"/>
      <c r="BP111" s="809"/>
      <c r="BQ111" s="874">
        <v>8473</v>
      </c>
      <c r="BR111" s="875"/>
      <c r="BS111" s="875"/>
      <c r="BT111" s="875"/>
      <c r="BU111" s="875"/>
      <c r="BV111" s="875">
        <v>6628</v>
      </c>
      <c r="BW111" s="875"/>
      <c r="BX111" s="875"/>
      <c r="BY111" s="875"/>
      <c r="BZ111" s="875"/>
      <c r="CA111" s="875">
        <v>5119</v>
      </c>
      <c r="CB111" s="875"/>
      <c r="CC111" s="875"/>
      <c r="CD111" s="875"/>
      <c r="CE111" s="875"/>
      <c r="CF111" s="936">
        <v>0.1</v>
      </c>
      <c r="CG111" s="937"/>
      <c r="CH111" s="937"/>
      <c r="CI111" s="937"/>
      <c r="CJ111" s="937"/>
      <c r="CK111" s="992"/>
      <c r="CL111" s="879"/>
      <c r="CM111" s="882" t="s">
        <v>447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443</v>
      </c>
      <c r="DH111" s="875"/>
      <c r="DI111" s="875"/>
      <c r="DJ111" s="875"/>
      <c r="DK111" s="875"/>
      <c r="DL111" s="875" t="s">
        <v>443</v>
      </c>
      <c r="DM111" s="875"/>
      <c r="DN111" s="875"/>
      <c r="DO111" s="875"/>
      <c r="DP111" s="875"/>
      <c r="DQ111" s="875" t="s">
        <v>443</v>
      </c>
      <c r="DR111" s="875"/>
      <c r="DS111" s="875"/>
      <c r="DT111" s="875"/>
      <c r="DU111" s="875"/>
      <c r="DV111" s="852" t="s">
        <v>443</v>
      </c>
      <c r="DW111" s="852"/>
      <c r="DX111" s="852"/>
      <c r="DY111" s="852"/>
      <c r="DZ111" s="853"/>
    </row>
    <row r="112" spans="1:131" s="226" customFormat="1" ht="26.25" customHeight="1">
      <c r="A112" s="977" t="s">
        <v>448</v>
      </c>
      <c r="B112" s="978"/>
      <c r="C112" s="808" t="s">
        <v>449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450</v>
      </c>
      <c r="AG112" s="838"/>
      <c r="AH112" s="838"/>
      <c r="AI112" s="838"/>
      <c r="AJ112" s="839"/>
      <c r="AK112" s="840" t="s">
        <v>443</v>
      </c>
      <c r="AL112" s="838"/>
      <c r="AM112" s="838"/>
      <c r="AN112" s="838"/>
      <c r="AO112" s="839"/>
      <c r="AP112" s="885" t="s">
        <v>443</v>
      </c>
      <c r="AQ112" s="886"/>
      <c r="AR112" s="886"/>
      <c r="AS112" s="886"/>
      <c r="AT112" s="887"/>
      <c r="AU112" s="997"/>
      <c r="AV112" s="998"/>
      <c r="AW112" s="998"/>
      <c r="AX112" s="998"/>
      <c r="AY112" s="998"/>
      <c r="AZ112" s="873" t="s">
        <v>451</v>
      </c>
      <c r="BA112" s="808"/>
      <c r="BB112" s="808"/>
      <c r="BC112" s="808"/>
      <c r="BD112" s="808"/>
      <c r="BE112" s="808"/>
      <c r="BF112" s="808"/>
      <c r="BG112" s="808"/>
      <c r="BH112" s="808"/>
      <c r="BI112" s="808"/>
      <c r="BJ112" s="808"/>
      <c r="BK112" s="808"/>
      <c r="BL112" s="808"/>
      <c r="BM112" s="808"/>
      <c r="BN112" s="808"/>
      <c r="BO112" s="808"/>
      <c r="BP112" s="809"/>
      <c r="BQ112" s="874">
        <v>5451918</v>
      </c>
      <c r="BR112" s="875"/>
      <c r="BS112" s="875"/>
      <c r="BT112" s="875"/>
      <c r="BU112" s="875"/>
      <c r="BV112" s="875">
        <v>5500061</v>
      </c>
      <c r="BW112" s="875"/>
      <c r="BX112" s="875"/>
      <c r="BY112" s="875"/>
      <c r="BZ112" s="875"/>
      <c r="CA112" s="875">
        <v>5556165</v>
      </c>
      <c r="CB112" s="875"/>
      <c r="CC112" s="875"/>
      <c r="CD112" s="875"/>
      <c r="CE112" s="875"/>
      <c r="CF112" s="936">
        <v>101.3</v>
      </c>
      <c r="CG112" s="937"/>
      <c r="CH112" s="937"/>
      <c r="CI112" s="937"/>
      <c r="CJ112" s="937"/>
      <c r="CK112" s="992"/>
      <c r="CL112" s="879"/>
      <c r="CM112" s="882" t="s">
        <v>452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443</v>
      </c>
      <c r="DH112" s="875"/>
      <c r="DI112" s="875"/>
      <c r="DJ112" s="875"/>
      <c r="DK112" s="875"/>
      <c r="DL112" s="875" t="s">
        <v>443</v>
      </c>
      <c r="DM112" s="875"/>
      <c r="DN112" s="875"/>
      <c r="DO112" s="875"/>
      <c r="DP112" s="875"/>
      <c r="DQ112" s="875" t="s">
        <v>443</v>
      </c>
      <c r="DR112" s="875"/>
      <c r="DS112" s="875"/>
      <c r="DT112" s="875"/>
      <c r="DU112" s="875"/>
      <c r="DV112" s="852" t="s">
        <v>443</v>
      </c>
      <c r="DW112" s="852"/>
      <c r="DX112" s="852"/>
      <c r="DY112" s="852"/>
      <c r="DZ112" s="853"/>
    </row>
    <row r="113" spans="1:130" s="226" customFormat="1" ht="26.25" customHeight="1">
      <c r="A113" s="979"/>
      <c r="B113" s="980"/>
      <c r="C113" s="808" t="s">
        <v>453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507671</v>
      </c>
      <c r="AB113" s="984"/>
      <c r="AC113" s="984"/>
      <c r="AD113" s="984"/>
      <c r="AE113" s="985"/>
      <c r="AF113" s="986">
        <v>594972</v>
      </c>
      <c r="AG113" s="984"/>
      <c r="AH113" s="984"/>
      <c r="AI113" s="984"/>
      <c r="AJ113" s="985"/>
      <c r="AK113" s="986">
        <v>577312</v>
      </c>
      <c r="AL113" s="984"/>
      <c r="AM113" s="984"/>
      <c r="AN113" s="984"/>
      <c r="AO113" s="985"/>
      <c r="AP113" s="987">
        <v>10.5</v>
      </c>
      <c r="AQ113" s="988"/>
      <c r="AR113" s="988"/>
      <c r="AS113" s="988"/>
      <c r="AT113" s="989"/>
      <c r="AU113" s="997"/>
      <c r="AV113" s="998"/>
      <c r="AW113" s="998"/>
      <c r="AX113" s="998"/>
      <c r="AY113" s="998"/>
      <c r="AZ113" s="873" t="s">
        <v>454</v>
      </c>
      <c r="BA113" s="808"/>
      <c r="BB113" s="808"/>
      <c r="BC113" s="808"/>
      <c r="BD113" s="808"/>
      <c r="BE113" s="808"/>
      <c r="BF113" s="808"/>
      <c r="BG113" s="808"/>
      <c r="BH113" s="808"/>
      <c r="BI113" s="808"/>
      <c r="BJ113" s="808"/>
      <c r="BK113" s="808"/>
      <c r="BL113" s="808"/>
      <c r="BM113" s="808"/>
      <c r="BN113" s="808"/>
      <c r="BO113" s="808"/>
      <c r="BP113" s="809"/>
      <c r="BQ113" s="874">
        <v>335876</v>
      </c>
      <c r="BR113" s="875"/>
      <c r="BS113" s="875"/>
      <c r="BT113" s="875"/>
      <c r="BU113" s="875"/>
      <c r="BV113" s="875">
        <v>288477</v>
      </c>
      <c r="BW113" s="875"/>
      <c r="BX113" s="875"/>
      <c r="BY113" s="875"/>
      <c r="BZ113" s="875"/>
      <c r="CA113" s="875">
        <v>252295</v>
      </c>
      <c r="CB113" s="875"/>
      <c r="CC113" s="875"/>
      <c r="CD113" s="875"/>
      <c r="CE113" s="875"/>
      <c r="CF113" s="936">
        <v>4.5999999999999996</v>
      </c>
      <c r="CG113" s="937"/>
      <c r="CH113" s="937"/>
      <c r="CI113" s="937"/>
      <c r="CJ113" s="937"/>
      <c r="CK113" s="992"/>
      <c r="CL113" s="879"/>
      <c r="CM113" s="882" t="s">
        <v>455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443</v>
      </c>
      <c r="DH113" s="838"/>
      <c r="DI113" s="838"/>
      <c r="DJ113" s="838"/>
      <c r="DK113" s="839"/>
      <c r="DL113" s="840" t="s">
        <v>443</v>
      </c>
      <c r="DM113" s="838"/>
      <c r="DN113" s="838"/>
      <c r="DO113" s="838"/>
      <c r="DP113" s="839"/>
      <c r="DQ113" s="840" t="s">
        <v>443</v>
      </c>
      <c r="DR113" s="838"/>
      <c r="DS113" s="838"/>
      <c r="DT113" s="838"/>
      <c r="DU113" s="839"/>
      <c r="DV113" s="885" t="s">
        <v>443</v>
      </c>
      <c r="DW113" s="886"/>
      <c r="DX113" s="886"/>
      <c r="DY113" s="886"/>
      <c r="DZ113" s="887"/>
    </row>
    <row r="114" spans="1:130" s="226" customFormat="1" ht="26.25" customHeight="1">
      <c r="A114" s="979"/>
      <c r="B114" s="980"/>
      <c r="C114" s="808" t="s">
        <v>456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46628</v>
      </c>
      <c r="AB114" s="838"/>
      <c r="AC114" s="838"/>
      <c r="AD114" s="838"/>
      <c r="AE114" s="839"/>
      <c r="AF114" s="840">
        <v>48009</v>
      </c>
      <c r="AG114" s="838"/>
      <c r="AH114" s="838"/>
      <c r="AI114" s="838"/>
      <c r="AJ114" s="839"/>
      <c r="AK114" s="840">
        <v>62440</v>
      </c>
      <c r="AL114" s="838"/>
      <c r="AM114" s="838"/>
      <c r="AN114" s="838"/>
      <c r="AO114" s="839"/>
      <c r="AP114" s="885">
        <v>1.1000000000000001</v>
      </c>
      <c r="AQ114" s="886"/>
      <c r="AR114" s="886"/>
      <c r="AS114" s="886"/>
      <c r="AT114" s="887"/>
      <c r="AU114" s="997"/>
      <c r="AV114" s="998"/>
      <c r="AW114" s="998"/>
      <c r="AX114" s="998"/>
      <c r="AY114" s="998"/>
      <c r="AZ114" s="873" t="s">
        <v>457</v>
      </c>
      <c r="BA114" s="808"/>
      <c r="BB114" s="808"/>
      <c r="BC114" s="808"/>
      <c r="BD114" s="808"/>
      <c r="BE114" s="808"/>
      <c r="BF114" s="808"/>
      <c r="BG114" s="808"/>
      <c r="BH114" s="808"/>
      <c r="BI114" s="808"/>
      <c r="BJ114" s="808"/>
      <c r="BK114" s="808"/>
      <c r="BL114" s="808"/>
      <c r="BM114" s="808"/>
      <c r="BN114" s="808"/>
      <c r="BO114" s="808"/>
      <c r="BP114" s="809"/>
      <c r="BQ114" s="874">
        <v>1177432</v>
      </c>
      <c r="BR114" s="875"/>
      <c r="BS114" s="875"/>
      <c r="BT114" s="875"/>
      <c r="BU114" s="875"/>
      <c r="BV114" s="875">
        <v>786683</v>
      </c>
      <c r="BW114" s="875"/>
      <c r="BX114" s="875"/>
      <c r="BY114" s="875"/>
      <c r="BZ114" s="875"/>
      <c r="CA114" s="875">
        <v>938711</v>
      </c>
      <c r="CB114" s="875"/>
      <c r="CC114" s="875"/>
      <c r="CD114" s="875"/>
      <c r="CE114" s="875"/>
      <c r="CF114" s="936">
        <v>17.100000000000001</v>
      </c>
      <c r="CG114" s="937"/>
      <c r="CH114" s="937"/>
      <c r="CI114" s="937"/>
      <c r="CJ114" s="937"/>
      <c r="CK114" s="992"/>
      <c r="CL114" s="879"/>
      <c r="CM114" s="882" t="s">
        <v>458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443</v>
      </c>
      <c r="DH114" s="838"/>
      <c r="DI114" s="838"/>
      <c r="DJ114" s="838"/>
      <c r="DK114" s="839"/>
      <c r="DL114" s="840" t="s">
        <v>398</v>
      </c>
      <c r="DM114" s="838"/>
      <c r="DN114" s="838"/>
      <c r="DO114" s="838"/>
      <c r="DP114" s="839"/>
      <c r="DQ114" s="840" t="s">
        <v>443</v>
      </c>
      <c r="DR114" s="838"/>
      <c r="DS114" s="838"/>
      <c r="DT114" s="838"/>
      <c r="DU114" s="839"/>
      <c r="DV114" s="885" t="s">
        <v>122</v>
      </c>
      <c r="DW114" s="886"/>
      <c r="DX114" s="886"/>
      <c r="DY114" s="886"/>
      <c r="DZ114" s="887"/>
    </row>
    <row r="115" spans="1:130" s="226" customFormat="1" ht="26.25" customHeight="1">
      <c r="A115" s="979"/>
      <c r="B115" s="980"/>
      <c r="C115" s="808" t="s">
        <v>459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443</v>
      </c>
      <c r="AB115" s="984"/>
      <c r="AC115" s="984"/>
      <c r="AD115" s="984"/>
      <c r="AE115" s="985"/>
      <c r="AF115" s="986" t="s">
        <v>443</v>
      </c>
      <c r="AG115" s="984"/>
      <c r="AH115" s="984"/>
      <c r="AI115" s="984"/>
      <c r="AJ115" s="985"/>
      <c r="AK115" s="986" t="s">
        <v>443</v>
      </c>
      <c r="AL115" s="984"/>
      <c r="AM115" s="984"/>
      <c r="AN115" s="984"/>
      <c r="AO115" s="985"/>
      <c r="AP115" s="987" t="s">
        <v>450</v>
      </c>
      <c r="AQ115" s="988"/>
      <c r="AR115" s="988"/>
      <c r="AS115" s="988"/>
      <c r="AT115" s="989"/>
      <c r="AU115" s="997"/>
      <c r="AV115" s="998"/>
      <c r="AW115" s="998"/>
      <c r="AX115" s="998"/>
      <c r="AY115" s="998"/>
      <c r="AZ115" s="873" t="s">
        <v>460</v>
      </c>
      <c r="BA115" s="808"/>
      <c r="BB115" s="808"/>
      <c r="BC115" s="808"/>
      <c r="BD115" s="808"/>
      <c r="BE115" s="808"/>
      <c r="BF115" s="808"/>
      <c r="BG115" s="808"/>
      <c r="BH115" s="808"/>
      <c r="BI115" s="808"/>
      <c r="BJ115" s="808"/>
      <c r="BK115" s="808"/>
      <c r="BL115" s="808"/>
      <c r="BM115" s="808"/>
      <c r="BN115" s="808"/>
      <c r="BO115" s="808"/>
      <c r="BP115" s="809"/>
      <c r="BQ115" s="874">
        <v>25</v>
      </c>
      <c r="BR115" s="875"/>
      <c r="BS115" s="875"/>
      <c r="BT115" s="875"/>
      <c r="BU115" s="875"/>
      <c r="BV115" s="875">
        <v>6</v>
      </c>
      <c r="BW115" s="875"/>
      <c r="BX115" s="875"/>
      <c r="BY115" s="875"/>
      <c r="BZ115" s="875"/>
      <c r="CA115" s="875" t="s">
        <v>443</v>
      </c>
      <c r="CB115" s="875"/>
      <c r="CC115" s="875"/>
      <c r="CD115" s="875"/>
      <c r="CE115" s="875"/>
      <c r="CF115" s="936" t="s">
        <v>443</v>
      </c>
      <c r="CG115" s="937"/>
      <c r="CH115" s="937"/>
      <c r="CI115" s="937"/>
      <c r="CJ115" s="937"/>
      <c r="CK115" s="992"/>
      <c r="CL115" s="879"/>
      <c r="CM115" s="873" t="s">
        <v>461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443</v>
      </c>
      <c r="DH115" s="838"/>
      <c r="DI115" s="838"/>
      <c r="DJ115" s="838"/>
      <c r="DK115" s="839"/>
      <c r="DL115" s="840" t="s">
        <v>443</v>
      </c>
      <c r="DM115" s="838"/>
      <c r="DN115" s="838"/>
      <c r="DO115" s="838"/>
      <c r="DP115" s="839"/>
      <c r="DQ115" s="840" t="s">
        <v>443</v>
      </c>
      <c r="DR115" s="838"/>
      <c r="DS115" s="838"/>
      <c r="DT115" s="838"/>
      <c r="DU115" s="839"/>
      <c r="DV115" s="885" t="s">
        <v>443</v>
      </c>
      <c r="DW115" s="886"/>
      <c r="DX115" s="886"/>
      <c r="DY115" s="886"/>
      <c r="DZ115" s="887"/>
    </row>
    <row r="116" spans="1:130" s="226" customFormat="1" ht="26.25" customHeight="1">
      <c r="A116" s="981"/>
      <c r="B116" s="982"/>
      <c r="C116" s="941" t="s">
        <v>462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443</v>
      </c>
      <c r="AB116" s="838"/>
      <c r="AC116" s="838"/>
      <c r="AD116" s="838"/>
      <c r="AE116" s="839"/>
      <c r="AF116" s="840">
        <v>146</v>
      </c>
      <c r="AG116" s="838"/>
      <c r="AH116" s="838"/>
      <c r="AI116" s="838"/>
      <c r="AJ116" s="839"/>
      <c r="AK116" s="840">
        <v>132</v>
      </c>
      <c r="AL116" s="838"/>
      <c r="AM116" s="838"/>
      <c r="AN116" s="838"/>
      <c r="AO116" s="839"/>
      <c r="AP116" s="885">
        <v>0</v>
      </c>
      <c r="AQ116" s="886"/>
      <c r="AR116" s="886"/>
      <c r="AS116" s="886"/>
      <c r="AT116" s="887"/>
      <c r="AU116" s="997"/>
      <c r="AV116" s="998"/>
      <c r="AW116" s="998"/>
      <c r="AX116" s="998"/>
      <c r="AY116" s="998"/>
      <c r="AZ116" s="924" t="s">
        <v>463</v>
      </c>
      <c r="BA116" s="925"/>
      <c r="BB116" s="925"/>
      <c r="BC116" s="925"/>
      <c r="BD116" s="925"/>
      <c r="BE116" s="925"/>
      <c r="BF116" s="925"/>
      <c r="BG116" s="925"/>
      <c r="BH116" s="925"/>
      <c r="BI116" s="925"/>
      <c r="BJ116" s="925"/>
      <c r="BK116" s="925"/>
      <c r="BL116" s="925"/>
      <c r="BM116" s="925"/>
      <c r="BN116" s="925"/>
      <c r="BO116" s="925"/>
      <c r="BP116" s="926"/>
      <c r="BQ116" s="874" t="s">
        <v>445</v>
      </c>
      <c r="BR116" s="875"/>
      <c r="BS116" s="875"/>
      <c r="BT116" s="875"/>
      <c r="BU116" s="875"/>
      <c r="BV116" s="875" t="s">
        <v>443</v>
      </c>
      <c r="BW116" s="875"/>
      <c r="BX116" s="875"/>
      <c r="BY116" s="875"/>
      <c r="BZ116" s="875"/>
      <c r="CA116" s="875" t="s">
        <v>443</v>
      </c>
      <c r="CB116" s="875"/>
      <c r="CC116" s="875"/>
      <c r="CD116" s="875"/>
      <c r="CE116" s="875"/>
      <c r="CF116" s="936" t="s">
        <v>443</v>
      </c>
      <c r="CG116" s="937"/>
      <c r="CH116" s="937"/>
      <c r="CI116" s="937"/>
      <c r="CJ116" s="937"/>
      <c r="CK116" s="992"/>
      <c r="CL116" s="879"/>
      <c r="CM116" s="882" t="s">
        <v>464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8473</v>
      </c>
      <c r="DH116" s="838"/>
      <c r="DI116" s="838"/>
      <c r="DJ116" s="838"/>
      <c r="DK116" s="839"/>
      <c r="DL116" s="840">
        <v>6628</v>
      </c>
      <c r="DM116" s="838"/>
      <c r="DN116" s="838"/>
      <c r="DO116" s="838"/>
      <c r="DP116" s="839"/>
      <c r="DQ116" s="840">
        <v>5119</v>
      </c>
      <c r="DR116" s="838"/>
      <c r="DS116" s="838"/>
      <c r="DT116" s="838"/>
      <c r="DU116" s="839"/>
      <c r="DV116" s="885">
        <v>0.1</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465</v>
      </c>
      <c r="Z117" s="964"/>
      <c r="AA117" s="969">
        <v>2121614</v>
      </c>
      <c r="AB117" s="970"/>
      <c r="AC117" s="970"/>
      <c r="AD117" s="970"/>
      <c r="AE117" s="971"/>
      <c r="AF117" s="972">
        <v>2210061</v>
      </c>
      <c r="AG117" s="970"/>
      <c r="AH117" s="970"/>
      <c r="AI117" s="970"/>
      <c r="AJ117" s="971"/>
      <c r="AK117" s="972">
        <v>2076226</v>
      </c>
      <c r="AL117" s="970"/>
      <c r="AM117" s="970"/>
      <c r="AN117" s="970"/>
      <c r="AO117" s="971"/>
      <c r="AP117" s="973"/>
      <c r="AQ117" s="974"/>
      <c r="AR117" s="974"/>
      <c r="AS117" s="974"/>
      <c r="AT117" s="975"/>
      <c r="AU117" s="997"/>
      <c r="AV117" s="998"/>
      <c r="AW117" s="998"/>
      <c r="AX117" s="998"/>
      <c r="AY117" s="998"/>
      <c r="AZ117" s="924" t="s">
        <v>466</v>
      </c>
      <c r="BA117" s="925"/>
      <c r="BB117" s="925"/>
      <c r="BC117" s="925"/>
      <c r="BD117" s="925"/>
      <c r="BE117" s="925"/>
      <c r="BF117" s="925"/>
      <c r="BG117" s="925"/>
      <c r="BH117" s="925"/>
      <c r="BI117" s="925"/>
      <c r="BJ117" s="925"/>
      <c r="BK117" s="925"/>
      <c r="BL117" s="925"/>
      <c r="BM117" s="925"/>
      <c r="BN117" s="925"/>
      <c r="BO117" s="925"/>
      <c r="BP117" s="926"/>
      <c r="BQ117" s="874" t="s">
        <v>443</v>
      </c>
      <c r="BR117" s="875"/>
      <c r="BS117" s="875"/>
      <c r="BT117" s="875"/>
      <c r="BU117" s="875"/>
      <c r="BV117" s="875" t="s">
        <v>398</v>
      </c>
      <c r="BW117" s="875"/>
      <c r="BX117" s="875"/>
      <c r="BY117" s="875"/>
      <c r="BZ117" s="875"/>
      <c r="CA117" s="875" t="s">
        <v>443</v>
      </c>
      <c r="CB117" s="875"/>
      <c r="CC117" s="875"/>
      <c r="CD117" s="875"/>
      <c r="CE117" s="875"/>
      <c r="CF117" s="936" t="s">
        <v>443</v>
      </c>
      <c r="CG117" s="937"/>
      <c r="CH117" s="937"/>
      <c r="CI117" s="937"/>
      <c r="CJ117" s="937"/>
      <c r="CK117" s="992"/>
      <c r="CL117" s="879"/>
      <c r="CM117" s="882" t="s">
        <v>467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443</v>
      </c>
      <c r="DH117" s="838"/>
      <c r="DI117" s="838"/>
      <c r="DJ117" s="838"/>
      <c r="DK117" s="839"/>
      <c r="DL117" s="840" t="s">
        <v>443</v>
      </c>
      <c r="DM117" s="838"/>
      <c r="DN117" s="838"/>
      <c r="DO117" s="838"/>
      <c r="DP117" s="839"/>
      <c r="DQ117" s="840" t="s">
        <v>443</v>
      </c>
      <c r="DR117" s="838"/>
      <c r="DS117" s="838"/>
      <c r="DT117" s="838"/>
      <c r="DU117" s="839"/>
      <c r="DV117" s="885" t="s">
        <v>443</v>
      </c>
      <c r="DW117" s="886"/>
      <c r="DX117" s="886"/>
      <c r="DY117" s="886"/>
      <c r="DZ117" s="887"/>
    </row>
    <row r="118" spans="1:130" s="226" customFormat="1" ht="26.25" customHeight="1">
      <c r="A118" s="962" t="s">
        <v>438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436</v>
      </c>
      <c r="AB118" s="963"/>
      <c r="AC118" s="963"/>
      <c r="AD118" s="963"/>
      <c r="AE118" s="964"/>
      <c r="AF118" s="965" t="s">
        <v>298</v>
      </c>
      <c r="AG118" s="963"/>
      <c r="AH118" s="963"/>
      <c r="AI118" s="963"/>
      <c r="AJ118" s="964"/>
      <c r="AK118" s="965" t="s">
        <v>297</v>
      </c>
      <c r="AL118" s="963"/>
      <c r="AM118" s="963"/>
      <c r="AN118" s="963"/>
      <c r="AO118" s="964"/>
      <c r="AP118" s="966" t="s">
        <v>437</v>
      </c>
      <c r="AQ118" s="967"/>
      <c r="AR118" s="967"/>
      <c r="AS118" s="967"/>
      <c r="AT118" s="968"/>
      <c r="AU118" s="997"/>
      <c r="AV118" s="998"/>
      <c r="AW118" s="998"/>
      <c r="AX118" s="998"/>
      <c r="AY118" s="998"/>
      <c r="AZ118" s="940" t="s">
        <v>468</v>
      </c>
      <c r="BA118" s="941"/>
      <c r="BB118" s="941"/>
      <c r="BC118" s="941"/>
      <c r="BD118" s="941"/>
      <c r="BE118" s="941"/>
      <c r="BF118" s="941"/>
      <c r="BG118" s="941"/>
      <c r="BH118" s="941"/>
      <c r="BI118" s="941"/>
      <c r="BJ118" s="941"/>
      <c r="BK118" s="941"/>
      <c r="BL118" s="941"/>
      <c r="BM118" s="941"/>
      <c r="BN118" s="941"/>
      <c r="BO118" s="941"/>
      <c r="BP118" s="942"/>
      <c r="BQ118" s="943" t="s">
        <v>443</v>
      </c>
      <c r="BR118" s="906"/>
      <c r="BS118" s="906"/>
      <c r="BT118" s="906"/>
      <c r="BU118" s="906"/>
      <c r="BV118" s="906" t="s">
        <v>443</v>
      </c>
      <c r="BW118" s="906"/>
      <c r="BX118" s="906"/>
      <c r="BY118" s="906"/>
      <c r="BZ118" s="906"/>
      <c r="CA118" s="906" t="s">
        <v>443</v>
      </c>
      <c r="CB118" s="906"/>
      <c r="CC118" s="906"/>
      <c r="CD118" s="906"/>
      <c r="CE118" s="906"/>
      <c r="CF118" s="936" t="s">
        <v>398</v>
      </c>
      <c r="CG118" s="937"/>
      <c r="CH118" s="937"/>
      <c r="CI118" s="937"/>
      <c r="CJ118" s="937"/>
      <c r="CK118" s="992"/>
      <c r="CL118" s="879"/>
      <c r="CM118" s="882" t="s">
        <v>469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443</v>
      </c>
      <c r="DH118" s="838"/>
      <c r="DI118" s="838"/>
      <c r="DJ118" s="838"/>
      <c r="DK118" s="839"/>
      <c r="DL118" s="840" t="s">
        <v>443</v>
      </c>
      <c r="DM118" s="838"/>
      <c r="DN118" s="838"/>
      <c r="DO118" s="838"/>
      <c r="DP118" s="839"/>
      <c r="DQ118" s="840" t="s">
        <v>443</v>
      </c>
      <c r="DR118" s="838"/>
      <c r="DS118" s="838"/>
      <c r="DT118" s="838"/>
      <c r="DU118" s="839"/>
      <c r="DV118" s="885" t="s">
        <v>443</v>
      </c>
      <c r="DW118" s="886"/>
      <c r="DX118" s="886"/>
      <c r="DY118" s="886"/>
      <c r="DZ118" s="887"/>
    </row>
    <row r="119" spans="1:130" s="226" customFormat="1" ht="26.25" customHeight="1">
      <c r="A119" s="876" t="s">
        <v>441</v>
      </c>
      <c r="B119" s="877"/>
      <c r="C119" s="952" t="s">
        <v>442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443</v>
      </c>
      <c r="AB119" s="956"/>
      <c r="AC119" s="956"/>
      <c r="AD119" s="956"/>
      <c r="AE119" s="957"/>
      <c r="AF119" s="958" t="s">
        <v>122</v>
      </c>
      <c r="AG119" s="956"/>
      <c r="AH119" s="956"/>
      <c r="AI119" s="956"/>
      <c r="AJ119" s="957"/>
      <c r="AK119" s="958" t="s">
        <v>443</v>
      </c>
      <c r="AL119" s="956"/>
      <c r="AM119" s="956"/>
      <c r="AN119" s="956"/>
      <c r="AO119" s="957"/>
      <c r="AP119" s="959" t="s">
        <v>443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470</v>
      </c>
      <c r="BP119" s="939"/>
      <c r="BQ119" s="943">
        <v>18045849</v>
      </c>
      <c r="BR119" s="906"/>
      <c r="BS119" s="906"/>
      <c r="BT119" s="906"/>
      <c r="BU119" s="906"/>
      <c r="BV119" s="906">
        <v>17564981</v>
      </c>
      <c r="BW119" s="906"/>
      <c r="BX119" s="906"/>
      <c r="BY119" s="906"/>
      <c r="BZ119" s="906"/>
      <c r="CA119" s="906">
        <v>17657929</v>
      </c>
      <c r="CB119" s="906"/>
      <c r="CC119" s="906"/>
      <c r="CD119" s="906"/>
      <c r="CE119" s="906"/>
      <c r="CF119" s="804"/>
      <c r="CG119" s="805"/>
      <c r="CH119" s="805"/>
      <c r="CI119" s="805"/>
      <c r="CJ119" s="895"/>
      <c r="CK119" s="993"/>
      <c r="CL119" s="881"/>
      <c r="CM119" s="899" t="s">
        <v>471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443</v>
      </c>
      <c r="DH119" s="821"/>
      <c r="DI119" s="821"/>
      <c r="DJ119" s="821"/>
      <c r="DK119" s="822"/>
      <c r="DL119" s="823" t="s">
        <v>443</v>
      </c>
      <c r="DM119" s="821"/>
      <c r="DN119" s="821"/>
      <c r="DO119" s="821"/>
      <c r="DP119" s="822"/>
      <c r="DQ119" s="823" t="s">
        <v>443</v>
      </c>
      <c r="DR119" s="821"/>
      <c r="DS119" s="821"/>
      <c r="DT119" s="821"/>
      <c r="DU119" s="822"/>
      <c r="DV119" s="909" t="s">
        <v>443</v>
      </c>
      <c r="DW119" s="910"/>
      <c r="DX119" s="910"/>
      <c r="DY119" s="910"/>
      <c r="DZ119" s="911"/>
    </row>
    <row r="120" spans="1:130" s="226" customFormat="1" ht="26.25" customHeight="1">
      <c r="A120" s="878"/>
      <c r="B120" s="879"/>
      <c r="C120" s="882" t="s">
        <v>447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443</v>
      </c>
      <c r="AB120" s="838"/>
      <c r="AC120" s="838"/>
      <c r="AD120" s="838"/>
      <c r="AE120" s="839"/>
      <c r="AF120" s="840" t="s">
        <v>443</v>
      </c>
      <c r="AG120" s="838"/>
      <c r="AH120" s="838"/>
      <c r="AI120" s="838"/>
      <c r="AJ120" s="839"/>
      <c r="AK120" s="840" t="s">
        <v>443</v>
      </c>
      <c r="AL120" s="838"/>
      <c r="AM120" s="838"/>
      <c r="AN120" s="838"/>
      <c r="AO120" s="839"/>
      <c r="AP120" s="885" t="s">
        <v>443</v>
      </c>
      <c r="AQ120" s="886"/>
      <c r="AR120" s="886"/>
      <c r="AS120" s="886"/>
      <c r="AT120" s="887"/>
      <c r="AU120" s="944" t="s">
        <v>472</v>
      </c>
      <c r="AV120" s="945"/>
      <c r="AW120" s="945"/>
      <c r="AX120" s="945"/>
      <c r="AY120" s="946"/>
      <c r="AZ120" s="921" t="s">
        <v>473</v>
      </c>
      <c r="BA120" s="866"/>
      <c r="BB120" s="866"/>
      <c r="BC120" s="866"/>
      <c r="BD120" s="866"/>
      <c r="BE120" s="866"/>
      <c r="BF120" s="866"/>
      <c r="BG120" s="866"/>
      <c r="BH120" s="866"/>
      <c r="BI120" s="866"/>
      <c r="BJ120" s="866"/>
      <c r="BK120" s="866"/>
      <c r="BL120" s="866"/>
      <c r="BM120" s="866"/>
      <c r="BN120" s="866"/>
      <c r="BO120" s="866"/>
      <c r="BP120" s="867"/>
      <c r="BQ120" s="922">
        <v>4485195</v>
      </c>
      <c r="BR120" s="903"/>
      <c r="BS120" s="903"/>
      <c r="BT120" s="903"/>
      <c r="BU120" s="903"/>
      <c r="BV120" s="903">
        <v>4560424</v>
      </c>
      <c r="BW120" s="903"/>
      <c r="BX120" s="903"/>
      <c r="BY120" s="903"/>
      <c r="BZ120" s="903"/>
      <c r="CA120" s="903">
        <v>4731381</v>
      </c>
      <c r="CB120" s="903"/>
      <c r="CC120" s="903"/>
      <c r="CD120" s="903"/>
      <c r="CE120" s="903"/>
      <c r="CF120" s="927">
        <v>86.3</v>
      </c>
      <c r="CG120" s="928"/>
      <c r="CH120" s="928"/>
      <c r="CI120" s="928"/>
      <c r="CJ120" s="928"/>
      <c r="CK120" s="929" t="s">
        <v>474</v>
      </c>
      <c r="CL120" s="913"/>
      <c r="CM120" s="913"/>
      <c r="CN120" s="913"/>
      <c r="CO120" s="914"/>
      <c r="CP120" s="933" t="s">
        <v>475</v>
      </c>
      <c r="CQ120" s="934"/>
      <c r="CR120" s="934"/>
      <c r="CS120" s="934"/>
      <c r="CT120" s="934"/>
      <c r="CU120" s="934"/>
      <c r="CV120" s="934"/>
      <c r="CW120" s="934"/>
      <c r="CX120" s="934"/>
      <c r="CY120" s="934"/>
      <c r="CZ120" s="934"/>
      <c r="DA120" s="934"/>
      <c r="DB120" s="934"/>
      <c r="DC120" s="934"/>
      <c r="DD120" s="934"/>
      <c r="DE120" s="934"/>
      <c r="DF120" s="935"/>
      <c r="DG120" s="922">
        <v>2780599</v>
      </c>
      <c r="DH120" s="903"/>
      <c r="DI120" s="903"/>
      <c r="DJ120" s="903"/>
      <c r="DK120" s="903"/>
      <c r="DL120" s="903">
        <v>2789721</v>
      </c>
      <c r="DM120" s="903"/>
      <c r="DN120" s="903"/>
      <c r="DO120" s="903"/>
      <c r="DP120" s="903"/>
      <c r="DQ120" s="903">
        <v>2837030</v>
      </c>
      <c r="DR120" s="903"/>
      <c r="DS120" s="903"/>
      <c r="DT120" s="903"/>
      <c r="DU120" s="903"/>
      <c r="DV120" s="904">
        <v>51.7</v>
      </c>
      <c r="DW120" s="904"/>
      <c r="DX120" s="904"/>
      <c r="DY120" s="904"/>
      <c r="DZ120" s="905"/>
    </row>
    <row r="121" spans="1:130" s="226" customFormat="1" ht="26.25" customHeight="1">
      <c r="A121" s="878"/>
      <c r="B121" s="879"/>
      <c r="C121" s="924" t="s">
        <v>476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443</v>
      </c>
      <c r="AB121" s="838"/>
      <c r="AC121" s="838"/>
      <c r="AD121" s="838"/>
      <c r="AE121" s="839"/>
      <c r="AF121" s="840" t="s">
        <v>443</v>
      </c>
      <c r="AG121" s="838"/>
      <c r="AH121" s="838"/>
      <c r="AI121" s="838"/>
      <c r="AJ121" s="839"/>
      <c r="AK121" s="840" t="s">
        <v>443</v>
      </c>
      <c r="AL121" s="838"/>
      <c r="AM121" s="838"/>
      <c r="AN121" s="838"/>
      <c r="AO121" s="839"/>
      <c r="AP121" s="885" t="s">
        <v>443</v>
      </c>
      <c r="AQ121" s="886"/>
      <c r="AR121" s="886"/>
      <c r="AS121" s="886"/>
      <c r="AT121" s="887"/>
      <c r="AU121" s="947"/>
      <c r="AV121" s="948"/>
      <c r="AW121" s="948"/>
      <c r="AX121" s="948"/>
      <c r="AY121" s="949"/>
      <c r="AZ121" s="873" t="s">
        <v>477</v>
      </c>
      <c r="BA121" s="808"/>
      <c r="BB121" s="808"/>
      <c r="BC121" s="808"/>
      <c r="BD121" s="808"/>
      <c r="BE121" s="808"/>
      <c r="BF121" s="808"/>
      <c r="BG121" s="808"/>
      <c r="BH121" s="808"/>
      <c r="BI121" s="808"/>
      <c r="BJ121" s="808"/>
      <c r="BK121" s="808"/>
      <c r="BL121" s="808"/>
      <c r="BM121" s="808"/>
      <c r="BN121" s="808"/>
      <c r="BO121" s="808"/>
      <c r="BP121" s="809"/>
      <c r="BQ121" s="874">
        <v>244738</v>
      </c>
      <c r="BR121" s="875"/>
      <c r="BS121" s="875"/>
      <c r="BT121" s="875"/>
      <c r="BU121" s="875"/>
      <c r="BV121" s="875">
        <v>223209</v>
      </c>
      <c r="BW121" s="875"/>
      <c r="BX121" s="875"/>
      <c r="BY121" s="875"/>
      <c r="BZ121" s="875"/>
      <c r="CA121" s="875">
        <v>188330</v>
      </c>
      <c r="CB121" s="875"/>
      <c r="CC121" s="875"/>
      <c r="CD121" s="875"/>
      <c r="CE121" s="875"/>
      <c r="CF121" s="936">
        <v>3.4</v>
      </c>
      <c r="CG121" s="937"/>
      <c r="CH121" s="937"/>
      <c r="CI121" s="937"/>
      <c r="CJ121" s="937"/>
      <c r="CK121" s="930"/>
      <c r="CL121" s="916"/>
      <c r="CM121" s="916"/>
      <c r="CN121" s="916"/>
      <c r="CO121" s="917"/>
      <c r="CP121" s="896" t="s">
        <v>478</v>
      </c>
      <c r="CQ121" s="897"/>
      <c r="CR121" s="897"/>
      <c r="CS121" s="897"/>
      <c r="CT121" s="897"/>
      <c r="CU121" s="897"/>
      <c r="CV121" s="897"/>
      <c r="CW121" s="897"/>
      <c r="CX121" s="897"/>
      <c r="CY121" s="897"/>
      <c r="CZ121" s="897"/>
      <c r="DA121" s="897"/>
      <c r="DB121" s="897"/>
      <c r="DC121" s="897"/>
      <c r="DD121" s="897"/>
      <c r="DE121" s="897"/>
      <c r="DF121" s="898"/>
      <c r="DG121" s="874">
        <v>2354019</v>
      </c>
      <c r="DH121" s="875"/>
      <c r="DI121" s="875"/>
      <c r="DJ121" s="875"/>
      <c r="DK121" s="875"/>
      <c r="DL121" s="875">
        <v>2380109</v>
      </c>
      <c r="DM121" s="875"/>
      <c r="DN121" s="875"/>
      <c r="DO121" s="875"/>
      <c r="DP121" s="875"/>
      <c r="DQ121" s="875">
        <v>2403497</v>
      </c>
      <c r="DR121" s="875"/>
      <c r="DS121" s="875"/>
      <c r="DT121" s="875"/>
      <c r="DU121" s="875"/>
      <c r="DV121" s="852">
        <v>43.8</v>
      </c>
      <c r="DW121" s="852"/>
      <c r="DX121" s="852"/>
      <c r="DY121" s="852"/>
      <c r="DZ121" s="853"/>
    </row>
    <row r="122" spans="1:130" s="226" customFormat="1" ht="26.25" customHeight="1">
      <c r="A122" s="878"/>
      <c r="B122" s="879"/>
      <c r="C122" s="882" t="s">
        <v>458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398</v>
      </c>
      <c r="AB122" s="838"/>
      <c r="AC122" s="838"/>
      <c r="AD122" s="838"/>
      <c r="AE122" s="839"/>
      <c r="AF122" s="840" t="s">
        <v>122</v>
      </c>
      <c r="AG122" s="838"/>
      <c r="AH122" s="838"/>
      <c r="AI122" s="838"/>
      <c r="AJ122" s="839"/>
      <c r="AK122" s="840" t="s">
        <v>443</v>
      </c>
      <c r="AL122" s="838"/>
      <c r="AM122" s="838"/>
      <c r="AN122" s="838"/>
      <c r="AO122" s="839"/>
      <c r="AP122" s="885" t="s">
        <v>443</v>
      </c>
      <c r="AQ122" s="886"/>
      <c r="AR122" s="886"/>
      <c r="AS122" s="886"/>
      <c r="AT122" s="887"/>
      <c r="AU122" s="947"/>
      <c r="AV122" s="948"/>
      <c r="AW122" s="948"/>
      <c r="AX122" s="948"/>
      <c r="AY122" s="949"/>
      <c r="AZ122" s="940" t="s">
        <v>479</v>
      </c>
      <c r="BA122" s="941"/>
      <c r="BB122" s="941"/>
      <c r="BC122" s="941"/>
      <c r="BD122" s="941"/>
      <c r="BE122" s="941"/>
      <c r="BF122" s="941"/>
      <c r="BG122" s="941"/>
      <c r="BH122" s="941"/>
      <c r="BI122" s="941"/>
      <c r="BJ122" s="941"/>
      <c r="BK122" s="941"/>
      <c r="BL122" s="941"/>
      <c r="BM122" s="941"/>
      <c r="BN122" s="941"/>
      <c r="BO122" s="941"/>
      <c r="BP122" s="942"/>
      <c r="BQ122" s="943">
        <v>13354850</v>
      </c>
      <c r="BR122" s="906"/>
      <c r="BS122" s="906"/>
      <c r="BT122" s="906"/>
      <c r="BU122" s="906"/>
      <c r="BV122" s="906">
        <v>12929540</v>
      </c>
      <c r="BW122" s="906"/>
      <c r="BX122" s="906"/>
      <c r="BY122" s="906"/>
      <c r="BZ122" s="906"/>
      <c r="CA122" s="906">
        <v>12202410</v>
      </c>
      <c r="CB122" s="906"/>
      <c r="CC122" s="906"/>
      <c r="CD122" s="906"/>
      <c r="CE122" s="906"/>
      <c r="CF122" s="907">
        <v>222.4</v>
      </c>
      <c r="CG122" s="908"/>
      <c r="CH122" s="908"/>
      <c r="CI122" s="908"/>
      <c r="CJ122" s="908"/>
      <c r="CK122" s="930"/>
      <c r="CL122" s="916"/>
      <c r="CM122" s="916"/>
      <c r="CN122" s="916"/>
      <c r="CO122" s="917"/>
      <c r="CP122" s="896" t="s">
        <v>480</v>
      </c>
      <c r="CQ122" s="897"/>
      <c r="CR122" s="897"/>
      <c r="CS122" s="897"/>
      <c r="CT122" s="897"/>
      <c r="CU122" s="897"/>
      <c r="CV122" s="897"/>
      <c r="CW122" s="897"/>
      <c r="CX122" s="897"/>
      <c r="CY122" s="897"/>
      <c r="CZ122" s="897"/>
      <c r="DA122" s="897"/>
      <c r="DB122" s="897"/>
      <c r="DC122" s="897"/>
      <c r="DD122" s="897"/>
      <c r="DE122" s="897"/>
      <c r="DF122" s="898"/>
      <c r="DG122" s="874">
        <v>257423</v>
      </c>
      <c r="DH122" s="875"/>
      <c r="DI122" s="875"/>
      <c r="DJ122" s="875"/>
      <c r="DK122" s="875"/>
      <c r="DL122" s="875">
        <v>242519</v>
      </c>
      <c r="DM122" s="875"/>
      <c r="DN122" s="875"/>
      <c r="DO122" s="875"/>
      <c r="DP122" s="875"/>
      <c r="DQ122" s="875">
        <v>251317</v>
      </c>
      <c r="DR122" s="875"/>
      <c r="DS122" s="875"/>
      <c r="DT122" s="875"/>
      <c r="DU122" s="875"/>
      <c r="DV122" s="852">
        <v>4.5999999999999996</v>
      </c>
      <c r="DW122" s="852"/>
      <c r="DX122" s="852"/>
      <c r="DY122" s="852"/>
      <c r="DZ122" s="853"/>
    </row>
    <row r="123" spans="1:130" s="226" customFormat="1" ht="26.25" customHeight="1">
      <c r="A123" s="878"/>
      <c r="B123" s="879"/>
      <c r="C123" s="882" t="s">
        <v>464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443</v>
      </c>
      <c r="AG123" s="838"/>
      <c r="AH123" s="838"/>
      <c r="AI123" s="838"/>
      <c r="AJ123" s="839"/>
      <c r="AK123" s="840" t="s">
        <v>443</v>
      </c>
      <c r="AL123" s="838"/>
      <c r="AM123" s="838"/>
      <c r="AN123" s="838"/>
      <c r="AO123" s="839"/>
      <c r="AP123" s="885" t="s">
        <v>443</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481</v>
      </c>
      <c r="BP123" s="939"/>
      <c r="BQ123" s="893">
        <v>18084783</v>
      </c>
      <c r="BR123" s="894"/>
      <c r="BS123" s="894"/>
      <c r="BT123" s="894"/>
      <c r="BU123" s="894"/>
      <c r="BV123" s="894">
        <v>17713173</v>
      </c>
      <c r="BW123" s="894"/>
      <c r="BX123" s="894"/>
      <c r="BY123" s="894"/>
      <c r="BZ123" s="894"/>
      <c r="CA123" s="894">
        <v>17122121</v>
      </c>
      <c r="CB123" s="894"/>
      <c r="CC123" s="894"/>
      <c r="CD123" s="894"/>
      <c r="CE123" s="894"/>
      <c r="CF123" s="804"/>
      <c r="CG123" s="805"/>
      <c r="CH123" s="805"/>
      <c r="CI123" s="805"/>
      <c r="CJ123" s="895"/>
      <c r="CK123" s="930"/>
      <c r="CL123" s="916"/>
      <c r="CM123" s="916"/>
      <c r="CN123" s="916"/>
      <c r="CO123" s="917"/>
      <c r="CP123" s="896" t="s">
        <v>482</v>
      </c>
      <c r="CQ123" s="897"/>
      <c r="CR123" s="897"/>
      <c r="CS123" s="897"/>
      <c r="CT123" s="897"/>
      <c r="CU123" s="897"/>
      <c r="CV123" s="897"/>
      <c r="CW123" s="897"/>
      <c r="CX123" s="897"/>
      <c r="CY123" s="897"/>
      <c r="CZ123" s="897"/>
      <c r="DA123" s="897"/>
      <c r="DB123" s="897"/>
      <c r="DC123" s="897"/>
      <c r="DD123" s="897"/>
      <c r="DE123" s="897"/>
      <c r="DF123" s="898"/>
      <c r="DG123" s="837" t="s">
        <v>443</v>
      </c>
      <c r="DH123" s="838"/>
      <c r="DI123" s="838"/>
      <c r="DJ123" s="838"/>
      <c r="DK123" s="839"/>
      <c r="DL123" s="840">
        <v>29800</v>
      </c>
      <c r="DM123" s="838"/>
      <c r="DN123" s="838"/>
      <c r="DO123" s="838"/>
      <c r="DP123" s="839"/>
      <c r="DQ123" s="840">
        <v>29800</v>
      </c>
      <c r="DR123" s="838"/>
      <c r="DS123" s="838"/>
      <c r="DT123" s="838"/>
      <c r="DU123" s="839"/>
      <c r="DV123" s="885">
        <v>0.5</v>
      </c>
      <c r="DW123" s="886"/>
      <c r="DX123" s="886"/>
      <c r="DY123" s="886"/>
      <c r="DZ123" s="887"/>
    </row>
    <row r="124" spans="1:130" s="226" customFormat="1" ht="26.25" customHeight="1" thickBot="1">
      <c r="A124" s="878"/>
      <c r="B124" s="879"/>
      <c r="C124" s="882" t="s">
        <v>467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398</v>
      </c>
      <c r="AB124" s="838"/>
      <c r="AC124" s="838"/>
      <c r="AD124" s="838"/>
      <c r="AE124" s="839"/>
      <c r="AF124" s="840" t="s">
        <v>443</v>
      </c>
      <c r="AG124" s="838"/>
      <c r="AH124" s="838"/>
      <c r="AI124" s="838"/>
      <c r="AJ124" s="839"/>
      <c r="AK124" s="840" t="s">
        <v>122</v>
      </c>
      <c r="AL124" s="838"/>
      <c r="AM124" s="838"/>
      <c r="AN124" s="838"/>
      <c r="AO124" s="839"/>
      <c r="AP124" s="885" t="s">
        <v>122</v>
      </c>
      <c r="AQ124" s="886"/>
      <c r="AR124" s="886"/>
      <c r="AS124" s="886"/>
      <c r="AT124" s="887"/>
      <c r="AU124" s="888" t="s">
        <v>483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443</v>
      </c>
      <c r="BR124" s="892"/>
      <c r="BS124" s="892"/>
      <c r="BT124" s="892"/>
      <c r="BU124" s="892"/>
      <c r="BV124" s="892" t="s">
        <v>443</v>
      </c>
      <c r="BW124" s="892"/>
      <c r="BX124" s="892"/>
      <c r="BY124" s="892"/>
      <c r="BZ124" s="892"/>
      <c r="CA124" s="892">
        <v>9.6999999999999993</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v>59877</v>
      </c>
      <c r="DH124" s="821"/>
      <c r="DI124" s="821"/>
      <c r="DJ124" s="821"/>
      <c r="DK124" s="822"/>
      <c r="DL124" s="823">
        <v>57912</v>
      </c>
      <c r="DM124" s="821"/>
      <c r="DN124" s="821"/>
      <c r="DO124" s="821"/>
      <c r="DP124" s="822"/>
      <c r="DQ124" s="823">
        <v>34521</v>
      </c>
      <c r="DR124" s="821"/>
      <c r="DS124" s="821"/>
      <c r="DT124" s="821"/>
      <c r="DU124" s="822"/>
      <c r="DV124" s="909">
        <v>0.6</v>
      </c>
      <c r="DW124" s="910"/>
      <c r="DX124" s="910"/>
      <c r="DY124" s="910"/>
      <c r="DZ124" s="911"/>
    </row>
    <row r="125" spans="1:130" s="226" customFormat="1" ht="26.25" customHeight="1">
      <c r="A125" s="878"/>
      <c r="B125" s="879"/>
      <c r="C125" s="882" t="s">
        <v>469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443</v>
      </c>
      <c r="AB125" s="838"/>
      <c r="AC125" s="838"/>
      <c r="AD125" s="838"/>
      <c r="AE125" s="839"/>
      <c r="AF125" s="840" t="s">
        <v>443</v>
      </c>
      <c r="AG125" s="838"/>
      <c r="AH125" s="838"/>
      <c r="AI125" s="838"/>
      <c r="AJ125" s="839"/>
      <c r="AK125" s="840" t="s">
        <v>122</v>
      </c>
      <c r="AL125" s="838"/>
      <c r="AM125" s="838"/>
      <c r="AN125" s="838"/>
      <c r="AO125" s="839"/>
      <c r="AP125" s="885" t="s">
        <v>443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443</v>
      </c>
      <c r="DH125" s="903"/>
      <c r="DI125" s="903"/>
      <c r="DJ125" s="903"/>
      <c r="DK125" s="903"/>
      <c r="DL125" s="903" t="s">
        <v>443</v>
      </c>
      <c r="DM125" s="903"/>
      <c r="DN125" s="903"/>
      <c r="DO125" s="903"/>
      <c r="DP125" s="903"/>
      <c r="DQ125" s="903" t="s">
        <v>443</v>
      </c>
      <c r="DR125" s="903"/>
      <c r="DS125" s="903"/>
      <c r="DT125" s="903"/>
      <c r="DU125" s="903"/>
      <c r="DV125" s="904" t="s">
        <v>443</v>
      </c>
      <c r="DW125" s="904"/>
      <c r="DX125" s="904"/>
      <c r="DY125" s="904"/>
      <c r="DZ125" s="905"/>
    </row>
    <row r="126" spans="1:130" s="226" customFormat="1" ht="26.25" customHeight="1" thickBot="1">
      <c r="A126" s="878"/>
      <c r="B126" s="879"/>
      <c r="C126" s="882" t="s">
        <v>471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443</v>
      </c>
      <c r="AB126" s="838"/>
      <c r="AC126" s="838"/>
      <c r="AD126" s="838"/>
      <c r="AE126" s="839"/>
      <c r="AF126" s="840" t="s">
        <v>443</v>
      </c>
      <c r="AG126" s="838"/>
      <c r="AH126" s="838"/>
      <c r="AI126" s="838"/>
      <c r="AJ126" s="839"/>
      <c r="AK126" s="840" t="s">
        <v>443</v>
      </c>
      <c r="AL126" s="838"/>
      <c r="AM126" s="838"/>
      <c r="AN126" s="838"/>
      <c r="AO126" s="839"/>
      <c r="AP126" s="885" t="s">
        <v>443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443</v>
      </c>
      <c r="DH126" s="875"/>
      <c r="DI126" s="875"/>
      <c r="DJ126" s="875"/>
      <c r="DK126" s="875"/>
      <c r="DL126" s="875" t="s">
        <v>443</v>
      </c>
      <c r="DM126" s="875"/>
      <c r="DN126" s="875"/>
      <c r="DO126" s="875"/>
      <c r="DP126" s="875"/>
      <c r="DQ126" s="875" t="s">
        <v>443</v>
      </c>
      <c r="DR126" s="875"/>
      <c r="DS126" s="875"/>
      <c r="DT126" s="875"/>
      <c r="DU126" s="875"/>
      <c r="DV126" s="852" t="s">
        <v>443</v>
      </c>
      <c r="DW126" s="852"/>
      <c r="DX126" s="852"/>
      <c r="DY126" s="852"/>
      <c r="DZ126" s="853"/>
    </row>
    <row r="127" spans="1:130" s="226" customFormat="1" ht="26.25" customHeight="1">
      <c r="A127" s="880"/>
      <c r="B127" s="881"/>
      <c r="C127" s="899" t="s">
        <v>488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443</v>
      </c>
      <c r="AB127" s="838"/>
      <c r="AC127" s="838"/>
      <c r="AD127" s="838"/>
      <c r="AE127" s="839"/>
      <c r="AF127" s="840" t="s">
        <v>443</v>
      </c>
      <c r="AG127" s="838"/>
      <c r="AH127" s="838"/>
      <c r="AI127" s="838"/>
      <c r="AJ127" s="839"/>
      <c r="AK127" s="840" t="s">
        <v>443</v>
      </c>
      <c r="AL127" s="838"/>
      <c r="AM127" s="838"/>
      <c r="AN127" s="838"/>
      <c r="AO127" s="839"/>
      <c r="AP127" s="885" t="s">
        <v>443</v>
      </c>
      <c r="AQ127" s="886"/>
      <c r="AR127" s="886"/>
      <c r="AS127" s="886"/>
      <c r="AT127" s="887"/>
      <c r="AU127" s="262"/>
      <c r="AV127" s="262"/>
      <c r="AW127" s="262"/>
      <c r="AX127" s="902" t="s">
        <v>489</v>
      </c>
      <c r="AY127" s="870"/>
      <c r="AZ127" s="870"/>
      <c r="BA127" s="870"/>
      <c r="BB127" s="870"/>
      <c r="BC127" s="870"/>
      <c r="BD127" s="870"/>
      <c r="BE127" s="871"/>
      <c r="BF127" s="869" t="s">
        <v>490</v>
      </c>
      <c r="BG127" s="870"/>
      <c r="BH127" s="870"/>
      <c r="BI127" s="870"/>
      <c r="BJ127" s="870"/>
      <c r="BK127" s="870"/>
      <c r="BL127" s="871"/>
      <c r="BM127" s="869" t="s">
        <v>491</v>
      </c>
      <c r="BN127" s="870"/>
      <c r="BO127" s="870"/>
      <c r="BP127" s="870"/>
      <c r="BQ127" s="870"/>
      <c r="BR127" s="870"/>
      <c r="BS127" s="871"/>
      <c r="BT127" s="869" t="s">
        <v>492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493</v>
      </c>
      <c r="CQ127" s="808"/>
      <c r="CR127" s="808"/>
      <c r="CS127" s="808"/>
      <c r="CT127" s="808"/>
      <c r="CU127" s="808"/>
      <c r="CV127" s="808"/>
      <c r="CW127" s="808"/>
      <c r="CX127" s="808"/>
      <c r="CY127" s="808"/>
      <c r="CZ127" s="808"/>
      <c r="DA127" s="808"/>
      <c r="DB127" s="808"/>
      <c r="DC127" s="808"/>
      <c r="DD127" s="808"/>
      <c r="DE127" s="808"/>
      <c r="DF127" s="809"/>
      <c r="DG127" s="874" t="s">
        <v>443</v>
      </c>
      <c r="DH127" s="875"/>
      <c r="DI127" s="875"/>
      <c r="DJ127" s="875"/>
      <c r="DK127" s="875"/>
      <c r="DL127" s="875" t="s">
        <v>443</v>
      </c>
      <c r="DM127" s="875"/>
      <c r="DN127" s="875"/>
      <c r="DO127" s="875"/>
      <c r="DP127" s="875"/>
      <c r="DQ127" s="875" t="s">
        <v>443</v>
      </c>
      <c r="DR127" s="875"/>
      <c r="DS127" s="875"/>
      <c r="DT127" s="875"/>
      <c r="DU127" s="875"/>
      <c r="DV127" s="852" t="s">
        <v>443</v>
      </c>
      <c r="DW127" s="852"/>
      <c r="DX127" s="852"/>
      <c r="DY127" s="852"/>
      <c r="DZ127" s="853"/>
    </row>
    <row r="128" spans="1:130" s="226" customFormat="1" ht="26.25" customHeight="1" thickBot="1">
      <c r="A128" s="854" t="s">
        <v>494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495</v>
      </c>
      <c r="X128" s="856"/>
      <c r="Y128" s="856"/>
      <c r="Z128" s="857"/>
      <c r="AA128" s="858">
        <v>81679</v>
      </c>
      <c r="AB128" s="859"/>
      <c r="AC128" s="859"/>
      <c r="AD128" s="859"/>
      <c r="AE128" s="860"/>
      <c r="AF128" s="861">
        <v>103124</v>
      </c>
      <c r="AG128" s="859"/>
      <c r="AH128" s="859"/>
      <c r="AI128" s="859"/>
      <c r="AJ128" s="860"/>
      <c r="AK128" s="861">
        <v>44045</v>
      </c>
      <c r="AL128" s="859"/>
      <c r="AM128" s="859"/>
      <c r="AN128" s="859"/>
      <c r="AO128" s="860"/>
      <c r="AP128" s="862"/>
      <c r="AQ128" s="863"/>
      <c r="AR128" s="863"/>
      <c r="AS128" s="863"/>
      <c r="AT128" s="864"/>
      <c r="AU128" s="262"/>
      <c r="AV128" s="262"/>
      <c r="AW128" s="262"/>
      <c r="AX128" s="865" t="s">
        <v>496</v>
      </c>
      <c r="AY128" s="866"/>
      <c r="AZ128" s="866"/>
      <c r="BA128" s="866"/>
      <c r="BB128" s="866"/>
      <c r="BC128" s="866"/>
      <c r="BD128" s="866"/>
      <c r="BE128" s="867"/>
      <c r="BF128" s="844" t="s">
        <v>443</v>
      </c>
      <c r="BG128" s="845"/>
      <c r="BH128" s="845"/>
      <c r="BI128" s="845"/>
      <c r="BJ128" s="845"/>
      <c r="BK128" s="845"/>
      <c r="BL128" s="868"/>
      <c r="BM128" s="844">
        <v>14.08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497</v>
      </c>
      <c r="CQ128" s="786"/>
      <c r="CR128" s="786"/>
      <c r="CS128" s="786"/>
      <c r="CT128" s="786"/>
      <c r="CU128" s="786"/>
      <c r="CV128" s="786"/>
      <c r="CW128" s="786"/>
      <c r="CX128" s="786"/>
      <c r="CY128" s="786"/>
      <c r="CZ128" s="786"/>
      <c r="DA128" s="786"/>
      <c r="DB128" s="786"/>
      <c r="DC128" s="786"/>
      <c r="DD128" s="786"/>
      <c r="DE128" s="786"/>
      <c r="DF128" s="787"/>
      <c r="DG128" s="848">
        <v>25</v>
      </c>
      <c r="DH128" s="849"/>
      <c r="DI128" s="849"/>
      <c r="DJ128" s="849"/>
      <c r="DK128" s="849"/>
      <c r="DL128" s="849">
        <v>6</v>
      </c>
      <c r="DM128" s="849"/>
      <c r="DN128" s="849"/>
      <c r="DO128" s="849"/>
      <c r="DP128" s="849"/>
      <c r="DQ128" s="849" t="s">
        <v>443</v>
      </c>
      <c r="DR128" s="849"/>
      <c r="DS128" s="849"/>
      <c r="DT128" s="849"/>
      <c r="DU128" s="849"/>
      <c r="DV128" s="850" t="s">
        <v>443</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7360776</v>
      </c>
      <c r="AB129" s="838"/>
      <c r="AC129" s="838"/>
      <c r="AD129" s="838"/>
      <c r="AE129" s="839"/>
      <c r="AF129" s="840">
        <v>7163351</v>
      </c>
      <c r="AG129" s="838"/>
      <c r="AH129" s="838"/>
      <c r="AI129" s="838"/>
      <c r="AJ129" s="839"/>
      <c r="AK129" s="840">
        <v>6913337</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122</v>
      </c>
      <c r="BG129" s="828"/>
      <c r="BH129" s="828"/>
      <c r="BI129" s="828"/>
      <c r="BJ129" s="828"/>
      <c r="BK129" s="828"/>
      <c r="BL129" s="829"/>
      <c r="BM129" s="827">
        <v>19.079999999999998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1560216</v>
      </c>
      <c r="AB130" s="838"/>
      <c r="AC130" s="838"/>
      <c r="AD130" s="838"/>
      <c r="AE130" s="839"/>
      <c r="AF130" s="840">
        <v>1552916</v>
      </c>
      <c r="AG130" s="838"/>
      <c r="AH130" s="838"/>
      <c r="AI130" s="838"/>
      <c r="AJ130" s="839"/>
      <c r="AK130" s="840">
        <v>1427745</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9.6999999999999993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5800560</v>
      </c>
      <c r="AB131" s="821"/>
      <c r="AC131" s="821"/>
      <c r="AD131" s="821"/>
      <c r="AE131" s="822"/>
      <c r="AF131" s="823">
        <v>5610435</v>
      </c>
      <c r="AG131" s="821"/>
      <c r="AH131" s="821"/>
      <c r="AI131" s="821"/>
      <c r="AJ131" s="822"/>
      <c r="AK131" s="823">
        <v>5485592</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9.6999999999999993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8.2702187380000005</v>
      </c>
      <c r="AB132" s="801"/>
      <c r="AC132" s="801"/>
      <c r="AD132" s="801"/>
      <c r="AE132" s="802"/>
      <c r="AF132" s="803">
        <v>9.8748314520000005</v>
      </c>
      <c r="AG132" s="801"/>
      <c r="AH132" s="801"/>
      <c r="AI132" s="801"/>
      <c r="AJ132" s="802"/>
      <c r="AK132" s="803">
        <v>11.01861021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9</v>
      </c>
      <c r="AB133" s="780"/>
      <c r="AC133" s="780"/>
      <c r="AD133" s="780"/>
      <c r="AE133" s="781"/>
      <c r="AF133" s="779">
        <v>8.6999999999999993</v>
      </c>
      <c r="AG133" s="780"/>
      <c r="AH133" s="780"/>
      <c r="AI133" s="780"/>
      <c r="AJ133" s="781"/>
      <c r="AK133" s="779">
        <v>9.6999999999999993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iwRb0Xus3ysV1un+b4CDbJmDq4JUsrAbUaF3Wv0KrfGhkL/lEEYH0kT4XMcQhs2oPZ5HPG0qhjSP8IjJdmG2w==" saltValue="/+T4xE8XsG2WGgKZd04U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sYrM95V+FGmfA7mBapJ5OAfKbO28iNVKUNy3mSdpYeNbwO8O6qXN5c+ej6gGlrXdC/g9ljDbq18uXGnupQUXA==" saltValue="8d9K4vzLOVGrJIM+DJfX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ZoJXSKW1ttNIGiwoW7+DbJ1BaRom8E/k2Cv3Sr4GfGmhSvo1w5omHWhhzzQsmFkQDS224DgXXgfGpGBC/2CVA==" saltValue="vh028dcUB7a4DbHRpsQ/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1576863</v>
      </c>
      <c r="AP9" s="292">
        <v>95135</v>
      </c>
      <c r="AQ9" s="293">
        <v>90243</v>
      </c>
      <c r="AR9" s="294">
        <v>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388070</v>
      </c>
      <c r="AP10" s="295">
        <v>23413</v>
      </c>
      <c r="AQ10" s="296">
        <v>8421</v>
      </c>
      <c r="AR10" s="297">
        <v>178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214460</v>
      </c>
      <c r="AP11" s="295">
        <v>12939</v>
      </c>
      <c r="AQ11" s="296">
        <v>13771</v>
      </c>
      <c r="AR11" s="297">
        <v>-6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t="s">
        <v>520</v>
      </c>
      <c r="AP12" s="295" t="s">
        <v>520</v>
      </c>
      <c r="AQ12" s="296">
        <v>2513</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520</v>
      </c>
      <c r="AP13" s="295" t="s">
        <v>520</v>
      </c>
      <c r="AQ13" s="296" t="s">
        <v>520</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67512</v>
      </c>
      <c r="AP14" s="295">
        <v>4073</v>
      </c>
      <c r="AQ14" s="296">
        <v>5857</v>
      </c>
      <c r="AR14" s="297">
        <v>-30.5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2022</v>
      </c>
      <c r="AP15" s="295">
        <v>122</v>
      </c>
      <c r="AQ15" s="296">
        <v>2231</v>
      </c>
      <c r="AR15" s="297">
        <v>-94.5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-149209</v>
      </c>
      <c r="AP16" s="295">
        <v>-9002</v>
      </c>
      <c r="AQ16" s="296">
        <v>-9195</v>
      </c>
      <c r="AR16" s="297">
        <v>-2.1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2099718</v>
      </c>
      <c r="AP17" s="295">
        <v>126680</v>
      </c>
      <c r="AQ17" s="296">
        <v>113840</v>
      </c>
      <c r="AR17" s="297">
        <v>11.3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10.92</v>
      </c>
      <c r="AP21" s="308">
        <v>10.62</v>
      </c>
      <c r="AQ21" s="309">
        <v>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93.3</v>
      </c>
      <c r="AP22" s="313">
        <v>95.8</v>
      </c>
      <c r="AQ22" s="314">
        <v>-2.5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1436342</v>
      </c>
      <c r="AP32" s="322">
        <v>86657</v>
      </c>
      <c r="AQ32" s="323">
        <v>74521</v>
      </c>
      <c r="AR32" s="324">
        <v>16.3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520</v>
      </c>
      <c r="AP34" s="322" t="s">
        <v>520</v>
      </c>
      <c r="AQ34" s="323" t="s">
        <v>520</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577312</v>
      </c>
      <c r="AP35" s="322">
        <v>34830</v>
      </c>
      <c r="AQ35" s="323">
        <v>19378</v>
      </c>
      <c r="AR35" s="324">
        <v>79.7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62440</v>
      </c>
      <c r="AP36" s="322">
        <v>3767</v>
      </c>
      <c r="AQ36" s="323">
        <v>3039</v>
      </c>
      <c r="AR36" s="324">
        <v>24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t="s">
        <v>520</v>
      </c>
      <c r="AP37" s="322" t="s">
        <v>520</v>
      </c>
      <c r="AQ37" s="323">
        <v>1253</v>
      </c>
      <c r="AR37" s="324" t="s">
        <v>520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v>132</v>
      </c>
      <c r="AP38" s="325">
        <v>8</v>
      </c>
      <c r="AQ38" s="326">
        <v>3</v>
      </c>
      <c r="AR38" s="314">
        <v>166.7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-44045</v>
      </c>
      <c r="AP39" s="322">
        <v>-2657</v>
      </c>
      <c r="AQ39" s="323">
        <v>-3246</v>
      </c>
      <c r="AR39" s="324">
        <v>-18.100000000000001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-1427745</v>
      </c>
      <c r="AP40" s="322">
        <v>-86138</v>
      </c>
      <c r="AQ40" s="323">
        <v>-65677</v>
      </c>
      <c r="AR40" s="324">
        <v>31.2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604436</v>
      </c>
      <c r="AP41" s="322">
        <v>36467</v>
      </c>
      <c r="AQ41" s="323">
        <v>29272</v>
      </c>
      <c r="AR41" s="324">
        <v>24.6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1512091</v>
      </c>
      <c r="AN51" s="344">
        <v>86862</v>
      </c>
      <c r="AO51" s="345">
        <v>90.1</v>
      </c>
      <c r="AP51" s="346">
        <v>118124</v>
      </c>
      <c r="AQ51" s="347">
        <v>49.2</v>
      </c>
      <c r="AR51" s="348">
        <v>40.9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762308</v>
      </c>
      <c r="AN52" s="352">
        <v>43791</v>
      </c>
      <c r="AO52" s="353">
        <v>110.4</v>
      </c>
      <c r="AP52" s="354">
        <v>54614</v>
      </c>
      <c r="AQ52" s="355">
        <v>35</v>
      </c>
      <c r="AR52" s="356">
        <v>75.400000000000006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1107700</v>
      </c>
      <c r="AN53" s="344">
        <v>64442</v>
      </c>
      <c r="AO53" s="345">
        <v>-25.8</v>
      </c>
      <c r="AP53" s="346">
        <v>101693</v>
      </c>
      <c r="AQ53" s="347">
        <v>-13.9</v>
      </c>
      <c r="AR53" s="348">
        <v>-11.9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511511</v>
      </c>
      <c r="AN54" s="352">
        <v>29758</v>
      </c>
      <c r="AO54" s="353">
        <v>-32</v>
      </c>
      <c r="AP54" s="354">
        <v>51066</v>
      </c>
      <c r="AQ54" s="355">
        <v>-6.5</v>
      </c>
      <c r="AR54" s="356">
        <v>-25.5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1116414</v>
      </c>
      <c r="AN55" s="344">
        <v>65660</v>
      </c>
      <c r="AO55" s="345">
        <v>1.9</v>
      </c>
      <c r="AP55" s="346">
        <v>96635</v>
      </c>
      <c r="AQ55" s="347">
        <v>-5</v>
      </c>
      <c r="AR55" s="348">
        <v>6.9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760986</v>
      </c>
      <c r="AN56" s="352">
        <v>44756</v>
      </c>
      <c r="AO56" s="353">
        <v>50.4</v>
      </c>
      <c r="AP56" s="354">
        <v>44408</v>
      </c>
      <c r="AQ56" s="355">
        <v>-13</v>
      </c>
      <c r="AR56" s="356">
        <v>63.4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1443395</v>
      </c>
      <c r="AN57" s="344">
        <v>85921</v>
      </c>
      <c r="AO57" s="345">
        <v>30.9</v>
      </c>
      <c r="AP57" s="346">
        <v>97062</v>
      </c>
      <c r="AQ57" s="347">
        <v>0.4</v>
      </c>
      <c r="AR57" s="348">
        <v>30.5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1176286</v>
      </c>
      <c r="AN58" s="352">
        <v>70021</v>
      </c>
      <c r="AO58" s="353">
        <v>56.5</v>
      </c>
      <c r="AP58" s="354">
        <v>50112</v>
      </c>
      <c r="AQ58" s="355">
        <v>12.8</v>
      </c>
      <c r="AR58" s="356">
        <v>43.7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1776581</v>
      </c>
      <c r="AN59" s="344">
        <v>107184</v>
      </c>
      <c r="AO59" s="345">
        <v>24.7</v>
      </c>
      <c r="AP59" s="346">
        <v>106005</v>
      </c>
      <c r="AQ59" s="347">
        <v>9.1999999999999993</v>
      </c>
      <c r="AR59" s="348">
        <v>15.5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1067104</v>
      </c>
      <c r="AN60" s="352">
        <v>64380</v>
      </c>
      <c r="AO60" s="353">
        <v>-8.1</v>
      </c>
      <c r="AP60" s="354">
        <v>58359</v>
      </c>
      <c r="AQ60" s="355">
        <v>16.5</v>
      </c>
      <c r="AR60" s="356">
        <v>-24.6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1391236</v>
      </c>
      <c r="AN61" s="359">
        <v>82014</v>
      </c>
      <c r="AO61" s="360">
        <v>24.4</v>
      </c>
      <c r="AP61" s="361">
        <v>103904</v>
      </c>
      <c r="AQ61" s="362">
        <v>8</v>
      </c>
      <c r="AR61" s="348">
        <v>16.399999999999999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855639</v>
      </c>
      <c r="AN62" s="352">
        <v>50541</v>
      </c>
      <c r="AO62" s="353">
        <v>35.4</v>
      </c>
      <c r="AP62" s="354">
        <v>51712</v>
      </c>
      <c r="AQ62" s="355">
        <v>9</v>
      </c>
      <c r="AR62" s="356">
        <v>26.4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UE2W0nL3cGT691R2NVK++uoXxUWfXGOn16wZEaEvtT0LMSzi+VgouuEDGKa/CU1rzBCWiTNUA8+ucm5DztSjA==" saltValue="VYX4D90ICewJI2/MxjUr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t5rnjGdfXUntfah1Y4SYNieGebNAbAN7CnMmZZnpNPO36vrZqztO/8GWlw/sqYgFdZhXzNdyhL3lHsnsHJZ0w==" saltValue="gsI8BMcxmDNqzUjF6J5u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fuOmqBntx5Bjy96rn2NStWGHl2RAHXf0JlQtgAbwLpB/WheJoOTQBZF5h+gvR7XnDr4HU8gdcu4p03qPz23Pw==" saltValue="cWvs7vCBR7YgWjsfI0jc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23.39</v>
      </c>
      <c r="G47" s="12">
        <v>24.65</v>
      </c>
      <c r="H47" s="12">
        <v>24.68</v>
      </c>
      <c r="I47" s="12">
        <v>25.52</v>
      </c>
      <c r="J47" s="13">
        <v>26.57</v>
      </c>
    </row>
    <row r="48" spans="2:10" ht="57.75" customHeight="1">
      <c r="B48" s="14"/>
      <c r="C48" s="1214" t="s">
        <v>4</v>
      </c>
      <c r="D48" s="1214"/>
      <c r="E48" s="1215"/>
      <c r="F48" s="15">
        <v>4.93</v>
      </c>
      <c r="G48" s="16">
        <v>5.68</v>
      </c>
      <c r="H48" s="16">
        <v>8.26</v>
      </c>
      <c r="I48" s="16">
        <v>7.12</v>
      </c>
      <c r="J48" s="17">
        <v>7.94</v>
      </c>
    </row>
    <row r="49" spans="2:10" ht="57.75" customHeight="1" thickBot="1">
      <c r="B49" s="18"/>
      <c r="C49" s="1216" t="s">
        <v>5</v>
      </c>
      <c r="D49" s="1216"/>
      <c r="E49" s="1217"/>
      <c r="F49" s="19">
        <v>0.98</v>
      </c>
      <c r="G49" s="20">
        <v>2.0699999999999998</v>
      </c>
      <c r="H49" s="20">
        <v>2.65</v>
      </c>
      <c r="I49" s="20" t="s">
        <v>568</v>
      </c>
      <c r="J49" s="21">
        <v>0.68</v>
      </c>
    </row>
    <row r="50" spans="2:10" ht="13.5" customHeight="1"/>
    <row r="51" spans="2:10" ht="13.5" hidden="1" customHeight="1"/>
    <row r="52" spans="2:10" ht="13.5" hidden="1" customHeight="1"/>
    <row r="53" spans="2:10" ht="13.5" hidden="1" customHeight="1"/>
  </sheetData>
  <sheetProtection algorithmName="SHA-512" hashValue="Sog2zdrCDdfHWSnsv9QkEOZ4xoFk9HxM++/z3sMwSbegXjdhFb8sdGmGqDTjqzyGhByXldUHHWq44Ay/SNb0gA==" saltValue="HdPDIqZQAWVDClnprpKA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2019-10-21T04:00:57Z</cp:lastPrinted>
  <dcterms:created xsi:type="dcterms:W3CDTF">2019-02-14T04:08:48Z</dcterms:created>
  <dcterms:modified xsi:type="dcterms:W3CDTF">2019-10-21T04:01:03Z</dcterms:modified>
  <cp:category/>
</cp:coreProperties>
</file>