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01普及係\54公営企業\経営比較分析表\令和2年度経営比較分析表\"/>
    </mc:Choice>
  </mc:AlternateContent>
  <workbookProtection workbookAlgorithmName="SHA-512" workbookHashValue="Z1vYttK/6N5bmeWYWcsMuEAiozVZVFeqG9D+OhdDjc4hD0wndO6kU41XDC0uvQCjP/18K9Ms3WLBKsbjKgoGMw==" workbookSaltValue="U60NaqqKhlnJ6iyT5Exf1Q==" workbookSpinCount="100000" lockStructure="1"/>
  <bookViews>
    <workbookView xWindow="0" yWindow="0" windowWidth="18990" windowHeight="70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<sst xmlns="http://schemas.openxmlformats.org/spreadsheetml/2006/main" count="236" uniqueCount="119">
  <si>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</si>
  <si>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</si>
  <si>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</si>
  <si>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</si>
  <si>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</si>
  <si>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</si>
  <si>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</si>
  <si>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</si>
  <si>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</si>
  <si>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</si>
  <si>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</si>
  <si>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</si>
  <si>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</si>
  <si>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</si>
  <si>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</si>
  <si>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</si>
  <si>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</si>
  <si>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</si>
  <si>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</si>
  <si>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</si>
  <si>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</si>
  <si>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</si>
  <si>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</si>
  <si>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</si>
  <si>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</si>
  <si>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</si>
  <si>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</si>
  <si>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</si>
  <si>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</si>
  <si>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</si>
  <si>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</si>
  <si>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</si>
  <si>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</si>
  <si>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</si>
  <si>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</si>
  <si>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</si>
  <si>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</si>
  <si>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</si>
  <si>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</si>
  <si>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</si>
  <si>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</si>
  <si>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</si>
  <si>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</si>
  <si>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</si>
  <si>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</si>
  <si>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</si>
  <si>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</si>
  <si>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</si>
  <si>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</si>
  <si>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</si>
  <si>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</si>
  <si>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</si>
  <si>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</si>
  <si>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</si>
  <si>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</si>
  <si>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</si>
  <si>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</si>
  <si>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</si>
  <si>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</si>
  <si>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</si>
  <si>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</si>
  <si>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</si>
  <si>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</si>
  <si>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</si>
  <si>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</si>
  <si>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</si>
  <si>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</si>
  <si>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</si>
  <si>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</si>
  <si>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</si>
  <si>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</si>
  <si>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</si>
  <si>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</si>
  <si>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</si>
  <si>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</si>
  <si>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</si>
  <si>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</si>
  <si>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</si>
  <si>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</si>
  <si>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</si>
  <si>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</si>
  <si>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</si>
  <si>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</si>
  <si>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</si>
  <si>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</si>
  <si>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</si>
  <si>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</si>
  <si>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</si>
  <si>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</si>
  <si>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</si>
  <si>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</si>
  <si>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</si>
  <si>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</si>
  <si>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</si>
  <si>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</si>
  <si>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</si>
  <si>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</si>
  <si>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境港市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</si>
  <si>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</si>
  <si>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</si>
  <si>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</si>
  <si>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</si>
  <si>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</si>
  <si>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</si>
  <si>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</si>
  <si>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</si>
  <si>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</si>
  <si>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</si>
  <si>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</si>
  <si>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</si>
  <si>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</si>
  <si>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</si>
  <si>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</si>
  <si>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</si>
  <si>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</si>
  <si>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</si>
  <si>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処理場について、事業初期から稼働する水処理設備について令和元年度までに長寿命化計画に基づく改築更新工事を終えたが、令和2年度から現存設備のストックマネジメント計画策定に着手し、効率的な改築更新を検討している。
・汚水管渠について、事業初期に整備した汚水幹線等が30年を経過したが、平成26年度実施の調査においては改修を要する劣化は確認されていないが、マンホール破損等による小規模修繕等は増加傾向にある。
・管渠改善率は、汚水管渠に大規模な改築更新行っていないため低率だが、雨水施設を含めた今後の改築更新需要を把握し、予防保全的な改築更新を計画する必要がある。</t>
    <rPh sb="1" eb="4">
      <t>ショリジョウ</t>
    </rPh>
    <rPh sb="11" eb="13">
      <t>ショキ</t>
    </rPh>
    <rPh sb="15" eb="17">
      <t>カドウ</t>
    </rPh>
    <rPh sb="28" eb="30">
      <t>レイワ</t>
    </rPh>
    <rPh sb="30" eb="31">
      <t>ガン</t>
    </rPh>
    <rPh sb="36" eb="37">
      <t>チョウ</t>
    </rPh>
    <rPh sb="37" eb="40">
      <t>ジュミョウカ</t>
    </rPh>
    <rPh sb="40" eb="42">
      <t>ケイカク</t>
    </rPh>
    <rPh sb="43" eb="44">
      <t>モト</t>
    </rPh>
    <rPh sb="46" eb="48">
      <t>カイチク</t>
    </rPh>
    <rPh sb="48" eb="50">
      <t>コウシン</t>
    </rPh>
    <rPh sb="50" eb="52">
      <t>コウジ</t>
    </rPh>
    <rPh sb="53" eb="54">
      <t>オ</t>
    </rPh>
    <rPh sb="80" eb="82">
      <t>ケイカク</t>
    </rPh>
    <rPh sb="82" eb="84">
      <t>サクテイ</t>
    </rPh>
    <rPh sb="85" eb="87">
      <t>チャクシュ</t>
    </rPh>
    <rPh sb="89" eb="92">
      <t>コウリツテキ</t>
    </rPh>
    <rPh sb="93" eb="97">
      <t>カイチクコウシン</t>
    </rPh>
    <rPh sb="98" eb="100">
      <t>ケントウ</t>
    </rPh>
    <rPh sb="108" eb="110">
      <t>オスイ</t>
    </rPh>
    <rPh sb="110" eb="111">
      <t>カン</t>
    </rPh>
    <rPh sb="117" eb="119">
      <t>ジギョウ</t>
    </rPh>
    <rPh sb="119" eb="121">
      <t>ショキ</t>
    </rPh>
    <rPh sb="122" eb="124">
      <t>セイビ</t>
    </rPh>
    <rPh sb="126" eb="128">
      <t>オスイ</t>
    </rPh>
    <rPh sb="128" eb="130">
      <t>カンセン</t>
    </rPh>
    <rPh sb="130" eb="131">
      <t>トウ</t>
    </rPh>
    <rPh sb="134" eb="135">
      <t>ネン</t>
    </rPh>
    <rPh sb="136" eb="138">
      <t>ケイカ</t>
    </rPh>
    <rPh sb="151" eb="153">
      <t>チョウサ</t>
    </rPh>
    <rPh sb="158" eb="160">
      <t>カイシュウ</t>
    </rPh>
    <rPh sb="161" eb="162">
      <t>ヨウ</t>
    </rPh>
    <rPh sb="164" eb="166">
      <t>レッカ</t>
    </rPh>
    <rPh sb="167" eb="169">
      <t>カクニン</t>
    </rPh>
    <rPh sb="182" eb="184">
      <t>ハソン</t>
    </rPh>
    <rPh sb="184" eb="185">
      <t>トウ</t>
    </rPh>
    <rPh sb="188" eb="191">
      <t>ショウキボ</t>
    </rPh>
    <rPh sb="191" eb="193">
      <t>シュウゼン</t>
    </rPh>
    <rPh sb="193" eb="194">
      <t>トウ</t>
    </rPh>
    <rPh sb="195" eb="197">
      <t>ゾウカ</t>
    </rPh>
    <rPh sb="197" eb="199">
      <t>ケイコウ</t>
    </rPh>
    <rPh sb="206" eb="208">
      <t>カンキョ</t>
    </rPh>
    <rPh sb="208" eb="210">
      <t>カイゼン</t>
    </rPh>
    <rPh sb="210" eb="211">
      <t>リツ</t>
    </rPh>
    <rPh sb="215" eb="217">
      <t>カンキョ</t>
    </rPh>
    <rPh sb="218" eb="221">
      <t>ダイキボ</t>
    </rPh>
    <rPh sb="222" eb="226">
      <t>カイチクコウシン</t>
    </rPh>
    <rPh sb="226" eb="227">
      <t>オコナ</t>
    </rPh>
    <rPh sb="234" eb="236">
      <t>テイリツ</t>
    </rPh>
    <rPh sb="239" eb="241">
      <t>ウスイ</t>
    </rPh>
    <rPh sb="241" eb="243">
      <t>シセツ</t>
    </rPh>
    <rPh sb="244" eb="245">
      <t>フク</t>
    </rPh>
    <rPh sb="247" eb="249">
      <t>コンゴ</t>
    </rPh>
    <rPh sb="250" eb="256">
      <t>カイチクコウシンジュヨウ</t>
    </rPh>
    <rPh sb="257" eb="259">
      <t>ハアク</t>
    </rPh>
    <rPh sb="261" eb="266">
      <t>ヨボウホゼンテキ</t>
    </rPh>
    <rPh sb="272" eb="274">
      <t>ケイカク</t>
    </rPh>
    <rPh sb="276" eb="278">
      <t>ヒツヨウ</t>
    </rPh>
    <phoneticPr fontId="4"/>
  </si>
  <si>
    <t>・当市の下水道事業は、昭和58年に事業開始し、令和２年度人口普及率は81.99%で整備途上にある。
　水洗化率は80.79%で、近年の整備区域拡大に伴う水洗化の進捗により、前年度に比べ向上した。
・維持管理費は、下水道汚泥の再資源化、処理場の増改築による省エネルギー化等が効果を上げており、近年の整備区域の水洗化進捗によって料金収入は増加しているが、汚水処理原価、経費回収率等の指標は改善に至っていない。
　今後も未普及区域の汚水管渠整備を推進し、大口事業所を含めた接続勧奨を強化するとともに、経費抑制策を継続して、更なる経営改善を進める。
・企業債は、事業初期の高利率の企業債の償還完了に伴い、償還額は平成27年度をピークに減少が続き、処理場増改築に係る借入等により企業債残高が増加、残高対事業規模比率が悪化したが、据置経過後の償還開始に伴って再度減少に転じている。
　償還額の平準化を図るため、特別措置債借入や、償還期間40年での借入を継続する。
・施設利用率は、処理場増設によって平成28年度に大幅に低下したが、未普及区域での整備の進捗に伴って上昇傾向にある。
　余剰処理能力の活用策として、平成29年度からし尿・浄化槽汚泥の受入処理を行っており、受入処理に係る経費は一般会計から繰入れている。</t>
    <rPh sb="1" eb="3">
      <t>トウシ</t>
    </rPh>
    <rPh sb="4" eb="7">
      <t>ゲスイドウ</t>
    </rPh>
    <rPh sb="7" eb="9">
      <t>ジギョウ</t>
    </rPh>
    <rPh sb="23" eb="25">
      <t>レイワ</t>
    </rPh>
    <rPh sb="26" eb="28">
      <t>ネンド</t>
    </rPh>
    <rPh sb="28" eb="30">
      <t>ジンコウ</t>
    </rPh>
    <rPh sb="41" eb="43">
      <t>セイビ</t>
    </rPh>
    <rPh sb="51" eb="54">
      <t>スイセンカ</t>
    </rPh>
    <rPh sb="54" eb="55">
      <t>リツ</t>
    </rPh>
    <rPh sb="64" eb="66">
      <t>キンネン</t>
    </rPh>
    <rPh sb="67" eb="69">
      <t>セイビ</t>
    </rPh>
    <rPh sb="69" eb="71">
      <t>クイキ</t>
    </rPh>
    <rPh sb="71" eb="73">
      <t>カクダイ</t>
    </rPh>
    <rPh sb="74" eb="75">
      <t>トモナ</t>
    </rPh>
    <rPh sb="76" eb="79">
      <t>スイセンカ</t>
    </rPh>
    <rPh sb="80" eb="82">
      <t>シンチョク</t>
    </rPh>
    <rPh sb="100" eb="102">
      <t>イジ</t>
    </rPh>
    <rPh sb="102" eb="105">
      <t>カンリヒ</t>
    </rPh>
    <rPh sb="107" eb="110">
      <t>ゲスイドウ</t>
    </rPh>
    <rPh sb="128" eb="129">
      <t>ショウ</t>
    </rPh>
    <rPh sb="135" eb="136">
      <t>トウ</t>
    </rPh>
    <rPh sb="137" eb="139">
      <t>コウカ</t>
    </rPh>
    <rPh sb="140" eb="141">
      <t>ア</t>
    </rPh>
    <rPh sb="146" eb="148">
      <t>キンネン</t>
    </rPh>
    <rPh sb="149" eb="153">
      <t>セイビクイキ</t>
    </rPh>
    <rPh sb="154" eb="159">
      <t>スイセンカシンチョク</t>
    </rPh>
    <rPh sb="163" eb="167">
      <t>リョウキンシュウニュウ</t>
    </rPh>
    <rPh sb="168" eb="170">
      <t>ゾウカ</t>
    </rPh>
    <rPh sb="176" eb="178">
      <t>オスイ</t>
    </rPh>
    <rPh sb="178" eb="180">
      <t>ショリ</t>
    </rPh>
    <rPh sb="180" eb="182">
      <t>ゲンカ</t>
    </rPh>
    <rPh sb="188" eb="189">
      <t>トウ</t>
    </rPh>
    <rPh sb="190" eb="192">
      <t>シヒョウ</t>
    </rPh>
    <rPh sb="193" eb="195">
      <t>カイゼン</t>
    </rPh>
    <rPh sb="196" eb="197">
      <t>イタ</t>
    </rPh>
    <rPh sb="205" eb="207">
      <t>コンゴ</t>
    </rPh>
    <rPh sb="208" eb="211">
      <t>ミフキュウ</t>
    </rPh>
    <rPh sb="211" eb="213">
      <t>クイキ</t>
    </rPh>
    <rPh sb="214" eb="216">
      <t>オスイ</t>
    </rPh>
    <rPh sb="216" eb="218">
      <t>カンキョ</t>
    </rPh>
    <rPh sb="218" eb="220">
      <t>セイビ</t>
    </rPh>
    <rPh sb="221" eb="223">
      <t>スイシン</t>
    </rPh>
    <rPh sb="225" eb="227">
      <t>オオグチ</t>
    </rPh>
    <rPh sb="227" eb="230">
      <t>ジギョウショ</t>
    </rPh>
    <rPh sb="231" eb="232">
      <t>フク</t>
    </rPh>
    <rPh sb="234" eb="238">
      <t>セツゾクカンショウ</t>
    </rPh>
    <rPh sb="239" eb="241">
      <t>キョウカ</t>
    </rPh>
    <rPh sb="248" eb="250">
      <t>ケイヒ</t>
    </rPh>
    <rPh sb="250" eb="252">
      <t>ヨクセイ</t>
    </rPh>
    <rPh sb="252" eb="253">
      <t>サク</t>
    </rPh>
    <rPh sb="254" eb="256">
      <t>ケイゾク</t>
    </rPh>
    <rPh sb="259" eb="260">
      <t>サラ</t>
    </rPh>
    <rPh sb="262" eb="264">
      <t>ケイエイ</t>
    </rPh>
    <rPh sb="264" eb="266">
      <t>カイゼン</t>
    </rPh>
    <rPh sb="267" eb="268">
      <t>スス</t>
    </rPh>
    <rPh sb="279" eb="281">
      <t>ジギョウ</t>
    </rPh>
    <rPh sb="281" eb="283">
      <t>ショキ</t>
    </rPh>
    <rPh sb="284" eb="287">
      <t>コウリリツ</t>
    </rPh>
    <rPh sb="297" eb="298">
      <t>トモナ</t>
    </rPh>
    <rPh sb="300" eb="303">
      <t>ショウカンガク</t>
    </rPh>
    <rPh sb="318" eb="319">
      <t>ツヅ</t>
    </rPh>
    <rPh sb="328" eb="329">
      <t>カカ</t>
    </rPh>
    <rPh sb="330" eb="332">
      <t>カリイレ</t>
    </rPh>
    <rPh sb="332" eb="333">
      <t>トウ</t>
    </rPh>
    <rPh sb="342" eb="344">
      <t>ゾウカ</t>
    </rPh>
    <rPh sb="363" eb="365">
      <t>ケイカ</t>
    </rPh>
    <rPh sb="365" eb="366">
      <t>ゴ</t>
    </rPh>
    <rPh sb="367" eb="369">
      <t>ショウカン</t>
    </rPh>
    <rPh sb="369" eb="371">
      <t>カイシ</t>
    </rPh>
    <rPh sb="372" eb="373">
      <t>トモナ</t>
    </rPh>
    <rPh sb="375" eb="377">
      <t>サイド</t>
    </rPh>
    <rPh sb="377" eb="379">
      <t>ゲンショウ</t>
    </rPh>
    <rPh sb="380" eb="381">
      <t>テン</t>
    </rPh>
    <rPh sb="401" eb="403">
      <t>トクベツ</t>
    </rPh>
    <rPh sb="403" eb="405">
      <t>ソチ</t>
    </rPh>
    <rPh sb="405" eb="406">
      <t>サイ</t>
    </rPh>
    <rPh sb="406" eb="408">
      <t>カリイレ</t>
    </rPh>
    <rPh sb="419" eb="421">
      <t>カリイレ</t>
    </rPh>
    <rPh sb="422" eb="424">
      <t>ケイゾク</t>
    </rPh>
    <rPh sb="430" eb="432">
      <t>シセツ</t>
    </rPh>
    <rPh sb="432" eb="435">
      <t>リヨウリツ</t>
    </rPh>
    <rPh sb="437" eb="440">
      <t>ショリジョウ</t>
    </rPh>
    <rPh sb="440" eb="442">
      <t>ゾウセツ</t>
    </rPh>
    <rPh sb="446" eb="448">
      <t>ヘイセイ</t>
    </rPh>
    <rPh sb="450" eb="452">
      <t>ネンド</t>
    </rPh>
    <rPh sb="453" eb="455">
      <t>オオハバ</t>
    </rPh>
    <rPh sb="456" eb="458">
      <t>テイカ</t>
    </rPh>
    <rPh sb="462" eb="465">
      <t>ミフキュウ</t>
    </rPh>
    <rPh sb="465" eb="467">
      <t>クイキ</t>
    </rPh>
    <rPh sb="469" eb="471">
      <t>セイビ</t>
    </rPh>
    <rPh sb="472" eb="474">
      <t>シンチョク</t>
    </rPh>
    <rPh sb="475" eb="476">
      <t>トモナ</t>
    </rPh>
    <rPh sb="478" eb="480">
      <t>ジョウショウ</t>
    </rPh>
    <rPh sb="480" eb="482">
      <t>ケイコウ</t>
    </rPh>
    <rPh sb="488" eb="490">
      <t>ヨジョウ</t>
    </rPh>
    <rPh sb="497" eb="498">
      <t>サク</t>
    </rPh>
    <rPh sb="502" eb="504">
      <t>ヘイセイ</t>
    </rPh>
    <rPh sb="506" eb="508">
      <t>ネンド</t>
    </rPh>
    <rPh sb="513" eb="516">
      <t>ジョウカソウ</t>
    </rPh>
    <rPh sb="516" eb="518">
      <t>オデイ</t>
    </rPh>
    <rPh sb="519" eb="521">
      <t>ウケイレ</t>
    </rPh>
    <rPh sb="521" eb="523">
      <t>ショリ</t>
    </rPh>
    <rPh sb="524" eb="525">
      <t>オコナ</t>
    </rPh>
    <rPh sb="530" eb="532">
      <t>ウケイレ</t>
    </rPh>
    <rPh sb="532" eb="534">
      <t>ショリ</t>
    </rPh>
    <rPh sb="535" eb="536">
      <t>カカ</t>
    </rPh>
    <rPh sb="537" eb="539">
      <t>ケイヒ</t>
    </rPh>
    <rPh sb="540" eb="542">
      <t>イッパン</t>
    </rPh>
    <rPh sb="542" eb="544">
      <t>カイケイ</t>
    </rPh>
    <rPh sb="546" eb="547">
      <t>ク</t>
    </rPh>
    <rPh sb="547" eb="548">
      <t>イ</t>
    </rPh>
    <phoneticPr fontId="4"/>
  </si>
  <si>
    <t>・公共下水道の整備途上にあるため、汚水処理費（分流式下水道等に要する経費等の汚水公費負担分を除く）のうち資本費が61.8%を占める高資本費状態にあるが、企業債償還額の減少と、未普及区域の年次的な解消と大口事業所の接続による有収水量・料金収入の増加に伴い、収益的収支比率等の指標は改善傾向にある。
・令和５年度の地方公営企業法適用に向けた移行作業を進めて資産管理や会計処理の適正化を図るとともに、ストックマネジメント計画を踏まえた長期的な収支計画に基づいた投資計画策定と、適正な使用料収入を確保する料金改定の検討など、経営の健全性と持続可能性を担保する取組を進める必要がある。</t>
    <rPh sb="23" eb="25">
      <t>ブンリュウ</t>
    </rPh>
    <rPh sb="25" eb="26">
      <t>シキ</t>
    </rPh>
    <rPh sb="26" eb="29">
      <t>ゲスイドウ</t>
    </rPh>
    <rPh sb="29" eb="30">
      <t>トウ</t>
    </rPh>
    <rPh sb="31" eb="32">
      <t>ヨウ</t>
    </rPh>
    <rPh sb="34" eb="36">
      <t>ケイヒ</t>
    </rPh>
    <rPh sb="36" eb="37">
      <t>トウ</t>
    </rPh>
    <rPh sb="38" eb="40">
      <t>オスイ</t>
    </rPh>
    <rPh sb="40" eb="42">
      <t>コウヒ</t>
    </rPh>
    <rPh sb="42" eb="44">
      <t>フタン</t>
    </rPh>
    <rPh sb="44" eb="45">
      <t>ブン</t>
    </rPh>
    <rPh sb="46" eb="47">
      <t>ノゾ</t>
    </rPh>
    <rPh sb="62" eb="63">
      <t>シ</t>
    </rPh>
    <rPh sb="76" eb="78">
      <t>キギョウ</t>
    </rPh>
    <rPh sb="78" eb="79">
      <t>サイ</t>
    </rPh>
    <rPh sb="79" eb="81">
      <t>ショウカン</t>
    </rPh>
    <rPh sb="81" eb="82">
      <t>ガク</t>
    </rPh>
    <rPh sb="83" eb="85">
      <t>ゲンショウ</t>
    </rPh>
    <rPh sb="87" eb="90">
      <t>ミフキュウ</t>
    </rPh>
    <rPh sb="90" eb="92">
      <t>クイキ</t>
    </rPh>
    <rPh sb="93" eb="95">
      <t>ネンジ</t>
    </rPh>
    <rPh sb="95" eb="96">
      <t>テキ</t>
    </rPh>
    <rPh sb="97" eb="99">
      <t>カイショウ</t>
    </rPh>
    <rPh sb="100" eb="105">
      <t>オオグチジギョウショ</t>
    </rPh>
    <rPh sb="106" eb="108">
      <t>セツゾク</t>
    </rPh>
    <rPh sb="111" eb="113">
      <t>ユウシュウ</t>
    </rPh>
    <rPh sb="113" eb="115">
      <t>スイリョウ</t>
    </rPh>
    <rPh sb="116" eb="118">
      <t>リョウキン</t>
    </rPh>
    <rPh sb="118" eb="120">
      <t>シュウニュウ</t>
    </rPh>
    <rPh sb="121" eb="123">
      <t>ゾウカ</t>
    </rPh>
    <rPh sb="124" eb="125">
      <t>トモナ</t>
    </rPh>
    <rPh sb="150" eb="152">
      <t>レイワ</t>
    </rPh>
    <rPh sb="153" eb="155">
      <t>ネンド</t>
    </rPh>
    <rPh sb="156" eb="158">
      <t>チホウ</t>
    </rPh>
    <rPh sb="158" eb="162">
      <t>コウエイキギョウ</t>
    </rPh>
    <rPh sb="162" eb="165">
      <t>ホウテキヨウ</t>
    </rPh>
    <rPh sb="166" eb="167">
      <t>ム</t>
    </rPh>
    <rPh sb="169" eb="173">
      <t>イコウサギョウ</t>
    </rPh>
    <rPh sb="174" eb="175">
      <t>スス</t>
    </rPh>
    <rPh sb="179" eb="181">
      <t>カンリ</t>
    </rPh>
    <rPh sb="187" eb="190">
      <t>テキセイカ</t>
    </rPh>
    <rPh sb="191" eb="192">
      <t>ハカ</t>
    </rPh>
    <rPh sb="211" eb="212">
      <t>フ</t>
    </rPh>
    <rPh sb="215" eb="218">
      <t>チョウキテキ</t>
    </rPh>
    <rPh sb="219" eb="221">
      <t>シュウシ</t>
    </rPh>
    <rPh sb="221" eb="223">
      <t>ケイカク</t>
    </rPh>
    <rPh sb="224" eb="225">
      <t>モト</t>
    </rPh>
    <rPh sb="228" eb="230">
      <t>トウシ</t>
    </rPh>
    <rPh sb="230" eb="232">
      <t>ケイカク</t>
    </rPh>
    <rPh sb="232" eb="234">
      <t>サクテイ</t>
    </rPh>
    <rPh sb="236" eb="238">
      <t>テキセイ</t>
    </rPh>
    <rPh sb="239" eb="242">
      <t>シヨウリョウ</t>
    </rPh>
    <rPh sb="245" eb="247">
      <t>カクホ</t>
    </rPh>
    <rPh sb="249" eb="251">
      <t>リョウキン</t>
    </rPh>
    <rPh sb="254" eb="256">
      <t>ケントウ</t>
    </rPh>
    <rPh sb="259" eb="261">
      <t>ケイエイ</t>
    </rPh>
    <rPh sb="272" eb="274">
      <t>タンポ</t>
    </rPh>
    <rPh sb="276" eb="278">
      <t>トリク</t>
    </rPh>
    <rPh sb="279" eb="280">
      <t>スス</t>
    </rPh>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</si>
</sst>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0.59</c:v>
                </c:pt>
                <c:pt idx="2">
                  <c:v>0.54</c:v>
                </c:pt>
                <c:pt idx="3">
                  <c:v>3.47</c:v>
                </c:pt>
                <c:pt idx="4">
                  <c:v>0.44</c:v>
                </c:pt>
              </c:numCache>
            </c:numRef>
          </c:val>
          <c:extLst>
            <c:ext xmlns:c16="http://schemas.microsoft.com/office/drawing/2014/chart" uri="{C3380CC4-5D6E-409C-BE32-E72D297353CC}">
              <c16:uniqueId val="{00000000-EE2A-4A75-9C4F-6CE27E9272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0.15</c:v>
                </c:pt>
              </c:numCache>
            </c:numRef>
          </c:val>
          <c:smooth val="0"/>
          <c:extLst>
            <c:ext xmlns:c16="http://schemas.microsoft.com/office/drawing/2014/chart" uri="{C3380CC4-5D6E-409C-BE32-E72D297353CC}">
              <c16:uniqueId val="{00000001-EE2A-4A75-9C4F-6CE27E9272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53.77</c:v>
                </c:pt>
                <c:pt idx="1">
                  <c:v>56.03</c:v>
                </c:pt>
                <c:pt idx="2">
                  <c:v>58.4</c:v>
                </c:pt>
                <c:pt idx="3">
                  <c:v>56.7</c:v>
                </c:pt>
                <c:pt idx="4">
                  <c:v>59.98</c:v>
                </c:pt>
              </c:numCache>
            </c:numRef>
          </c:val>
          <c:extLst>
            <c:ext xmlns:c16="http://schemas.microsoft.com/office/drawing/2014/chart" uri="{C3380CC4-5D6E-409C-BE32-E72D297353CC}">
              <c16:uniqueId val="{00000000-A79E-4B54-87A2-AEDAFFB979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56.72</c:v>
                </c:pt>
              </c:numCache>
            </c:numRef>
          </c:val>
          <c:smooth val="0"/>
          <c:extLst>
            <c:ext xmlns:c16="http://schemas.microsoft.com/office/drawing/2014/chart" uri="{C3380CC4-5D6E-409C-BE32-E72D297353CC}">
              <c16:uniqueId val="{00000001-A79E-4B54-87A2-AEDAFFB979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80.260000000000005</c:v>
                </c:pt>
                <c:pt idx="1">
                  <c:v>80.069999999999993</c:v>
                </c:pt>
                <c:pt idx="2">
                  <c:v>79.680000000000007</c:v>
                </c:pt>
                <c:pt idx="3">
                  <c:v>79.900000000000006</c:v>
                </c:pt>
                <c:pt idx="4">
                  <c:v>80.790000000000006</c:v>
                </c:pt>
              </c:numCache>
            </c:numRef>
          </c:val>
          <c:extLst>
            <c:ext xmlns:c16="http://schemas.microsoft.com/office/drawing/2014/chart" uri="{C3380CC4-5D6E-409C-BE32-E72D297353CC}">
              <c16:uniqueId val="{00000000-2BF3-41D4-A06E-D6A2F5781A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90.72</c:v>
                </c:pt>
              </c:numCache>
            </c:numRef>
          </c:val>
          <c:smooth val="0"/>
          <c:extLst>
            <c:ext xmlns:c16="http://schemas.microsoft.com/office/drawing/2014/chart" uri="{C3380CC4-5D6E-409C-BE32-E72D297353CC}">
              <c16:uniqueId val="{00000001-2BF3-41D4-A06E-D6A2F5781A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87.19</c:v>
                </c:pt>
                <c:pt idx="1">
                  <c:v>89.43</c:v>
                </c:pt>
                <c:pt idx="2">
                  <c:v>87.47</c:v>
                </c:pt>
                <c:pt idx="3">
                  <c:v>90.46</c:v>
                </c:pt>
                <c:pt idx="4">
                  <c:v>90.07</c:v>
                </c:pt>
              </c:numCache>
            </c:numRef>
          </c:val>
          <c:extLst>
            <c:ext xmlns:c16="http://schemas.microsoft.com/office/drawing/2014/chart" uri="{C3380CC4-5D6E-409C-BE32-E72D297353CC}">
              <c16:uniqueId val="{00000000-3307-49BB-B782-7A5D312A6A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07-49BB-B782-7A5D312A6A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E-4733-9F21-65DD6C2F5D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E-4733-9F21-65DD6C2F5D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7D-4C5E-967E-075D644E8D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7D-4C5E-967E-075D644E8D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D-4076-A960-4F3E18D02D6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D-4076-A960-4F3E18D02D6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A-46B4-BCE2-124AB5FAB9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A-46B4-BCE2-124AB5FAB9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1301.52</c:v>
                </c:pt>
                <c:pt idx="1">
                  <c:v>1212</c:v>
                </c:pt>
                <c:pt idx="2">
                  <c:v>1415.54</c:v>
                </c:pt>
                <c:pt idx="3">
                  <c:v>1273.93</c:v>
                </c:pt>
                <c:pt idx="4">
                  <c:v>964.33</c:v>
                </c:pt>
              </c:numCache>
            </c:numRef>
          </c:val>
          <c:extLst>
            <c:ext xmlns:c16="http://schemas.microsoft.com/office/drawing/2014/chart" uri="{C3380CC4-5D6E-409C-BE32-E72D297353CC}">
              <c16:uniqueId val="{00000000-CAD5-4872-A0D4-2C7D5BCF22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789.08</c:v>
                </c:pt>
              </c:numCache>
            </c:numRef>
          </c:val>
          <c:smooth val="0"/>
          <c:extLst>
            <c:ext xmlns:c16="http://schemas.microsoft.com/office/drawing/2014/chart" uri="{C3380CC4-5D6E-409C-BE32-E72D297353CC}">
              <c16:uniqueId val="{00000001-CAD5-4872-A0D4-2C7D5BCF22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86.83</c:v>
                </c:pt>
                <c:pt idx="1">
                  <c:v>87.58</c:v>
                </c:pt>
                <c:pt idx="2">
                  <c:v>86.49</c:v>
                </c:pt>
                <c:pt idx="3">
                  <c:v>87.39</c:v>
                </c:pt>
                <c:pt idx="4">
                  <c:v>85.49</c:v>
                </c:pt>
              </c:numCache>
            </c:numRef>
          </c:val>
          <c:extLst>
            <c:ext xmlns:c16="http://schemas.microsoft.com/office/drawing/2014/chart" uri="{C3380CC4-5D6E-409C-BE32-E72D297353CC}">
              <c16:uniqueId val="{00000000-3BCD-450F-A44B-13D3E15947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88.25</c:v>
                </c:pt>
              </c:numCache>
            </c:numRef>
          </c:val>
          <c:smooth val="0"/>
          <c:extLst>
            <c:ext xmlns:c16="http://schemas.microsoft.com/office/drawing/2014/chart" uri="{C3380CC4-5D6E-409C-BE32-E72D297353CC}">
              <c16:uniqueId val="{00000001-3BCD-450F-A44B-13D3E15947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228.64</c:v>
                </c:pt>
                <c:pt idx="1">
                  <c:v>229.81</c:v>
                </c:pt>
                <c:pt idx="2">
                  <c:v>230.63</c:v>
                </c:pt>
                <c:pt idx="3">
                  <c:v>229.65</c:v>
                </c:pt>
                <c:pt idx="4">
                  <c:v>233.19</c:v>
                </c:pt>
              </c:numCache>
            </c:numRef>
          </c:val>
          <c:extLst>
            <c:ext xmlns:c16="http://schemas.microsoft.com/office/drawing/2014/chart" uri="{C3380CC4-5D6E-409C-BE32-E72D297353CC}">
              <c16:uniqueId val="{00000000-2B13-4881-AEC5-33B71541F8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176.37</c:v>
                </c:pt>
              </c:numCache>
            </c:numRef>
          </c:val>
          <c:smooth val="0"/>
          <c:extLst>
            <c:ext xmlns:c16="http://schemas.microsoft.com/office/drawing/2014/chart" uri="{C3380CC4-5D6E-409C-BE32-E72D297353CC}">
              <c16:uniqueId val="{00000001-2B13-4881-AEC5-33B71541F8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境港市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33665</v>
      </c>
      <c r="AM8" s="51"/>
      <c r="AN8" s="51"/>
      <c r="AO8" s="51"/>
      <c r="AP8" s="51"/>
      <c r="AQ8" s="51"/>
      <c r="AR8" s="51"/>
      <c r="AS8" s="51"/>
      <c r="AT8" s="46">
        <f>データ!T6</f>
        <v>29.11</v>
      </c>
      <c r="AU8" s="46"/>
      <c r="AV8" s="46"/>
      <c r="AW8" s="46"/>
      <c r="AX8" s="46"/>
      <c r="AY8" s="46"/>
      <c r="AZ8" s="46"/>
      <c r="BA8" s="46"/>
      <c r="BB8" s="46">
        <f>データ!U6</f>
        <v>1156.48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81.99</v>
      </c>
      <c r="Q10" s="46"/>
      <c r="R10" s="46"/>
      <c r="S10" s="46"/>
      <c r="T10" s="46"/>
      <c r="U10" s="46"/>
      <c r="V10" s="46"/>
      <c r="W10" s="46">
        <f>データ!Q6</f>
        <v>94.32</v>
      </c>
      <c r="X10" s="46"/>
      <c r="Y10" s="46"/>
      <c r="Z10" s="46"/>
      <c r="AA10" s="46"/>
      <c r="AB10" s="46"/>
      <c r="AC10" s="46"/>
      <c r="AD10" s="51">
        <f>データ!R6</f>
        <v>3300</v>
      </c>
      <c r="AE10" s="51"/>
      <c r="AF10" s="51"/>
      <c r="AG10" s="51"/>
      <c r="AH10" s="51"/>
      <c r="AI10" s="51"/>
      <c r="AJ10" s="51"/>
      <c r="AK10" s="2"/>
      <c r="AL10" s="51">
        <f>データ!V6</f>
        <v>27412</v>
      </c>
      <c r="AM10" s="51"/>
      <c r="AN10" s="51"/>
      <c r="AO10" s="51"/>
      <c r="AP10" s="51"/>
      <c r="AQ10" s="51"/>
      <c r="AR10" s="51"/>
      <c r="AS10" s="51"/>
      <c r="AT10" s="46">
        <f>データ!W6</f>
        <v>10.4</v>
      </c>
      <c r="AU10" s="46"/>
      <c r="AV10" s="46"/>
      <c r="AW10" s="46"/>
      <c r="AX10" s="46"/>
      <c r="AY10" s="46"/>
      <c r="AZ10" s="46"/>
      <c r="BA10" s="46"/>
      <c r="BB10" s="46">
        <f>データ!X6</f>
        <v>2635.77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FzLR+TzZmwiUCWGuLOcRcRsnep9iLLaeShk6aVhqCLHREW5FkDVPxNr2Wv8fCeybEIqFJOHFHM/Y93Seds+9bg==" saltValue="ulMlzjXVXpFCS4dZR9q0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312045</v>
      </c>
      <c r="D6" s="33">
        <f t="shared" si="3"/>
        <v>47</v>
      </c>
      <c r="E6" s="33">
        <f t="shared" si="3"/>
        <v>17</v>
      </c>
      <c r="F6" s="33">
        <f t="shared" si="3"/>
        <v>1</v>
      </c>
      <c r="G6" s="33">
        <f t="shared" si="3"/>
        <v>0</v>
      </c>
      <c r="H6" s="33" t="str">
        <f t="shared" si="3"/>
        <v>鳥取県　境港市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81.99</v>
      </c>
      <c r="Q6" s="34">
        <f t="shared" si="3"/>
        <v>94.32</v>
      </c>
      <c r="R6" s="34">
        <f t="shared" si="3"/>
        <v>3300</v>
      </c>
      <c r="S6" s="34">
        <f t="shared" si="3"/>
        <v>33665</v>
      </c>
      <c r="T6" s="34">
        <f t="shared" si="3"/>
        <v>29.11</v>
      </c>
      <c r="U6" s="34">
        <f t="shared" si="3"/>
        <v>1156.48</v>
      </c>
      <c r="V6" s="34">
        <f t="shared" si="3"/>
        <v>27412</v>
      </c>
      <c r="W6" s="34">
        <f t="shared" si="3"/>
        <v>10.4</v>
      </c>
      <c r="X6" s="34">
        <f t="shared" si="3"/>
        <v>2635.77</v>
      </c>
      <c r="Y6" s="35">
        <f>IF(Y7="",NA(),Y7)</f>
        <v>87.19</v>
      </c>
      <c r="Z6" s="35">
        <f t="shared" ref="Z6:AH6" si="4">IF(Z7="",NA(),Z7)</f>
        <v>89.43</v>
      </c>
      <c r="AA6" s="35">
        <f t="shared" si="4"/>
        <v>87.47</v>
      </c>
      <c r="AB6" s="35">
        <f t="shared" si="4"/>
        <v>90.46</v>
      </c>
      <c r="AC6" s="35">
        <f t="shared" si="4"/>
        <v>90.07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1301.52</v>
      </c>
      <c r="BG6" s="35">
        <f t="shared" ref="BG6:BO6" si="7">IF(BG7="",NA(),BG7)</f>
        <v>1212</v>
      </c>
      <c r="BH6" s="35">
        <f t="shared" si="7"/>
        <v>1415.54</v>
      </c>
      <c r="BI6" s="35">
        <f t="shared" si="7"/>
        <v>1273.93</v>
      </c>
      <c r="BJ6" s="35">
        <f t="shared" si="7"/>
        <v>964.33</v>
      </c>
      <c r="BK6" s="35">
        <f t="shared" si="7"/>
        <v>1111.31</v>
      </c>
      <c r="BL6" s="35">
        <f t="shared" si="7"/>
        <v>966.33</v>
      </c>
      <c r="BM6" s="35">
        <f t="shared" si="7"/>
        <v>958.81</v>
      </c>
      <c r="BN6" s="35">
        <f t="shared" si="7"/>
        <v>1001.3</v>
      </c>
      <c r="BO6" s="35">
        <f t="shared" si="7"/>
        <v>789.08</v>
      </c>
      <c r="BP6" s="34" t="str">
        <f>IF(BP7="","",IF(BP7="-","【-】","【"&amp;SUBSTITUTE(TEXT(BP7,"#,##0.00"),"-","△")&amp;"】"))</f>
        <v>【705.21】</v>
      </c>
      <c r="BQ6" s="35">
        <f>IF(BQ7="",NA(),BQ7)</f>
        <v>86.83</v>
      </c>
      <c r="BR6" s="35">
        <f t="shared" ref="BR6:BZ6" si="8">IF(BR7="",NA(),BR7)</f>
        <v>87.58</v>
      </c>
      <c r="BS6" s="35">
        <f t="shared" si="8"/>
        <v>86.49</v>
      </c>
      <c r="BT6" s="35">
        <f t="shared" si="8"/>
        <v>87.39</v>
      </c>
      <c r="BU6" s="35">
        <f t="shared" si="8"/>
        <v>85.49</v>
      </c>
      <c r="BV6" s="35">
        <f t="shared" si="8"/>
        <v>75.540000000000006</v>
      </c>
      <c r="BW6" s="35">
        <f t="shared" si="8"/>
        <v>81.739999999999995</v>
      </c>
      <c r="BX6" s="35">
        <f t="shared" si="8"/>
        <v>82.88</v>
      </c>
      <c r="BY6" s="35">
        <f t="shared" si="8"/>
        <v>81.88</v>
      </c>
      <c r="BZ6" s="35">
        <f t="shared" si="8"/>
        <v>88.25</v>
      </c>
      <c r="CA6" s="34" t="str">
        <f>IF(CA7="","",IF(CA7="-","【-】","【"&amp;SUBSTITUTE(TEXT(CA7,"#,##0.00"),"-","△")&amp;"】"))</f>
        <v>【98.96】</v>
      </c>
      <c r="CB6" s="35">
        <f>IF(CB7="",NA(),CB7)</f>
        <v>228.64</v>
      </c>
      <c r="CC6" s="35">
        <f t="shared" ref="CC6:CK6" si="9">IF(CC7="",NA(),CC7)</f>
        <v>229.81</v>
      </c>
      <c r="CD6" s="35">
        <f t="shared" si="9"/>
        <v>230.63</v>
      </c>
      <c r="CE6" s="35">
        <f t="shared" si="9"/>
        <v>229.65</v>
      </c>
      <c r="CF6" s="35">
        <f t="shared" si="9"/>
        <v>233.19</v>
      </c>
      <c r="CG6" s="35">
        <f t="shared" si="9"/>
        <v>207.96</v>
      </c>
      <c r="CH6" s="35">
        <f t="shared" si="9"/>
        <v>194.31</v>
      </c>
      <c r="CI6" s="35">
        <f t="shared" si="9"/>
        <v>190.99</v>
      </c>
      <c r="CJ6" s="35">
        <f t="shared" si="9"/>
        <v>187.55</v>
      </c>
      <c r="CK6" s="35">
        <f t="shared" si="9"/>
        <v>176.37</v>
      </c>
      <c r="CL6" s="34" t="str">
        <f>IF(CL7="","",IF(CL7="-","【-】","【"&amp;SUBSTITUTE(TEXT(CL7,"#,##0.00"),"-","△")&amp;"】"))</f>
        <v>【134.52】</v>
      </c>
      <c r="CM6" s="35">
        <f>IF(CM7="",NA(),CM7)</f>
        <v>53.77</v>
      </c>
      <c r="CN6" s="35">
        <f t="shared" ref="CN6:CV6" si="10">IF(CN7="",NA(),CN7)</f>
        <v>56.03</v>
      </c>
      <c r="CO6" s="35">
        <f t="shared" si="10"/>
        <v>58.4</v>
      </c>
      <c r="CP6" s="35">
        <f t="shared" si="10"/>
        <v>56.7</v>
      </c>
      <c r="CQ6" s="35">
        <f t="shared" si="10"/>
        <v>59.98</v>
      </c>
      <c r="CR6" s="35">
        <f t="shared" si="10"/>
        <v>53.51</v>
      </c>
      <c r="CS6" s="35">
        <f t="shared" si="10"/>
        <v>53.5</v>
      </c>
      <c r="CT6" s="35">
        <f t="shared" si="10"/>
        <v>52.58</v>
      </c>
      <c r="CU6" s="35">
        <f t="shared" si="10"/>
        <v>50.94</v>
      </c>
      <c r="CV6" s="35">
        <f t="shared" si="10"/>
        <v>56.72</v>
      </c>
      <c r="CW6" s="34" t="str">
        <f>IF(CW7="","",IF(CW7="-","【-】","【"&amp;SUBSTITUTE(TEXT(CW7,"#,##0.00"),"-","△")&amp;"】"))</f>
        <v>【59.57】</v>
      </c>
      <c r="CX6" s="35">
        <f>IF(CX7="",NA(),CX7)</f>
        <v>80.260000000000005</v>
      </c>
      <c r="CY6" s="35">
        <f t="shared" ref="CY6:DG6" si="11">IF(CY7="",NA(),CY7)</f>
        <v>80.069999999999993</v>
      </c>
      <c r="CZ6" s="35">
        <f t="shared" si="11"/>
        <v>79.680000000000007</v>
      </c>
      <c r="DA6" s="35">
        <f t="shared" si="11"/>
        <v>79.900000000000006</v>
      </c>
      <c r="DB6" s="35">
        <f t="shared" si="11"/>
        <v>80.790000000000006</v>
      </c>
      <c r="DC6" s="35">
        <f t="shared" si="11"/>
        <v>83.91</v>
      </c>
      <c r="DD6" s="35">
        <f t="shared" si="11"/>
        <v>83.51</v>
      </c>
      <c r="DE6" s="35">
        <f t="shared" si="11"/>
        <v>83.02</v>
      </c>
      <c r="DF6" s="35">
        <f t="shared" si="11"/>
        <v>82.55</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0.59</v>
      </c>
      <c r="EG6" s="35">
        <f t="shared" si="14"/>
        <v>0.54</v>
      </c>
      <c r="EH6" s="35">
        <f t="shared" si="14"/>
        <v>3.47</v>
      </c>
      <c r="EI6" s="35">
        <f t="shared" si="14"/>
        <v>0.44</v>
      </c>
      <c r="EJ6" s="35">
        <f t="shared" si="14"/>
        <v>0.15</v>
      </c>
      <c r="EK6" s="35">
        <f t="shared" si="14"/>
        <v>0.16</v>
      </c>
      <c r="EL6" s="35">
        <f t="shared" si="14"/>
        <v>0.13</v>
      </c>
      <c r="EM6" s="35">
        <f t="shared" si="14"/>
        <v>0.15</v>
      </c>
      <c r="EN6" s="35">
        <f t="shared" si="14"/>
        <v>0.15</v>
      </c>
      <c r="EO6" s="34" t="str">
        <f>IF(EO7="","",IF(EO7="-","【-】","【"&amp;SUBSTITUTE(TEXT(EO7,"#,##0.00"),"-","△")&amp;"】"))</f>
        <v>【0.30】</v>
      </c>
    </row>
    <row r="7" spans="1:145" s="36" customFormat="1" x14ac:dyDescent="0.15">
      <c r="A7" s="28"/>
      <c r="B7" s="37">
        <v>2020</v>
      </c>
      <c r="C7" s="37">
        <v>312045</v>
      </c>
      <c r="D7" s="37">
        <v>47</v>
      </c>
      <c r="E7" s="37">
        <v>17</v>
      </c>
      <c r="F7" s="37">
        <v>1</v>
      </c>
      <c r="G7" s="37">
        <v>0</v>
      </c>
      <c r="H7" s="37" t="s">
        <v>97</v>
      </c>
      <c r="I7" s="37" t="s">
        <v>98</v>
      </c>
      <c r="J7" s="37" t="s">
        <v>99</v>
      </c>
      <c r="K7" s="37" t="s">
        <v>100</v>
      </c>
      <c r="L7" s="37" t="s">
        <v>101</v>
      </c>
      <c r="M7" s="37" t="s">
        <v>102</v>
      </c>
      <c r="N7" s="38" t="s">
        <v>103</v>
      </c>
      <c r="O7" s="38" t="s">
        <v>104</v>
      </c>
      <c r="P7" s="38">
        <v>81.99</v>
      </c>
      <c r="Q7" s="38">
        <v>94.32</v>
      </c>
      <c r="R7" s="38">
        <v>3300</v>
      </c>
      <c r="S7" s="38">
        <v>33665</v>
      </c>
      <c r="T7" s="38">
        <v>29.11</v>
      </c>
      <c r="U7" s="38">
        <v>1156.48</v>
      </c>
      <c r="V7" s="38">
        <v>27412</v>
      </c>
      <c r="W7" s="38">
        <v>10.4</v>
      </c>
      <c r="X7" s="38">
        <v>2635.77</v>
      </c>
      <c r="Y7" s="38">
        <v>87.19</v>
      </c>
      <c r="Z7" s="38">
        <v>89.43</v>
      </c>
      <c r="AA7" s="38">
        <v>87.47</v>
      </c>
      <c r="AB7" s="38">
        <v>90.46</v>
      </c>
      <c r="AC7" s="38">
        <v>90.07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1301.52</v>
      </c>
      <c r="BG7" s="38">
        <v>1212</v>
      </c>
      <c r="BH7" s="38">
        <v>1415.54</v>
      </c>
      <c r="BI7" s="38">
        <v>1273.93</v>
      </c>
      <c r="BJ7" s="38">
        <v>964.33</v>
      </c>
      <c r="BK7" s="38">
        <v>1111.31</v>
      </c>
      <c r="BL7" s="38">
        <v>966.33</v>
      </c>
      <c r="BM7" s="38">
        <v>958.81</v>
      </c>
      <c r="BN7" s="38">
        <v>1001.3</v>
      </c>
      <c r="BO7" s="38">
        <v>789.08</v>
      </c>
      <c r="BP7" s="38">
        <v>705.21</v>
      </c>
      <c r="BQ7" s="38">
        <v>86.83</v>
      </c>
      <c r="BR7" s="38">
        <v>87.58</v>
      </c>
      <c r="BS7" s="38">
        <v>86.49</v>
      </c>
      <c r="BT7" s="38">
        <v>87.39</v>
      </c>
      <c r="BU7" s="38">
        <v>85.49</v>
      </c>
      <c r="BV7" s="38">
        <v>75.540000000000006</v>
      </c>
      <c r="BW7" s="38">
        <v>81.739999999999995</v>
      </c>
      <c r="BX7" s="38">
        <v>82.88</v>
      </c>
      <c r="BY7" s="38">
        <v>81.88</v>
      </c>
      <c r="BZ7" s="38">
        <v>88.25</v>
      </c>
      <c r="CA7" s="38">
        <v>98.96</v>
      </c>
      <c r="CB7" s="38">
        <v>228.64</v>
      </c>
      <c r="CC7" s="38">
        <v>229.81</v>
      </c>
      <c r="CD7" s="38">
        <v>230.63</v>
      </c>
      <c r="CE7" s="38">
        <v>229.65</v>
      </c>
      <c r="CF7" s="38">
        <v>233.19</v>
      </c>
      <c r="CG7" s="38">
        <v>207.96</v>
      </c>
      <c r="CH7" s="38">
        <v>194.31</v>
      </c>
      <c r="CI7" s="38">
        <v>190.99</v>
      </c>
      <c r="CJ7" s="38">
        <v>187.55</v>
      </c>
      <c r="CK7" s="38">
        <v>176.37</v>
      </c>
      <c r="CL7" s="38">
        <v>134.52000000000001</v>
      </c>
      <c r="CM7" s="38">
        <v>53.77</v>
      </c>
      <c r="CN7" s="38">
        <v>56.03</v>
      </c>
      <c r="CO7" s="38">
        <v>58.4</v>
      </c>
      <c r="CP7" s="38">
        <v>56.7</v>
      </c>
      <c r="CQ7" s="38">
        <v>59.98</v>
      </c>
      <c r="CR7" s="38">
        <v>53.51</v>
      </c>
      <c r="CS7" s="38">
        <v>53.5</v>
      </c>
      <c r="CT7" s="38">
        <v>52.58</v>
      </c>
      <c r="CU7" s="38">
        <v>50.94</v>
      </c>
      <c r="CV7" s="38">
        <v>56.72</v>
      </c>
      <c r="CW7" s="38">
        <v>59.57</v>
      </c>
      <c r="CX7" s="38">
        <v>80.260000000000005</v>
      </c>
      <c r="CY7" s="38">
        <v>80.069999999999993</v>
      </c>
      <c r="CZ7" s="38">
        <v>79.680000000000007</v>
      </c>
      <c r="DA7" s="38">
        <v>79.900000000000006</v>
      </c>
      <c r="DB7" s="38">
        <v>80.790000000000006</v>
      </c>
      <c r="DC7" s="38">
        <v>83.91</v>
      </c>
      <c r="DD7" s="38">
        <v>83.51</v>
      </c>
      <c r="DE7" s="38">
        <v>83.02</v>
      </c>
      <c r="DF7" s="38">
        <v>82.55</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0.59</v>
      </c>
      <c r="EG7" s="38">
        <v>0.54</v>
      </c>
      <c r="EH7" s="38">
        <v>3.47</v>
      </c>
      <c r="EI7" s="38">
        <v>0.44</v>
      </c>
      <c r="EJ7" s="38">
        <v>0.15</v>
      </c>
      <c r="EK7" s="38">
        <v>0.16</v>
      </c>
      <c r="EL7" s="38">
        <v>0.13</v>
      </c>
      <c r="EM7" s="38">
        <v>0.15</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梅原 千穂</cp:lastModifiedBy>
  <cp:lastPrinted>2022-01-14T11:38:32Z</cp:lastPrinted>
  <dcterms:created xsi:type="dcterms:W3CDTF">2021-12-03T07:46:14Z</dcterms:created>
  <dcterms:modified xsi:type="dcterms:W3CDTF">2022-01-14T11:44:14Z</dcterms:modified>
  <cp:category/>
</cp:coreProperties>
</file>