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3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<sst xmlns="http://schemas.openxmlformats.org/spreadsheetml/2006/main" count="194" uniqueCount="63">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</sst>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-544</v>
      </c>
      <c r="C9" s="34">
        <f>C10+C11</f>
        <v>6</v>
      </c>
      <c r="D9" s="64">
        <f>IF(B9-C9=0,"-",(1-(B9/(B9-C9)))*-1)</f>
        <v>-1.0909090909090868E-2</v>
      </c>
      <c r="E9" s="34">
        <f>E10+E11</f>
        <v>-5477</v>
      </c>
      <c r="F9" s="64">
        <f>IF(B9-E9=0,"-",(1-(B9/(B9-E9)))*-1)</f>
        <v>-1.1102777214676667</v>
      </c>
      <c r="G9" s="34">
        <f>G10+G11</f>
        <v>-421</v>
      </c>
      <c r="H9" s="34">
        <f>H10+H11</f>
        <v>283</v>
      </c>
      <c r="I9" s="34">
        <f>I10+I11</f>
        <v>3700</v>
      </c>
      <c r="J9" s="34">
        <f>J10+J11</f>
        <v>704</v>
      </c>
      <c r="K9" s="34">
        <f>K10+K11</f>
        <v>7706</v>
      </c>
      <c r="L9" s="51">
        <f t="shared" ref="L9:L19" si="0">M9-N9</f>
        <v>-10.043015070437372</v>
      </c>
      <c r="M9" s="55">
        <v>6.7510053798902074</v>
      </c>
      <c r="N9" s="55">
        <v>16.794020450327579</v>
      </c>
      <c r="O9" s="34">
        <f t="shared" ref="O9:W9" si="1">O10+O11</f>
        <v>-123</v>
      </c>
      <c r="P9" s="34">
        <f t="shared" si="1"/>
        <v>757</v>
      </c>
      <c r="Q9" s="34">
        <f t="shared" si="1"/>
        <v>14612</v>
      </c>
      <c r="R9" s="34">
        <f t="shared" si="1"/>
        <v>451</v>
      </c>
      <c r="S9" s="34">
        <f t="shared" si="1"/>
        <v>306</v>
      </c>
      <c r="T9" s="34">
        <f t="shared" si="1"/>
        <v>880</v>
      </c>
      <c r="U9" s="34">
        <f t="shared" si="1"/>
        <v>16083</v>
      </c>
      <c r="V9" s="34">
        <f t="shared" si="1"/>
        <v>574</v>
      </c>
      <c r="W9" s="34">
        <f t="shared" si="1"/>
        <v>306</v>
      </c>
      <c r="X9" s="51">
        <v>-2.9341825502703038</v>
      </c>
    </row>
    <row r="10" spans="1:24" ht="18.75" customHeight="1" x14ac:dyDescent="0.2">
      <c r="A10" s="6" t="s">
        <v>28</v>
      </c>
      <c r="B10" s="35">
        <f>B20+B21+B22+B23</f>
        <v>-374</v>
      </c>
      <c r="C10" s="35">
        <f>C20+C21+C22+C23</f>
        <v>-38</v>
      </c>
      <c r="D10" s="65">
        <f t="shared" ref="D10:D38" si="2">IF(B10-C10=0,"-",(1-(B10/(B10-C10)))*-1)</f>
        <v>0.11309523809523814</v>
      </c>
      <c r="E10" s="35">
        <f>E20+E21+E22+E23</f>
        <v>-3283</v>
      </c>
      <c r="F10" s="65">
        <f t="shared" ref="F10:F38" si="3">IF(B10-E10=0,"-",(1-(B10/(B10-E10)))*-1)</f>
        <v>-1.1285665177036783</v>
      </c>
      <c r="G10" s="35">
        <f>G20+G21+G22+G23</f>
        <v>-253</v>
      </c>
      <c r="H10" s="35">
        <f>H20+H21+H22+H23</f>
        <v>221</v>
      </c>
      <c r="I10" s="35">
        <f>I20+I21+I22+I23</f>
        <v>2936</v>
      </c>
      <c r="J10" s="35">
        <f>J20+J21+J22+J23</f>
        <v>474</v>
      </c>
      <c r="K10" s="35">
        <f>K20+K21+K22+K23</f>
        <v>5324</v>
      </c>
      <c r="L10" s="48">
        <f t="shared" si="0"/>
        <v>-8.0244958935992408</v>
      </c>
      <c r="M10" s="56">
        <v>7.0095398912467699</v>
      </c>
      <c r="N10" s="56">
        <v>15.03403578484601</v>
      </c>
      <c r="O10" s="35">
        <f t="shared" ref="O10:W10" si="4">O20+O21+O22+O23</f>
        <v>-121</v>
      </c>
      <c r="P10" s="35">
        <f t="shared" si="4"/>
        <v>558</v>
      </c>
      <c r="Q10" s="35">
        <f t="shared" si="4"/>
        <v>11346</v>
      </c>
      <c r="R10" s="35">
        <f t="shared" si="4"/>
        <v>372</v>
      </c>
      <c r="S10" s="35">
        <f t="shared" si="4"/>
        <v>186</v>
      </c>
      <c r="T10" s="35">
        <f t="shared" si="4"/>
        <v>679</v>
      </c>
      <c r="U10" s="35">
        <f t="shared" si="4"/>
        <v>12241</v>
      </c>
      <c r="V10" s="35">
        <f t="shared" si="4"/>
        <v>488</v>
      </c>
      <c r="W10" s="35">
        <f t="shared" si="4"/>
        <v>191</v>
      </c>
      <c r="X10" s="48">
        <v>-3.8378023838952906</v>
      </c>
    </row>
    <row r="11" spans="1:24" ht="18.75" customHeight="1" x14ac:dyDescent="0.2">
      <c r="A11" s="2" t="s">
        <v>27</v>
      </c>
      <c r="B11" s="36">
        <f>B12+B13+B14+B15+B16</f>
        <v>-170</v>
      </c>
      <c r="C11" s="36">
        <f>C12+C13+C14+C15+C16</f>
        <v>44</v>
      </c>
      <c r="D11" s="66">
        <f t="shared" si="2"/>
        <v>-0.20560747663551404</v>
      </c>
      <c r="E11" s="36">
        <f>E12+E13+E14+E15+E16</f>
        <v>-2194</v>
      </c>
      <c r="F11" s="66">
        <f t="shared" si="3"/>
        <v>-1.0839920948616601</v>
      </c>
      <c r="G11" s="36">
        <f>G12+G13+G14+G15+G16</f>
        <v>-168</v>
      </c>
      <c r="H11" s="36">
        <f>H12+H13+H14+H15+H16</f>
        <v>62</v>
      </c>
      <c r="I11" s="36">
        <f>I12+I13+I14+I15+I16</f>
        <v>764</v>
      </c>
      <c r="J11" s="36">
        <f>J12+J13+J14+J15+J16</f>
        <v>230</v>
      </c>
      <c r="K11" s="36">
        <f>K12+K13+K14+K15+K16</f>
        <v>2382</v>
      </c>
      <c r="L11" s="50">
        <f t="shared" si="0"/>
        <v>-16.16749226691865</v>
      </c>
      <c r="M11" s="57">
        <v>5.966574527077122</v>
      </c>
      <c r="N11" s="57">
        <v>22.134066793995771</v>
      </c>
      <c r="O11" s="36">
        <f t="shared" ref="O11:W11" si="5">O12+O13+O14+O15+O16</f>
        <v>-2</v>
      </c>
      <c r="P11" s="36">
        <f t="shared" si="5"/>
        <v>199</v>
      </c>
      <c r="Q11" s="36">
        <f t="shared" si="5"/>
        <v>3266</v>
      </c>
      <c r="R11" s="36">
        <f t="shared" si="5"/>
        <v>79</v>
      </c>
      <c r="S11" s="36">
        <f t="shared" si="5"/>
        <v>120</v>
      </c>
      <c r="T11" s="36">
        <f t="shared" si="5"/>
        <v>201</v>
      </c>
      <c r="U11" s="36">
        <f t="shared" si="5"/>
        <v>3842</v>
      </c>
      <c r="V11" s="36">
        <f t="shared" si="5"/>
        <v>86</v>
      </c>
      <c r="W11" s="36">
        <f t="shared" si="5"/>
        <v>115</v>
      </c>
      <c r="X11" s="53">
        <v>-0.1924701460347471</v>
      </c>
    </row>
    <row r="12" spans="1:24" ht="18.75" customHeight="1" x14ac:dyDescent="0.2">
      <c r="A12" s="6" t="s">
        <v>26</v>
      </c>
      <c r="B12" s="35">
        <f>B24</f>
        <v>0</v>
      </c>
      <c r="C12" s="35">
        <f>C24</f>
        <v>9</v>
      </c>
      <c r="D12" s="65">
        <f t="shared" si="2"/>
        <v>-1</v>
      </c>
      <c r="E12" s="35">
        <f>E24</f>
        <v>-111</v>
      </c>
      <c r="F12" s="65">
        <f t="shared" si="3"/>
        <v>-1</v>
      </c>
      <c r="G12" s="35">
        <f>G24</f>
        <v>-12</v>
      </c>
      <c r="H12" s="35">
        <f>H24</f>
        <v>7</v>
      </c>
      <c r="I12" s="35">
        <f>I24</f>
        <v>81</v>
      </c>
      <c r="J12" s="35">
        <f>J24</f>
        <v>19</v>
      </c>
      <c r="K12" s="35">
        <f>K24</f>
        <v>159</v>
      </c>
      <c r="L12" s="48">
        <f t="shared" si="0"/>
        <v>-14.726847244263928</v>
      </c>
      <c r="M12" s="56">
        <v>8.5906608924872909</v>
      </c>
      <c r="N12" s="56">
        <v>23.317508136751218</v>
      </c>
      <c r="O12" s="35">
        <f t="shared" ref="O12:W12" si="6">O24</f>
        <v>12</v>
      </c>
      <c r="P12" s="35">
        <f t="shared" si="6"/>
        <v>20</v>
      </c>
      <c r="Q12" s="35">
        <f t="shared" si="6"/>
        <v>280</v>
      </c>
      <c r="R12" s="35">
        <f t="shared" si="6"/>
        <v>9</v>
      </c>
      <c r="S12" s="35">
        <f t="shared" si="6"/>
        <v>11</v>
      </c>
      <c r="T12" s="35">
        <f t="shared" si="6"/>
        <v>8</v>
      </c>
      <c r="U12" s="35">
        <f t="shared" si="6"/>
        <v>313</v>
      </c>
      <c r="V12" s="35">
        <f t="shared" si="6"/>
        <v>4</v>
      </c>
      <c r="W12" s="35">
        <f t="shared" si="6"/>
        <v>4</v>
      </c>
      <c r="X12" s="48">
        <v>14.726847244263929</v>
      </c>
    </row>
    <row r="13" spans="1:24" ht="18.75" customHeight="1" x14ac:dyDescent="0.2">
      <c r="A13" s="4" t="s">
        <v>25</v>
      </c>
      <c r="B13" s="37">
        <f>B25+B26+B27</f>
        <v>-38</v>
      </c>
      <c r="C13" s="37">
        <f>C25+C26+C27</f>
        <v>26</v>
      </c>
      <c r="D13" s="67">
        <f t="shared" si="2"/>
        <v>-0.40625</v>
      </c>
      <c r="E13" s="37">
        <f>E25+E26+E27</f>
        <v>-590</v>
      </c>
      <c r="F13" s="67">
        <f t="shared" si="3"/>
        <v>-1.068840579710145</v>
      </c>
      <c r="G13" s="37">
        <f>G25+G26+G27</f>
        <v>-36</v>
      </c>
      <c r="H13" s="37">
        <f>H25+H26+H27</f>
        <v>4</v>
      </c>
      <c r="I13" s="37">
        <f>I25+I26+I27</f>
        <v>105</v>
      </c>
      <c r="J13" s="37">
        <f>J25+J26+J27</f>
        <v>40</v>
      </c>
      <c r="K13" s="37">
        <f>K25+K26+K27</f>
        <v>452</v>
      </c>
      <c r="L13" s="49">
        <f t="shared" si="0"/>
        <v>-19.20390040863094</v>
      </c>
      <c r="M13" s="58">
        <v>2.1337667120701043</v>
      </c>
      <c r="N13" s="58">
        <v>21.337667120701045</v>
      </c>
      <c r="O13" s="37">
        <f t="shared" ref="O13:W13" si="7">O25+O26+O27</f>
        <v>-2</v>
      </c>
      <c r="P13" s="37">
        <f t="shared" si="7"/>
        <v>29</v>
      </c>
      <c r="Q13" s="37">
        <f t="shared" si="7"/>
        <v>472</v>
      </c>
      <c r="R13" s="37">
        <f t="shared" si="7"/>
        <v>6</v>
      </c>
      <c r="S13" s="37">
        <f t="shared" si="7"/>
        <v>23</v>
      </c>
      <c r="T13" s="37">
        <f t="shared" si="7"/>
        <v>31</v>
      </c>
      <c r="U13" s="37">
        <f t="shared" si="7"/>
        <v>715</v>
      </c>
      <c r="V13" s="37">
        <f t="shared" si="7"/>
        <v>17</v>
      </c>
      <c r="W13" s="37">
        <f t="shared" si="7"/>
        <v>14</v>
      </c>
      <c r="X13" s="49">
        <v>-1.0668833560350528</v>
      </c>
    </row>
    <row r="14" spans="1:24" ht="18.75" customHeight="1" x14ac:dyDescent="0.2">
      <c r="A14" s="4" t="s">
        <v>24</v>
      </c>
      <c r="B14" s="37">
        <f>B28+B29+B30+B31</f>
        <v>-40</v>
      </c>
      <c r="C14" s="37">
        <f>C28+C29+C30+C31</f>
        <v>43</v>
      </c>
      <c r="D14" s="67">
        <f t="shared" si="2"/>
        <v>-0.51807228915662651</v>
      </c>
      <c r="E14" s="37">
        <f>E28+E29+E30+E31</f>
        <v>-639</v>
      </c>
      <c r="F14" s="67">
        <f t="shared" si="3"/>
        <v>-1.0667779632721202</v>
      </c>
      <c r="G14" s="37">
        <f>G28+G29+G30+G31</f>
        <v>-46</v>
      </c>
      <c r="H14" s="37">
        <f>H28+H29+H30+H31</f>
        <v>31</v>
      </c>
      <c r="I14" s="37">
        <f>I28+I29+I30+I31</f>
        <v>357</v>
      </c>
      <c r="J14" s="37">
        <f>J28+J29+J30+J31</f>
        <v>77</v>
      </c>
      <c r="K14" s="37">
        <f>K28+K29+K30+K31</f>
        <v>868</v>
      </c>
      <c r="L14" s="49">
        <f t="shared" si="0"/>
        <v>-11.565399960323582</v>
      </c>
      <c r="M14" s="58">
        <v>7.7940738863050241</v>
      </c>
      <c r="N14" s="58">
        <v>19.359473846628607</v>
      </c>
      <c r="O14" s="37">
        <f t="shared" ref="O14:W14" si="8">O28+O29+O30+O31</f>
        <v>6</v>
      </c>
      <c r="P14" s="37">
        <f t="shared" si="8"/>
        <v>88</v>
      </c>
      <c r="Q14" s="37">
        <f t="shared" si="8"/>
        <v>1278</v>
      </c>
      <c r="R14" s="37">
        <f t="shared" si="8"/>
        <v>40</v>
      </c>
      <c r="S14" s="37">
        <f t="shared" si="8"/>
        <v>48</v>
      </c>
      <c r="T14" s="37">
        <f t="shared" si="8"/>
        <v>82</v>
      </c>
      <c r="U14" s="37">
        <f t="shared" si="8"/>
        <v>1406</v>
      </c>
      <c r="V14" s="37">
        <f t="shared" si="8"/>
        <v>35</v>
      </c>
      <c r="W14" s="37">
        <f t="shared" si="8"/>
        <v>47</v>
      </c>
      <c r="X14" s="49">
        <v>1.508530429607422</v>
      </c>
    </row>
    <row r="15" spans="1:24" ht="18.75" customHeight="1" x14ac:dyDescent="0.2">
      <c r="A15" s="4" t="s">
        <v>23</v>
      </c>
      <c r="B15" s="37">
        <f>B32+B33+B34+B35</f>
        <v>-66</v>
      </c>
      <c r="C15" s="37">
        <f>C32+C33+C34+C35</f>
        <v>-29</v>
      </c>
      <c r="D15" s="67">
        <f t="shared" si="2"/>
        <v>0.78378378378378377</v>
      </c>
      <c r="E15" s="37">
        <f>E32+E33+E34+E35</f>
        <v>-579</v>
      </c>
      <c r="F15" s="67">
        <f t="shared" si="3"/>
        <v>-1.128654970760234</v>
      </c>
      <c r="G15" s="37">
        <f>G32+G33+G34+G35</f>
        <v>-55</v>
      </c>
      <c r="H15" s="37">
        <f>H32+H33+H34+H35</f>
        <v>19</v>
      </c>
      <c r="I15" s="37">
        <f>I32+I33+I34+I35</f>
        <v>188</v>
      </c>
      <c r="J15" s="37">
        <f>J32+J33+J34+J35</f>
        <v>74</v>
      </c>
      <c r="K15" s="39">
        <f>K32+K33+K34+K35</f>
        <v>665</v>
      </c>
      <c r="L15" s="49">
        <f>M15-N15</f>
        <v>-18.301110009043434</v>
      </c>
      <c r="M15" s="58">
        <v>6.3222016394877327</v>
      </c>
      <c r="N15" s="58">
        <v>24.623311648531168</v>
      </c>
      <c r="O15" s="39">
        <f t="shared" ref="O15:W15" si="9">O32+O33+O34+O35</f>
        <v>-11</v>
      </c>
      <c r="P15" s="37">
        <f t="shared" si="9"/>
        <v>56</v>
      </c>
      <c r="Q15" s="37">
        <f t="shared" si="9"/>
        <v>1017</v>
      </c>
      <c r="R15" s="37">
        <f t="shared" si="9"/>
        <v>21</v>
      </c>
      <c r="S15" s="37">
        <f t="shared" si="9"/>
        <v>35</v>
      </c>
      <c r="T15" s="37">
        <f>T32+T33+T34+T35</f>
        <v>67</v>
      </c>
      <c r="U15" s="37">
        <f t="shared" si="9"/>
        <v>1119</v>
      </c>
      <c r="V15" s="37">
        <f t="shared" si="9"/>
        <v>26</v>
      </c>
      <c r="W15" s="37">
        <f t="shared" si="9"/>
        <v>41</v>
      </c>
      <c r="X15" s="49">
        <v>-3.6602220018086875</v>
      </c>
    </row>
    <row r="16" spans="1:24" ht="18.75" customHeight="1" x14ac:dyDescent="0.2">
      <c r="A16" s="2" t="s">
        <v>22</v>
      </c>
      <c r="B16" s="36">
        <f>B36+B37+B38</f>
        <v>-26</v>
      </c>
      <c r="C16" s="36">
        <f>C36+C37+C38</f>
        <v>-5</v>
      </c>
      <c r="D16" s="66">
        <f t="shared" si="2"/>
        <v>0.23809523809523814</v>
      </c>
      <c r="E16" s="36">
        <f>E36+E37+E38</f>
        <v>-275</v>
      </c>
      <c r="F16" s="66">
        <f t="shared" si="3"/>
        <v>-1.1044176706827309</v>
      </c>
      <c r="G16" s="36">
        <f>G36+G37+G38</f>
        <v>-19</v>
      </c>
      <c r="H16" s="36">
        <f>H36+H37+H38</f>
        <v>1</v>
      </c>
      <c r="I16" s="36">
        <f>I36+I37+I38</f>
        <v>33</v>
      </c>
      <c r="J16" s="36">
        <f>J36+J37+J38</f>
        <v>20</v>
      </c>
      <c r="K16" s="36">
        <f>K36+K37+K38</f>
        <v>238</v>
      </c>
      <c r="L16" s="50">
        <f t="shared" si="0"/>
        <v>-26.421865951415771</v>
      </c>
      <c r="M16" s="57">
        <v>1.3906245237587245</v>
      </c>
      <c r="N16" s="57">
        <v>27.812490475174496</v>
      </c>
      <c r="O16" s="36">
        <f t="shared" ref="O16:W16" si="10">O36+O37+O38</f>
        <v>-7</v>
      </c>
      <c r="P16" s="36">
        <f t="shared" si="10"/>
        <v>6</v>
      </c>
      <c r="Q16" s="36">
        <f t="shared" si="10"/>
        <v>219</v>
      </c>
      <c r="R16" s="36">
        <f t="shared" si="10"/>
        <v>3</v>
      </c>
      <c r="S16" s="36">
        <f t="shared" si="10"/>
        <v>3</v>
      </c>
      <c r="T16" s="36">
        <f t="shared" si="10"/>
        <v>13</v>
      </c>
      <c r="U16" s="36">
        <f t="shared" si="10"/>
        <v>289</v>
      </c>
      <c r="V16" s="36">
        <f t="shared" si="10"/>
        <v>4</v>
      </c>
      <c r="W16" s="36">
        <f t="shared" si="10"/>
        <v>9</v>
      </c>
      <c r="X16" s="53">
        <v>-9.7343716663110751</v>
      </c>
    </row>
    <row r="17" spans="1:24" ht="18.75" customHeight="1" x14ac:dyDescent="0.2">
      <c r="A17" s="6" t="s">
        <v>21</v>
      </c>
      <c r="B17" s="35">
        <f>B12+B13+B20</f>
        <v>-232</v>
      </c>
      <c r="C17" s="35">
        <f>C12+C13+C20</f>
        <v>14</v>
      </c>
      <c r="D17" s="65">
        <f t="shared" si="2"/>
        <v>-5.6910569105691033E-2</v>
      </c>
      <c r="E17" s="35">
        <f>E12+E13+E20</f>
        <v>-2178</v>
      </c>
      <c r="F17" s="65">
        <f t="shared" si="3"/>
        <v>-1.119218910585817</v>
      </c>
      <c r="G17" s="35">
        <f>G12+G13+G20</f>
        <v>-154</v>
      </c>
      <c r="H17" s="35">
        <f>H12+H13+H20</f>
        <v>106</v>
      </c>
      <c r="I17" s="35">
        <f>I12+I13+I20</f>
        <v>1447</v>
      </c>
      <c r="J17" s="35">
        <f>J12+J13+J20</f>
        <v>260</v>
      </c>
      <c r="K17" s="35">
        <f>K12+K13+K20</f>
        <v>2902</v>
      </c>
      <c r="L17" s="48">
        <f t="shared" si="0"/>
        <v>-9.0556011656126252</v>
      </c>
      <c r="M17" s="56">
        <v>6.2330761269801167</v>
      </c>
      <c r="N17" s="56">
        <v>15.288677292592743</v>
      </c>
      <c r="O17" s="35">
        <f t="shared" ref="O17:W17" si="11">O12+O13+O20</f>
        <v>-78</v>
      </c>
      <c r="P17" s="35">
        <f t="shared" si="11"/>
        <v>230</v>
      </c>
      <c r="Q17" s="35">
        <f t="shared" si="11"/>
        <v>4950</v>
      </c>
      <c r="R17" s="35">
        <f t="shared" si="11"/>
        <v>162</v>
      </c>
      <c r="S17" s="35">
        <f t="shared" si="11"/>
        <v>68</v>
      </c>
      <c r="T17" s="35">
        <f t="shared" si="11"/>
        <v>308</v>
      </c>
      <c r="U17" s="35">
        <f t="shared" si="11"/>
        <v>5673</v>
      </c>
      <c r="V17" s="35">
        <f t="shared" si="11"/>
        <v>224</v>
      </c>
      <c r="W17" s="35">
        <f t="shared" si="11"/>
        <v>84</v>
      </c>
      <c r="X17" s="48">
        <v>-4.5866031877778202</v>
      </c>
    </row>
    <row r="18" spans="1:24" ht="18.75" customHeight="1" x14ac:dyDescent="0.2">
      <c r="A18" s="4" t="s">
        <v>20</v>
      </c>
      <c r="B18" s="37">
        <f>B14+B22</f>
        <v>-78</v>
      </c>
      <c r="C18" s="37">
        <f>C14+C22</f>
        <v>48</v>
      </c>
      <c r="D18" s="67">
        <f t="shared" si="2"/>
        <v>-0.38095238095238093</v>
      </c>
      <c r="E18" s="37">
        <f>E14+E22</f>
        <v>-1305</v>
      </c>
      <c r="F18" s="67">
        <f t="shared" si="3"/>
        <v>-1.0635696821515892</v>
      </c>
      <c r="G18" s="37">
        <f>G14+G22</f>
        <v>-79</v>
      </c>
      <c r="H18" s="37">
        <f>H14+H22</f>
        <v>54</v>
      </c>
      <c r="I18" s="37">
        <f>I14+I22</f>
        <v>651</v>
      </c>
      <c r="J18" s="37">
        <f>J14+J22</f>
        <v>133</v>
      </c>
      <c r="K18" s="37">
        <f>K14+K22</f>
        <v>1604</v>
      </c>
      <c r="L18" s="49">
        <f t="shared" si="0"/>
        <v>-10.567039777657904</v>
      </c>
      <c r="M18" s="58">
        <v>7.2230398480193267</v>
      </c>
      <c r="N18" s="58">
        <v>17.79007962567723</v>
      </c>
      <c r="O18" s="37">
        <f t="shared" ref="O18:W18" si="12">O14+O22</f>
        <v>1</v>
      </c>
      <c r="P18" s="37">
        <f t="shared" si="12"/>
        <v>150</v>
      </c>
      <c r="Q18" s="37">
        <f t="shared" si="12"/>
        <v>2471</v>
      </c>
      <c r="R18" s="37">
        <f t="shared" si="12"/>
        <v>71</v>
      </c>
      <c r="S18" s="37">
        <f t="shared" si="12"/>
        <v>79</v>
      </c>
      <c r="T18" s="37">
        <f t="shared" si="12"/>
        <v>149</v>
      </c>
      <c r="U18" s="37">
        <f t="shared" si="12"/>
        <v>2823</v>
      </c>
      <c r="V18" s="37">
        <f t="shared" si="12"/>
        <v>72</v>
      </c>
      <c r="W18" s="37">
        <f t="shared" si="12"/>
        <v>77</v>
      </c>
      <c r="X18" s="49">
        <v>0.13375999718554255</v>
      </c>
    </row>
    <row r="19" spans="1:24" ht="18.75" customHeight="1" x14ac:dyDescent="0.2">
      <c r="A19" s="2" t="s">
        <v>19</v>
      </c>
      <c r="B19" s="36">
        <f>B15+B16+B21+B23</f>
        <v>-234</v>
      </c>
      <c r="C19" s="36">
        <f>C15+C16+C21+C23</f>
        <v>-56</v>
      </c>
      <c r="D19" s="66">
        <f t="shared" si="2"/>
        <v>0.31460674157303381</v>
      </c>
      <c r="E19" s="36">
        <f>E15+E16+E21+E23</f>
        <v>-1994</v>
      </c>
      <c r="F19" s="66">
        <f t="shared" si="3"/>
        <v>-1.1329545454545455</v>
      </c>
      <c r="G19" s="36">
        <f>G15+G16+G21+G23</f>
        <v>-188</v>
      </c>
      <c r="H19" s="36">
        <f>H15+H16+H21+H23</f>
        <v>123</v>
      </c>
      <c r="I19" s="36">
        <f>I15+I16+I21+I23</f>
        <v>1602</v>
      </c>
      <c r="J19" s="36">
        <f>J15+J16+J21+J23</f>
        <v>311</v>
      </c>
      <c r="K19" s="38">
        <f>K15+K16+K21+K23</f>
        <v>3200</v>
      </c>
      <c r="L19" s="50">
        <f t="shared" si="0"/>
        <v>-10.781327281628633</v>
      </c>
      <c r="M19" s="57">
        <v>7.0537407214910726</v>
      </c>
      <c r="N19" s="57">
        <v>17.835068003119705</v>
      </c>
      <c r="O19" s="38">
        <f t="shared" ref="O19:W19" si="13">O15+O16+O21+O23</f>
        <v>-46</v>
      </c>
      <c r="P19" s="38">
        <f>P15+P16+P21+P23</f>
        <v>377</v>
      </c>
      <c r="Q19" s="36">
        <f t="shared" si="13"/>
        <v>7191</v>
      </c>
      <c r="R19" s="36">
        <f t="shared" si="13"/>
        <v>218</v>
      </c>
      <c r="S19" s="36">
        <f t="shared" si="13"/>
        <v>159</v>
      </c>
      <c r="T19" s="36">
        <f t="shared" si="13"/>
        <v>423</v>
      </c>
      <c r="U19" s="36">
        <f t="shared" si="13"/>
        <v>7587</v>
      </c>
      <c r="V19" s="36">
        <f t="shared" si="13"/>
        <v>278</v>
      </c>
      <c r="W19" s="36">
        <f t="shared" si="13"/>
        <v>145</v>
      </c>
      <c r="X19" s="53">
        <v>-2.6379843348665872</v>
      </c>
    </row>
    <row r="20" spans="1:24" ht="18.75" customHeight="1" x14ac:dyDescent="0.2">
      <c r="A20" s="5" t="s">
        <v>18</v>
      </c>
      <c r="B20" s="40">
        <f>G20+O20</f>
        <v>-194</v>
      </c>
      <c r="C20" s="40">
        <v>-21</v>
      </c>
      <c r="D20" s="68">
        <f t="shared" si="2"/>
        <v>0.12138728323699421</v>
      </c>
      <c r="E20" s="40">
        <f>I20-K20+Q20-U20</f>
        <v>-1477</v>
      </c>
      <c r="F20" s="68">
        <f t="shared" si="3"/>
        <v>-1.1512081060015589</v>
      </c>
      <c r="G20" s="40">
        <f>H20-J20</f>
        <v>-106</v>
      </c>
      <c r="H20" s="40">
        <v>95</v>
      </c>
      <c r="I20" s="40">
        <v>1261</v>
      </c>
      <c r="J20" s="40">
        <v>201</v>
      </c>
      <c r="K20" s="40">
        <v>2291</v>
      </c>
      <c r="L20" s="48">
        <f>M20-N20</f>
        <v>-7.4039968187117315</v>
      </c>
      <c r="M20" s="56">
        <v>6.6356575262039099</v>
      </c>
      <c r="N20" s="56">
        <v>14.039654344915641</v>
      </c>
      <c r="O20" s="40">
        <f>P20-T20</f>
        <v>-88</v>
      </c>
      <c r="P20" s="40">
        <f>R20+S20</f>
        <v>181</v>
      </c>
      <c r="Q20" s="41">
        <v>4198</v>
      </c>
      <c r="R20" s="41">
        <v>147</v>
      </c>
      <c r="S20" s="41">
        <v>34</v>
      </c>
      <c r="T20" s="41">
        <f>SUM(V20:W20)</f>
        <v>269</v>
      </c>
      <c r="U20" s="41">
        <v>4645</v>
      </c>
      <c r="V20" s="41">
        <v>203</v>
      </c>
      <c r="W20" s="41">
        <v>66</v>
      </c>
      <c r="X20" s="52">
        <v>-6.1467143400625677</v>
      </c>
    </row>
    <row r="21" spans="1:24" ht="18.75" customHeight="1" x14ac:dyDescent="0.2">
      <c r="A21" s="3" t="s">
        <v>17</v>
      </c>
      <c r="B21" s="42">
        <f t="shared" ref="B21:B38" si="14">G21+O21</f>
        <v>-112</v>
      </c>
      <c r="C21" s="42">
        <v>-61</v>
      </c>
      <c r="D21" s="69">
        <f t="shared" si="2"/>
        <v>1.1960784313725492</v>
      </c>
      <c r="E21" s="42">
        <f t="shared" ref="E21:E38" si="15">I21-K21+Q21-U21</f>
        <v>-706</v>
      </c>
      <c r="F21" s="69">
        <f t="shared" si="3"/>
        <v>-1.1885521885521886</v>
      </c>
      <c r="G21" s="42">
        <f t="shared" ref="G21:G38" si="16">H21-J21</f>
        <v>-84</v>
      </c>
      <c r="H21" s="42">
        <v>88</v>
      </c>
      <c r="I21" s="42">
        <v>1190</v>
      </c>
      <c r="J21" s="42">
        <v>172</v>
      </c>
      <c r="K21" s="42">
        <v>1839</v>
      </c>
      <c r="L21" s="49">
        <f t="shared" ref="L21:L38" si="17">M21-N21</f>
        <v>-7.4716996581441544</v>
      </c>
      <c r="M21" s="58">
        <v>7.8274948799605406</v>
      </c>
      <c r="N21" s="58">
        <v>15.299194538104695</v>
      </c>
      <c r="O21" s="42">
        <f t="shared" ref="O21:O38" si="18">P21-T21</f>
        <v>-28</v>
      </c>
      <c r="P21" s="42">
        <f t="shared" ref="P21:P38" si="19">R21+S21</f>
        <v>256</v>
      </c>
      <c r="Q21" s="42">
        <v>4843</v>
      </c>
      <c r="R21" s="42">
        <v>174</v>
      </c>
      <c r="S21" s="42">
        <v>82</v>
      </c>
      <c r="T21" s="42">
        <f t="shared" ref="T21:T38" si="20">SUM(V21:W21)</f>
        <v>284</v>
      </c>
      <c r="U21" s="42">
        <v>4900</v>
      </c>
      <c r="V21" s="42">
        <v>203</v>
      </c>
      <c r="W21" s="42">
        <v>81</v>
      </c>
      <c r="X21" s="49">
        <v>-2.4905665527147178</v>
      </c>
    </row>
    <row r="22" spans="1:24" ht="18.75" customHeight="1" x14ac:dyDescent="0.2">
      <c r="A22" s="3" t="s">
        <v>16</v>
      </c>
      <c r="B22" s="42">
        <f t="shared" si="14"/>
        <v>-38</v>
      </c>
      <c r="C22" s="42">
        <v>5</v>
      </c>
      <c r="D22" s="69">
        <f t="shared" si="2"/>
        <v>-0.11627906976744184</v>
      </c>
      <c r="E22" s="42">
        <f t="shared" si="15"/>
        <v>-666</v>
      </c>
      <c r="F22" s="69">
        <f t="shared" si="3"/>
        <v>-1.0605095541401275</v>
      </c>
      <c r="G22" s="42">
        <f t="shared" si="16"/>
        <v>-33</v>
      </c>
      <c r="H22" s="42">
        <v>23</v>
      </c>
      <c r="I22" s="42">
        <v>294</v>
      </c>
      <c r="J22" s="42">
        <v>56</v>
      </c>
      <c r="K22" s="42">
        <v>736</v>
      </c>
      <c r="L22" s="49">
        <f t="shared" si="17"/>
        <v>-9.4320858496003179</v>
      </c>
      <c r="M22" s="58">
        <v>6.5738780163881021</v>
      </c>
      <c r="N22" s="58">
        <v>16.00596386598842</v>
      </c>
      <c r="O22" s="42">
        <f t="shared" si="18"/>
        <v>-5</v>
      </c>
      <c r="P22" s="42">
        <f t="shared" si="19"/>
        <v>62</v>
      </c>
      <c r="Q22" s="42">
        <v>1193</v>
      </c>
      <c r="R22" s="42">
        <v>31</v>
      </c>
      <c r="S22" s="42">
        <v>31</v>
      </c>
      <c r="T22" s="42">
        <f t="shared" si="20"/>
        <v>67</v>
      </c>
      <c r="U22" s="42">
        <v>1417</v>
      </c>
      <c r="V22" s="42">
        <v>37</v>
      </c>
      <c r="W22" s="42">
        <v>30</v>
      </c>
      <c r="X22" s="49">
        <v>-1.4291039166061061</v>
      </c>
    </row>
    <row r="23" spans="1:24" ht="18.75" customHeight="1" x14ac:dyDescent="0.2">
      <c r="A23" s="1" t="s">
        <v>15</v>
      </c>
      <c r="B23" s="43">
        <f t="shared" si="14"/>
        <v>-30</v>
      </c>
      <c r="C23" s="43">
        <v>39</v>
      </c>
      <c r="D23" s="70">
        <f t="shared" si="2"/>
        <v>-0.56521739130434789</v>
      </c>
      <c r="E23" s="43">
        <f t="shared" si="15"/>
        <v>-434</v>
      </c>
      <c r="F23" s="70">
        <f t="shared" si="3"/>
        <v>-1.0742574257425743</v>
      </c>
      <c r="G23" s="43">
        <f t="shared" si="16"/>
        <v>-30</v>
      </c>
      <c r="H23" s="43">
        <v>15</v>
      </c>
      <c r="I23" s="43">
        <v>191</v>
      </c>
      <c r="J23" s="43">
        <v>45</v>
      </c>
      <c r="K23" s="44">
        <v>458</v>
      </c>
      <c r="L23" s="50">
        <f t="shared" si="17"/>
        <v>-12.142058760911222</v>
      </c>
      <c r="M23" s="57">
        <v>6.0710293804556104</v>
      </c>
      <c r="N23" s="57">
        <v>18.213088141366832</v>
      </c>
      <c r="O23" s="44">
        <f t="shared" si="18"/>
        <v>0</v>
      </c>
      <c r="P23" s="44">
        <f t="shared" si="19"/>
        <v>59</v>
      </c>
      <c r="Q23" s="43">
        <v>1112</v>
      </c>
      <c r="R23" s="43">
        <v>20</v>
      </c>
      <c r="S23" s="43">
        <v>39</v>
      </c>
      <c r="T23" s="43">
        <f t="shared" si="20"/>
        <v>59</v>
      </c>
      <c r="U23" s="43">
        <v>1279</v>
      </c>
      <c r="V23" s="43">
        <v>45</v>
      </c>
      <c r="W23" s="43">
        <v>14</v>
      </c>
      <c r="X23" s="54">
        <v>0</v>
      </c>
    </row>
    <row r="24" spans="1:24" ht="18.75" customHeight="1" x14ac:dyDescent="0.2">
      <c r="A24" s="7" t="s">
        <v>14</v>
      </c>
      <c r="B24" s="45">
        <f t="shared" si="14"/>
        <v>0</v>
      </c>
      <c r="C24" s="45">
        <v>9</v>
      </c>
      <c r="D24" s="71">
        <f t="shared" si="2"/>
        <v>-1</v>
      </c>
      <c r="E24" s="40">
        <f t="shared" si="15"/>
        <v>-111</v>
      </c>
      <c r="F24" s="71">
        <f t="shared" si="3"/>
        <v>-1</v>
      </c>
      <c r="G24" s="40">
        <f t="shared" si="16"/>
        <v>-12</v>
      </c>
      <c r="H24" s="45">
        <v>7</v>
      </c>
      <c r="I24" s="45">
        <v>81</v>
      </c>
      <c r="J24" s="45">
        <v>19</v>
      </c>
      <c r="K24" s="46">
        <v>159</v>
      </c>
      <c r="L24" s="51">
        <f t="shared" si="17"/>
        <v>-14.726847244263928</v>
      </c>
      <c r="M24" s="55">
        <v>8.5906608924872909</v>
      </c>
      <c r="N24" s="55">
        <v>23.317508136751218</v>
      </c>
      <c r="O24" s="40">
        <f t="shared" si="18"/>
        <v>12</v>
      </c>
      <c r="P24" s="45">
        <f t="shared" si="19"/>
        <v>20</v>
      </c>
      <c r="Q24" s="45">
        <v>280</v>
      </c>
      <c r="R24" s="45">
        <v>9</v>
      </c>
      <c r="S24" s="45">
        <v>11</v>
      </c>
      <c r="T24" s="45">
        <f t="shared" si="20"/>
        <v>8</v>
      </c>
      <c r="U24" s="45">
        <v>313</v>
      </c>
      <c r="V24" s="45">
        <v>4</v>
      </c>
      <c r="W24" s="45">
        <v>4</v>
      </c>
      <c r="X24" s="51">
        <v>14.726847244263929</v>
      </c>
    </row>
    <row r="25" spans="1:24" ht="18.75" customHeight="1" x14ac:dyDescent="0.2">
      <c r="A25" s="5" t="s">
        <v>13</v>
      </c>
      <c r="B25" s="40">
        <f t="shared" si="14"/>
        <v>-6</v>
      </c>
      <c r="C25" s="40">
        <v>8</v>
      </c>
      <c r="D25" s="68">
        <f t="shared" si="2"/>
        <v>-0.5714285714285714</v>
      </c>
      <c r="E25" s="40">
        <f t="shared" si="15"/>
        <v>-112</v>
      </c>
      <c r="F25" s="68">
        <f t="shared" si="3"/>
        <v>-1.0566037735849056</v>
      </c>
      <c r="G25" s="40">
        <f t="shared" si="16"/>
        <v>-1</v>
      </c>
      <c r="H25" s="40">
        <v>1</v>
      </c>
      <c r="I25" s="40">
        <v>3</v>
      </c>
      <c r="J25" s="40">
        <v>2</v>
      </c>
      <c r="K25" s="40">
        <v>66</v>
      </c>
      <c r="L25" s="48">
        <f t="shared" si="17"/>
        <v>-4.7978337452021664</v>
      </c>
      <c r="M25" s="56">
        <v>4.7978337452021664</v>
      </c>
      <c r="N25" s="56">
        <v>9.5956674904043329</v>
      </c>
      <c r="O25" s="40">
        <f t="shared" si="18"/>
        <v>-5</v>
      </c>
      <c r="P25" s="40">
        <f t="shared" si="19"/>
        <v>0</v>
      </c>
      <c r="Q25" s="40">
        <v>41</v>
      </c>
      <c r="R25" s="40">
        <v>0</v>
      </c>
      <c r="S25" s="40">
        <v>0</v>
      </c>
      <c r="T25" s="40">
        <f t="shared" si="20"/>
        <v>5</v>
      </c>
      <c r="U25" s="40">
        <v>90</v>
      </c>
      <c r="V25" s="40">
        <v>2</v>
      </c>
      <c r="W25" s="40">
        <v>3</v>
      </c>
      <c r="X25" s="52">
        <v>-23.989168726010831</v>
      </c>
    </row>
    <row r="26" spans="1:24" ht="18.75" customHeight="1" x14ac:dyDescent="0.2">
      <c r="A26" s="3" t="s">
        <v>12</v>
      </c>
      <c r="B26" s="42">
        <f t="shared" si="14"/>
        <v>-15</v>
      </c>
      <c r="C26" s="42">
        <v>5</v>
      </c>
      <c r="D26" s="69">
        <f t="shared" si="2"/>
        <v>-0.25</v>
      </c>
      <c r="E26" s="42">
        <f t="shared" si="15"/>
        <v>-179</v>
      </c>
      <c r="F26" s="69">
        <f t="shared" si="3"/>
        <v>-1.0914634146341464</v>
      </c>
      <c r="G26" s="42">
        <f t="shared" si="16"/>
        <v>-10</v>
      </c>
      <c r="H26" s="42">
        <v>0</v>
      </c>
      <c r="I26" s="42">
        <v>28</v>
      </c>
      <c r="J26" s="42">
        <v>10</v>
      </c>
      <c r="K26" s="42">
        <v>125</v>
      </c>
      <c r="L26" s="49">
        <f t="shared" si="17"/>
        <v>-21.069523655591215</v>
      </c>
      <c r="M26" s="58">
        <v>0</v>
      </c>
      <c r="N26" s="58">
        <v>21.069523655591215</v>
      </c>
      <c r="O26" s="42">
        <f t="shared" si="18"/>
        <v>-5</v>
      </c>
      <c r="P26" s="42">
        <f t="shared" si="19"/>
        <v>6</v>
      </c>
      <c r="Q26" s="42">
        <v>145</v>
      </c>
      <c r="R26" s="42">
        <v>3</v>
      </c>
      <c r="S26" s="42">
        <v>3</v>
      </c>
      <c r="T26" s="42">
        <f t="shared" si="20"/>
        <v>11</v>
      </c>
      <c r="U26" s="42">
        <v>227</v>
      </c>
      <c r="V26" s="42">
        <v>7</v>
      </c>
      <c r="W26" s="42">
        <v>4</v>
      </c>
      <c r="X26" s="49">
        <v>-10.534761827795608</v>
      </c>
    </row>
    <row r="27" spans="1:24" ht="18.75" customHeight="1" x14ac:dyDescent="0.2">
      <c r="A27" s="1" t="s">
        <v>11</v>
      </c>
      <c r="B27" s="43">
        <f t="shared" si="14"/>
        <v>-17</v>
      </c>
      <c r="C27" s="43">
        <v>13</v>
      </c>
      <c r="D27" s="70">
        <f t="shared" si="2"/>
        <v>-0.43333333333333335</v>
      </c>
      <c r="E27" s="43">
        <f t="shared" si="15"/>
        <v>-299</v>
      </c>
      <c r="F27" s="70">
        <f t="shared" si="3"/>
        <v>-1.0602836879432624</v>
      </c>
      <c r="G27" s="43">
        <f t="shared" si="16"/>
        <v>-25</v>
      </c>
      <c r="H27" s="43">
        <v>3</v>
      </c>
      <c r="I27" s="43">
        <v>74</v>
      </c>
      <c r="J27" s="44">
        <v>28</v>
      </c>
      <c r="K27" s="44">
        <v>261</v>
      </c>
      <c r="L27" s="50">
        <f t="shared" si="17"/>
        <v>-20.980677083812342</v>
      </c>
      <c r="M27" s="57">
        <v>2.517681250057481</v>
      </c>
      <c r="N27" s="57">
        <v>23.498358333869824</v>
      </c>
      <c r="O27" s="44">
        <f t="shared" si="18"/>
        <v>8</v>
      </c>
      <c r="P27" s="44">
        <f t="shared" si="19"/>
        <v>23</v>
      </c>
      <c r="Q27" s="47">
        <v>286</v>
      </c>
      <c r="R27" s="47">
        <v>3</v>
      </c>
      <c r="S27" s="47">
        <v>20</v>
      </c>
      <c r="T27" s="47">
        <f t="shared" si="20"/>
        <v>15</v>
      </c>
      <c r="U27" s="47">
        <v>398</v>
      </c>
      <c r="V27" s="47">
        <v>8</v>
      </c>
      <c r="W27" s="47">
        <v>7</v>
      </c>
      <c r="X27" s="54">
        <v>6.7138166668199517</v>
      </c>
    </row>
    <row r="28" spans="1:24" ht="18.75" customHeight="1" x14ac:dyDescent="0.2">
      <c r="A28" s="5" t="s">
        <v>10</v>
      </c>
      <c r="B28" s="40">
        <f t="shared" si="14"/>
        <v>-4</v>
      </c>
      <c r="C28" s="40">
        <v>4</v>
      </c>
      <c r="D28" s="68">
        <f t="shared" si="2"/>
        <v>-0.5</v>
      </c>
      <c r="E28" s="40">
        <f t="shared" si="15"/>
        <v>-131</v>
      </c>
      <c r="F28" s="68">
        <f t="shared" si="3"/>
        <v>-1.0314960629921259</v>
      </c>
      <c r="G28" s="40">
        <f>H28-J28</f>
        <v>-7</v>
      </c>
      <c r="H28" s="40">
        <v>3</v>
      </c>
      <c r="I28" s="40">
        <v>24</v>
      </c>
      <c r="J28" s="40">
        <v>10</v>
      </c>
      <c r="K28" s="40">
        <v>130</v>
      </c>
      <c r="L28" s="48">
        <f t="shared" si="17"/>
        <v>-15.547793491225082</v>
      </c>
      <c r="M28" s="56">
        <v>6.6633400676678916</v>
      </c>
      <c r="N28" s="56">
        <v>22.211133558892975</v>
      </c>
      <c r="O28" s="40">
        <f t="shared" si="18"/>
        <v>3</v>
      </c>
      <c r="P28" s="40">
        <f t="shared" si="19"/>
        <v>7</v>
      </c>
      <c r="Q28" s="40">
        <v>107</v>
      </c>
      <c r="R28" s="40">
        <v>4</v>
      </c>
      <c r="S28" s="40">
        <v>3</v>
      </c>
      <c r="T28" s="40">
        <f t="shared" si="20"/>
        <v>4</v>
      </c>
      <c r="U28" s="40">
        <v>132</v>
      </c>
      <c r="V28" s="40">
        <v>2</v>
      </c>
      <c r="W28" s="40">
        <v>2</v>
      </c>
      <c r="X28" s="48">
        <v>6.6633400676678924</v>
      </c>
    </row>
    <row r="29" spans="1:24" ht="18.75" customHeight="1" x14ac:dyDescent="0.2">
      <c r="A29" s="3" t="s">
        <v>9</v>
      </c>
      <c r="B29" s="42">
        <f t="shared" si="14"/>
        <v>-7</v>
      </c>
      <c r="C29" s="42">
        <v>10</v>
      </c>
      <c r="D29" s="69">
        <f t="shared" si="2"/>
        <v>-0.58823529411764708</v>
      </c>
      <c r="E29" s="42">
        <f t="shared" si="15"/>
        <v>-108</v>
      </c>
      <c r="F29" s="69">
        <f t="shared" si="3"/>
        <v>-1.0693069306930694</v>
      </c>
      <c r="G29" s="42">
        <f t="shared" si="16"/>
        <v>-15</v>
      </c>
      <c r="H29" s="42">
        <v>7</v>
      </c>
      <c r="I29" s="42">
        <v>127</v>
      </c>
      <c r="J29" s="42">
        <v>22</v>
      </c>
      <c r="K29" s="42">
        <v>258</v>
      </c>
      <c r="L29" s="49">
        <f t="shared" si="17"/>
        <v>-12.273143000609732</v>
      </c>
      <c r="M29" s="58">
        <v>5.7274667336178764</v>
      </c>
      <c r="N29" s="58">
        <v>18.000609734227609</v>
      </c>
      <c r="O29" s="41">
        <f t="shared" si="18"/>
        <v>8</v>
      </c>
      <c r="P29" s="41">
        <f t="shared" si="19"/>
        <v>36</v>
      </c>
      <c r="Q29" s="42">
        <v>468</v>
      </c>
      <c r="R29" s="42">
        <v>13</v>
      </c>
      <c r="S29" s="42">
        <v>23</v>
      </c>
      <c r="T29" s="42">
        <f t="shared" si="20"/>
        <v>28</v>
      </c>
      <c r="U29" s="42">
        <v>445</v>
      </c>
      <c r="V29" s="42">
        <v>10</v>
      </c>
      <c r="W29" s="42">
        <v>18</v>
      </c>
      <c r="X29" s="49">
        <v>6.5456762669918582</v>
      </c>
    </row>
    <row r="30" spans="1:24" ht="18.75" customHeight="1" x14ac:dyDescent="0.2">
      <c r="A30" s="3" t="s">
        <v>8</v>
      </c>
      <c r="B30" s="42">
        <f t="shared" si="14"/>
        <v>-13</v>
      </c>
      <c r="C30" s="42">
        <v>19</v>
      </c>
      <c r="D30" s="69">
        <f t="shared" si="2"/>
        <v>-0.59375</v>
      </c>
      <c r="E30" s="42">
        <f t="shared" si="15"/>
        <v>-309</v>
      </c>
      <c r="F30" s="69">
        <f t="shared" si="3"/>
        <v>-1.0439189189189189</v>
      </c>
      <c r="G30" s="42">
        <f t="shared" si="16"/>
        <v>-16</v>
      </c>
      <c r="H30" s="42">
        <v>10</v>
      </c>
      <c r="I30" s="42">
        <v>103</v>
      </c>
      <c r="J30" s="42">
        <v>26</v>
      </c>
      <c r="K30" s="42">
        <v>263</v>
      </c>
      <c r="L30" s="52">
        <f t="shared" si="17"/>
        <v>-13.080679120189942</v>
      </c>
      <c r="M30" s="59">
        <v>8.1754244501187117</v>
      </c>
      <c r="N30" s="59">
        <v>21.256103570308653</v>
      </c>
      <c r="O30" s="42">
        <f t="shared" si="18"/>
        <v>3</v>
      </c>
      <c r="P30" s="42">
        <f t="shared" si="19"/>
        <v>30</v>
      </c>
      <c r="Q30" s="42">
        <v>328</v>
      </c>
      <c r="R30" s="42">
        <v>15</v>
      </c>
      <c r="S30" s="42">
        <v>15</v>
      </c>
      <c r="T30" s="42">
        <f t="shared" si="20"/>
        <v>27</v>
      </c>
      <c r="U30" s="42">
        <v>477</v>
      </c>
      <c r="V30" s="42">
        <v>15</v>
      </c>
      <c r="W30" s="42">
        <v>12</v>
      </c>
      <c r="X30" s="49">
        <v>2.4526273350356149</v>
      </c>
    </row>
    <row r="31" spans="1:24" ht="18.75" customHeight="1" x14ac:dyDescent="0.2">
      <c r="A31" s="1" t="s">
        <v>7</v>
      </c>
      <c r="B31" s="43">
        <f t="shared" si="14"/>
        <v>-16</v>
      </c>
      <c r="C31" s="43">
        <v>10</v>
      </c>
      <c r="D31" s="70">
        <f t="shared" si="2"/>
        <v>-0.38461538461538458</v>
      </c>
      <c r="E31" s="43">
        <f t="shared" si="15"/>
        <v>-91</v>
      </c>
      <c r="F31" s="70">
        <f t="shared" si="3"/>
        <v>-1.2133333333333334</v>
      </c>
      <c r="G31" s="43">
        <f t="shared" si="16"/>
        <v>-8</v>
      </c>
      <c r="H31" s="43">
        <v>11</v>
      </c>
      <c r="I31" s="43">
        <v>103</v>
      </c>
      <c r="J31" s="43">
        <v>19</v>
      </c>
      <c r="K31" s="44">
        <v>217</v>
      </c>
      <c r="L31" s="50">
        <f t="shared" si="17"/>
        <v>-7.3951009988451499</v>
      </c>
      <c r="M31" s="57">
        <v>10.168263873412078</v>
      </c>
      <c r="N31" s="57">
        <v>17.563364872257228</v>
      </c>
      <c r="O31" s="43">
        <f t="shared" si="18"/>
        <v>-8</v>
      </c>
      <c r="P31" s="43">
        <f t="shared" si="19"/>
        <v>15</v>
      </c>
      <c r="Q31" s="43">
        <v>375</v>
      </c>
      <c r="R31" s="43">
        <v>8</v>
      </c>
      <c r="S31" s="43">
        <v>7</v>
      </c>
      <c r="T31" s="43">
        <f t="shared" si="20"/>
        <v>23</v>
      </c>
      <c r="U31" s="43">
        <v>352</v>
      </c>
      <c r="V31" s="43">
        <v>8</v>
      </c>
      <c r="W31" s="43">
        <v>15</v>
      </c>
      <c r="X31" s="53">
        <v>-7.3951009988451482</v>
      </c>
    </row>
    <row r="32" spans="1:24" ht="18.75" customHeight="1" x14ac:dyDescent="0.2">
      <c r="A32" s="5" t="s">
        <v>6</v>
      </c>
      <c r="B32" s="40">
        <f t="shared" si="14"/>
        <v>3</v>
      </c>
      <c r="C32" s="40">
        <v>-12</v>
      </c>
      <c r="D32" s="68">
        <f t="shared" si="2"/>
        <v>-0.8</v>
      </c>
      <c r="E32" s="40">
        <f t="shared" si="15"/>
        <v>29</v>
      </c>
      <c r="F32" s="68">
        <f t="shared" si="3"/>
        <v>-1.1153846153846154</v>
      </c>
      <c r="G32" s="40">
        <f t="shared" si="16"/>
        <v>5</v>
      </c>
      <c r="H32" s="40">
        <v>5</v>
      </c>
      <c r="I32" s="40">
        <v>31</v>
      </c>
      <c r="J32" s="40">
        <v>0</v>
      </c>
      <c r="K32" s="40">
        <v>30</v>
      </c>
      <c r="L32" s="48">
        <f t="shared" si="17"/>
        <v>18.375689717668855</v>
      </c>
      <c r="M32" s="56">
        <v>18.375689717668855</v>
      </c>
      <c r="N32" s="56">
        <v>0</v>
      </c>
      <c r="O32" s="40">
        <f t="shared" si="18"/>
        <v>-2</v>
      </c>
      <c r="P32" s="40">
        <f t="shared" si="19"/>
        <v>8</v>
      </c>
      <c r="Q32" s="41">
        <v>180</v>
      </c>
      <c r="R32" s="41">
        <v>1</v>
      </c>
      <c r="S32" s="41">
        <v>7</v>
      </c>
      <c r="T32" s="41">
        <f t="shared" si="20"/>
        <v>10</v>
      </c>
      <c r="U32" s="41">
        <v>152</v>
      </c>
      <c r="V32" s="41">
        <v>3</v>
      </c>
      <c r="W32" s="41">
        <v>7</v>
      </c>
      <c r="X32" s="52">
        <v>-7.3502758870675429</v>
      </c>
    </row>
    <row r="33" spans="1:24" ht="18.75" customHeight="1" x14ac:dyDescent="0.2">
      <c r="A33" s="3" t="s">
        <v>5</v>
      </c>
      <c r="B33" s="42">
        <f t="shared" si="14"/>
        <v>-45</v>
      </c>
      <c r="C33" s="42">
        <v>-28</v>
      </c>
      <c r="D33" s="69">
        <f t="shared" si="2"/>
        <v>1.6470588235294117</v>
      </c>
      <c r="E33" s="42">
        <f t="shared" si="15"/>
        <v>-336</v>
      </c>
      <c r="F33" s="69">
        <f t="shared" si="3"/>
        <v>-1.1546391752577319</v>
      </c>
      <c r="G33" s="42">
        <f t="shared" si="16"/>
        <v>-32</v>
      </c>
      <c r="H33" s="42">
        <v>5</v>
      </c>
      <c r="I33" s="42">
        <v>68</v>
      </c>
      <c r="J33" s="42">
        <v>37</v>
      </c>
      <c r="K33" s="42">
        <v>289</v>
      </c>
      <c r="L33" s="49">
        <f t="shared" si="17"/>
        <v>-27.872701933907333</v>
      </c>
      <c r="M33" s="58">
        <v>4.3551096771730213</v>
      </c>
      <c r="N33" s="58">
        <v>32.227811611080355</v>
      </c>
      <c r="O33" s="42">
        <f t="shared" si="18"/>
        <v>-13</v>
      </c>
      <c r="P33" s="42">
        <f t="shared" si="19"/>
        <v>16</v>
      </c>
      <c r="Q33" s="42">
        <v>314</v>
      </c>
      <c r="R33" s="42">
        <v>9</v>
      </c>
      <c r="S33" s="42">
        <v>7</v>
      </c>
      <c r="T33" s="42">
        <f t="shared" si="20"/>
        <v>29</v>
      </c>
      <c r="U33" s="42">
        <v>429</v>
      </c>
      <c r="V33" s="42">
        <v>13</v>
      </c>
      <c r="W33" s="42">
        <v>16</v>
      </c>
      <c r="X33" s="49">
        <v>-11.32328516064986</v>
      </c>
    </row>
    <row r="34" spans="1:24" ht="18.75" customHeight="1" x14ac:dyDescent="0.2">
      <c r="A34" s="3" t="s">
        <v>4</v>
      </c>
      <c r="B34" s="42">
        <f t="shared" si="14"/>
        <v>-6</v>
      </c>
      <c r="C34" s="42">
        <v>18</v>
      </c>
      <c r="D34" s="69">
        <f t="shared" si="2"/>
        <v>-0.75</v>
      </c>
      <c r="E34" s="42">
        <f t="shared" si="15"/>
        <v>-128</v>
      </c>
      <c r="F34" s="69">
        <f t="shared" si="3"/>
        <v>-1.0491803278688525</v>
      </c>
      <c r="G34" s="42">
        <f t="shared" si="16"/>
        <v>-9</v>
      </c>
      <c r="H34" s="42">
        <v>6</v>
      </c>
      <c r="I34" s="42">
        <v>45</v>
      </c>
      <c r="J34" s="42">
        <v>15</v>
      </c>
      <c r="K34" s="42">
        <v>172</v>
      </c>
      <c r="L34" s="49">
        <f t="shared" si="17"/>
        <v>-11.548521367401179</v>
      </c>
      <c r="M34" s="58">
        <v>7.6990142449341183</v>
      </c>
      <c r="N34" s="58">
        <v>19.247535612335298</v>
      </c>
      <c r="O34" s="42">
        <f>P34-T34</f>
        <v>3</v>
      </c>
      <c r="P34" s="42">
        <f t="shared" si="19"/>
        <v>13</v>
      </c>
      <c r="Q34" s="42">
        <v>266</v>
      </c>
      <c r="R34" s="42">
        <v>5</v>
      </c>
      <c r="S34" s="42">
        <v>8</v>
      </c>
      <c r="T34" s="42">
        <f t="shared" si="20"/>
        <v>10</v>
      </c>
      <c r="U34" s="42">
        <v>267</v>
      </c>
      <c r="V34" s="42">
        <v>5</v>
      </c>
      <c r="W34" s="42">
        <v>5</v>
      </c>
      <c r="X34" s="49">
        <v>3.8495071224670578</v>
      </c>
    </row>
    <row r="35" spans="1:24" ht="18.75" customHeight="1" x14ac:dyDescent="0.2">
      <c r="A35" s="1" t="s">
        <v>3</v>
      </c>
      <c r="B35" s="43">
        <f t="shared" si="14"/>
        <v>-18</v>
      </c>
      <c r="C35" s="43">
        <v>-7</v>
      </c>
      <c r="D35" s="70">
        <f t="shared" si="2"/>
        <v>0.63636363636363646</v>
      </c>
      <c r="E35" s="43">
        <f t="shared" si="15"/>
        <v>-144</v>
      </c>
      <c r="F35" s="70">
        <f t="shared" si="3"/>
        <v>-1.1428571428571428</v>
      </c>
      <c r="G35" s="43">
        <f t="shared" si="16"/>
        <v>-19</v>
      </c>
      <c r="H35" s="43">
        <v>3</v>
      </c>
      <c r="I35" s="43">
        <v>44</v>
      </c>
      <c r="J35" s="43">
        <v>22</v>
      </c>
      <c r="K35" s="44">
        <v>174</v>
      </c>
      <c r="L35" s="50">
        <f t="shared" si="17"/>
        <v>-23.579452725492331</v>
      </c>
      <c r="M35" s="57">
        <v>3.7230714829724727</v>
      </c>
      <c r="N35" s="57">
        <v>27.302524208464803</v>
      </c>
      <c r="O35" s="44">
        <f t="shared" si="18"/>
        <v>1</v>
      </c>
      <c r="P35" s="44">
        <f t="shared" si="19"/>
        <v>19</v>
      </c>
      <c r="Q35" s="47">
        <v>257</v>
      </c>
      <c r="R35" s="47">
        <v>6</v>
      </c>
      <c r="S35" s="47">
        <v>13</v>
      </c>
      <c r="T35" s="47">
        <f t="shared" si="20"/>
        <v>18</v>
      </c>
      <c r="U35" s="47">
        <v>271</v>
      </c>
      <c r="V35" s="47">
        <v>5</v>
      </c>
      <c r="W35" s="47">
        <v>13</v>
      </c>
      <c r="X35" s="54">
        <v>1.2410238276574894</v>
      </c>
    </row>
    <row r="36" spans="1:24" ht="18.75" customHeight="1" x14ac:dyDescent="0.2">
      <c r="A36" s="5" t="s">
        <v>2</v>
      </c>
      <c r="B36" s="40">
        <f t="shared" si="14"/>
        <v>-12</v>
      </c>
      <c r="C36" s="40">
        <v>5</v>
      </c>
      <c r="D36" s="68">
        <f t="shared" si="2"/>
        <v>-0.29411764705882348</v>
      </c>
      <c r="E36" s="40">
        <f t="shared" si="15"/>
        <v>-140</v>
      </c>
      <c r="F36" s="68">
        <f t="shared" si="3"/>
        <v>-1.09375</v>
      </c>
      <c r="G36" s="40">
        <f t="shared" si="16"/>
        <v>-8</v>
      </c>
      <c r="H36" s="40">
        <v>1</v>
      </c>
      <c r="I36" s="40">
        <v>14</v>
      </c>
      <c r="J36" s="40">
        <v>9</v>
      </c>
      <c r="K36" s="40">
        <v>115</v>
      </c>
      <c r="L36" s="48">
        <f t="shared" si="17"/>
        <v>-26.025883275696103</v>
      </c>
      <c r="M36" s="56">
        <v>3.2532354094620128</v>
      </c>
      <c r="N36" s="56">
        <v>29.279118685158117</v>
      </c>
      <c r="O36" s="40">
        <f t="shared" si="18"/>
        <v>-4</v>
      </c>
      <c r="P36" s="40">
        <f t="shared" si="19"/>
        <v>1</v>
      </c>
      <c r="Q36" s="40">
        <v>80</v>
      </c>
      <c r="R36" s="40">
        <v>1</v>
      </c>
      <c r="S36" s="40">
        <v>0</v>
      </c>
      <c r="T36" s="40">
        <f t="shared" si="20"/>
        <v>5</v>
      </c>
      <c r="U36" s="40">
        <v>119</v>
      </c>
      <c r="V36" s="40">
        <v>0</v>
      </c>
      <c r="W36" s="40">
        <v>5</v>
      </c>
      <c r="X36" s="48">
        <v>-13.012941637848053</v>
      </c>
    </row>
    <row r="37" spans="1:24" ht="18.75" customHeight="1" x14ac:dyDescent="0.2">
      <c r="A37" s="3" t="s">
        <v>1</v>
      </c>
      <c r="B37" s="42">
        <f t="shared" si="14"/>
        <v>-5</v>
      </c>
      <c r="C37" s="42">
        <v>-5</v>
      </c>
      <c r="D37" s="69" t="str">
        <f t="shared" si="2"/>
        <v>-</v>
      </c>
      <c r="E37" s="42">
        <f t="shared" si="15"/>
        <v>-61</v>
      </c>
      <c r="F37" s="69">
        <f t="shared" si="3"/>
        <v>-1.0892857142857142</v>
      </c>
      <c r="G37" s="42">
        <f t="shared" si="16"/>
        <v>-6</v>
      </c>
      <c r="H37" s="42">
        <v>0</v>
      </c>
      <c r="I37" s="42">
        <v>8</v>
      </c>
      <c r="J37" s="42">
        <v>6</v>
      </c>
      <c r="K37" s="42">
        <v>65</v>
      </c>
      <c r="L37" s="49">
        <f t="shared" si="17"/>
        <v>-27.844174337588363</v>
      </c>
      <c r="M37" s="58">
        <v>0</v>
      </c>
      <c r="N37" s="58">
        <v>27.844174337588363</v>
      </c>
      <c r="O37" s="42">
        <f>P37-T37</f>
        <v>1</v>
      </c>
      <c r="P37" s="41">
        <f t="shared" si="19"/>
        <v>5</v>
      </c>
      <c r="Q37" s="42">
        <v>91</v>
      </c>
      <c r="R37" s="42">
        <v>2</v>
      </c>
      <c r="S37" s="42">
        <v>3</v>
      </c>
      <c r="T37" s="42">
        <f t="shared" si="20"/>
        <v>4</v>
      </c>
      <c r="U37" s="42">
        <v>95</v>
      </c>
      <c r="V37" s="42">
        <v>2</v>
      </c>
      <c r="W37" s="42">
        <v>2</v>
      </c>
      <c r="X37" s="49">
        <v>4.6406957229313939</v>
      </c>
    </row>
    <row r="38" spans="1:24" ht="18.75" customHeight="1" x14ac:dyDescent="0.2">
      <c r="A38" s="1" t="s">
        <v>0</v>
      </c>
      <c r="B38" s="43">
        <f t="shared" si="14"/>
        <v>-9</v>
      </c>
      <c r="C38" s="43">
        <v>-5</v>
      </c>
      <c r="D38" s="70">
        <f t="shared" si="2"/>
        <v>1.25</v>
      </c>
      <c r="E38" s="43">
        <f t="shared" si="15"/>
        <v>-74</v>
      </c>
      <c r="F38" s="70">
        <f t="shared" si="3"/>
        <v>-1.1384615384615384</v>
      </c>
      <c r="G38" s="43">
        <f t="shared" si="16"/>
        <v>-5</v>
      </c>
      <c r="H38" s="43">
        <v>0</v>
      </c>
      <c r="I38" s="43">
        <v>11</v>
      </c>
      <c r="J38" s="43">
        <v>5</v>
      </c>
      <c r="K38" s="44">
        <v>58</v>
      </c>
      <c r="L38" s="50">
        <f t="shared" si="17"/>
        <v>-25.480285937674523</v>
      </c>
      <c r="M38" s="57">
        <v>0</v>
      </c>
      <c r="N38" s="57">
        <v>25.480285937674523</v>
      </c>
      <c r="O38" s="44">
        <f t="shared" si="18"/>
        <v>-4</v>
      </c>
      <c r="P38" s="43">
        <f t="shared" si="19"/>
        <v>0</v>
      </c>
      <c r="Q38" s="43">
        <v>48</v>
      </c>
      <c r="R38" s="43">
        <v>0</v>
      </c>
      <c r="S38" s="43">
        <v>0</v>
      </c>
      <c r="T38" s="43">
        <f t="shared" si="20"/>
        <v>4</v>
      </c>
      <c r="U38" s="43">
        <v>75</v>
      </c>
      <c r="V38" s="43">
        <v>2</v>
      </c>
      <c r="W38" s="43">
        <v>2</v>
      </c>
      <c r="X38" s="53">
        <v>-20.384228750139616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-227</v>
      </c>
      <c r="C9" s="34">
        <f t="shared" si="0"/>
        <v>-1</v>
      </c>
      <c r="D9" s="34">
        <f t="shared" si="0"/>
        <v>-2521</v>
      </c>
      <c r="E9" s="34">
        <f t="shared" si="0"/>
        <v>-182</v>
      </c>
      <c r="F9" s="34">
        <f t="shared" si="0"/>
        <v>146</v>
      </c>
      <c r="G9" s="34">
        <f t="shared" si="0"/>
        <v>1917</v>
      </c>
      <c r="H9" s="34">
        <f t="shared" si="0"/>
        <v>328</v>
      </c>
      <c r="I9" s="34">
        <f>I10+I11</f>
        <v>3675</v>
      </c>
      <c r="J9" s="51">
        <f>K9-L9</f>
        <v>-9.0802274936658431</v>
      </c>
      <c r="K9" s="51">
        <v>7.2841385388748012</v>
      </c>
      <c r="L9" s="51">
        <v>16.364366032540644</v>
      </c>
      <c r="M9" s="34">
        <f t="shared" ref="M9:U9" si="1">M10+M11</f>
        <v>-45</v>
      </c>
      <c r="N9" s="34">
        <f t="shared" si="1"/>
        <v>399</v>
      </c>
      <c r="O9" s="34">
        <f t="shared" si="1"/>
        <v>7825</v>
      </c>
      <c r="P9" s="34">
        <f t="shared" si="1"/>
        <v>252</v>
      </c>
      <c r="Q9" s="34">
        <f t="shared" si="1"/>
        <v>147</v>
      </c>
      <c r="R9" s="34">
        <f>R10+R11</f>
        <v>444</v>
      </c>
      <c r="S9" s="34">
        <f t="shared" si="1"/>
        <v>8588</v>
      </c>
      <c r="T9" s="34">
        <f t="shared" si="1"/>
        <v>297</v>
      </c>
      <c r="U9" s="34">
        <f t="shared" si="1"/>
        <v>147</v>
      </c>
      <c r="V9" s="51">
        <v>-2.2451111934888068</v>
      </c>
    </row>
    <row r="10" spans="1:22" ht="15" customHeight="1" x14ac:dyDescent="0.2">
      <c r="A10" s="6" t="s">
        <v>28</v>
      </c>
      <c r="B10" s="35">
        <f t="shared" ref="B10:I10" si="2">B20+B21+B22+B23</f>
        <v>-171</v>
      </c>
      <c r="C10" s="35">
        <f t="shared" si="2"/>
        <v>-37</v>
      </c>
      <c r="D10" s="35">
        <f t="shared" si="2"/>
        <v>-1530</v>
      </c>
      <c r="E10" s="35">
        <f t="shared" si="2"/>
        <v>-112</v>
      </c>
      <c r="F10" s="35">
        <f t="shared" si="2"/>
        <v>115</v>
      </c>
      <c r="G10" s="35">
        <f t="shared" si="2"/>
        <v>1532</v>
      </c>
      <c r="H10" s="35">
        <f t="shared" si="2"/>
        <v>227</v>
      </c>
      <c r="I10" s="35">
        <f t="shared" si="2"/>
        <v>2576</v>
      </c>
      <c r="J10" s="48">
        <f t="shared" ref="J10:J38" si="3">K10-L10</f>
        <v>-7.4167018028681309</v>
      </c>
      <c r="K10" s="48">
        <v>7.615363458302097</v>
      </c>
      <c r="L10" s="48">
        <v>15.032065261170228</v>
      </c>
      <c r="M10" s="35">
        <f t="shared" ref="M10:U10" si="4">M20+M21+M22+M23</f>
        <v>-59</v>
      </c>
      <c r="N10" s="35">
        <f t="shared" si="4"/>
        <v>294</v>
      </c>
      <c r="O10" s="35">
        <f t="shared" si="4"/>
        <v>6218</v>
      </c>
      <c r="P10" s="35">
        <f t="shared" si="4"/>
        <v>209</v>
      </c>
      <c r="Q10" s="35">
        <f t="shared" si="4"/>
        <v>85</v>
      </c>
      <c r="R10" s="35">
        <f t="shared" si="4"/>
        <v>353</v>
      </c>
      <c r="S10" s="35">
        <f t="shared" si="4"/>
        <v>6704</v>
      </c>
      <c r="T10" s="35">
        <f t="shared" si="4"/>
        <v>260</v>
      </c>
      <c r="U10" s="35">
        <f t="shared" si="4"/>
        <v>93</v>
      </c>
      <c r="V10" s="48">
        <v>-3.9070125568680361</v>
      </c>
    </row>
    <row r="11" spans="1:22" ht="15" customHeight="1" x14ac:dyDescent="0.2">
      <c r="A11" s="2" t="s">
        <v>27</v>
      </c>
      <c r="B11" s="36">
        <f t="shared" ref="B11:I11" si="5">B12+B13+B14+B15+B16</f>
        <v>-56</v>
      </c>
      <c r="C11" s="36">
        <f t="shared" si="5"/>
        <v>36</v>
      </c>
      <c r="D11" s="36">
        <f t="shared" si="5"/>
        <v>-991</v>
      </c>
      <c r="E11" s="36">
        <f t="shared" si="5"/>
        <v>-70</v>
      </c>
      <c r="F11" s="36">
        <f t="shared" si="5"/>
        <v>31</v>
      </c>
      <c r="G11" s="36">
        <f t="shared" si="5"/>
        <v>385</v>
      </c>
      <c r="H11" s="36">
        <f t="shared" si="5"/>
        <v>101</v>
      </c>
      <c r="I11" s="36">
        <f t="shared" si="5"/>
        <v>1099</v>
      </c>
      <c r="J11" s="53">
        <f t="shared" si="3"/>
        <v>-14.162876965341695</v>
      </c>
      <c r="K11" s="53">
        <v>6.2721312275084644</v>
      </c>
      <c r="L11" s="53">
        <v>20.435008192850159</v>
      </c>
      <c r="M11" s="36">
        <f t="shared" ref="M11:U11" si="6">M12+M13+M14+M15+M16</f>
        <v>14</v>
      </c>
      <c r="N11" s="36">
        <f t="shared" si="6"/>
        <v>105</v>
      </c>
      <c r="O11" s="36">
        <f t="shared" si="6"/>
        <v>1607</v>
      </c>
      <c r="P11" s="36">
        <f t="shared" si="6"/>
        <v>43</v>
      </c>
      <c r="Q11" s="36">
        <f t="shared" si="6"/>
        <v>62</v>
      </c>
      <c r="R11" s="36">
        <f t="shared" si="6"/>
        <v>91</v>
      </c>
      <c r="S11" s="36">
        <f t="shared" si="6"/>
        <v>1884</v>
      </c>
      <c r="T11" s="36">
        <f t="shared" si="6"/>
        <v>37</v>
      </c>
      <c r="U11" s="36">
        <f t="shared" si="6"/>
        <v>54</v>
      </c>
      <c r="V11" s="53">
        <v>2.8325753930683391</v>
      </c>
    </row>
    <row r="12" spans="1:22" ht="15" customHeight="1" x14ac:dyDescent="0.2">
      <c r="A12" s="6" t="s">
        <v>26</v>
      </c>
      <c r="B12" s="35">
        <f t="shared" ref="B12:I12" si="7">B24</f>
        <v>3</v>
      </c>
      <c r="C12" s="35">
        <f t="shared" si="7"/>
        <v>3</v>
      </c>
      <c r="D12" s="35">
        <f t="shared" si="7"/>
        <v>-55</v>
      </c>
      <c r="E12" s="35">
        <f t="shared" si="7"/>
        <v>-6</v>
      </c>
      <c r="F12" s="35">
        <f t="shared" si="7"/>
        <v>5</v>
      </c>
      <c r="G12" s="35">
        <f t="shared" si="7"/>
        <v>43</v>
      </c>
      <c r="H12" s="35">
        <f t="shared" si="7"/>
        <v>11</v>
      </c>
      <c r="I12" s="35">
        <f t="shared" si="7"/>
        <v>76</v>
      </c>
      <c r="J12" s="48">
        <f t="shared" si="3"/>
        <v>-15.318113144200101</v>
      </c>
      <c r="K12" s="48">
        <v>12.765094286833417</v>
      </c>
      <c r="L12" s="48">
        <v>28.083207431033518</v>
      </c>
      <c r="M12" s="35">
        <f t="shared" ref="M12:U12" si="8">M24</f>
        <v>9</v>
      </c>
      <c r="N12" s="35">
        <f t="shared" si="8"/>
        <v>13</v>
      </c>
      <c r="O12" s="35">
        <f t="shared" si="8"/>
        <v>133</v>
      </c>
      <c r="P12" s="35">
        <f t="shared" si="8"/>
        <v>7</v>
      </c>
      <c r="Q12" s="35">
        <f t="shared" si="8"/>
        <v>6</v>
      </c>
      <c r="R12" s="35">
        <f t="shared" si="8"/>
        <v>4</v>
      </c>
      <c r="S12" s="35">
        <f t="shared" si="8"/>
        <v>155</v>
      </c>
      <c r="T12" s="35">
        <f t="shared" si="8"/>
        <v>2</v>
      </c>
      <c r="U12" s="35">
        <f t="shared" si="8"/>
        <v>2</v>
      </c>
      <c r="V12" s="48">
        <v>22.97716971630015</v>
      </c>
    </row>
    <row r="13" spans="1:22" ht="15" customHeight="1" x14ac:dyDescent="0.2">
      <c r="A13" s="4" t="s">
        <v>25</v>
      </c>
      <c r="B13" s="37">
        <f t="shared" ref="B13:I13" si="9">B25+B26+B27</f>
        <v>-10</v>
      </c>
      <c r="C13" s="37">
        <f t="shared" si="9"/>
        <v>20</v>
      </c>
      <c r="D13" s="37">
        <f t="shared" si="9"/>
        <v>-300</v>
      </c>
      <c r="E13" s="37">
        <f t="shared" si="9"/>
        <v>-12</v>
      </c>
      <c r="F13" s="37">
        <f t="shared" si="9"/>
        <v>2</v>
      </c>
      <c r="G13" s="37">
        <f t="shared" si="9"/>
        <v>44</v>
      </c>
      <c r="H13" s="37">
        <f t="shared" si="9"/>
        <v>14</v>
      </c>
      <c r="I13" s="37">
        <f t="shared" si="9"/>
        <v>204</v>
      </c>
      <c r="J13" s="49">
        <f t="shared" si="3"/>
        <v>-13.521356334045418</v>
      </c>
      <c r="K13" s="49">
        <v>2.2535593890075694</v>
      </c>
      <c r="L13" s="49">
        <v>15.774915723052986</v>
      </c>
      <c r="M13" s="37">
        <f t="shared" ref="M13:U13" si="10">M25+M26+M27</f>
        <v>2</v>
      </c>
      <c r="N13" s="37">
        <f t="shared" si="10"/>
        <v>12</v>
      </c>
      <c r="O13" s="37">
        <f t="shared" si="10"/>
        <v>219</v>
      </c>
      <c r="P13" s="37">
        <f t="shared" si="10"/>
        <v>2</v>
      </c>
      <c r="Q13" s="37">
        <f t="shared" si="10"/>
        <v>10</v>
      </c>
      <c r="R13" s="37">
        <f t="shared" si="10"/>
        <v>10</v>
      </c>
      <c r="S13" s="37">
        <f t="shared" si="10"/>
        <v>359</v>
      </c>
      <c r="T13" s="37">
        <f t="shared" si="10"/>
        <v>5</v>
      </c>
      <c r="U13" s="37">
        <f t="shared" si="10"/>
        <v>5</v>
      </c>
      <c r="V13" s="49">
        <v>2.2535593890075685</v>
      </c>
    </row>
    <row r="14" spans="1:22" ht="15" customHeight="1" x14ac:dyDescent="0.2">
      <c r="A14" s="4" t="s">
        <v>24</v>
      </c>
      <c r="B14" s="37">
        <f t="shared" ref="B14:I14" si="11">B28+B29+B30+B31</f>
        <v>-7</v>
      </c>
      <c r="C14" s="37">
        <f t="shared" si="11"/>
        <v>31</v>
      </c>
      <c r="D14" s="37">
        <f t="shared" si="11"/>
        <v>-255</v>
      </c>
      <c r="E14" s="37">
        <f t="shared" si="11"/>
        <v>-20</v>
      </c>
      <c r="F14" s="37">
        <f t="shared" si="11"/>
        <v>13</v>
      </c>
      <c r="G14" s="37">
        <f t="shared" si="11"/>
        <v>184</v>
      </c>
      <c r="H14" s="37">
        <f t="shared" si="11"/>
        <v>33</v>
      </c>
      <c r="I14" s="37">
        <f t="shared" si="11"/>
        <v>412</v>
      </c>
      <c r="J14" s="49">
        <f t="shared" si="3"/>
        <v>-10.56122035624588</v>
      </c>
      <c r="K14" s="49">
        <v>6.8647932315598199</v>
      </c>
      <c r="L14" s="49">
        <v>17.426013587805699</v>
      </c>
      <c r="M14" s="37">
        <f t="shared" ref="M14:U14" si="12">M28+M29+M30+M31</f>
        <v>13</v>
      </c>
      <c r="N14" s="37">
        <f t="shared" si="12"/>
        <v>49</v>
      </c>
      <c r="O14" s="37">
        <f t="shared" si="12"/>
        <v>636</v>
      </c>
      <c r="P14" s="37">
        <f t="shared" si="12"/>
        <v>22</v>
      </c>
      <c r="Q14" s="37">
        <f t="shared" si="12"/>
        <v>27</v>
      </c>
      <c r="R14" s="37">
        <f t="shared" si="12"/>
        <v>36</v>
      </c>
      <c r="S14" s="37">
        <f t="shared" si="12"/>
        <v>663</v>
      </c>
      <c r="T14" s="37">
        <f t="shared" si="12"/>
        <v>11</v>
      </c>
      <c r="U14" s="37">
        <f t="shared" si="12"/>
        <v>25</v>
      </c>
      <c r="V14" s="49">
        <v>6.864793231559819</v>
      </c>
    </row>
    <row r="15" spans="1:22" ht="15" customHeight="1" x14ac:dyDescent="0.2">
      <c r="A15" s="4" t="s">
        <v>23</v>
      </c>
      <c r="B15" s="37">
        <f t="shared" ref="B15:I15" si="13">B32+B33+B34+B35</f>
        <v>-31</v>
      </c>
      <c r="C15" s="37">
        <f t="shared" si="13"/>
        <v>-14</v>
      </c>
      <c r="D15" s="37">
        <f t="shared" si="13"/>
        <v>-264</v>
      </c>
      <c r="E15" s="37">
        <f t="shared" si="13"/>
        <v>-23</v>
      </c>
      <c r="F15" s="37">
        <f t="shared" si="13"/>
        <v>10</v>
      </c>
      <c r="G15" s="37">
        <f t="shared" si="13"/>
        <v>104</v>
      </c>
      <c r="H15" s="37">
        <f t="shared" si="13"/>
        <v>33</v>
      </c>
      <c r="I15" s="37">
        <f t="shared" si="13"/>
        <v>302</v>
      </c>
      <c r="J15" s="49">
        <f t="shared" si="3"/>
        <v>-16.046102679766044</v>
      </c>
      <c r="K15" s="49">
        <v>6.9765663825069764</v>
      </c>
      <c r="L15" s="49">
        <v>23.022669062273021</v>
      </c>
      <c r="M15" s="37">
        <f t="shared" ref="M15:U15" si="14">M32+M33+M34+M35</f>
        <v>-8</v>
      </c>
      <c r="N15" s="37">
        <f t="shared" si="14"/>
        <v>28</v>
      </c>
      <c r="O15" s="37">
        <f t="shared" si="14"/>
        <v>499</v>
      </c>
      <c r="P15" s="37">
        <f t="shared" si="14"/>
        <v>11</v>
      </c>
      <c r="Q15" s="37">
        <f t="shared" si="14"/>
        <v>17</v>
      </c>
      <c r="R15" s="37">
        <f t="shared" si="14"/>
        <v>36</v>
      </c>
      <c r="S15" s="37">
        <f t="shared" si="14"/>
        <v>565</v>
      </c>
      <c r="T15" s="37">
        <f t="shared" si="14"/>
        <v>17</v>
      </c>
      <c r="U15" s="37">
        <f t="shared" si="14"/>
        <v>19</v>
      </c>
      <c r="V15" s="49">
        <v>-5.5812531060055868</v>
      </c>
    </row>
    <row r="16" spans="1:22" ht="15" customHeight="1" x14ac:dyDescent="0.2">
      <c r="A16" s="2" t="s">
        <v>22</v>
      </c>
      <c r="B16" s="36">
        <f t="shared" ref="B16:I16" si="15">B36+B37+B38</f>
        <v>-11</v>
      </c>
      <c r="C16" s="36">
        <f t="shared" si="15"/>
        <v>-4</v>
      </c>
      <c r="D16" s="36">
        <f t="shared" si="15"/>
        <v>-117</v>
      </c>
      <c r="E16" s="36">
        <f t="shared" si="15"/>
        <v>-9</v>
      </c>
      <c r="F16" s="36">
        <f t="shared" si="15"/>
        <v>1</v>
      </c>
      <c r="G16" s="36">
        <f t="shared" si="15"/>
        <v>10</v>
      </c>
      <c r="H16" s="36">
        <f t="shared" si="15"/>
        <v>10</v>
      </c>
      <c r="I16" s="36">
        <f t="shared" si="15"/>
        <v>105</v>
      </c>
      <c r="J16" s="53">
        <f t="shared" si="3"/>
        <v>-26.767380463479029</v>
      </c>
      <c r="K16" s="53">
        <v>2.9741533848310029</v>
      </c>
      <c r="L16" s="53">
        <v>29.741533848310031</v>
      </c>
      <c r="M16" s="36">
        <f t="shared" ref="M16:U16" si="16">M36+M37+M38</f>
        <v>-2</v>
      </c>
      <c r="N16" s="36">
        <f t="shared" si="16"/>
        <v>3</v>
      </c>
      <c r="O16" s="36">
        <f t="shared" si="16"/>
        <v>120</v>
      </c>
      <c r="P16" s="36">
        <f t="shared" si="16"/>
        <v>1</v>
      </c>
      <c r="Q16" s="36">
        <f t="shared" si="16"/>
        <v>2</v>
      </c>
      <c r="R16" s="36">
        <f t="shared" si="16"/>
        <v>5</v>
      </c>
      <c r="S16" s="36">
        <f t="shared" si="16"/>
        <v>142</v>
      </c>
      <c r="T16" s="36">
        <f t="shared" si="16"/>
        <v>2</v>
      </c>
      <c r="U16" s="36">
        <f t="shared" si="16"/>
        <v>3</v>
      </c>
      <c r="V16" s="53">
        <v>-5.9483067696620058</v>
      </c>
    </row>
    <row r="17" spans="1:22" ht="15" customHeight="1" x14ac:dyDescent="0.2">
      <c r="A17" s="6" t="s">
        <v>21</v>
      </c>
      <c r="B17" s="35">
        <f t="shared" ref="B17:I17" si="17">B12+B13+B20</f>
        <v>-108</v>
      </c>
      <c r="C17" s="35">
        <f t="shared" si="17"/>
        <v>-8</v>
      </c>
      <c r="D17" s="35">
        <f t="shared" si="17"/>
        <v>-1081</v>
      </c>
      <c r="E17" s="35">
        <f t="shared" si="17"/>
        <v>-75</v>
      </c>
      <c r="F17" s="35">
        <f t="shared" si="17"/>
        <v>53</v>
      </c>
      <c r="G17" s="35">
        <f t="shared" si="17"/>
        <v>721</v>
      </c>
      <c r="H17" s="35">
        <f t="shared" si="17"/>
        <v>128</v>
      </c>
      <c r="I17" s="35">
        <f t="shared" si="17"/>
        <v>1397</v>
      </c>
      <c r="J17" s="48">
        <f t="shared" si="3"/>
        <v>-9.1260099451005914</v>
      </c>
      <c r="K17" s="48">
        <v>6.4490470278710843</v>
      </c>
      <c r="L17" s="48">
        <v>15.575056972971675</v>
      </c>
      <c r="M17" s="35">
        <f t="shared" ref="M17:U17" si="18">M12+M13+M20</f>
        <v>-33</v>
      </c>
      <c r="N17" s="35">
        <f t="shared" si="18"/>
        <v>116</v>
      </c>
      <c r="O17" s="35">
        <f t="shared" si="18"/>
        <v>2674</v>
      </c>
      <c r="P17" s="35">
        <f t="shared" si="18"/>
        <v>85</v>
      </c>
      <c r="Q17" s="35">
        <f t="shared" si="18"/>
        <v>31</v>
      </c>
      <c r="R17" s="35">
        <f t="shared" si="18"/>
        <v>149</v>
      </c>
      <c r="S17" s="35">
        <f t="shared" si="18"/>
        <v>3079</v>
      </c>
      <c r="T17" s="35">
        <f t="shared" si="18"/>
        <v>107</v>
      </c>
      <c r="U17" s="35">
        <f t="shared" si="18"/>
        <v>42</v>
      </c>
      <c r="V17" s="48">
        <v>-4.0154443758442557</v>
      </c>
    </row>
    <row r="18" spans="1:22" ht="15" customHeight="1" x14ac:dyDescent="0.2">
      <c r="A18" s="4" t="s">
        <v>20</v>
      </c>
      <c r="B18" s="37">
        <f t="shared" ref="B18:I18" si="19">B14+B22</f>
        <v>-14</v>
      </c>
      <c r="C18" s="37">
        <f t="shared" si="19"/>
        <v>41</v>
      </c>
      <c r="D18" s="37">
        <f t="shared" si="19"/>
        <v>-546</v>
      </c>
      <c r="E18" s="37">
        <f t="shared" si="19"/>
        <v>-28</v>
      </c>
      <c r="F18" s="37">
        <f t="shared" si="19"/>
        <v>27</v>
      </c>
      <c r="G18" s="37">
        <f t="shared" si="19"/>
        <v>357</v>
      </c>
      <c r="H18" s="37">
        <f t="shared" si="19"/>
        <v>55</v>
      </c>
      <c r="I18" s="37">
        <f t="shared" si="19"/>
        <v>755</v>
      </c>
      <c r="J18" s="49">
        <f t="shared" si="3"/>
        <v>-7.9064226145348186</v>
      </c>
      <c r="K18" s="49">
        <v>7.6240503783014351</v>
      </c>
      <c r="L18" s="49">
        <v>15.530472992836254</v>
      </c>
      <c r="M18" s="37">
        <f t="shared" ref="M18:U18" si="20">M14+M22</f>
        <v>14</v>
      </c>
      <c r="N18" s="37">
        <f t="shared" si="20"/>
        <v>84</v>
      </c>
      <c r="O18" s="37">
        <f t="shared" si="20"/>
        <v>1241</v>
      </c>
      <c r="P18" s="37">
        <f t="shared" si="20"/>
        <v>41</v>
      </c>
      <c r="Q18" s="37">
        <f t="shared" si="20"/>
        <v>43</v>
      </c>
      <c r="R18" s="37">
        <f t="shared" si="20"/>
        <v>70</v>
      </c>
      <c r="S18" s="37">
        <f t="shared" si="20"/>
        <v>1389</v>
      </c>
      <c r="T18" s="37">
        <f t="shared" si="20"/>
        <v>31</v>
      </c>
      <c r="U18" s="37">
        <f t="shared" si="20"/>
        <v>39</v>
      </c>
      <c r="V18" s="49">
        <v>3.9532113072674129</v>
      </c>
    </row>
    <row r="19" spans="1:22" ht="15" customHeight="1" x14ac:dyDescent="0.2">
      <c r="A19" s="2" t="s">
        <v>19</v>
      </c>
      <c r="B19" s="36">
        <f t="shared" ref="B19:I19" si="21">B15+B16+B21+B23</f>
        <v>-105</v>
      </c>
      <c r="C19" s="36">
        <f t="shared" si="21"/>
        <v>-34</v>
      </c>
      <c r="D19" s="36">
        <f t="shared" si="21"/>
        <v>-894</v>
      </c>
      <c r="E19" s="36">
        <f t="shared" si="21"/>
        <v>-79</v>
      </c>
      <c r="F19" s="36">
        <f t="shared" si="21"/>
        <v>66</v>
      </c>
      <c r="G19" s="36">
        <f t="shared" si="21"/>
        <v>839</v>
      </c>
      <c r="H19" s="36">
        <f t="shared" si="21"/>
        <v>145</v>
      </c>
      <c r="I19" s="36">
        <f t="shared" si="21"/>
        <v>1523</v>
      </c>
      <c r="J19" s="53">
        <f t="shared" si="3"/>
        <v>-9.53661982637961</v>
      </c>
      <c r="K19" s="53">
        <v>7.9673026397601809</v>
      </c>
      <c r="L19" s="53">
        <v>17.503922466139791</v>
      </c>
      <c r="M19" s="36">
        <f t="shared" ref="M19:U19" si="22">M15+M16+M21+M23</f>
        <v>-26</v>
      </c>
      <c r="N19" s="36">
        <f t="shared" si="22"/>
        <v>199</v>
      </c>
      <c r="O19" s="36">
        <f t="shared" si="22"/>
        <v>3910</v>
      </c>
      <c r="P19" s="36">
        <f t="shared" si="22"/>
        <v>126</v>
      </c>
      <c r="Q19" s="36">
        <f t="shared" si="22"/>
        <v>73</v>
      </c>
      <c r="R19" s="36">
        <f t="shared" si="22"/>
        <v>225</v>
      </c>
      <c r="S19" s="36">
        <f t="shared" si="22"/>
        <v>4120</v>
      </c>
      <c r="T19" s="36">
        <f t="shared" si="22"/>
        <v>159</v>
      </c>
      <c r="U19" s="36">
        <f t="shared" si="22"/>
        <v>66</v>
      </c>
      <c r="V19" s="53">
        <v>-3.1386343732388653</v>
      </c>
    </row>
    <row r="20" spans="1:22" ht="15" customHeight="1" x14ac:dyDescent="0.2">
      <c r="A20" s="5" t="s">
        <v>18</v>
      </c>
      <c r="B20" s="40">
        <f>E20+M20</f>
        <v>-101</v>
      </c>
      <c r="C20" s="40">
        <v>-31</v>
      </c>
      <c r="D20" s="40">
        <f>G20-I20+O20-S20</f>
        <v>-726</v>
      </c>
      <c r="E20" s="40">
        <f>F20-H20</f>
        <v>-57</v>
      </c>
      <c r="F20" s="40">
        <v>46</v>
      </c>
      <c r="G20" s="40">
        <v>634</v>
      </c>
      <c r="H20" s="40">
        <v>103</v>
      </c>
      <c r="I20" s="40">
        <v>1117</v>
      </c>
      <c r="J20" s="61">
        <f t="shared" si="3"/>
        <v>-8.2143330932797625</v>
      </c>
      <c r="K20" s="61">
        <v>6.6291109173836684</v>
      </c>
      <c r="L20" s="61">
        <v>14.843444010663431</v>
      </c>
      <c r="M20" s="40">
        <f>N20-R20</f>
        <v>-44</v>
      </c>
      <c r="N20" s="40">
        <f>SUM(P20:Q20)</f>
        <v>91</v>
      </c>
      <c r="O20" s="41">
        <v>2322</v>
      </c>
      <c r="P20" s="41">
        <v>76</v>
      </c>
      <c r="Q20" s="41">
        <v>15</v>
      </c>
      <c r="R20" s="41">
        <f>SUM(T20:U20)</f>
        <v>135</v>
      </c>
      <c r="S20" s="41">
        <v>2565</v>
      </c>
      <c r="T20" s="41">
        <v>100</v>
      </c>
      <c r="U20" s="41">
        <v>35</v>
      </c>
      <c r="V20" s="52">
        <v>-6.3408887035843762</v>
      </c>
    </row>
    <row r="21" spans="1:22" ht="15" customHeight="1" x14ac:dyDescent="0.2">
      <c r="A21" s="3" t="s">
        <v>17</v>
      </c>
      <c r="B21" s="42">
        <f t="shared" ref="B21:B38" si="23">E21+M21</f>
        <v>-49</v>
      </c>
      <c r="C21" s="42">
        <v>-26</v>
      </c>
      <c r="D21" s="42">
        <f t="shared" ref="D21:D38" si="24">G21-I21+O21-S21</f>
        <v>-280</v>
      </c>
      <c r="E21" s="42">
        <f t="shared" ref="E21:E38" si="25">F21-H21</f>
        <v>-35</v>
      </c>
      <c r="F21" s="42">
        <v>43</v>
      </c>
      <c r="G21" s="42">
        <v>620</v>
      </c>
      <c r="H21" s="42">
        <v>78</v>
      </c>
      <c r="I21" s="42">
        <v>880</v>
      </c>
      <c r="J21" s="62">
        <f t="shared" si="3"/>
        <v>-6.5733550404126238</v>
      </c>
      <c r="K21" s="62">
        <v>8.0758361925069426</v>
      </c>
      <c r="L21" s="62">
        <v>14.649191232919566</v>
      </c>
      <c r="M21" s="42">
        <f t="shared" ref="M21:M38" si="26">N21-R21</f>
        <v>-14</v>
      </c>
      <c r="N21" s="42">
        <f>SUM(P21:Q21)</f>
        <v>140</v>
      </c>
      <c r="O21" s="42">
        <v>2648</v>
      </c>
      <c r="P21" s="42">
        <v>101</v>
      </c>
      <c r="Q21" s="42">
        <v>39</v>
      </c>
      <c r="R21" s="42">
        <f t="shared" ref="R21:R38" si="27">SUM(T21:U21)</f>
        <v>154</v>
      </c>
      <c r="S21" s="42">
        <v>2668</v>
      </c>
      <c r="T21" s="42">
        <v>114</v>
      </c>
      <c r="U21" s="42">
        <v>40</v>
      </c>
      <c r="V21" s="49">
        <v>-2.6293420161650545</v>
      </c>
    </row>
    <row r="22" spans="1:22" ht="15" customHeight="1" x14ac:dyDescent="0.2">
      <c r="A22" s="3" t="s">
        <v>16</v>
      </c>
      <c r="B22" s="42">
        <f t="shared" si="23"/>
        <v>-7</v>
      </c>
      <c r="C22" s="42">
        <v>10</v>
      </c>
      <c r="D22" s="42">
        <f t="shared" si="24"/>
        <v>-291</v>
      </c>
      <c r="E22" s="42">
        <f t="shared" si="25"/>
        <v>-8</v>
      </c>
      <c r="F22" s="42">
        <v>14</v>
      </c>
      <c r="G22" s="42">
        <v>173</v>
      </c>
      <c r="H22" s="42">
        <v>22</v>
      </c>
      <c r="I22" s="42">
        <v>343</v>
      </c>
      <c r="J22" s="62">
        <f t="shared" si="3"/>
        <v>-4.8552406669637449</v>
      </c>
      <c r="K22" s="62">
        <v>8.4966711671865536</v>
      </c>
      <c r="L22" s="62">
        <v>13.351911834150298</v>
      </c>
      <c r="M22" s="42">
        <f>N22-R22</f>
        <v>1</v>
      </c>
      <c r="N22" s="42">
        <f t="shared" ref="N22:N38" si="28">SUM(P22:Q22)</f>
        <v>35</v>
      </c>
      <c r="O22" s="42">
        <v>605</v>
      </c>
      <c r="P22" s="42">
        <v>19</v>
      </c>
      <c r="Q22" s="42">
        <v>16</v>
      </c>
      <c r="R22" s="42">
        <f t="shared" si="27"/>
        <v>34</v>
      </c>
      <c r="S22" s="42">
        <v>726</v>
      </c>
      <c r="T22" s="42">
        <v>20</v>
      </c>
      <c r="U22" s="42">
        <v>14</v>
      </c>
      <c r="V22" s="49">
        <v>0.60690508337047433</v>
      </c>
    </row>
    <row r="23" spans="1:22" ht="15" customHeight="1" x14ac:dyDescent="0.2">
      <c r="A23" s="1" t="s">
        <v>15</v>
      </c>
      <c r="B23" s="43">
        <f t="shared" si="23"/>
        <v>-14</v>
      </c>
      <c r="C23" s="43">
        <v>10</v>
      </c>
      <c r="D23" s="43">
        <f t="shared" si="24"/>
        <v>-233</v>
      </c>
      <c r="E23" s="43">
        <f t="shared" si="25"/>
        <v>-12</v>
      </c>
      <c r="F23" s="43">
        <v>12</v>
      </c>
      <c r="G23" s="43">
        <v>105</v>
      </c>
      <c r="H23" s="43">
        <v>24</v>
      </c>
      <c r="I23" s="43">
        <v>236</v>
      </c>
      <c r="J23" s="63">
        <f t="shared" si="3"/>
        <v>-10.086309331908661</v>
      </c>
      <c r="K23" s="63">
        <v>10.086309331908661</v>
      </c>
      <c r="L23" s="63">
        <v>20.172618663817321</v>
      </c>
      <c r="M23" s="43">
        <f t="shared" si="26"/>
        <v>-2</v>
      </c>
      <c r="N23" s="43">
        <f t="shared" si="28"/>
        <v>28</v>
      </c>
      <c r="O23" s="43">
        <v>643</v>
      </c>
      <c r="P23" s="43">
        <v>13</v>
      </c>
      <c r="Q23" s="43">
        <v>15</v>
      </c>
      <c r="R23" s="43">
        <f t="shared" si="27"/>
        <v>30</v>
      </c>
      <c r="S23" s="47">
        <v>745</v>
      </c>
      <c r="T23" s="47">
        <v>26</v>
      </c>
      <c r="U23" s="47">
        <v>4</v>
      </c>
      <c r="V23" s="54">
        <v>-1.6810515553181062</v>
      </c>
    </row>
    <row r="24" spans="1:22" ht="15" customHeight="1" x14ac:dyDescent="0.2">
      <c r="A24" s="7" t="s">
        <v>14</v>
      </c>
      <c r="B24" s="45">
        <f t="shared" si="23"/>
        <v>3</v>
      </c>
      <c r="C24" s="45">
        <v>3</v>
      </c>
      <c r="D24" s="45">
        <f t="shared" si="24"/>
        <v>-55</v>
      </c>
      <c r="E24" s="40">
        <f t="shared" si="25"/>
        <v>-6</v>
      </c>
      <c r="F24" s="45">
        <v>5</v>
      </c>
      <c r="G24" s="45">
        <v>43</v>
      </c>
      <c r="H24" s="45">
        <v>11</v>
      </c>
      <c r="I24" s="46">
        <v>76</v>
      </c>
      <c r="J24" s="73">
        <f t="shared" si="3"/>
        <v>-15.318113144200101</v>
      </c>
      <c r="K24" s="73">
        <v>12.765094286833417</v>
      </c>
      <c r="L24" s="73">
        <v>28.083207431033518</v>
      </c>
      <c r="M24" s="40">
        <f t="shared" si="26"/>
        <v>9</v>
      </c>
      <c r="N24" s="45">
        <f t="shared" si="28"/>
        <v>13</v>
      </c>
      <c r="O24" s="45">
        <v>133</v>
      </c>
      <c r="P24" s="45">
        <v>7</v>
      </c>
      <c r="Q24" s="45">
        <v>6</v>
      </c>
      <c r="R24" s="45">
        <f t="shared" si="27"/>
        <v>4</v>
      </c>
      <c r="S24" s="45">
        <v>155</v>
      </c>
      <c r="T24" s="45">
        <v>2</v>
      </c>
      <c r="U24" s="45">
        <v>2</v>
      </c>
      <c r="V24" s="51">
        <v>22.97716971630015</v>
      </c>
    </row>
    <row r="25" spans="1:22" ht="15" customHeight="1" x14ac:dyDescent="0.2">
      <c r="A25" s="5" t="s">
        <v>13</v>
      </c>
      <c r="B25" s="40">
        <f t="shared" si="23"/>
        <v>-2</v>
      </c>
      <c r="C25" s="40">
        <v>6</v>
      </c>
      <c r="D25" s="40">
        <f t="shared" si="24"/>
        <v>-47</v>
      </c>
      <c r="E25" s="40">
        <f t="shared" si="25"/>
        <v>1</v>
      </c>
      <c r="F25" s="40">
        <v>1</v>
      </c>
      <c r="G25" s="40">
        <v>3</v>
      </c>
      <c r="H25" s="40">
        <v>0</v>
      </c>
      <c r="I25" s="40">
        <v>28</v>
      </c>
      <c r="J25" s="61">
        <f t="shared" si="3"/>
        <v>10.113044441981602</v>
      </c>
      <c r="K25" s="61">
        <v>10.113044441981602</v>
      </c>
      <c r="L25" s="61">
        <v>0</v>
      </c>
      <c r="M25" s="40">
        <f t="shared" si="26"/>
        <v>-3</v>
      </c>
      <c r="N25" s="40">
        <f t="shared" si="28"/>
        <v>0</v>
      </c>
      <c r="O25" s="40">
        <v>21</v>
      </c>
      <c r="P25" s="40">
        <v>0</v>
      </c>
      <c r="Q25" s="40">
        <v>0</v>
      </c>
      <c r="R25" s="40">
        <f t="shared" si="27"/>
        <v>3</v>
      </c>
      <c r="S25" s="41">
        <v>43</v>
      </c>
      <c r="T25" s="41">
        <v>1</v>
      </c>
      <c r="U25" s="41">
        <v>2</v>
      </c>
      <c r="V25" s="52">
        <v>-30.339133325944807</v>
      </c>
    </row>
    <row r="26" spans="1:22" ht="15" customHeight="1" x14ac:dyDescent="0.2">
      <c r="A26" s="3" t="s">
        <v>12</v>
      </c>
      <c r="B26" s="42">
        <f t="shared" si="23"/>
        <v>-3</v>
      </c>
      <c r="C26" s="42">
        <v>6</v>
      </c>
      <c r="D26" s="42">
        <f t="shared" si="24"/>
        <v>-87</v>
      </c>
      <c r="E26" s="42">
        <f t="shared" si="25"/>
        <v>-2</v>
      </c>
      <c r="F26" s="42">
        <v>0</v>
      </c>
      <c r="G26" s="42">
        <v>11</v>
      </c>
      <c r="H26" s="42">
        <v>2</v>
      </c>
      <c r="I26" s="42">
        <v>55</v>
      </c>
      <c r="J26" s="62">
        <f t="shared" si="3"/>
        <v>-9.027502967946182</v>
      </c>
      <c r="K26" s="62">
        <v>0</v>
      </c>
      <c r="L26" s="62">
        <v>9.027502967946182</v>
      </c>
      <c r="M26" s="42">
        <f t="shared" si="26"/>
        <v>-1</v>
      </c>
      <c r="N26" s="42">
        <f t="shared" si="28"/>
        <v>3</v>
      </c>
      <c r="O26" s="42">
        <v>65</v>
      </c>
      <c r="P26" s="42">
        <v>1</v>
      </c>
      <c r="Q26" s="42">
        <v>2</v>
      </c>
      <c r="R26" s="42">
        <f t="shared" si="27"/>
        <v>4</v>
      </c>
      <c r="S26" s="42">
        <v>108</v>
      </c>
      <c r="T26" s="42">
        <v>3</v>
      </c>
      <c r="U26" s="42">
        <v>1</v>
      </c>
      <c r="V26" s="49">
        <v>-4.5137514839730937</v>
      </c>
    </row>
    <row r="27" spans="1:22" ht="15" customHeight="1" x14ac:dyDescent="0.2">
      <c r="A27" s="1" t="s">
        <v>11</v>
      </c>
      <c r="B27" s="43">
        <f t="shared" si="23"/>
        <v>-5</v>
      </c>
      <c r="C27" s="43">
        <v>8</v>
      </c>
      <c r="D27" s="43">
        <f t="shared" si="24"/>
        <v>-166</v>
      </c>
      <c r="E27" s="43">
        <f t="shared" si="25"/>
        <v>-11</v>
      </c>
      <c r="F27" s="43">
        <v>1</v>
      </c>
      <c r="G27" s="43">
        <v>30</v>
      </c>
      <c r="H27" s="43">
        <v>12</v>
      </c>
      <c r="I27" s="43">
        <v>121</v>
      </c>
      <c r="J27" s="63">
        <f t="shared" si="3"/>
        <v>-19.398384353741495</v>
      </c>
      <c r="K27" s="63">
        <v>1.7634894867037723</v>
      </c>
      <c r="L27" s="63">
        <v>21.161873840445267</v>
      </c>
      <c r="M27" s="43">
        <f t="shared" si="26"/>
        <v>6</v>
      </c>
      <c r="N27" s="43">
        <f t="shared" si="28"/>
        <v>9</v>
      </c>
      <c r="O27" s="47">
        <v>133</v>
      </c>
      <c r="P27" s="47">
        <v>1</v>
      </c>
      <c r="Q27" s="47">
        <v>8</v>
      </c>
      <c r="R27" s="47">
        <f t="shared" si="27"/>
        <v>3</v>
      </c>
      <c r="S27" s="47">
        <v>208</v>
      </c>
      <c r="T27" s="47">
        <v>1</v>
      </c>
      <c r="U27" s="47">
        <v>2</v>
      </c>
      <c r="V27" s="54">
        <v>10.580936920222637</v>
      </c>
    </row>
    <row r="28" spans="1:22" ht="15" customHeight="1" x14ac:dyDescent="0.2">
      <c r="A28" s="5" t="s">
        <v>10</v>
      </c>
      <c r="B28" s="40">
        <f t="shared" si="23"/>
        <v>-3</v>
      </c>
      <c r="C28" s="40">
        <v>-3</v>
      </c>
      <c r="D28" s="40">
        <f t="shared" si="24"/>
        <v>-53</v>
      </c>
      <c r="E28" s="40">
        <f t="shared" si="25"/>
        <v>-5</v>
      </c>
      <c r="F28" s="40">
        <v>0</v>
      </c>
      <c r="G28" s="40">
        <v>10</v>
      </c>
      <c r="H28" s="40">
        <v>5</v>
      </c>
      <c r="I28" s="40">
        <v>50</v>
      </c>
      <c r="J28" s="61">
        <f t="shared" si="3"/>
        <v>-23.26975059927577</v>
      </c>
      <c r="K28" s="61">
        <v>0</v>
      </c>
      <c r="L28" s="61">
        <v>23.26975059927577</v>
      </c>
      <c r="M28" s="40">
        <f t="shared" si="26"/>
        <v>2</v>
      </c>
      <c r="N28" s="40">
        <f t="shared" si="28"/>
        <v>4</v>
      </c>
      <c r="O28" s="40">
        <v>53</v>
      </c>
      <c r="P28" s="40">
        <v>2</v>
      </c>
      <c r="Q28" s="40">
        <v>2</v>
      </c>
      <c r="R28" s="40">
        <f t="shared" si="27"/>
        <v>2</v>
      </c>
      <c r="S28" s="40">
        <v>66</v>
      </c>
      <c r="T28" s="40">
        <v>1</v>
      </c>
      <c r="U28" s="40">
        <v>1</v>
      </c>
      <c r="V28" s="48">
        <v>9.3079002397103068</v>
      </c>
    </row>
    <row r="29" spans="1:22" ht="15" customHeight="1" x14ac:dyDescent="0.2">
      <c r="A29" s="3" t="s">
        <v>9</v>
      </c>
      <c r="B29" s="42">
        <f t="shared" si="23"/>
        <v>1</v>
      </c>
      <c r="C29" s="42">
        <v>8</v>
      </c>
      <c r="D29" s="42">
        <f t="shared" si="24"/>
        <v>-52</v>
      </c>
      <c r="E29" s="42">
        <f>F29-H29</f>
        <v>-7</v>
      </c>
      <c r="F29" s="42">
        <v>2</v>
      </c>
      <c r="G29" s="42">
        <v>70</v>
      </c>
      <c r="H29" s="42">
        <v>9</v>
      </c>
      <c r="I29" s="42">
        <v>139</v>
      </c>
      <c r="J29" s="62">
        <f t="shared" si="3"/>
        <v>-12.000263019463443</v>
      </c>
      <c r="K29" s="62">
        <v>3.4286465769895544</v>
      </c>
      <c r="L29" s="62">
        <v>15.428909596452996</v>
      </c>
      <c r="M29" s="42">
        <f t="shared" si="26"/>
        <v>8</v>
      </c>
      <c r="N29" s="42">
        <f t="shared" si="28"/>
        <v>21</v>
      </c>
      <c r="O29" s="42">
        <v>226</v>
      </c>
      <c r="P29" s="42">
        <v>8</v>
      </c>
      <c r="Q29" s="42">
        <v>13</v>
      </c>
      <c r="R29" s="42">
        <f t="shared" si="27"/>
        <v>13</v>
      </c>
      <c r="S29" s="42">
        <v>209</v>
      </c>
      <c r="T29" s="42">
        <v>2</v>
      </c>
      <c r="U29" s="42">
        <v>11</v>
      </c>
      <c r="V29" s="49">
        <v>13.714586307958214</v>
      </c>
    </row>
    <row r="30" spans="1:22" ht="15" customHeight="1" x14ac:dyDescent="0.2">
      <c r="A30" s="3" t="s">
        <v>8</v>
      </c>
      <c r="B30" s="42">
        <f t="shared" si="23"/>
        <v>0</v>
      </c>
      <c r="C30" s="42">
        <v>12</v>
      </c>
      <c r="D30" s="42">
        <f t="shared" si="24"/>
        <v>-95</v>
      </c>
      <c r="E30" s="42">
        <f t="shared" si="25"/>
        <v>-4</v>
      </c>
      <c r="F30" s="42">
        <v>7</v>
      </c>
      <c r="G30" s="42">
        <v>58</v>
      </c>
      <c r="H30" s="42">
        <v>11</v>
      </c>
      <c r="I30" s="42">
        <v>113</v>
      </c>
      <c r="J30" s="62">
        <f t="shared" si="3"/>
        <v>-6.9099996213698827</v>
      </c>
      <c r="K30" s="62">
        <v>12.092499337397298</v>
      </c>
      <c r="L30" s="62">
        <v>19.00249895876718</v>
      </c>
      <c r="M30" s="42">
        <f t="shared" si="26"/>
        <v>4</v>
      </c>
      <c r="N30" s="42">
        <f t="shared" si="28"/>
        <v>16</v>
      </c>
      <c r="O30" s="42">
        <v>172</v>
      </c>
      <c r="P30" s="42">
        <v>7</v>
      </c>
      <c r="Q30" s="42">
        <v>9</v>
      </c>
      <c r="R30" s="42">
        <f t="shared" si="27"/>
        <v>12</v>
      </c>
      <c r="S30" s="42">
        <v>212</v>
      </c>
      <c r="T30" s="42">
        <v>6</v>
      </c>
      <c r="U30" s="42">
        <v>6</v>
      </c>
      <c r="V30" s="49">
        <v>6.9099996213698844</v>
      </c>
    </row>
    <row r="31" spans="1:22" ht="15" customHeight="1" x14ac:dyDescent="0.2">
      <c r="A31" s="1" t="s">
        <v>7</v>
      </c>
      <c r="B31" s="43">
        <f t="shared" si="23"/>
        <v>-5</v>
      </c>
      <c r="C31" s="43">
        <v>14</v>
      </c>
      <c r="D31" s="43">
        <f t="shared" si="24"/>
        <v>-55</v>
      </c>
      <c r="E31" s="43">
        <f t="shared" si="25"/>
        <v>-4</v>
      </c>
      <c r="F31" s="43">
        <v>4</v>
      </c>
      <c r="G31" s="43">
        <v>46</v>
      </c>
      <c r="H31" s="43">
        <v>8</v>
      </c>
      <c r="I31" s="43">
        <v>110</v>
      </c>
      <c r="J31" s="63">
        <f t="shared" si="3"/>
        <v>-7.7420723300456036</v>
      </c>
      <c r="K31" s="63">
        <v>7.7420723300456036</v>
      </c>
      <c r="L31" s="63">
        <v>15.484144660091207</v>
      </c>
      <c r="M31" s="43">
        <f t="shared" si="26"/>
        <v>-1</v>
      </c>
      <c r="N31" s="43">
        <f t="shared" si="28"/>
        <v>8</v>
      </c>
      <c r="O31" s="43">
        <v>185</v>
      </c>
      <c r="P31" s="43">
        <v>5</v>
      </c>
      <c r="Q31" s="43">
        <v>3</v>
      </c>
      <c r="R31" s="43">
        <f t="shared" si="27"/>
        <v>9</v>
      </c>
      <c r="S31" s="43">
        <v>176</v>
      </c>
      <c r="T31" s="43">
        <v>2</v>
      </c>
      <c r="U31" s="43">
        <v>7</v>
      </c>
      <c r="V31" s="53">
        <v>-1.935518082511404</v>
      </c>
    </row>
    <row r="32" spans="1:22" ht="15" customHeight="1" x14ac:dyDescent="0.2">
      <c r="A32" s="5" t="s">
        <v>6</v>
      </c>
      <c r="B32" s="40">
        <f t="shared" si="23"/>
        <v>3</v>
      </c>
      <c r="C32" s="40">
        <v>-6</v>
      </c>
      <c r="D32" s="40">
        <f t="shared" si="24"/>
        <v>9</v>
      </c>
      <c r="E32" s="40">
        <f t="shared" si="25"/>
        <v>4</v>
      </c>
      <c r="F32" s="40">
        <v>4</v>
      </c>
      <c r="G32" s="40">
        <v>20</v>
      </c>
      <c r="H32" s="40">
        <v>0</v>
      </c>
      <c r="I32" s="40">
        <v>14</v>
      </c>
      <c r="J32" s="61">
        <f t="shared" si="3"/>
        <v>31.563472846765819</v>
      </c>
      <c r="K32" s="61">
        <v>31.563472846765819</v>
      </c>
      <c r="L32" s="61">
        <v>0</v>
      </c>
      <c r="M32" s="40">
        <f t="shared" si="26"/>
        <v>-1</v>
      </c>
      <c r="N32" s="40">
        <f t="shared" si="28"/>
        <v>4</v>
      </c>
      <c r="O32" s="41">
        <v>84</v>
      </c>
      <c r="P32" s="41">
        <v>1</v>
      </c>
      <c r="Q32" s="41">
        <v>3</v>
      </c>
      <c r="R32" s="41">
        <f t="shared" si="27"/>
        <v>5</v>
      </c>
      <c r="S32" s="41">
        <v>81</v>
      </c>
      <c r="T32" s="41">
        <v>2</v>
      </c>
      <c r="U32" s="41">
        <v>3</v>
      </c>
      <c r="V32" s="52">
        <v>-7.8908682116914619</v>
      </c>
    </row>
    <row r="33" spans="1:22" ht="15" customHeight="1" x14ac:dyDescent="0.2">
      <c r="A33" s="3" t="s">
        <v>5</v>
      </c>
      <c r="B33" s="42">
        <f t="shared" si="23"/>
        <v>-25</v>
      </c>
      <c r="C33" s="42">
        <v>-18</v>
      </c>
      <c r="D33" s="42">
        <f t="shared" si="24"/>
        <v>-178</v>
      </c>
      <c r="E33" s="42">
        <f t="shared" si="25"/>
        <v>-16</v>
      </c>
      <c r="F33" s="42">
        <v>1</v>
      </c>
      <c r="G33" s="42">
        <v>31</v>
      </c>
      <c r="H33" s="42">
        <v>17</v>
      </c>
      <c r="I33" s="42">
        <v>129</v>
      </c>
      <c r="J33" s="62">
        <f t="shared" si="3"/>
        <v>-29.073240670675855</v>
      </c>
      <c r="K33" s="62">
        <v>1.8170775419172407</v>
      </c>
      <c r="L33" s="62">
        <v>30.890318212593094</v>
      </c>
      <c r="M33" s="42">
        <f t="shared" si="26"/>
        <v>-9</v>
      </c>
      <c r="N33" s="42">
        <f t="shared" si="28"/>
        <v>7</v>
      </c>
      <c r="O33" s="42">
        <v>152</v>
      </c>
      <c r="P33" s="42">
        <v>4</v>
      </c>
      <c r="Q33" s="42">
        <v>3</v>
      </c>
      <c r="R33" s="42">
        <f t="shared" si="27"/>
        <v>16</v>
      </c>
      <c r="S33" s="42">
        <v>232</v>
      </c>
      <c r="T33" s="42">
        <v>8</v>
      </c>
      <c r="U33" s="42">
        <v>8</v>
      </c>
      <c r="V33" s="49">
        <v>-16.353697877255165</v>
      </c>
    </row>
    <row r="34" spans="1:22" ht="15" customHeight="1" x14ac:dyDescent="0.2">
      <c r="A34" s="3" t="s">
        <v>4</v>
      </c>
      <c r="B34" s="42">
        <f t="shared" si="23"/>
        <v>-3</v>
      </c>
      <c r="C34" s="42">
        <v>15</v>
      </c>
      <c r="D34" s="42">
        <f t="shared" si="24"/>
        <v>-57</v>
      </c>
      <c r="E34" s="42">
        <f t="shared" si="25"/>
        <v>-2</v>
      </c>
      <c r="F34" s="42">
        <v>3</v>
      </c>
      <c r="G34" s="42">
        <v>27</v>
      </c>
      <c r="H34" s="42">
        <v>5</v>
      </c>
      <c r="I34" s="42">
        <v>86</v>
      </c>
      <c r="J34" s="62">
        <f t="shared" si="3"/>
        <v>-5.3567759546802094</v>
      </c>
      <c r="K34" s="62">
        <v>8.0351639320203105</v>
      </c>
      <c r="L34" s="62">
        <v>13.39193988670052</v>
      </c>
      <c r="M34" s="42">
        <f t="shared" si="26"/>
        <v>-1</v>
      </c>
      <c r="N34" s="42">
        <f t="shared" si="28"/>
        <v>6</v>
      </c>
      <c r="O34" s="42">
        <v>133</v>
      </c>
      <c r="P34" s="42">
        <v>1</v>
      </c>
      <c r="Q34" s="42">
        <v>5</v>
      </c>
      <c r="R34" s="42">
        <f t="shared" si="27"/>
        <v>7</v>
      </c>
      <c r="S34" s="42">
        <v>131</v>
      </c>
      <c r="T34" s="42">
        <v>4</v>
      </c>
      <c r="U34" s="42">
        <v>3</v>
      </c>
      <c r="V34" s="49">
        <v>-2.6783879773401083</v>
      </c>
    </row>
    <row r="35" spans="1:22" ht="15" customHeight="1" x14ac:dyDescent="0.2">
      <c r="A35" s="1" t="s">
        <v>3</v>
      </c>
      <c r="B35" s="43">
        <f t="shared" si="23"/>
        <v>-6</v>
      </c>
      <c r="C35" s="43">
        <v>-5</v>
      </c>
      <c r="D35" s="43">
        <f t="shared" si="24"/>
        <v>-38</v>
      </c>
      <c r="E35" s="43">
        <f t="shared" si="25"/>
        <v>-9</v>
      </c>
      <c r="F35" s="43">
        <v>2</v>
      </c>
      <c r="G35" s="43">
        <v>26</v>
      </c>
      <c r="H35" s="43">
        <v>11</v>
      </c>
      <c r="I35" s="43">
        <v>73</v>
      </c>
      <c r="J35" s="63">
        <f t="shared" si="3"/>
        <v>-23.501888736263734</v>
      </c>
      <c r="K35" s="63">
        <v>5.2226419413919407</v>
      </c>
      <c r="L35" s="63">
        <v>28.724530677655675</v>
      </c>
      <c r="M35" s="43">
        <f>N35-R35</f>
        <v>3</v>
      </c>
      <c r="N35" s="43">
        <f t="shared" si="28"/>
        <v>11</v>
      </c>
      <c r="O35" s="47">
        <v>130</v>
      </c>
      <c r="P35" s="47">
        <v>5</v>
      </c>
      <c r="Q35" s="47">
        <v>6</v>
      </c>
      <c r="R35" s="47">
        <f t="shared" si="27"/>
        <v>8</v>
      </c>
      <c r="S35" s="47">
        <v>121</v>
      </c>
      <c r="T35" s="47">
        <v>3</v>
      </c>
      <c r="U35" s="47">
        <v>5</v>
      </c>
      <c r="V35" s="54">
        <v>7.8339629120879124</v>
      </c>
    </row>
    <row r="36" spans="1:22" ht="15" customHeight="1" x14ac:dyDescent="0.2">
      <c r="A36" s="5" t="s">
        <v>2</v>
      </c>
      <c r="B36" s="40">
        <f t="shared" si="23"/>
        <v>-5</v>
      </c>
      <c r="C36" s="40">
        <v>4</v>
      </c>
      <c r="D36" s="40">
        <f t="shared" si="24"/>
        <v>-52</v>
      </c>
      <c r="E36" s="40">
        <f t="shared" si="25"/>
        <v>-4</v>
      </c>
      <c r="F36" s="40">
        <v>1</v>
      </c>
      <c r="G36" s="40">
        <v>5</v>
      </c>
      <c r="H36" s="40">
        <v>5</v>
      </c>
      <c r="I36" s="40">
        <v>47</v>
      </c>
      <c r="J36" s="61">
        <f t="shared" si="3"/>
        <v>-27.228646027601645</v>
      </c>
      <c r="K36" s="61">
        <v>6.8071615069004094</v>
      </c>
      <c r="L36" s="61">
        <v>34.035807534502055</v>
      </c>
      <c r="M36" s="40">
        <f t="shared" si="26"/>
        <v>-1</v>
      </c>
      <c r="N36" s="40">
        <f t="shared" si="28"/>
        <v>0</v>
      </c>
      <c r="O36" s="40">
        <v>42</v>
      </c>
      <c r="P36" s="40">
        <v>0</v>
      </c>
      <c r="Q36" s="40">
        <v>0</v>
      </c>
      <c r="R36" s="40">
        <f t="shared" si="27"/>
        <v>1</v>
      </c>
      <c r="S36" s="40">
        <v>52</v>
      </c>
      <c r="T36" s="40">
        <v>0</v>
      </c>
      <c r="U36" s="40">
        <v>1</v>
      </c>
      <c r="V36" s="48">
        <v>-6.8071615069004094</v>
      </c>
    </row>
    <row r="37" spans="1:22" ht="15" customHeight="1" x14ac:dyDescent="0.2">
      <c r="A37" s="3" t="s">
        <v>1</v>
      </c>
      <c r="B37" s="42">
        <f t="shared" si="23"/>
        <v>-2</v>
      </c>
      <c r="C37" s="42">
        <v>-3</v>
      </c>
      <c r="D37" s="42">
        <f t="shared" si="24"/>
        <v>-25</v>
      </c>
      <c r="E37" s="42">
        <f t="shared" si="25"/>
        <v>-4</v>
      </c>
      <c r="F37" s="42">
        <v>0</v>
      </c>
      <c r="G37" s="42">
        <v>4</v>
      </c>
      <c r="H37" s="42">
        <v>4</v>
      </c>
      <c r="I37" s="42">
        <v>29</v>
      </c>
      <c r="J37" s="62">
        <f t="shared" si="3"/>
        <v>-40.673055493648313</v>
      </c>
      <c r="K37" s="62">
        <v>0</v>
      </c>
      <c r="L37" s="62">
        <v>40.673055493648313</v>
      </c>
      <c r="M37" s="42">
        <f t="shared" si="26"/>
        <v>2</v>
      </c>
      <c r="N37" s="42">
        <f t="shared" si="28"/>
        <v>3</v>
      </c>
      <c r="O37" s="42">
        <v>52</v>
      </c>
      <c r="P37" s="42">
        <v>1</v>
      </c>
      <c r="Q37" s="42">
        <v>2</v>
      </c>
      <c r="R37" s="42">
        <f t="shared" si="27"/>
        <v>1</v>
      </c>
      <c r="S37" s="42">
        <v>52</v>
      </c>
      <c r="T37" s="42">
        <v>0</v>
      </c>
      <c r="U37" s="42">
        <v>1</v>
      </c>
      <c r="V37" s="49">
        <v>20.33652774682416</v>
      </c>
    </row>
    <row r="38" spans="1:22" ht="15" customHeight="1" x14ac:dyDescent="0.2">
      <c r="A38" s="1" t="s">
        <v>0</v>
      </c>
      <c r="B38" s="43">
        <f t="shared" si="23"/>
        <v>-4</v>
      </c>
      <c r="C38" s="43">
        <v>-5</v>
      </c>
      <c r="D38" s="43">
        <f t="shared" si="24"/>
        <v>-40</v>
      </c>
      <c r="E38" s="43">
        <f t="shared" si="25"/>
        <v>-1</v>
      </c>
      <c r="F38" s="43">
        <v>0</v>
      </c>
      <c r="G38" s="43">
        <v>1</v>
      </c>
      <c r="H38" s="43">
        <v>1</v>
      </c>
      <c r="I38" s="43">
        <v>29</v>
      </c>
      <c r="J38" s="63">
        <f t="shared" si="3"/>
        <v>-10.991327390990122</v>
      </c>
      <c r="K38" s="63">
        <v>0</v>
      </c>
      <c r="L38" s="63">
        <v>10.991327390990122</v>
      </c>
      <c r="M38" s="43">
        <f t="shared" si="26"/>
        <v>-3</v>
      </c>
      <c r="N38" s="43">
        <f t="shared" si="28"/>
        <v>0</v>
      </c>
      <c r="O38" s="43">
        <v>26</v>
      </c>
      <c r="P38" s="43">
        <v>0</v>
      </c>
      <c r="Q38" s="43">
        <v>0</v>
      </c>
      <c r="R38" s="43">
        <f t="shared" si="27"/>
        <v>3</v>
      </c>
      <c r="S38" s="43">
        <v>38</v>
      </c>
      <c r="T38" s="43">
        <v>2</v>
      </c>
      <c r="U38" s="43">
        <v>1</v>
      </c>
      <c r="V38" s="53">
        <v>-32.973982172970366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-317</v>
      </c>
      <c r="C9" s="34">
        <f t="shared" si="0"/>
        <v>7</v>
      </c>
      <c r="D9" s="34">
        <f t="shared" si="0"/>
        <v>-2956</v>
      </c>
      <c r="E9" s="34">
        <f t="shared" si="0"/>
        <v>-239</v>
      </c>
      <c r="F9" s="34">
        <f t="shared" si="0"/>
        <v>137</v>
      </c>
      <c r="G9" s="34">
        <f t="shared" si="0"/>
        <v>1783</v>
      </c>
      <c r="H9" s="34">
        <f t="shared" si="0"/>
        <v>376</v>
      </c>
      <c r="I9" s="34">
        <f t="shared" si="0"/>
        <v>4031</v>
      </c>
      <c r="J9" s="51">
        <f>K9-L9</f>
        <v>-10.925149171148938</v>
      </c>
      <c r="K9" s="51">
        <v>6.2625332068929067</v>
      </c>
      <c r="L9" s="51">
        <v>17.187682378041846</v>
      </c>
      <c r="M9" s="34">
        <f t="shared" ref="M9:U9" si="1">M10+M11</f>
        <v>-78</v>
      </c>
      <c r="N9" s="34">
        <f t="shared" si="1"/>
        <v>358</v>
      </c>
      <c r="O9" s="34">
        <f t="shared" si="1"/>
        <v>6787</v>
      </c>
      <c r="P9" s="34">
        <f t="shared" si="1"/>
        <v>199</v>
      </c>
      <c r="Q9" s="34">
        <f t="shared" si="1"/>
        <v>159</v>
      </c>
      <c r="R9" s="34">
        <f>R10+R11</f>
        <v>436</v>
      </c>
      <c r="S9" s="34">
        <f t="shared" si="1"/>
        <v>7495</v>
      </c>
      <c r="T9" s="34">
        <f t="shared" si="1"/>
        <v>277</v>
      </c>
      <c r="U9" s="34">
        <f t="shared" si="1"/>
        <v>159</v>
      </c>
      <c r="V9" s="51">
        <v>-3.5655298550193173</v>
      </c>
    </row>
    <row r="10" spans="1:22" ht="15" customHeight="1" x14ac:dyDescent="0.2">
      <c r="A10" s="6" t="s">
        <v>28</v>
      </c>
      <c r="B10" s="35">
        <f t="shared" ref="B10:I10" si="2">B20+B21+B22+B23</f>
        <v>-203</v>
      </c>
      <c r="C10" s="35">
        <f t="shared" si="2"/>
        <v>-1</v>
      </c>
      <c r="D10" s="35">
        <f t="shared" si="2"/>
        <v>-1753</v>
      </c>
      <c r="E10" s="35">
        <f t="shared" si="2"/>
        <v>-141</v>
      </c>
      <c r="F10" s="35">
        <f t="shared" si="2"/>
        <v>106</v>
      </c>
      <c r="G10" s="35">
        <f t="shared" si="2"/>
        <v>1404</v>
      </c>
      <c r="H10" s="35">
        <f t="shared" si="2"/>
        <v>247</v>
      </c>
      <c r="I10" s="35">
        <f t="shared" si="2"/>
        <v>2748</v>
      </c>
      <c r="J10" s="48">
        <f t="shared" ref="J10:J38" si="3">K10-L10</f>
        <v>-8.5832164221371414</v>
      </c>
      <c r="K10" s="48">
        <v>6.4526307854364342</v>
      </c>
      <c r="L10" s="48">
        <v>15.035847207573577</v>
      </c>
      <c r="M10" s="35">
        <f t="shared" ref="M10:U10" si="4">M20+M21+M22+M23</f>
        <v>-62</v>
      </c>
      <c r="N10" s="35">
        <f t="shared" si="4"/>
        <v>264</v>
      </c>
      <c r="O10" s="35">
        <f t="shared" si="4"/>
        <v>5128</v>
      </c>
      <c r="P10" s="35">
        <f t="shared" si="4"/>
        <v>163</v>
      </c>
      <c r="Q10" s="35">
        <f t="shared" si="4"/>
        <v>101</v>
      </c>
      <c r="R10" s="35">
        <f t="shared" si="4"/>
        <v>326</v>
      </c>
      <c r="S10" s="35">
        <f t="shared" si="4"/>
        <v>5537</v>
      </c>
      <c r="T10" s="35">
        <f t="shared" si="4"/>
        <v>228</v>
      </c>
      <c r="U10" s="35">
        <f t="shared" si="4"/>
        <v>98</v>
      </c>
      <c r="V10" s="48">
        <v>-3.7741802707269727</v>
      </c>
    </row>
    <row r="11" spans="1:22" ht="15" customHeight="1" x14ac:dyDescent="0.2">
      <c r="A11" s="2" t="s">
        <v>27</v>
      </c>
      <c r="B11" s="36">
        <f t="shared" ref="B11:I11" si="5">B12+B13+B14+B15+B16</f>
        <v>-114</v>
      </c>
      <c r="C11" s="36">
        <f t="shared" si="5"/>
        <v>8</v>
      </c>
      <c r="D11" s="36">
        <f t="shared" si="5"/>
        <v>-1203</v>
      </c>
      <c r="E11" s="36">
        <f t="shared" si="5"/>
        <v>-98</v>
      </c>
      <c r="F11" s="36">
        <f t="shared" si="5"/>
        <v>31</v>
      </c>
      <c r="G11" s="36">
        <f t="shared" si="5"/>
        <v>379</v>
      </c>
      <c r="H11" s="36">
        <f t="shared" si="5"/>
        <v>129</v>
      </c>
      <c r="I11" s="36">
        <f t="shared" si="5"/>
        <v>1283</v>
      </c>
      <c r="J11" s="53">
        <f t="shared" si="3"/>
        <v>-17.985864729402486</v>
      </c>
      <c r="K11" s="53">
        <v>5.6894061899130328</v>
      </c>
      <c r="L11" s="53">
        <v>23.675270919315519</v>
      </c>
      <c r="M11" s="36">
        <f t="shared" ref="M11:U11" si="6">M12+M13+M14+M15+M16</f>
        <v>-16</v>
      </c>
      <c r="N11" s="36">
        <f t="shared" si="6"/>
        <v>94</v>
      </c>
      <c r="O11" s="36">
        <f t="shared" si="6"/>
        <v>1659</v>
      </c>
      <c r="P11" s="36">
        <f t="shared" si="6"/>
        <v>36</v>
      </c>
      <c r="Q11" s="36">
        <f t="shared" si="6"/>
        <v>58</v>
      </c>
      <c r="R11" s="36">
        <f t="shared" si="6"/>
        <v>110</v>
      </c>
      <c r="S11" s="36">
        <f t="shared" si="6"/>
        <v>1958</v>
      </c>
      <c r="T11" s="36">
        <f t="shared" si="6"/>
        <v>49</v>
      </c>
      <c r="U11" s="36">
        <f t="shared" si="6"/>
        <v>61</v>
      </c>
      <c r="V11" s="53">
        <v>-2.9364677109228516</v>
      </c>
    </row>
    <row r="12" spans="1:22" ht="15" customHeight="1" x14ac:dyDescent="0.2">
      <c r="A12" s="6" t="s">
        <v>26</v>
      </c>
      <c r="B12" s="35">
        <f t="shared" ref="B12:I12" si="7">B24</f>
        <v>-3</v>
      </c>
      <c r="C12" s="35">
        <f t="shared" si="7"/>
        <v>6</v>
      </c>
      <c r="D12" s="35">
        <f t="shared" si="7"/>
        <v>-56</v>
      </c>
      <c r="E12" s="35">
        <f t="shared" si="7"/>
        <v>-6</v>
      </c>
      <c r="F12" s="35">
        <f t="shared" si="7"/>
        <v>2</v>
      </c>
      <c r="G12" s="35">
        <f t="shared" si="7"/>
        <v>38</v>
      </c>
      <c r="H12" s="35">
        <f t="shared" si="7"/>
        <v>8</v>
      </c>
      <c r="I12" s="35">
        <f t="shared" si="7"/>
        <v>83</v>
      </c>
      <c r="J12" s="48">
        <f t="shared" si="3"/>
        <v>-14.17952967989226</v>
      </c>
      <c r="K12" s="48">
        <v>4.7265098932974201</v>
      </c>
      <c r="L12" s="48">
        <v>18.90603957318968</v>
      </c>
      <c r="M12" s="35">
        <f t="shared" ref="M12:U12" si="8">M24</f>
        <v>3</v>
      </c>
      <c r="N12" s="35">
        <f t="shared" si="8"/>
        <v>7</v>
      </c>
      <c r="O12" s="35">
        <f t="shared" si="8"/>
        <v>147</v>
      </c>
      <c r="P12" s="35">
        <f t="shared" si="8"/>
        <v>2</v>
      </c>
      <c r="Q12" s="35">
        <f t="shared" si="8"/>
        <v>5</v>
      </c>
      <c r="R12" s="35">
        <f t="shared" si="8"/>
        <v>4</v>
      </c>
      <c r="S12" s="35">
        <f t="shared" si="8"/>
        <v>158</v>
      </c>
      <c r="T12" s="35">
        <f t="shared" si="8"/>
        <v>2</v>
      </c>
      <c r="U12" s="35">
        <f t="shared" si="8"/>
        <v>2</v>
      </c>
      <c r="V12" s="48">
        <v>7.0897648399461346</v>
      </c>
    </row>
    <row r="13" spans="1:22" ht="15" customHeight="1" x14ac:dyDescent="0.2">
      <c r="A13" s="4" t="s">
        <v>25</v>
      </c>
      <c r="B13" s="37">
        <f t="shared" ref="B13:I13" si="9">B25+B26+B27</f>
        <v>-28</v>
      </c>
      <c r="C13" s="37">
        <f t="shared" si="9"/>
        <v>6</v>
      </c>
      <c r="D13" s="37">
        <f t="shared" si="9"/>
        <v>-290</v>
      </c>
      <c r="E13" s="37">
        <f t="shared" si="9"/>
        <v>-24</v>
      </c>
      <c r="F13" s="37">
        <f t="shared" si="9"/>
        <v>2</v>
      </c>
      <c r="G13" s="37">
        <f t="shared" si="9"/>
        <v>61</v>
      </c>
      <c r="H13" s="37">
        <f t="shared" si="9"/>
        <v>26</v>
      </c>
      <c r="I13" s="37">
        <f t="shared" si="9"/>
        <v>248</v>
      </c>
      <c r="J13" s="49">
        <f t="shared" si="3"/>
        <v>-24.312802522314492</v>
      </c>
      <c r="K13" s="49">
        <v>2.0260668768595407</v>
      </c>
      <c r="L13" s="49">
        <v>26.338869399174033</v>
      </c>
      <c r="M13" s="37">
        <f t="shared" ref="M13:U13" si="10">M25+M26+M27</f>
        <v>-4</v>
      </c>
      <c r="N13" s="37">
        <f t="shared" si="10"/>
        <v>17</v>
      </c>
      <c r="O13" s="37">
        <f t="shared" si="10"/>
        <v>253</v>
      </c>
      <c r="P13" s="37">
        <f t="shared" si="10"/>
        <v>4</v>
      </c>
      <c r="Q13" s="37">
        <f t="shared" si="10"/>
        <v>13</v>
      </c>
      <c r="R13" s="37">
        <f t="shared" si="10"/>
        <v>21</v>
      </c>
      <c r="S13" s="37">
        <f t="shared" si="10"/>
        <v>356</v>
      </c>
      <c r="T13" s="37">
        <f t="shared" si="10"/>
        <v>12</v>
      </c>
      <c r="U13" s="37">
        <f t="shared" si="10"/>
        <v>9</v>
      </c>
      <c r="V13" s="49">
        <v>-4.0521337537190867</v>
      </c>
    </row>
    <row r="14" spans="1:22" ht="15" customHeight="1" x14ac:dyDescent="0.2">
      <c r="A14" s="4" t="s">
        <v>24</v>
      </c>
      <c r="B14" s="37">
        <f t="shared" ref="B14:I14" si="11">B28+B29+B30+B31</f>
        <v>-33</v>
      </c>
      <c r="C14" s="37">
        <f t="shared" si="11"/>
        <v>12</v>
      </c>
      <c r="D14" s="37">
        <f t="shared" si="11"/>
        <v>-384</v>
      </c>
      <c r="E14" s="37">
        <f t="shared" si="11"/>
        <v>-26</v>
      </c>
      <c r="F14" s="37">
        <f t="shared" si="11"/>
        <v>18</v>
      </c>
      <c r="G14" s="37">
        <f t="shared" si="11"/>
        <v>173</v>
      </c>
      <c r="H14" s="37">
        <f t="shared" si="11"/>
        <v>44</v>
      </c>
      <c r="I14" s="37">
        <f t="shared" si="11"/>
        <v>456</v>
      </c>
      <c r="J14" s="49">
        <f t="shared" si="3"/>
        <v>-12.478041802097465</v>
      </c>
      <c r="K14" s="49">
        <v>8.6386443245290181</v>
      </c>
      <c r="L14" s="49">
        <v>21.116686126626483</v>
      </c>
      <c r="M14" s="37">
        <f t="shared" ref="M14:U14" si="12">M28+M29+M30+M31</f>
        <v>-7</v>
      </c>
      <c r="N14" s="37">
        <f t="shared" si="12"/>
        <v>39</v>
      </c>
      <c r="O14" s="37">
        <f t="shared" si="12"/>
        <v>642</v>
      </c>
      <c r="P14" s="37">
        <f t="shared" si="12"/>
        <v>18</v>
      </c>
      <c r="Q14" s="37">
        <f t="shared" si="12"/>
        <v>21</v>
      </c>
      <c r="R14" s="37">
        <f t="shared" si="12"/>
        <v>46</v>
      </c>
      <c r="S14" s="37">
        <f t="shared" si="12"/>
        <v>743</v>
      </c>
      <c r="T14" s="37">
        <f t="shared" si="12"/>
        <v>24</v>
      </c>
      <c r="U14" s="37">
        <f t="shared" si="12"/>
        <v>22</v>
      </c>
      <c r="V14" s="49">
        <v>-3.3594727928723955</v>
      </c>
    </row>
    <row r="15" spans="1:22" ht="15" customHeight="1" x14ac:dyDescent="0.2">
      <c r="A15" s="4" t="s">
        <v>23</v>
      </c>
      <c r="B15" s="37">
        <f t="shared" ref="B15:I15" si="13">B32+B33+B34+B35</f>
        <v>-35</v>
      </c>
      <c r="C15" s="37">
        <f t="shared" si="13"/>
        <v>-15</v>
      </c>
      <c r="D15" s="37">
        <f t="shared" si="13"/>
        <v>-315</v>
      </c>
      <c r="E15" s="37">
        <f t="shared" si="13"/>
        <v>-32</v>
      </c>
      <c r="F15" s="37">
        <f t="shared" si="13"/>
        <v>9</v>
      </c>
      <c r="G15" s="37">
        <f t="shared" si="13"/>
        <v>84</v>
      </c>
      <c r="H15" s="37">
        <f t="shared" si="13"/>
        <v>41</v>
      </c>
      <c r="I15" s="37">
        <f t="shared" si="13"/>
        <v>363</v>
      </c>
      <c r="J15" s="49">
        <f t="shared" si="3"/>
        <v>-20.357369437453379</v>
      </c>
      <c r="K15" s="49">
        <v>5.7255101542837625</v>
      </c>
      <c r="L15" s="49">
        <v>26.082879591737139</v>
      </c>
      <c r="M15" s="37">
        <f t="shared" ref="M15:U15" si="14">M32+M33+M34+M35</f>
        <v>-3</v>
      </c>
      <c r="N15" s="37">
        <f t="shared" si="14"/>
        <v>28</v>
      </c>
      <c r="O15" s="37">
        <f t="shared" si="14"/>
        <v>518</v>
      </c>
      <c r="P15" s="37">
        <f t="shared" si="14"/>
        <v>10</v>
      </c>
      <c r="Q15" s="37">
        <f t="shared" si="14"/>
        <v>18</v>
      </c>
      <c r="R15" s="37">
        <f t="shared" si="14"/>
        <v>31</v>
      </c>
      <c r="S15" s="37">
        <f t="shared" si="14"/>
        <v>554</v>
      </c>
      <c r="T15" s="37">
        <f t="shared" si="14"/>
        <v>9</v>
      </c>
      <c r="U15" s="37">
        <f t="shared" si="14"/>
        <v>22</v>
      </c>
      <c r="V15" s="49">
        <v>-1.9085033847612571</v>
      </c>
    </row>
    <row r="16" spans="1:22" ht="15" customHeight="1" x14ac:dyDescent="0.2">
      <c r="A16" s="2" t="s">
        <v>22</v>
      </c>
      <c r="B16" s="36">
        <f t="shared" ref="B16:I16" si="15">B36+B37+B38</f>
        <v>-15</v>
      </c>
      <c r="C16" s="36">
        <f t="shared" si="15"/>
        <v>-1</v>
      </c>
      <c r="D16" s="36">
        <f t="shared" si="15"/>
        <v>-158</v>
      </c>
      <c r="E16" s="36">
        <f t="shared" si="15"/>
        <v>-10</v>
      </c>
      <c r="F16" s="36">
        <f t="shared" si="15"/>
        <v>0</v>
      </c>
      <c r="G16" s="36">
        <f t="shared" si="15"/>
        <v>23</v>
      </c>
      <c r="H16" s="36">
        <f t="shared" si="15"/>
        <v>10</v>
      </c>
      <c r="I16" s="36">
        <f t="shared" si="15"/>
        <v>133</v>
      </c>
      <c r="J16" s="53">
        <f t="shared" si="3"/>
        <v>-26.118441766608466</v>
      </c>
      <c r="K16" s="53">
        <v>0</v>
      </c>
      <c r="L16" s="53">
        <v>26.118441766608466</v>
      </c>
      <c r="M16" s="36">
        <f t="shared" ref="M16:U16" si="16">M36+M37+M38</f>
        <v>-5</v>
      </c>
      <c r="N16" s="36">
        <f t="shared" si="16"/>
        <v>3</v>
      </c>
      <c r="O16" s="36">
        <f t="shared" si="16"/>
        <v>99</v>
      </c>
      <c r="P16" s="36">
        <f t="shared" si="16"/>
        <v>2</v>
      </c>
      <c r="Q16" s="36">
        <f t="shared" si="16"/>
        <v>1</v>
      </c>
      <c r="R16" s="36">
        <f t="shared" si="16"/>
        <v>8</v>
      </c>
      <c r="S16" s="36">
        <f t="shared" si="16"/>
        <v>147</v>
      </c>
      <c r="T16" s="36">
        <f t="shared" si="16"/>
        <v>2</v>
      </c>
      <c r="U16" s="36">
        <f t="shared" si="16"/>
        <v>6</v>
      </c>
      <c r="V16" s="53">
        <v>-13.059220883304231</v>
      </c>
    </row>
    <row r="17" spans="1:22" ht="15" customHeight="1" x14ac:dyDescent="0.2">
      <c r="A17" s="6" t="s">
        <v>21</v>
      </c>
      <c r="B17" s="35">
        <f t="shared" ref="B17:I17" si="17">B12+B13+B20</f>
        <v>-124</v>
      </c>
      <c r="C17" s="35">
        <f t="shared" si="17"/>
        <v>22</v>
      </c>
      <c r="D17" s="35">
        <f t="shared" si="17"/>
        <v>-1097</v>
      </c>
      <c r="E17" s="35">
        <f t="shared" si="17"/>
        <v>-79</v>
      </c>
      <c r="F17" s="35">
        <f t="shared" si="17"/>
        <v>53</v>
      </c>
      <c r="G17" s="35">
        <f t="shared" si="17"/>
        <v>726</v>
      </c>
      <c r="H17" s="35">
        <f t="shared" si="17"/>
        <v>132</v>
      </c>
      <c r="I17" s="35">
        <f t="shared" si="17"/>
        <v>1505</v>
      </c>
      <c r="J17" s="48">
        <f t="shared" si="3"/>
        <v>-8.989755388864987</v>
      </c>
      <c r="K17" s="48">
        <v>6.0311017165803076</v>
      </c>
      <c r="L17" s="48">
        <v>15.020857105445295</v>
      </c>
      <c r="M17" s="35">
        <f t="shared" ref="M17:U17" si="18">M12+M13+M20</f>
        <v>-45</v>
      </c>
      <c r="N17" s="35">
        <f t="shared" si="18"/>
        <v>114</v>
      </c>
      <c r="O17" s="35">
        <f t="shared" si="18"/>
        <v>2276</v>
      </c>
      <c r="P17" s="35">
        <f t="shared" si="18"/>
        <v>77</v>
      </c>
      <c r="Q17" s="35">
        <f t="shared" si="18"/>
        <v>37</v>
      </c>
      <c r="R17" s="35">
        <f t="shared" si="18"/>
        <v>159</v>
      </c>
      <c r="S17" s="35">
        <f t="shared" si="18"/>
        <v>2594</v>
      </c>
      <c r="T17" s="35">
        <f t="shared" si="18"/>
        <v>117</v>
      </c>
      <c r="U17" s="35">
        <f t="shared" si="18"/>
        <v>42</v>
      </c>
      <c r="V17" s="48">
        <v>-5.1207467404927165</v>
      </c>
    </row>
    <row r="18" spans="1:22" ht="15" customHeight="1" x14ac:dyDescent="0.2">
      <c r="A18" s="4" t="s">
        <v>20</v>
      </c>
      <c r="B18" s="37">
        <f t="shared" ref="B18:I18" si="19">B14+B22</f>
        <v>-64</v>
      </c>
      <c r="C18" s="37">
        <f t="shared" si="19"/>
        <v>7</v>
      </c>
      <c r="D18" s="37">
        <f t="shared" si="19"/>
        <v>-759</v>
      </c>
      <c r="E18" s="37">
        <f t="shared" si="19"/>
        <v>-51</v>
      </c>
      <c r="F18" s="37">
        <f t="shared" si="19"/>
        <v>27</v>
      </c>
      <c r="G18" s="37">
        <f t="shared" si="19"/>
        <v>294</v>
      </c>
      <c r="H18" s="37">
        <f t="shared" si="19"/>
        <v>78</v>
      </c>
      <c r="I18" s="37">
        <f t="shared" si="19"/>
        <v>849</v>
      </c>
      <c r="J18" s="49">
        <f t="shared" si="3"/>
        <v>-12.961756030715497</v>
      </c>
      <c r="K18" s="49">
        <v>6.8621061339082043</v>
      </c>
      <c r="L18" s="49">
        <v>19.823862164623701</v>
      </c>
      <c r="M18" s="37">
        <f t="shared" ref="M18:U18" si="20">M14+M22</f>
        <v>-13</v>
      </c>
      <c r="N18" s="37">
        <f t="shared" si="20"/>
        <v>66</v>
      </c>
      <c r="O18" s="37">
        <f t="shared" si="20"/>
        <v>1230</v>
      </c>
      <c r="P18" s="37">
        <f t="shared" si="20"/>
        <v>30</v>
      </c>
      <c r="Q18" s="37">
        <f t="shared" si="20"/>
        <v>36</v>
      </c>
      <c r="R18" s="37">
        <f t="shared" si="20"/>
        <v>79</v>
      </c>
      <c r="S18" s="37">
        <f t="shared" si="20"/>
        <v>1434</v>
      </c>
      <c r="T18" s="37">
        <f t="shared" si="20"/>
        <v>41</v>
      </c>
      <c r="U18" s="37">
        <f t="shared" si="20"/>
        <v>38</v>
      </c>
      <c r="V18" s="49">
        <v>-3.3039770274372877</v>
      </c>
    </row>
    <row r="19" spans="1:22" ht="15" customHeight="1" x14ac:dyDescent="0.2">
      <c r="A19" s="2" t="s">
        <v>19</v>
      </c>
      <c r="B19" s="36">
        <f t="shared" ref="B19:I19" si="21">B15+B16+B21+B23</f>
        <v>-129</v>
      </c>
      <c r="C19" s="36">
        <f t="shared" si="21"/>
        <v>-22</v>
      </c>
      <c r="D19" s="36">
        <f t="shared" si="21"/>
        <v>-1100</v>
      </c>
      <c r="E19" s="36">
        <f t="shared" si="21"/>
        <v>-109</v>
      </c>
      <c r="F19" s="36">
        <f t="shared" si="21"/>
        <v>57</v>
      </c>
      <c r="G19" s="36">
        <f t="shared" si="21"/>
        <v>763</v>
      </c>
      <c r="H19" s="36">
        <f t="shared" si="21"/>
        <v>166</v>
      </c>
      <c r="I19" s="36">
        <f t="shared" si="21"/>
        <v>1677</v>
      </c>
      <c r="J19" s="53">
        <f t="shared" si="3"/>
        <v>-11.907754931010748</v>
      </c>
      <c r="K19" s="53">
        <v>6.2269911107120404</v>
      </c>
      <c r="L19" s="53">
        <v>18.134746041722789</v>
      </c>
      <c r="M19" s="36">
        <f t="shared" ref="M19:U19" si="22">M15+M16+M21+M23</f>
        <v>-20</v>
      </c>
      <c r="N19" s="36">
        <f t="shared" si="22"/>
        <v>178</v>
      </c>
      <c r="O19" s="36">
        <f t="shared" si="22"/>
        <v>3281</v>
      </c>
      <c r="P19" s="36">
        <f t="shared" si="22"/>
        <v>92</v>
      </c>
      <c r="Q19" s="36">
        <f t="shared" si="22"/>
        <v>86</v>
      </c>
      <c r="R19" s="36">
        <f t="shared" si="22"/>
        <v>198</v>
      </c>
      <c r="S19" s="36">
        <f t="shared" si="22"/>
        <v>3467</v>
      </c>
      <c r="T19" s="36">
        <f t="shared" si="22"/>
        <v>119</v>
      </c>
      <c r="U19" s="36">
        <f t="shared" si="22"/>
        <v>79</v>
      </c>
      <c r="V19" s="53">
        <v>-2.1849091616533478</v>
      </c>
    </row>
    <row r="20" spans="1:22" ht="15" customHeight="1" x14ac:dyDescent="0.2">
      <c r="A20" s="5" t="s">
        <v>18</v>
      </c>
      <c r="B20" s="40">
        <f>E20+M20</f>
        <v>-93</v>
      </c>
      <c r="C20" s="40">
        <v>10</v>
      </c>
      <c r="D20" s="40">
        <f>G20-I20+O20-S20</f>
        <v>-751</v>
      </c>
      <c r="E20" s="40">
        <f>F20-H20</f>
        <v>-49</v>
      </c>
      <c r="F20" s="40">
        <v>49</v>
      </c>
      <c r="G20" s="40">
        <v>627</v>
      </c>
      <c r="H20" s="40">
        <v>98</v>
      </c>
      <c r="I20" s="40">
        <v>1174</v>
      </c>
      <c r="J20" s="61">
        <f t="shared" si="3"/>
        <v>-6.6418151001861263</v>
      </c>
      <c r="K20" s="61">
        <v>6.6418151001861263</v>
      </c>
      <c r="L20" s="61">
        <v>13.283630200372253</v>
      </c>
      <c r="M20" s="40">
        <f>N20-R20</f>
        <v>-44</v>
      </c>
      <c r="N20" s="40">
        <f>SUM(P20:Q20)</f>
        <v>90</v>
      </c>
      <c r="O20" s="41">
        <v>1876</v>
      </c>
      <c r="P20" s="41">
        <v>71</v>
      </c>
      <c r="Q20" s="41">
        <v>19</v>
      </c>
      <c r="R20" s="41">
        <f>SUM(T20:U20)</f>
        <v>134</v>
      </c>
      <c r="S20" s="41">
        <v>2080</v>
      </c>
      <c r="T20" s="41">
        <v>103</v>
      </c>
      <c r="U20" s="41">
        <v>31</v>
      </c>
      <c r="V20" s="52">
        <v>-5.9640788654732564</v>
      </c>
    </row>
    <row r="21" spans="1:22" ht="15" customHeight="1" x14ac:dyDescent="0.2">
      <c r="A21" s="3" t="s">
        <v>17</v>
      </c>
      <c r="B21" s="42">
        <f t="shared" ref="B21:B38" si="23">E21+M21</f>
        <v>-63</v>
      </c>
      <c r="C21" s="42">
        <v>-35</v>
      </c>
      <c r="D21" s="42">
        <f t="shared" ref="D21:D38" si="24">G21-I21+O21-S21</f>
        <v>-426</v>
      </c>
      <c r="E21" s="42">
        <f t="shared" ref="E21:E38" si="25">F21-H21</f>
        <v>-49</v>
      </c>
      <c r="F21" s="42">
        <v>45</v>
      </c>
      <c r="G21" s="42">
        <v>570</v>
      </c>
      <c r="H21" s="42">
        <v>94</v>
      </c>
      <c r="I21" s="42">
        <v>959</v>
      </c>
      <c r="J21" s="62">
        <f t="shared" si="3"/>
        <v>-8.2799699263714608</v>
      </c>
      <c r="K21" s="62">
        <v>7.6040540140146078</v>
      </c>
      <c r="L21" s="62">
        <v>15.884023940386069</v>
      </c>
      <c r="M21" s="42">
        <f t="shared" ref="M21:M38" si="26">N21-R21</f>
        <v>-14</v>
      </c>
      <c r="N21" s="42">
        <f>SUM(P21:Q21)</f>
        <v>116</v>
      </c>
      <c r="O21" s="42">
        <v>2195</v>
      </c>
      <c r="P21" s="42">
        <v>73</v>
      </c>
      <c r="Q21" s="42">
        <v>43</v>
      </c>
      <c r="R21" s="42">
        <f t="shared" ref="R21:R38" si="27">SUM(T21:U21)</f>
        <v>130</v>
      </c>
      <c r="S21" s="42">
        <v>2232</v>
      </c>
      <c r="T21" s="42">
        <v>89</v>
      </c>
      <c r="U21" s="42">
        <v>41</v>
      </c>
      <c r="V21" s="49">
        <v>-2.3657056932489873</v>
      </c>
    </row>
    <row r="22" spans="1:22" ht="15" customHeight="1" x14ac:dyDescent="0.2">
      <c r="A22" s="3" t="s">
        <v>16</v>
      </c>
      <c r="B22" s="42">
        <f t="shared" si="23"/>
        <v>-31</v>
      </c>
      <c r="C22" s="42">
        <v>-5</v>
      </c>
      <c r="D22" s="42">
        <f t="shared" si="24"/>
        <v>-375</v>
      </c>
      <c r="E22" s="42">
        <f t="shared" si="25"/>
        <v>-25</v>
      </c>
      <c r="F22" s="42">
        <v>9</v>
      </c>
      <c r="G22" s="42">
        <v>121</v>
      </c>
      <c r="H22" s="42">
        <v>34</v>
      </c>
      <c r="I22" s="42">
        <v>393</v>
      </c>
      <c r="J22" s="62">
        <f t="shared" si="3"/>
        <v>-13.506272831151604</v>
      </c>
      <c r="K22" s="62">
        <v>4.8622582192145796</v>
      </c>
      <c r="L22" s="62">
        <v>18.368531050366183</v>
      </c>
      <c r="M22" s="42">
        <f t="shared" si="26"/>
        <v>-6</v>
      </c>
      <c r="N22" s="42">
        <f t="shared" ref="N22:N38" si="28">SUM(P22:Q22)</f>
        <v>27</v>
      </c>
      <c r="O22" s="42">
        <v>588</v>
      </c>
      <c r="P22" s="42">
        <v>12</v>
      </c>
      <c r="Q22" s="42">
        <v>15</v>
      </c>
      <c r="R22" s="42">
        <f t="shared" si="27"/>
        <v>33</v>
      </c>
      <c r="S22" s="42">
        <v>691</v>
      </c>
      <c r="T22" s="42">
        <v>17</v>
      </c>
      <c r="U22" s="42">
        <v>16</v>
      </c>
      <c r="V22" s="49">
        <v>-3.2415054794763876</v>
      </c>
    </row>
    <row r="23" spans="1:22" ht="15" customHeight="1" x14ac:dyDescent="0.2">
      <c r="A23" s="1" t="s">
        <v>15</v>
      </c>
      <c r="B23" s="43">
        <f t="shared" si="23"/>
        <v>-16</v>
      </c>
      <c r="C23" s="43">
        <v>29</v>
      </c>
      <c r="D23" s="43">
        <f t="shared" si="24"/>
        <v>-201</v>
      </c>
      <c r="E23" s="43">
        <f t="shared" si="25"/>
        <v>-18</v>
      </c>
      <c r="F23" s="43">
        <v>3</v>
      </c>
      <c r="G23" s="43">
        <v>86</v>
      </c>
      <c r="H23" s="43">
        <v>21</v>
      </c>
      <c r="I23" s="43">
        <v>222</v>
      </c>
      <c r="J23" s="63">
        <f t="shared" si="3"/>
        <v>-14.051311883517405</v>
      </c>
      <c r="K23" s="63">
        <v>2.3418853139195672</v>
      </c>
      <c r="L23" s="63">
        <v>16.393197197436972</v>
      </c>
      <c r="M23" s="43">
        <f t="shared" si="26"/>
        <v>2</v>
      </c>
      <c r="N23" s="43">
        <f t="shared" si="28"/>
        <v>31</v>
      </c>
      <c r="O23" s="43">
        <v>469</v>
      </c>
      <c r="P23" s="43">
        <v>7</v>
      </c>
      <c r="Q23" s="43">
        <v>24</v>
      </c>
      <c r="R23" s="43">
        <f t="shared" si="27"/>
        <v>29</v>
      </c>
      <c r="S23" s="47">
        <v>534</v>
      </c>
      <c r="T23" s="47">
        <v>19</v>
      </c>
      <c r="U23" s="47">
        <v>10</v>
      </c>
      <c r="V23" s="54">
        <v>1.5612568759463805</v>
      </c>
    </row>
    <row r="24" spans="1:22" ht="15" customHeight="1" x14ac:dyDescent="0.2">
      <c r="A24" s="7" t="s">
        <v>14</v>
      </c>
      <c r="B24" s="45">
        <f t="shared" si="23"/>
        <v>-3</v>
      </c>
      <c r="C24" s="45">
        <v>6</v>
      </c>
      <c r="D24" s="45">
        <f t="shared" si="24"/>
        <v>-56</v>
      </c>
      <c r="E24" s="40">
        <f t="shared" si="25"/>
        <v>-6</v>
      </c>
      <c r="F24" s="45">
        <v>2</v>
      </c>
      <c r="G24" s="45">
        <v>38</v>
      </c>
      <c r="H24" s="45">
        <v>8</v>
      </c>
      <c r="I24" s="46">
        <v>83</v>
      </c>
      <c r="J24" s="73">
        <f t="shared" si="3"/>
        <v>-14.17952967989226</v>
      </c>
      <c r="K24" s="73">
        <v>4.7265098932974201</v>
      </c>
      <c r="L24" s="73">
        <v>18.90603957318968</v>
      </c>
      <c r="M24" s="40">
        <f t="shared" si="26"/>
        <v>3</v>
      </c>
      <c r="N24" s="45">
        <f t="shared" si="28"/>
        <v>7</v>
      </c>
      <c r="O24" s="45">
        <v>147</v>
      </c>
      <c r="P24" s="45">
        <v>2</v>
      </c>
      <c r="Q24" s="45">
        <v>5</v>
      </c>
      <c r="R24" s="45">
        <f t="shared" si="27"/>
        <v>4</v>
      </c>
      <c r="S24" s="45">
        <v>158</v>
      </c>
      <c r="T24" s="45">
        <v>2</v>
      </c>
      <c r="U24" s="45">
        <v>2</v>
      </c>
      <c r="V24" s="51">
        <v>7.0897648399461346</v>
      </c>
    </row>
    <row r="25" spans="1:22" ht="15" customHeight="1" x14ac:dyDescent="0.2">
      <c r="A25" s="5" t="s">
        <v>13</v>
      </c>
      <c r="B25" s="40">
        <f t="shared" si="23"/>
        <v>-4</v>
      </c>
      <c r="C25" s="40">
        <v>2</v>
      </c>
      <c r="D25" s="40">
        <f t="shared" si="24"/>
        <v>-65</v>
      </c>
      <c r="E25" s="40">
        <f t="shared" si="25"/>
        <v>-2</v>
      </c>
      <c r="F25" s="40">
        <v>0</v>
      </c>
      <c r="G25" s="40">
        <v>0</v>
      </c>
      <c r="H25" s="40">
        <v>2</v>
      </c>
      <c r="I25" s="40">
        <v>38</v>
      </c>
      <c r="J25" s="61">
        <f t="shared" si="3"/>
        <v>-18.257302921168467</v>
      </c>
      <c r="K25" s="61">
        <v>0</v>
      </c>
      <c r="L25" s="61">
        <v>18.257302921168467</v>
      </c>
      <c r="M25" s="40">
        <f t="shared" si="26"/>
        <v>-2</v>
      </c>
      <c r="N25" s="40">
        <f t="shared" si="28"/>
        <v>0</v>
      </c>
      <c r="O25" s="40">
        <v>20</v>
      </c>
      <c r="P25" s="40">
        <v>0</v>
      </c>
      <c r="Q25" s="40">
        <v>0</v>
      </c>
      <c r="R25" s="40">
        <f t="shared" si="27"/>
        <v>2</v>
      </c>
      <c r="S25" s="41">
        <v>47</v>
      </c>
      <c r="T25" s="41">
        <v>1</v>
      </c>
      <c r="U25" s="41">
        <v>1</v>
      </c>
      <c r="V25" s="52">
        <v>-18.257302921168467</v>
      </c>
    </row>
    <row r="26" spans="1:22" ht="15" customHeight="1" x14ac:dyDescent="0.2">
      <c r="A26" s="3" t="s">
        <v>12</v>
      </c>
      <c r="B26" s="42">
        <f t="shared" si="23"/>
        <v>-12</v>
      </c>
      <c r="C26" s="42">
        <v>-1</v>
      </c>
      <c r="D26" s="42">
        <f t="shared" si="24"/>
        <v>-92</v>
      </c>
      <c r="E26" s="42">
        <f t="shared" si="25"/>
        <v>-8</v>
      </c>
      <c r="F26" s="42">
        <v>0</v>
      </c>
      <c r="G26" s="42">
        <v>17</v>
      </c>
      <c r="H26" s="42">
        <v>8</v>
      </c>
      <c r="I26" s="42">
        <v>70</v>
      </c>
      <c r="J26" s="62">
        <f t="shared" si="3"/>
        <v>-31.611310786818517</v>
      </c>
      <c r="K26" s="62">
        <v>0</v>
      </c>
      <c r="L26" s="62">
        <v>31.611310786818517</v>
      </c>
      <c r="M26" s="42">
        <f t="shared" si="26"/>
        <v>-4</v>
      </c>
      <c r="N26" s="42">
        <f t="shared" si="28"/>
        <v>3</v>
      </c>
      <c r="O26" s="42">
        <v>80</v>
      </c>
      <c r="P26" s="42">
        <v>2</v>
      </c>
      <c r="Q26" s="42">
        <v>1</v>
      </c>
      <c r="R26" s="42">
        <f t="shared" si="27"/>
        <v>7</v>
      </c>
      <c r="S26" s="42">
        <v>119</v>
      </c>
      <c r="T26" s="42">
        <v>4</v>
      </c>
      <c r="U26" s="42">
        <v>3</v>
      </c>
      <c r="V26" s="49">
        <v>-15.805655393409259</v>
      </c>
    </row>
    <row r="27" spans="1:22" ht="15" customHeight="1" x14ac:dyDescent="0.2">
      <c r="A27" s="1" t="s">
        <v>11</v>
      </c>
      <c r="B27" s="43">
        <f t="shared" si="23"/>
        <v>-12</v>
      </c>
      <c r="C27" s="43">
        <v>5</v>
      </c>
      <c r="D27" s="43">
        <f t="shared" si="24"/>
        <v>-133</v>
      </c>
      <c r="E27" s="43">
        <f t="shared" si="25"/>
        <v>-14</v>
      </c>
      <c r="F27" s="43">
        <v>2</v>
      </c>
      <c r="G27" s="43">
        <v>44</v>
      </c>
      <c r="H27" s="43">
        <v>16</v>
      </c>
      <c r="I27" s="43">
        <v>140</v>
      </c>
      <c r="J27" s="63">
        <f t="shared" si="3"/>
        <v>-22.41739344060926</v>
      </c>
      <c r="K27" s="63">
        <v>3.2024847772298943</v>
      </c>
      <c r="L27" s="63">
        <v>25.619878217839155</v>
      </c>
      <c r="M27" s="43">
        <f t="shared" si="26"/>
        <v>2</v>
      </c>
      <c r="N27" s="43">
        <f t="shared" si="28"/>
        <v>14</v>
      </c>
      <c r="O27" s="47">
        <v>153</v>
      </c>
      <c r="P27" s="47">
        <v>2</v>
      </c>
      <c r="Q27" s="47">
        <v>12</v>
      </c>
      <c r="R27" s="47">
        <f t="shared" si="27"/>
        <v>12</v>
      </c>
      <c r="S27" s="47">
        <v>190</v>
      </c>
      <c r="T27" s="47">
        <v>7</v>
      </c>
      <c r="U27" s="47">
        <v>5</v>
      </c>
      <c r="V27" s="54">
        <v>3.2024847772298948</v>
      </c>
    </row>
    <row r="28" spans="1:22" ht="15" customHeight="1" x14ac:dyDescent="0.2">
      <c r="A28" s="5" t="s">
        <v>10</v>
      </c>
      <c r="B28" s="40">
        <f t="shared" si="23"/>
        <v>-1</v>
      </c>
      <c r="C28" s="40">
        <v>7</v>
      </c>
      <c r="D28" s="40">
        <f t="shared" si="24"/>
        <v>-78</v>
      </c>
      <c r="E28" s="40">
        <f t="shared" si="25"/>
        <v>-2</v>
      </c>
      <c r="F28" s="40">
        <v>3</v>
      </c>
      <c r="G28" s="40">
        <v>14</v>
      </c>
      <c r="H28" s="40">
        <v>5</v>
      </c>
      <c r="I28" s="40">
        <v>80</v>
      </c>
      <c r="J28" s="61">
        <f t="shared" si="3"/>
        <v>-8.4978580741292618</v>
      </c>
      <c r="K28" s="61">
        <v>12.746787111193889</v>
      </c>
      <c r="L28" s="61">
        <v>21.244645185323151</v>
      </c>
      <c r="M28" s="40">
        <f t="shared" si="26"/>
        <v>1</v>
      </c>
      <c r="N28" s="40">
        <f t="shared" si="28"/>
        <v>3</v>
      </c>
      <c r="O28" s="40">
        <v>54</v>
      </c>
      <c r="P28" s="40">
        <v>2</v>
      </c>
      <c r="Q28" s="40">
        <v>1</v>
      </c>
      <c r="R28" s="40">
        <f t="shared" si="27"/>
        <v>2</v>
      </c>
      <c r="S28" s="40">
        <v>66</v>
      </c>
      <c r="T28" s="40">
        <v>1</v>
      </c>
      <c r="U28" s="40">
        <v>1</v>
      </c>
      <c r="V28" s="48">
        <v>4.2489290370646291</v>
      </c>
    </row>
    <row r="29" spans="1:22" ht="15" customHeight="1" x14ac:dyDescent="0.2">
      <c r="A29" s="3" t="s">
        <v>9</v>
      </c>
      <c r="B29" s="42">
        <f t="shared" si="23"/>
        <v>-8</v>
      </c>
      <c r="C29" s="42">
        <v>2</v>
      </c>
      <c r="D29" s="42">
        <f t="shared" si="24"/>
        <v>-56</v>
      </c>
      <c r="E29" s="42">
        <f t="shared" si="25"/>
        <v>-8</v>
      </c>
      <c r="F29" s="42">
        <v>5</v>
      </c>
      <c r="G29" s="42">
        <v>57</v>
      </c>
      <c r="H29" s="42">
        <v>13</v>
      </c>
      <c r="I29" s="42">
        <v>119</v>
      </c>
      <c r="J29" s="62">
        <f t="shared" si="3"/>
        <v>-12.522299986276931</v>
      </c>
      <c r="K29" s="62">
        <v>7.826437491423083</v>
      </c>
      <c r="L29" s="62">
        <v>20.348737477700013</v>
      </c>
      <c r="M29" s="42">
        <f t="shared" si="26"/>
        <v>0</v>
      </c>
      <c r="N29" s="42">
        <f t="shared" si="28"/>
        <v>15</v>
      </c>
      <c r="O29" s="42">
        <v>242</v>
      </c>
      <c r="P29" s="42">
        <v>5</v>
      </c>
      <c r="Q29" s="42">
        <v>10</v>
      </c>
      <c r="R29" s="42">
        <f t="shared" si="27"/>
        <v>15</v>
      </c>
      <c r="S29" s="42">
        <v>236</v>
      </c>
      <c r="T29" s="42">
        <v>8</v>
      </c>
      <c r="U29" s="42">
        <v>7</v>
      </c>
      <c r="V29" s="49">
        <v>0</v>
      </c>
    </row>
    <row r="30" spans="1:22" ht="15" customHeight="1" x14ac:dyDescent="0.2">
      <c r="A30" s="3" t="s">
        <v>8</v>
      </c>
      <c r="B30" s="42">
        <f t="shared" si="23"/>
        <v>-13</v>
      </c>
      <c r="C30" s="42">
        <v>7</v>
      </c>
      <c r="D30" s="42">
        <f t="shared" si="24"/>
        <v>-214</v>
      </c>
      <c r="E30" s="42">
        <f t="shared" si="25"/>
        <v>-12</v>
      </c>
      <c r="F30" s="42">
        <v>3</v>
      </c>
      <c r="G30" s="42">
        <v>45</v>
      </c>
      <c r="H30" s="42">
        <v>15</v>
      </c>
      <c r="I30" s="42">
        <v>150</v>
      </c>
      <c r="J30" s="62">
        <f t="shared" si="3"/>
        <v>-18.624666201758714</v>
      </c>
      <c r="K30" s="62">
        <v>4.6561665504396776</v>
      </c>
      <c r="L30" s="62">
        <v>23.280832752198393</v>
      </c>
      <c r="M30" s="42">
        <f t="shared" si="26"/>
        <v>-1</v>
      </c>
      <c r="N30" s="42">
        <f t="shared" si="28"/>
        <v>14</v>
      </c>
      <c r="O30" s="42">
        <v>156</v>
      </c>
      <c r="P30" s="42">
        <v>8</v>
      </c>
      <c r="Q30" s="42">
        <v>6</v>
      </c>
      <c r="R30" s="42">
        <f t="shared" si="27"/>
        <v>15</v>
      </c>
      <c r="S30" s="42">
        <v>265</v>
      </c>
      <c r="T30" s="42">
        <v>9</v>
      </c>
      <c r="U30" s="42">
        <v>6</v>
      </c>
      <c r="V30" s="49">
        <v>-1.5520555168132297</v>
      </c>
    </row>
    <row r="31" spans="1:22" ht="15" customHeight="1" x14ac:dyDescent="0.2">
      <c r="A31" s="1" t="s">
        <v>7</v>
      </c>
      <c r="B31" s="43">
        <f t="shared" si="23"/>
        <v>-11</v>
      </c>
      <c r="C31" s="43">
        <v>-4</v>
      </c>
      <c r="D31" s="43">
        <f t="shared" si="24"/>
        <v>-36</v>
      </c>
      <c r="E31" s="43">
        <f t="shared" si="25"/>
        <v>-4</v>
      </c>
      <c r="F31" s="43">
        <v>7</v>
      </c>
      <c r="G31" s="43">
        <v>57</v>
      </c>
      <c r="H31" s="43">
        <v>11</v>
      </c>
      <c r="I31" s="43">
        <v>107</v>
      </c>
      <c r="J31" s="63">
        <f t="shared" si="3"/>
        <v>-7.077895634974503</v>
      </c>
      <c r="K31" s="63">
        <v>12.386317361205375</v>
      </c>
      <c r="L31" s="63">
        <v>19.464212996179878</v>
      </c>
      <c r="M31" s="43">
        <f t="shared" si="26"/>
        <v>-7</v>
      </c>
      <c r="N31" s="43">
        <f t="shared" si="28"/>
        <v>7</v>
      </c>
      <c r="O31" s="43">
        <v>190</v>
      </c>
      <c r="P31" s="43">
        <v>3</v>
      </c>
      <c r="Q31" s="43">
        <v>4</v>
      </c>
      <c r="R31" s="43">
        <f t="shared" si="27"/>
        <v>14</v>
      </c>
      <c r="S31" s="43">
        <v>176</v>
      </c>
      <c r="T31" s="43">
        <v>6</v>
      </c>
      <c r="U31" s="43">
        <v>8</v>
      </c>
      <c r="V31" s="53">
        <v>-12.386317361205375</v>
      </c>
    </row>
    <row r="32" spans="1:22" ht="15" customHeight="1" x14ac:dyDescent="0.2">
      <c r="A32" s="5" t="s">
        <v>6</v>
      </c>
      <c r="B32" s="40">
        <f t="shared" si="23"/>
        <v>0</v>
      </c>
      <c r="C32" s="40">
        <v>-6</v>
      </c>
      <c r="D32" s="40">
        <f t="shared" si="24"/>
        <v>20</v>
      </c>
      <c r="E32" s="40">
        <f t="shared" si="25"/>
        <v>1</v>
      </c>
      <c r="F32" s="40">
        <v>1</v>
      </c>
      <c r="G32" s="40">
        <v>11</v>
      </c>
      <c r="H32" s="40">
        <v>0</v>
      </c>
      <c r="I32" s="40">
        <v>16</v>
      </c>
      <c r="J32" s="61">
        <f t="shared" si="3"/>
        <v>6.8790049001130793</v>
      </c>
      <c r="K32" s="61">
        <v>6.8790049001130793</v>
      </c>
      <c r="L32" s="61">
        <v>0</v>
      </c>
      <c r="M32" s="40">
        <f t="shared" si="26"/>
        <v>-1</v>
      </c>
      <c r="N32" s="40">
        <f t="shared" si="28"/>
        <v>4</v>
      </c>
      <c r="O32" s="41">
        <v>96</v>
      </c>
      <c r="P32" s="41">
        <v>0</v>
      </c>
      <c r="Q32" s="41">
        <v>4</v>
      </c>
      <c r="R32" s="41">
        <f t="shared" si="27"/>
        <v>5</v>
      </c>
      <c r="S32" s="41">
        <v>71</v>
      </c>
      <c r="T32" s="41">
        <v>1</v>
      </c>
      <c r="U32" s="41">
        <v>4</v>
      </c>
      <c r="V32" s="52">
        <v>-6.8790049001130811</v>
      </c>
    </row>
    <row r="33" spans="1:22" ht="15" customHeight="1" x14ac:dyDescent="0.2">
      <c r="A33" s="3" t="s">
        <v>5</v>
      </c>
      <c r="B33" s="42">
        <f t="shared" si="23"/>
        <v>-20</v>
      </c>
      <c r="C33" s="42">
        <v>-10</v>
      </c>
      <c r="D33" s="42">
        <f t="shared" si="24"/>
        <v>-158</v>
      </c>
      <c r="E33" s="42">
        <f>F33-H33</f>
        <v>-16</v>
      </c>
      <c r="F33" s="42">
        <v>4</v>
      </c>
      <c r="G33" s="42">
        <v>37</v>
      </c>
      <c r="H33" s="42">
        <v>20</v>
      </c>
      <c r="I33" s="42">
        <v>160</v>
      </c>
      <c r="J33" s="62">
        <f t="shared" si="3"/>
        <v>-26.767380463479036</v>
      </c>
      <c r="K33" s="62">
        <v>6.6918451158697554</v>
      </c>
      <c r="L33" s="62">
        <v>33.459225579348789</v>
      </c>
      <c r="M33" s="42">
        <f>N33-R33</f>
        <v>-4</v>
      </c>
      <c r="N33" s="42">
        <f t="shared" si="28"/>
        <v>9</v>
      </c>
      <c r="O33" s="42">
        <v>162</v>
      </c>
      <c r="P33" s="42">
        <v>5</v>
      </c>
      <c r="Q33" s="42">
        <v>4</v>
      </c>
      <c r="R33" s="42">
        <f t="shared" si="27"/>
        <v>13</v>
      </c>
      <c r="S33" s="42">
        <v>197</v>
      </c>
      <c r="T33" s="42">
        <v>5</v>
      </c>
      <c r="U33" s="42">
        <v>8</v>
      </c>
      <c r="V33" s="49">
        <v>-6.6918451158697572</v>
      </c>
    </row>
    <row r="34" spans="1:22" ht="15" customHeight="1" x14ac:dyDescent="0.2">
      <c r="A34" s="3" t="s">
        <v>4</v>
      </c>
      <c r="B34" s="42">
        <f t="shared" si="23"/>
        <v>-3</v>
      </c>
      <c r="C34" s="42">
        <v>3</v>
      </c>
      <c r="D34" s="42">
        <f t="shared" si="24"/>
        <v>-71</v>
      </c>
      <c r="E34" s="42">
        <f t="shared" si="25"/>
        <v>-7</v>
      </c>
      <c r="F34" s="42">
        <v>3</v>
      </c>
      <c r="G34" s="42">
        <v>18</v>
      </c>
      <c r="H34" s="42">
        <v>10</v>
      </c>
      <c r="I34" s="42">
        <v>86</v>
      </c>
      <c r="J34" s="62">
        <f t="shared" si="3"/>
        <v>-17.243008314436885</v>
      </c>
      <c r="K34" s="62">
        <v>7.3898607061872363</v>
      </c>
      <c r="L34" s="62">
        <v>24.632869020624121</v>
      </c>
      <c r="M34" s="42">
        <f t="shared" si="26"/>
        <v>4</v>
      </c>
      <c r="N34" s="42">
        <f t="shared" si="28"/>
        <v>7</v>
      </c>
      <c r="O34" s="42">
        <v>133</v>
      </c>
      <c r="P34" s="42">
        <v>4</v>
      </c>
      <c r="Q34" s="42">
        <v>3</v>
      </c>
      <c r="R34" s="42">
        <f t="shared" si="27"/>
        <v>3</v>
      </c>
      <c r="S34" s="42">
        <v>136</v>
      </c>
      <c r="T34" s="42">
        <v>1</v>
      </c>
      <c r="U34" s="42">
        <v>2</v>
      </c>
      <c r="V34" s="49">
        <v>9.8531476082496532</v>
      </c>
    </row>
    <row r="35" spans="1:22" ht="15" customHeight="1" x14ac:dyDescent="0.2">
      <c r="A35" s="1" t="s">
        <v>3</v>
      </c>
      <c r="B35" s="43">
        <f t="shared" si="23"/>
        <v>-12</v>
      </c>
      <c r="C35" s="43">
        <v>-2</v>
      </c>
      <c r="D35" s="43">
        <f t="shared" si="24"/>
        <v>-106</v>
      </c>
      <c r="E35" s="43">
        <f t="shared" si="25"/>
        <v>-10</v>
      </c>
      <c r="F35" s="43">
        <v>1</v>
      </c>
      <c r="G35" s="43">
        <v>18</v>
      </c>
      <c r="H35" s="43">
        <v>11</v>
      </c>
      <c r="I35" s="43">
        <v>101</v>
      </c>
      <c r="J35" s="63">
        <f t="shared" si="3"/>
        <v>-23.649699357246526</v>
      </c>
      <c r="K35" s="63">
        <v>2.3649699357246523</v>
      </c>
      <c r="L35" s="63">
        <v>26.014669292971178</v>
      </c>
      <c r="M35" s="43">
        <f t="shared" si="26"/>
        <v>-2</v>
      </c>
      <c r="N35" s="43">
        <f t="shared" si="28"/>
        <v>8</v>
      </c>
      <c r="O35" s="47">
        <v>127</v>
      </c>
      <c r="P35" s="47">
        <v>1</v>
      </c>
      <c r="Q35" s="47">
        <v>7</v>
      </c>
      <c r="R35" s="47">
        <f t="shared" si="27"/>
        <v>10</v>
      </c>
      <c r="S35" s="47">
        <v>150</v>
      </c>
      <c r="T35" s="47">
        <v>2</v>
      </c>
      <c r="U35" s="47">
        <v>8</v>
      </c>
      <c r="V35" s="54">
        <v>-4.7299398714493073</v>
      </c>
    </row>
    <row r="36" spans="1:22" ht="15" customHeight="1" x14ac:dyDescent="0.2">
      <c r="A36" s="5" t="s">
        <v>2</v>
      </c>
      <c r="B36" s="40">
        <f t="shared" si="23"/>
        <v>-7</v>
      </c>
      <c r="C36" s="40">
        <v>1</v>
      </c>
      <c r="D36" s="40">
        <f t="shared" si="24"/>
        <v>-88</v>
      </c>
      <c r="E36" s="40">
        <f t="shared" si="25"/>
        <v>-4</v>
      </c>
      <c r="F36" s="40">
        <v>0</v>
      </c>
      <c r="G36" s="40">
        <v>9</v>
      </c>
      <c r="H36" s="40">
        <v>4</v>
      </c>
      <c r="I36" s="40">
        <v>68</v>
      </c>
      <c r="J36" s="61">
        <f t="shared" si="3"/>
        <v>-24.924883911499588</v>
      </c>
      <c r="K36" s="61">
        <v>0</v>
      </c>
      <c r="L36" s="61">
        <v>24.924883911499588</v>
      </c>
      <c r="M36" s="40">
        <f t="shared" si="26"/>
        <v>-3</v>
      </c>
      <c r="N36" s="40">
        <f t="shared" si="28"/>
        <v>1</v>
      </c>
      <c r="O36" s="40">
        <v>38</v>
      </c>
      <c r="P36" s="40">
        <v>1</v>
      </c>
      <c r="Q36" s="40">
        <v>0</v>
      </c>
      <c r="R36" s="40">
        <f t="shared" si="27"/>
        <v>4</v>
      </c>
      <c r="S36" s="40">
        <v>67</v>
      </c>
      <c r="T36" s="40">
        <v>0</v>
      </c>
      <c r="U36" s="40">
        <v>4</v>
      </c>
      <c r="V36" s="48">
        <v>-18.69366293362469</v>
      </c>
    </row>
    <row r="37" spans="1:22" ht="15" customHeight="1" x14ac:dyDescent="0.2">
      <c r="A37" s="3" t="s">
        <v>1</v>
      </c>
      <c r="B37" s="42">
        <f t="shared" si="23"/>
        <v>-3</v>
      </c>
      <c r="C37" s="42">
        <v>-2</v>
      </c>
      <c r="D37" s="42">
        <f t="shared" si="24"/>
        <v>-36</v>
      </c>
      <c r="E37" s="42">
        <f t="shared" si="25"/>
        <v>-2</v>
      </c>
      <c r="F37" s="42">
        <v>0</v>
      </c>
      <c r="G37" s="42">
        <v>4</v>
      </c>
      <c r="H37" s="42">
        <v>2</v>
      </c>
      <c r="I37" s="42">
        <v>36</v>
      </c>
      <c r="J37" s="62">
        <f t="shared" si="3"/>
        <v>-17.073627093273455</v>
      </c>
      <c r="K37" s="62">
        <v>0</v>
      </c>
      <c r="L37" s="62">
        <v>17.073627093273455</v>
      </c>
      <c r="M37" s="42">
        <f t="shared" si="26"/>
        <v>-1</v>
      </c>
      <c r="N37" s="42">
        <f t="shared" si="28"/>
        <v>2</v>
      </c>
      <c r="O37" s="42">
        <v>39</v>
      </c>
      <c r="P37" s="42">
        <v>1</v>
      </c>
      <c r="Q37" s="42">
        <v>1</v>
      </c>
      <c r="R37" s="42">
        <f t="shared" si="27"/>
        <v>3</v>
      </c>
      <c r="S37" s="42">
        <v>43</v>
      </c>
      <c r="T37" s="42">
        <v>2</v>
      </c>
      <c r="U37" s="42">
        <v>1</v>
      </c>
      <c r="V37" s="49">
        <v>-8.5368135466367292</v>
      </c>
    </row>
    <row r="38" spans="1:22" ht="15" customHeight="1" x14ac:dyDescent="0.2">
      <c r="A38" s="1" t="s">
        <v>0</v>
      </c>
      <c r="B38" s="43">
        <f t="shared" si="23"/>
        <v>-5</v>
      </c>
      <c r="C38" s="43">
        <v>0</v>
      </c>
      <c r="D38" s="43">
        <f t="shared" si="24"/>
        <v>-34</v>
      </c>
      <c r="E38" s="43">
        <f t="shared" si="25"/>
        <v>-4</v>
      </c>
      <c r="F38" s="43">
        <v>0</v>
      </c>
      <c r="G38" s="43">
        <v>10</v>
      </c>
      <c r="H38" s="43">
        <v>4</v>
      </c>
      <c r="I38" s="43">
        <v>29</v>
      </c>
      <c r="J38" s="63">
        <f t="shared" si="3"/>
        <v>-38.004997917534361</v>
      </c>
      <c r="K38" s="63">
        <v>0</v>
      </c>
      <c r="L38" s="63">
        <v>38.004997917534361</v>
      </c>
      <c r="M38" s="43">
        <f t="shared" si="26"/>
        <v>-1</v>
      </c>
      <c r="N38" s="43">
        <f t="shared" si="28"/>
        <v>0</v>
      </c>
      <c r="O38" s="43">
        <v>22</v>
      </c>
      <c r="P38" s="43">
        <v>0</v>
      </c>
      <c r="Q38" s="43">
        <v>0</v>
      </c>
      <c r="R38" s="43">
        <f t="shared" si="27"/>
        <v>1</v>
      </c>
      <c r="S38" s="43">
        <v>37</v>
      </c>
      <c r="T38" s="43">
        <v>0</v>
      </c>
      <c r="U38" s="43">
        <v>1</v>
      </c>
      <c r="V38" s="53">
        <v>-9.5012494793835902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2022-03-15T01:51:50Z</dcterms:modified>
</cp:coreProperties>
</file>