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0.10.1.5\企画財政課\02【財務室】\00_財政状況資料集\R2\"/>
    </mc:Choice>
  </mc:AlternateContent>
  <xr:revisionPtr revIDLastSave="0" documentId="13_ncr:1_{86D98AB5-5F38-4985-9295-6181A67CA8C0}" xr6:coauthVersionLast="45" xr6:coauthVersionMax="45"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 i="12" l="1"/>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C36" i="10"/>
  <c r="BW34" i="10"/>
  <c r="BW35" i="10" s="1"/>
  <c r="BW36" i="10" s="1"/>
  <c r="BW37" i="10" s="1"/>
  <c r="BW38" i="10" s="1"/>
  <c r="BW39" i="10" s="1"/>
  <c r="C34" i="10"/>
  <c r="CO34" i="10" l="1"/>
  <c r="CO35"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alcChain>
</file>

<file path=xl/sharedStrings.xml><?xml version="1.0" encoding="utf-8"?>
<sst xmlns="http://schemas.openxmlformats.org/spreadsheetml/2006/main" count="1160" uniqueCount="631">
  <si>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</si>
  <si>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</si>
  <si>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</si>
  <si>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</si>
  <si>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</si>
  <si>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</si>
  <si>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</si>
  <si>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</si>
  <si>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</si>
  <si>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</si>
  <si>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</si>
  <si>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</si>
  <si>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</si>
  <si>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</si>
  <si>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</si>
  <si>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</si>
  <si>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</si>
  <si>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</si>
  <si>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</si>
  <si>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</si>
  <si>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</si>
  <si>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</si>
  <si>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</si>
  <si>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</si>
  <si>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</si>
  <si>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</si>
  <si>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</si>
  <si>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</si>
  <si>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</si>
  <si>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</si>
  <si>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</si>
  <si>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</si>
  <si>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</si>
  <si>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</si>
  <si>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</si>
  <si>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</si>
  <si>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</si>
  <si>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</si>
  <si>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</si>
  <si>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</si>
  <si>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</si>
  <si>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</si>
  <si>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</si>
  <si>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</si>
  <si>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</si>
  <si>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</si>
  <si>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</si>
  <si>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</si>
  <si>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</si>
  <si>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</si>
  <si>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</si>
  <si>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</si>
  <si>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</si>
  <si>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</si>
  <si>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</si>
  <si>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</si>
  <si>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</si>
  <si>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</si>
  <si>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</si>
  <si>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</si>
  <si>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</si>
  <si>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</si>
  <si>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</si>
  <si>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</si>
  <si>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</si>
  <si>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</si>
  <si>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</si>
  <si>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</si>
  <si>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</si>
  <si>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</si>
  <si>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</si>
  <si>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</si>
  <si>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</si>
  <si>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</si>
  <si>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</si>
  <si>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</si>
  <si>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</si>
  <si>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</si>
  <si>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</si>
  <si>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</si>
  <si>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</si>
  <si>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</si>
  <si>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</si>
  <si>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</si>
  <si>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</si>
  <si>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</si>
  <si>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</si>
  <si>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</si>
  <si>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</si>
  <si>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</si>
  <si>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</si>
  <si>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</si>
  <si>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</si>
  <si>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</si>
  <si>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</si>
  <si>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</si>
  <si>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</si>
  <si>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</si>
  <si>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</si>
  <si>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</si>
  <si>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</si>
  <si>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</si>
  <si>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</si>
  <si>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</si>
  <si>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</si>
  <si>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</si>
  <si>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</si>
  <si>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</si>
  <si>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</si>
  <si>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</si>
  <si>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</si>
  <si>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</si>
  <si>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</si>
  <si>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</si>
  <si>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</si>
  <si>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</si>
  <si>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</si>
  <si>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</si>
  <si>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</si>
  <si>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</si>
  <si>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</si>
  <si>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</si>
  <si>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</si>
  <si>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</si>
  <si>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</si>
  <si>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</si>
  <si>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</si>
  <si>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</si>
  <si>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</si>
  <si>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</si>
  <si>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</si>
  <si>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</si>
  <si>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</si>
  <si>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</si>
  <si>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</si>
  <si>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</si>
  <si>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</si>
  <si>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</si>
  <si>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</si>
  <si>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</si>
  <si>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</si>
  <si>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</si>
  <si>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</si>
  <si>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</si>
  <si>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</si>
  <si>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</si>
  <si>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</si>
  <si>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</si>
  <si>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</si>
  <si>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</si>
  <si>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</si>
  <si>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</si>
  <si>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</si>
  <si>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</si>
  <si>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</si>
  <si>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</si>
  <si>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</si>
  <si>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</si>
  <si>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</si>
  <si>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</si>
  <si>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</si>
  <si>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</si>
  <si>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</si>
  <si>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</si>
  <si>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</si>
  <si>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</si>
  <si>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</si>
  <si>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</si>
  <si>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</si>
  <si>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</si>
  <si>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</si>
  <si>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</si>
  <si>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</si>
  <si>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</si>
  <si>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</si>
  <si>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</si>
  <si>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</si>
  <si>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</si>
  <si>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</si>
  <si>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</si>
  <si>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</si>
  <si>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</si>
  <si>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</si>
  <si>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</si>
  <si>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</si>
  <si>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</si>
  <si>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</si>
  <si>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</si>
  <si>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</si>
  <si>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</si>
  <si>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</si>
  <si>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</si>
  <si>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</si>
  <si>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</si>
  <si>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</si>
  <si>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</si>
  <si>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</si>
  <si>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</si>
  <si>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</si>
  <si>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</si>
  <si>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</si>
  <si>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</si>
  <si>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</si>
  <si>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</si>
  <si>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</si>
  <si>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</si>
  <si>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</si>
  <si>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</si>
  <si>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</si>
  <si>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</si>
  <si>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鳥取県北栄町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</si>
  <si>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</si>
  <si>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</si>
  <si>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</si>
  <si>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</si>
  <si>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</si>
  <si>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</si>
  <si>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</si>
  <si>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</si>
  <si>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</si>
  <si>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</si>
  <si>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</si>
  <si>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</si>
  <si>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</si>
  <si>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</si>
  <si>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</si>
  <si>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</si>
  <si>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</si>
  <si>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</si>
  <si>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</si>
  <si>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</si>
  <si>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</si>
  <si>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</si>
  <si>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</si>
  <si>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</si>
  <si>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</si>
  <si>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</si>
  <si>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</si>
  <si>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</si>
  <si>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</si>
  <si>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</si>
  <si>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</si>
  <si>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</si>
  <si>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</si>
  <si>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</si>
  <si>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</si>
  <si>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</si>
  <si>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</si>
  <si>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</si>
  <si>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</si>
  <si>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</si>
  <si>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</si>
  <si>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</si>
  <si>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</si>
  <si>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</si>
  <si>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</si>
  <si>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</si>
  <si>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</si>
  <si>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</si>
  <si>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</si>
  <si>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</si>
  <si>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</si>
  <si>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</si>
  <si>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</si>
  <si>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</si>
  <si>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</si>
  <si>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</si>
  <si>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</si>
  <si>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</si>
  <si>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</si>
  <si>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</si>
  <si>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</si>
  <si>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</si>
  <si>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</si>
  <si>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</si>
  <si>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</si>
  <si>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</si>
  <si>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</si>
  <si>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</si>
  <si>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</si>
  <si>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</si>
  <si>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</si>
  <si>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</si>
  <si>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</si>
  <si>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</si>
  <si>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</si>
  <si>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</si>
  <si>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</si>
  <si>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</si>
  <si>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</si>
  <si>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</si>
  <si>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</si>
  <si>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</si>
  <si>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</si>
  <si>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</si>
  <si>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</si>
  <si>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</si>
  <si>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</si>
  <si>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</si>
  <si>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</si>
  <si>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</si>
  <si>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</si>
  <si>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</si>
  <si>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</si>
  <si>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</si>
  <si>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</si>
  <si>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</si>
  <si>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</si>
  <si>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</si>
  <si>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</si>
  <si>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</si>
  <si>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</si>
  <si>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</si>
  <si>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</si>
  <si>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</si>
  <si>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</si>
  <si>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</si>
  <si>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</si>
  <si>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</si>
  <si>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</si>
  <si>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</si>
  <si>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</si>
  <si>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</si>
  <si>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</si>
  <si>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</si>
  <si>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</si>
  <si>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</si>
  <si>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</si>
  <si>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</si>
  <si>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</si>
  <si>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</si>
  <si>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</si>
  <si>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</si>
  <si>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</si>
  <si>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</si>
  <si>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</si>
  <si>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</si>
  <si>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</si>
  <si>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</si>
  <si>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</si>
  <si>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</si>
  <si>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</si>
  <si>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</si>
  <si>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</si>
  <si>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</si>
  <si>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</si>
  <si>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</si>
  <si>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</si>
  <si>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</si>
  <si>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</si>
  <si>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</si>
  <si>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</si>
  <si>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</si>
  <si>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</si>
  <si>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</si>
  <si>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</si>
  <si>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</si>
  <si>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</si>
  <si>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</si>
  <si>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</si>
  <si>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</si>
  <si>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</si>
  <si>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</si>
  <si>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</si>
  <si>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</si>
  <si>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鳥取県北栄町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</si>
  <si>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</si>
  <si>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</si>
  <si>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</si>
  <si>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</si>
  <si>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</si>
  <si>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</si>
  <si>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</si>
  <si>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</si>
  <si>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</si>
  <si>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</si>
  <si>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</si>
  <si>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</si>
  <si>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</si>
  <si>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</si>
  <si>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</si>
  <si>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</si>
  <si>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</si>
  <si>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</si>
  <si>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</si>
  <si>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</si>
  <si>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</si>
  <si>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</si>
  <si>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</si>
  <si>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</si>
  <si>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</si>
  <si>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</si>
  <si>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</si>
  <si>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</si>
  <si>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</si>
  <si>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</si>
  <si>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</si>
  <si>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</si>
  <si>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</si>
  <si>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</si>
  <si>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</si>
  <si>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</si>
  <si>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</si>
  <si>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</si>
  <si>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</si>
  <si>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</si>
  <si>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</si>
  <si>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</si>
  <si>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風力発電事業会計</t>
    <phoneticPr fontId="5"/>
  </si>
  <si>
    <t>法適用企業</t>
    <phoneticPr fontId="5"/>
  </si>
  <si>
    <t>農業集落排水事業特別会計</t>
    <phoneticPr fontId="5"/>
  </si>
  <si>
    <t>-</t>
    <phoneticPr fontId="5"/>
  </si>
  <si>
    <t>法非適用企業</t>
    <phoneticPr fontId="5"/>
  </si>
  <si>
    <t>合併処理浄化槽事業特別会計</t>
    <phoneticPr fontId="5"/>
  </si>
  <si>
    <t>-</t>
    <phoneticPr fontId="5"/>
  </si>
  <si>
    <t>法非適用企業</t>
    <phoneticPr fontId="5"/>
  </si>
  <si>
    <t>大栄歴史文化学習館特別会計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</si>
  <si>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</si>
  <si>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</si>
  <si>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</si>
  <si>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</si>
  <si>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</si>
  <si>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</si>
  <si>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</si>
  <si>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</si>
  <si>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</si>
  <si>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</si>
  <si>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</si>
  <si>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</si>
  <si>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</si>
  <si>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</si>
  <si>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</si>
  <si>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</si>
  <si>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</si>
  <si>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</si>
  <si>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</si>
  <si>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</si>
  <si>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</si>
  <si>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</si>
  <si>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</si>
  <si>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</si>
  <si>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</si>
  <si>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</si>
  <si>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</si>
  <si>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</si>
  <si>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</si>
  <si>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</si>
  <si>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</si>
  <si>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</si>
  <si>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</si>
  <si>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</si>
  <si>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</si>
  <si>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</si>
  <si>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</si>
  <si>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</si>
  <si>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</si>
  <si>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</si>
  <si>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</si>
  <si>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</si>
  <si>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</si>
  <si>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</si>
  <si>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</si>
  <si>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</si>
  <si>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</si>
  <si>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</si>
  <si>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</si>
  <si>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</si>
  <si>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</si>
  <si>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</si>
  <si>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</si>
  <si>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</si>
  <si>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</si>
  <si>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</si>
  <si>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</si>
  <si>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</si>
  <si>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</si>
  <si>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</si>
  <si>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</si>
  <si>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</si>
  <si>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</si>
  <si>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</si>
  <si>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</si>
  <si>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</si>
  <si>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</si>
  <si>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</si>
  <si>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</si>
  <si>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</si>
  <si>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</si>
  <si>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</si>
  <si>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</si>
  <si>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</si>
  <si>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</si>
  <si>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</si>
  <si>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</si>
  <si>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</si>
  <si>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</si>
  <si>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</si>
  <si>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</si>
  <si>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</si>
  <si>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</si>
  <si>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</si>
  <si>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</si>
  <si>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</si>
  <si>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</si>
  <si>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</si>
  <si>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</si>
  <si>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</si>
  <si>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</si>
  <si>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</si>
  <si>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</si>
  <si>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</si>
  <si>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</si>
  <si>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</si>
  <si>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</si>
  <si>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</si>
  <si>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</si>
  <si>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</si>
  <si>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</si>
  <si>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</si>
  <si>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</si>
  <si>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</si>
  <si>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</si>
  <si>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</si>
  <si>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</si>
  <si>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</si>
  <si>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</si>
  <si>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</si>
  <si>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</si>
  <si>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</si>
  <si>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</si>
  <si>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</si>
  <si>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</si>
  <si>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</si>
  <si>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</si>
  <si>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</si>
  <si>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</si>
  <si>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</si>
  <si>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</si>
  <si>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</si>
  <si>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</si>
  <si>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</si>
  <si>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</si>
  <si>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</si>
  <si>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</si>
  <si>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</si>
  <si>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</si>
  <si>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</si>
  <si>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</si>
  <si>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</si>
  <si>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</si>
  <si>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</si>
  <si>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</si>
  <si>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</si>
  <si>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</si>
  <si>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</si>
  <si>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</si>
  <si>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</si>
  <si>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</si>
  <si>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</si>
  <si>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</si>
  <si>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</si>
  <si>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</si>
  <si>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</si>
  <si>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</si>
  <si>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</si>
  <si>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</si>
  <si>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</si>
  <si>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</si>
  <si>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</si>
  <si>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</si>
  <si>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</si>
  <si>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</si>
  <si>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</si>
  <si>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</si>
  <si>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</si>
  <si>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</si>
  <si>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</si>
  <si>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</si>
  <si>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</si>
  <si>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</si>
  <si>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</si>
  <si>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</si>
  <si>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7.47</t>
  </si>
  <si>
    <t>▲ 1.77</t>
  </si>
  <si>
    <t>▲ 0.53</t>
  </si>
  <si>
    <t>▲ 1.13</t>
  </si>
  <si>
    <t>風力発電事業会計</t>
  </si>
  <si>
    <t>水道事業会計</t>
  </si>
  <si>
    <t>下水道事業会計</t>
  </si>
  <si>
    <t>一般会計</t>
  </si>
  <si>
    <t>国民健康保険事業特別会計</t>
  </si>
  <si>
    <t>介護保険事業特別会計</t>
  </si>
  <si>
    <t>後期高齢者医療事業特別会計</t>
  </si>
  <si>
    <t>住宅新築資金等貸付事業特別会計</t>
  </si>
  <si>
    <t>▲ 0.57</t>
  </si>
  <si>
    <t>▲ 0.59</t>
  </si>
  <si>
    <t>▲ 0.55</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</si>
  <si>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</si>
  <si>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</si>
  <si>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</si>
  <si>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</si>
  <si>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</si>
  <si>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</si>
  <si>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</si>
  <si>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</si>
  <si>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まちづくり基金</t>
    <rPh sb="5" eb="7">
      <t>キキン</t>
    </rPh>
    <phoneticPr fontId="5"/>
  </si>
  <si>
    <t>ふるさと北栄基金</t>
    <rPh sb="4" eb="6">
      <t>ホクエイ</t>
    </rPh>
    <rPh sb="6" eb="8">
      <t>キキン</t>
    </rPh>
    <phoneticPr fontId="5"/>
  </si>
  <si>
    <t>砂丘地振興基金</t>
    <phoneticPr fontId="5"/>
  </si>
  <si>
    <t>風のまちづくり基金</t>
    <phoneticPr fontId="5"/>
  </si>
  <si>
    <t>ふるさと農村活性化基金</t>
    <phoneticPr fontId="5"/>
  </si>
  <si>
    <t>一般財団法人北栄スポーツクラブ</t>
    <rPh sb="0" eb="2">
      <t>イッパン</t>
    </rPh>
    <rPh sb="2" eb="4">
      <t>ザイダン</t>
    </rPh>
    <rPh sb="4" eb="6">
      <t>ホウジン</t>
    </rPh>
    <rPh sb="6" eb="8">
      <t>ホクエイ</t>
    </rPh>
    <phoneticPr fontId="2"/>
  </si>
  <si>
    <t>株式会社　北栄ドリーム農場</t>
    <rPh sb="0" eb="2">
      <t>カブシキ</t>
    </rPh>
    <rPh sb="2" eb="4">
      <t>カイシャ</t>
    </rPh>
    <rPh sb="5" eb="7">
      <t>ホクエイ</t>
    </rPh>
    <rPh sb="11" eb="13">
      <t>ノウジョウ</t>
    </rPh>
    <phoneticPr fontId="2"/>
  </si>
  <si>
    <t>鳥取県町村総合事務組合</t>
    <rPh sb="0" eb="3">
      <t>トットリケン</t>
    </rPh>
    <rPh sb="3" eb="5">
      <t>チョウソン</t>
    </rPh>
    <rPh sb="5" eb="11">
      <t>ソウゴウジムクミアイ</t>
    </rPh>
    <phoneticPr fontId="2"/>
  </si>
  <si>
    <t>鳥取中部ふるさと広域連合（一般会計）</t>
    <rPh sb="0" eb="4">
      <t>トットリチュウブ</t>
    </rPh>
    <rPh sb="8" eb="12">
      <t>コウイキレンゴウ</t>
    </rPh>
    <rPh sb="13" eb="17">
      <t>イッパンカイケイ</t>
    </rPh>
    <phoneticPr fontId="2"/>
  </si>
  <si>
    <t>鳥取中部ふるさと広域連合（市町村圏）</t>
    <rPh sb="13" eb="17">
      <t>シチョウソンケン</t>
    </rPh>
    <phoneticPr fontId="2"/>
  </si>
  <si>
    <t>鳥取中部ふるさと広域連合（交通災害）</t>
    <rPh sb="13" eb="17">
      <t>コウツウサイガイ</t>
    </rPh>
    <phoneticPr fontId="2"/>
  </si>
  <si>
    <t>鳥取県後期高齢者医療広域連合（一般会計）</t>
    <rPh sb="8" eb="10">
      <t>イリョウ</t>
    </rPh>
    <rPh sb="10" eb="14">
      <t>コウイキレンゴウ</t>
    </rPh>
    <rPh sb="15" eb="19">
      <t>イッパンカイケイ</t>
    </rPh>
    <phoneticPr fontId="2"/>
  </si>
  <si>
    <t>鳥取県後期高齢者医療広域連合（後期高齢特会）</t>
    <rPh sb="15" eb="19">
      <t>コウキコウレイ</t>
    </rPh>
    <rPh sb="19" eb="21">
      <t>トッカイ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</si>
  <si>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</si>
  <si>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</si>
  <si>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</si>
  <si>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</si>
  <si>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</si>
  <si>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</si>
  <si>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</si>
  <si>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</si>
  <si>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</si>
  <si>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</si>
  <si>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</si>
  <si>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将来負担比率については、類似団体平均に比べ高く、また、有形固定資産減価償却率は類似団体平均よりも低い数値が近年続いている。
　過去に整備した下水道事業の起債残高は依然高く、下水道事業の公債費は今後も高止まりしたままとなっており、その公債費に充当されたとみなされる繰出金により、将来負担比率については、しばらく現状のレベルで推移するものと見込まれる。また、有形固定資産減価償却率が類似団体より低いのは、近年の公営住宅の更新整備、体育館の耐震化等の公共施設等の改修を積極的に行ってきたことが要因と考えられる。
　町内にはまだ多くの老朽化した公共施設があり、今後も施設更新及び統廃合等も見込まれる中、将来負担比率については注意が必要であり、計画的な財政運営が求められる。</t>
    <rPh sb="170" eb="172">
      <t>ミコ</t>
    </rPh>
    <rPh sb="256" eb="258">
      <t>チョウナイ</t>
    </rPh>
    <rPh sb="262" eb="263">
      <t>オオ</t>
    </rPh>
    <rPh sb="265" eb="268">
      <t>ロウキュウカ</t>
    </rPh>
    <rPh sb="270" eb="274">
      <t>コウキョウシセツ</t>
    </rPh>
    <rPh sb="278" eb="280">
      <t>コンゴ</t>
    </rPh>
    <rPh sb="281" eb="285">
      <t>シセツコウシン</t>
    </rPh>
    <rPh sb="285" eb="286">
      <t>オヨ</t>
    </rPh>
    <rPh sb="287" eb="291">
      <t>トウハイゴウトウ</t>
    </rPh>
    <rPh sb="292" eb="294">
      <t>ミコ</t>
    </rPh>
    <rPh sb="297" eb="298">
      <t>ナカ</t>
    </rPh>
    <rPh sb="299" eb="305">
      <t>ショウライフタンヒリツ</t>
    </rPh>
    <rPh sb="310" eb="312">
      <t>チュウイ</t>
    </rPh>
    <rPh sb="313" eb="315">
      <t>ヒツヨウ</t>
    </rPh>
    <rPh sb="319" eb="322">
      <t>ケイカクテキ</t>
    </rPh>
    <rPh sb="323" eb="327">
      <t>ザイセイウンエイ</t>
    </rPh>
    <rPh sb="328" eb="329">
      <t>モト</t>
    </rPh>
    <phoneticPr fontId="5"/>
  </si>
  <si>
    <t>　平成18年度から実施している行政改革プラン、事業棚卸の効果により実質公債費比率、将来負担比率ともに徐々に数値は改善の方向で推移している状況ではあるが、類似団体との比較では将来負担比率、実質公債費比率ともに高い数値となっている。いずれの比率についても、公債費の負担が大きく影響していることから、今後の起債事業については将来負担を考えたうえでの計画的な実施が必要といえる。また、安定した財政運営を行うためには、引き続き事務事業の見直し、効率化も併せて必要といえる。</t>
    <rPh sb="118" eb="120">
      <t>ヒリツ</t>
    </rPh>
    <rPh sb="126" eb="129">
      <t>コウサイヒ</t>
    </rPh>
    <rPh sb="130" eb="132">
      <t>フタン</t>
    </rPh>
    <rPh sb="133" eb="134">
      <t>オオ</t>
    </rPh>
    <rPh sb="136" eb="138">
      <t>エイキョウ</t>
    </rPh>
    <rPh sb="147" eb="149">
      <t>コンゴ</t>
    </rPh>
    <rPh sb="150" eb="154">
      <t>キサイジギョウ</t>
    </rPh>
    <rPh sb="159" eb="161">
      <t>ショウライ</t>
    </rPh>
    <rPh sb="161" eb="163">
      <t>フタン</t>
    </rPh>
    <rPh sb="164" eb="165">
      <t>カンガ</t>
    </rPh>
    <rPh sb="171" eb="174">
      <t>ケイカクテキ</t>
    </rPh>
    <rPh sb="175" eb="177">
      <t>ジッシ</t>
    </rPh>
    <rPh sb="178" eb="180">
      <t>ヒツヨウ</t>
    </rPh>
    <rPh sb="221" eb="222">
      <t>アワ</t>
    </rPh>
    <rPh sb="224" eb="22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</si>
</sst>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819A-4001-A877-DE3BB08792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64306</c:v>
                </c:pt>
                <c:pt idx="1">
                  <c:v>65662</c:v>
                </c:pt>
                <c:pt idx="2">
                  <c:v>64135</c:v>
                </c:pt>
                <c:pt idx="3">
                  <c:v>56543</c:v>
                </c:pt>
                <c:pt idx="4">
                  <c:v>66772</c:v>
                </c:pt>
              </c:numCache>
            </c:numRef>
          </c:val>
          <c:smooth val="0"/>
          <c:extLst>
            <c:ext xmlns:c16="http://schemas.microsoft.com/office/drawing/2014/chart" uri="{C3380CC4-5D6E-409C-BE32-E72D297353CC}">
              <c16:uniqueId val="{00000001-819A-4001-A877-DE3BB08792C3}"/>
            </c:ext>
          </c:extLst>
        </c:ser>
        <c:dLbls>
          <c:showLegendKey val="0"/>
          <c:showVal val="0"/>
          <c:showCatName val="0"/>
          <c:showSerName val="0"/>
          <c:showPercent val="0"/>
          <c:showBubbleSize val="0"/>
        </c:dLbls>
        <c:marker val="1"/>
        <c:smooth val="0"/>
        <c:axId val="110304640"/>
        <c:axId val="110315008"/>
      </c:lineChart>
      <c:catAx>
        <c:axId val="11030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15008"/>
        <c:crosses val="autoZero"/>
        <c:auto val="1"/>
        <c:lblAlgn val="ctr"/>
        <c:lblOffset val="100"/>
        <c:tickLblSkip val="1"/>
        <c:tickMarkSkip val="1"/>
        <c:noMultiLvlLbl val="0"/>
      </c:catAx>
      <c:valAx>
        <c:axId val="1103150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0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7.94</c:v>
                </c:pt>
                <c:pt idx="2">
                  <c:v>4.4000000000000004</c:v>
                </c:pt>
                <c:pt idx="3">
                  <c:v>2.36</c:v>
                </c:pt>
                <c:pt idx="4">
                  <c:v>4.37</c:v>
                </c:pt>
              </c:numCache>
            </c:numRef>
          </c:val>
          <c:extLst>
            <c:ext xmlns:c16="http://schemas.microsoft.com/office/drawing/2014/chart" uri="{C3380CC4-5D6E-409C-BE32-E72D297353CC}">
              <c16:uniqueId val="{00000000-395C-4075-B5B6-E086EA901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22.75</c:v>
                </c:pt>
                <c:pt idx="1">
                  <c:v>26.38</c:v>
                </c:pt>
                <c:pt idx="2">
                  <c:v>28.63</c:v>
                </c:pt>
                <c:pt idx="3">
                  <c:v>30.11</c:v>
                </c:pt>
                <c:pt idx="4">
                  <c:v>26.5</c:v>
                </c:pt>
              </c:numCache>
            </c:numRef>
          </c:val>
          <c:extLst>
            <c:ext xmlns:c16="http://schemas.microsoft.com/office/drawing/2014/chart" uri="{C3380CC4-5D6E-409C-BE32-E72D297353CC}">
              <c16:uniqueId val="{00000001-395C-4075-B5B6-E086EA901C8E}"/>
            </c:ext>
          </c:extLst>
        </c:ser>
        <c:dLbls>
          <c:showLegendKey val="0"/>
          <c:showVal val="0"/>
          <c:showCatName val="0"/>
          <c:showSerName val="0"/>
          <c:showPercent val="0"/>
          <c:showBubbleSize val="0"/>
        </c:dLbls>
        <c:gapWidth val="250"/>
        <c:overlap val="100"/>
        <c:axId val="125028224"/>
        <c:axId val="12503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-7.47</c:v>
                </c:pt>
                <c:pt idx="1">
                  <c:v>7.3</c:v>
                </c:pt>
                <c:pt idx="2">
                  <c:v>-1.77</c:v>
                </c:pt>
                <c:pt idx="3">
                  <c:v>-0.53</c:v>
                </c:pt>
                <c:pt idx="4">
                  <c:v>-1.1299999999999999</c:v>
                </c:pt>
              </c:numCache>
            </c:numRef>
          </c:val>
          <c:smooth val="0"/>
          <c:extLst>
            <c:ext xmlns:c16="http://schemas.microsoft.com/office/drawing/2014/chart" uri="{C3380CC4-5D6E-409C-BE32-E72D297353CC}">
              <c16:uniqueId val="{00000002-395C-4075-B5B6-E086EA901C8E}"/>
            </c:ext>
          </c:extLst>
        </c:ser>
        <c:dLbls>
          <c:showLegendKey val="0"/>
          <c:showVal val="0"/>
          <c:showCatName val="0"/>
          <c:showSerName val="0"/>
          <c:showPercent val="0"/>
          <c:showBubbleSize val="0"/>
        </c:dLbls>
        <c:marker val="1"/>
        <c:smooth val="0"/>
        <c:axId val="125028224"/>
        <c:axId val="125038592"/>
      </c:lineChart>
      <c:catAx>
        <c:axId val="1250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038592"/>
        <c:crosses val="autoZero"/>
        <c:auto val="1"/>
        <c:lblAlgn val="ctr"/>
        <c:lblOffset val="100"/>
        <c:tickLblSkip val="1"/>
        <c:tickMarkSkip val="1"/>
        <c:noMultiLvlLbl val="0"/>
      </c:catAx>
      <c:valAx>
        <c:axId val="1250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4.67</c:v>
                </c:pt>
                <c:pt idx="2">
                  <c:v>#N/A</c:v>
                </c:pt>
                <c:pt idx="3">
                  <c:v>3.53</c:v>
                </c:pt>
                <c:pt idx="4">
                  <c:v>#N/A</c:v>
                </c:pt>
                <c:pt idx="5">
                  <c:v>7.69</c:v>
                </c:pt>
                <c:pt idx="6">
                  <c:v>#N/A</c:v>
                </c:pt>
                <c:pt idx="7">
                  <c:v>0.25</c:v>
                </c:pt>
                <c:pt idx="8">
                  <c:v>#N/A</c:v>
                </c:pt>
                <c:pt idx="9">
                  <c:v>0</c:v>
                </c:pt>
              </c:numCache>
            </c:numRef>
          </c:val>
          <c:extLst>
            <c:ext xmlns:c16="http://schemas.microsoft.com/office/drawing/2014/chart" uri="{C3380CC4-5D6E-409C-BE32-E72D297353CC}">
              <c16:uniqueId val="{00000000-2A30-4FFE-852C-F94D25E02C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30-4FFE-852C-F94D25E02C7D}"/>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0.56999999999999995</c:v>
                </c:pt>
                <c:pt idx="1">
                  <c:v>#N/A</c:v>
                </c:pt>
                <c:pt idx="2">
                  <c:v>0.59</c:v>
                </c:pt>
                <c:pt idx="3">
                  <c:v>#N/A</c:v>
                </c:pt>
                <c:pt idx="4">
                  <c:v>0.59</c:v>
                </c:pt>
                <c:pt idx="5">
                  <c:v>#N/A</c:v>
                </c:pt>
                <c:pt idx="6">
                  <c:v>0.55000000000000004</c:v>
                </c:pt>
                <c:pt idx="7">
                  <c:v>#N/A</c:v>
                </c:pt>
                <c:pt idx="8">
                  <c:v>#N/A</c:v>
                </c:pt>
                <c:pt idx="9">
                  <c:v>0</c:v>
                </c:pt>
              </c:numCache>
            </c:numRef>
          </c:val>
          <c:extLst>
            <c:ext xmlns:c16="http://schemas.microsoft.com/office/drawing/2014/chart" uri="{C3380CC4-5D6E-409C-BE32-E72D297353CC}">
              <c16:uniqueId val="{00000002-2A30-4FFE-852C-F94D25E02C7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2A30-4FFE-852C-F94D25E02C7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1.63</c:v>
                </c:pt>
                <c:pt idx="2">
                  <c:v>#N/A</c:v>
                </c:pt>
                <c:pt idx="3">
                  <c:v>0.97</c:v>
                </c:pt>
                <c:pt idx="4">
                  <c:v>#N/A</c:v>
                </c:pt>
                <c:pt idx="5">
                  <c:v>0.78</c:v>
                </c:pt>
                <c:pt idx="6">
                  <c:v>#N/A</c:v>
                </c:pt>
                <c:pt idx="7">
                  <c:v>0.63</c:v>
                </c:pt>
                <c:pt idx="8">
                  <c:v>#N/A</c:v>
                </c:pt>
                <c:pt idx="9">
                  <c:v>0.8</c:v>
                </c:pt>
              </c:numCache>
            </c:numRef>
          </c:val>
          <c:extLst>
            <c:ext xmlns:c16="http://schemas.microsoft.com/office/drawing/2014/chart" uri="{C3380CC4-5D6E-409C-BE32-E72D297353CC}">
              <c16:uniqueId val="{00000004-2A30-4FFE-852C-F94D25E02C7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0.93</c:v>
                </c:pt>
                <c:pt idx="2">
                  <c:v>#N/A</c:v>
                </c:pt>
                <c:pt idx="3">
                  <c:v>0.61</c:v>
                </c:pt>
                <c:pt idx="4">
                  <c:v>#N/A</c:v>
                </c:pt>
                <c:pt idx="5">
                  <c:v>1.21</c:v>
                </c:pt>
                <c:pt idx="6">
                  <c:v>#N/A</c:v>
                </c:pt>
                <c:pt idx="7">
                  <c:v>1.46</c:v>
                </c:pt>
                <c:pt idx="8">
                  <c:v>#N/A</c:v>
                </c:pt>
                <c:pt idx="9">
                  <c:v>1.56</c:v>
                </c:pt>
              </c:numCache>
            </c:numRef>
          </c:val>
          <c:extLst>
            <c:ext xmlns:c16="http://schemas.microsoft.com/office/drawing/2014/chart" uri="{C3380CC4-5D6E-409C-BE32-E72D297353CC}">
              <c16:uniqueId val="{00000005-2A30-4FFE-852C-F94D25E02C7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5.51</c:v>
                </c:pt>
                <c:pt idx="2">
                  <c:v>#N/A</c:v>
                </c:pt>
                <c:pt idx="3">
                  <c:v>8.5299999999999994</c:v>
                </c:pt>
                <c:pt idx="4">
                  <c:v>#N/A</c:v>
                </c:pt>
                <c:pt idx="5">
                  <c:v>4.99</c:v>
                </c:pt>
                <c:pt idx="6">
                  <c:v>#N/A</c:v>
                </c:pt>
                <c:pt idx="7">
                  <c:v>2.9</c:v>
                </c:pt>
                <c:pt idx="8">
                  <c:v>#N/A</c:v>
                </c:pt>
                <c:pt idx="9">
                  <c:v>4.3600000000000003</c:v>
                </c:pt>
              </c:numCache>
            </c:numRef>
          </c:val>
          <c:extLst>
            <c:ext xmlns:c16="http://schemas.microsoft.com/office/drawing/2014/chart" uri="{C3380CC4-5D6E-409C-BE32-E72D297353CC}">
              <c16:uniqueId val="{00000006-2A30-4FFE-852C-F94D25E02C7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3.5</c:v>
                </c:pt>
                <c:pt idx="8">
                  <c:v>#N/A</c:v>
                </c:pt>
                <c:pt idx="9">
                  <c:v>4.8600000000000003</c:v>
                </c:pt>
              </c:numCache>
            </c:numRef>
          </c:val>
          <c:extLst>
            <c:ext xmlns:c16="http://schemas.microsoft.com/office/drawing/2014/chart" uri="{C3380CC4-5D6E-409C-BE32-E72D297353CC}">
              <c16:uniqueId val="{00000007-2A30-4FFE-852C-F94D25E02C7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3.14</c:v>
                </c:pt>
                <c:pt idx="8">
                  <c:v>#N/A</c:v>
                </c:pt>
                <c:pt idx="9">
                  <c:v>5.5</c:v>
                </c:pt>
              </c:numCache>
            </c:numRef>
          </c:val>
          <c:extLst>
            <c:ext xmlns:c16="http://schemas.microsoft.com/office/drawing/2014/chart" uri="{C3380CC4-5D6E-409C-BE32-E72D297353CC}">
              <c16:uniqueId val="{00000008-2A30-4FFE-852C-F94D25E02C7D}"/>
            </c:ext>
          </c:extLst>
        </c:ser>
        <c:ser>
          <c:idx val="9"/>
          <c:order val="9"/>
          <c:tx>
            <c:strRef>
              <c:f>データシート!$A$36</c:f>
              <c:strCache>
                <c:ptCount val="1"/>
                <c:pt idx="0">
                  <c:v>風力発電事業会計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4.1399999999999997</c:v>
                </c:pt>
                <c:pt idx="8">
                  <c:v>#N/A</c:v>
                </c:pt>
                <c:pt idx="9">
                  <c:v>5.89</c:v>
                </c:pt>
              </c:numCache>
            </c:numRef>
          </c:val>
          <c:extLst>
            <c:ext xmlns:c16="http://schemas.microsoft.com/office/drawing/2014/chart" uri="{C3380CC4-5D6E-409C-BE32-E72D297353CC}">
              <c16:uniqueId val="{00000009-2A30-4FFE-852C-F94D25E02C7D}"/>
            </c:ext>
          </c:extLst>
        </c:ser>
        <c:dLbls>
          <c:showLegendKey val="0"/>
          <c:showVal val="0"/>
          <c:showCatName val="0"/>
          <c:showSerName val="0"/>
          <c:showPercent val="0"/>
          <c:showBubbleSize val="0"/>
        </c:dLbls>
        <c:gapWidth val="150"/>
        <c:overlap val="100"/>
        <c:axId val="125075456"/>
        <c:axId val="125076992"/>
      </c:barChart>
      <c:catAx>
        <c:axId val="1250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76992"/>
        <c:crosses val="autoZero"/>
        <c:auto val="1"/>
        <c:lblAlgn val="ctr"/>
        <c:lblOffset val="100"/>
        <c:tickLblSkip val="1"/>
        <c:tickMarkSkip val="1"/>
        <c:noMultiLvlLbl val="0"/>
      </c:catAx>
      <c:valAx>
        <c:axId val="12507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7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1153</c:v>
                </c:pt>
                <c:pt idx="5">
                  <c:v>1192</c:v>
                </c:pt>
                <c:pt idx="8">
                  <c:v>1222</c:v>
                </c:pt>
                <c:pt idx="11">
                  <c:v>1189</c:v>
                </c:pt>
                <c:pt idx="14">
                  <c:v>1152</c:v>
                </c:pt>
              </c:numCache>
            </c:numRef>
          </c:val>
          <c:extLst>
            <c:ext xmlns:c16="http://schemas.microsoft.com/office/drawing/2014/chart" uri="{C3380CC4-5D6E-409C-BE32-E72D297353CC}">
              <c16:uniqueId val="{00000000-34FE-4D23-B4E1-C2E6BB853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FE-4D23-B4E1-C2E6BB853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7</c:v>
                </c:pt>
                <c:pt idx="6">
                  <c:v>4</c:v>
                </c:pt>
                <c:pt idx="9">
                  <c:v>2</c:v>
                </c:pt>
                <c:pt idx="12">
                  <c:v>2</c:v>
                </c:pt>
              </c:numCache>
            </c:numRef>
          </c:val>
          <c:extLst>
            <c:ext xmlns:c16="http://schemas.microsoft.com/office/drawing/2014/chart" uri="{C3380CC4-5D6E-409C-BE32-E72D297353CC}">
              <c16:uniqueId val="{00000002-34FE-4D23-B4E1-C2E6BB853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31</c:v>
                </c:pt>
                <c:pt idx="6">
                  <c:v>17</c:v>
                </c:pt>
                <c:pt idx="9">
                  <c:v>14</c:v>
                </c:pt>
                <c:pt idx="12">
                  <c:v>16</c:v>
                </c:pt>
              </c:numCache>
            </c:numRef>
          </c:val>
          <c:extLst>
            <c:ext xmlns:c16="http://schemas.microsoft.com/office/drawing/2014/chart" uri="{C3380CC4-5D6E-409C-BE32-E72D297353CC}">
              <c16:uniqueId val="{00000003-34FE-4D23-B4E1-C2E6BB853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722</c:v>
                </c:pt>
                <c:pt idx="3">
                  <c:v>731</c:v>
                </c:pt>
                <c:pt idx="6">
                  <c:v>803</c:v>
                </c:pt>
                <c:pt idx="9">
                  <c:v>826</c:v>
                </c:pt>
                <c:pt idx="12">
                  <c:v>814</c:v>
                </c:pt>
              </c:numCache>
            </c:numRef>
          </c:val>
          <c:extLst>
            <c:ext xmlns:c16="http://schemas.microsoft.com/office/drawing/2014/chart" uri="{C3380CC4-5D6E-409C-BE32-E72D297353CC}">
              <c16:uniqueId val="{00000004-34FE-4D23-B4E1-C2E6BB853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FE-4D23-B4E1-C2E6BB853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FE-4D23-B4E1-C2E6BB853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1020</c:v>
                </c:pt>
                <c:pt idx="3">
                  <c:v>982</c:v>
                </c:pt>
                <c:pt idx="6">
                  <c:v>968</c:v>
                </c:pt>
                <c:pt idx="9">
                  <c:v>853</c:v>
                </c:pt>
                <c:pt idx="12">
                  <c:v>795</c:v>
                </c:pt>
              </c:numCache>
            </c:numRef>
          </c:val>
          <c:extLst>
            <c:ext xmlns:c16="http://schemas.microsoft.com/office/drawing/2014/chart" uri="{C3380CC4-5D6E-409C-BE32-E72D297353CC}">
              <c16:uniqueId val="{00000007-34FE-4D23-B4E1-C2E6BB853B82}"/>
            </c:ext>
          </c:extLst>
        </c:ser>
        <c:dLbls>
          <c:showLegendKey val="0"/>
          <c:showVal val="0"/>
          <c:showCatName val="0"/>
          <c:showSerName val="0"/>
          <c:showPercent val="0"/>
          <c:showBubbleSize val="0"/>
        </c:dLbls>
        <c:gapWidth val="100"/>
        <c:overlap val="100"/>
        <c:axId val="133196800"/>
        <c:axId val="13320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630</c:v>
                </c:pt>
                <c:pt idx="2">
                  <c:v>#N/A</c:v>
                </c:pt>
                <c:pt idx="3">
                  <c:v>#N/A</c:v>
                </c:pt>
                <c:pt idx="4">
                  <c:v>559</c:v>
                </c:pt>
                <c:pt idx="5">
                  <c:v>#N/A</c:v>
                </c:pt>
                <c:pt idx="6">
                  <c:v>#N/A</c:v>
                </c:pt>
                <c:pt idx="7">
                  <c:v>570</c:v>
                </c:pt>
                <c:pt idx="8">
                  <c:v>#N/A</c:v>
                </c:pt>
                <c:pt idx="9">
                  <c:v>#N/A</c:v>
                </c:pt>
                <c:pt idx="10">
                  <c:v>506</c:v>
                </c:pt>
                <c:pt idx="11">
                  <c:v>#N/A</c:v>
                </c:pt>
                <c:pt idx="12">
                  <c:v>#N/A</c:v>
                </c:pt>
                <c:pt idx="13">
                  <c:v>475</c:v>
                </c:pt>
                <c:pt idx="14">
                  <c:v>#N/A</c:v>
                </c:pt>
              </c:numCache>
            </c:numRef>
          </c:val>
          <c:smooth val="0"/>
          <c:extLst>
            <c:ext xmlns:c16="http://schemas.microsoft.com/office/drawing/2014/chart" uri="{C3380CC4-5D6E-409C-BE32-E72D297353CC}">
              <c16:uniqueId val="{00000008-34FE-4D23-B4E1-C2E6BB853B82}"/>
            </c:ext>
          </c:extLst>
        </c:ser>
        <c:dLbls>
          <c:showLegendKey val="0"/>
          <c:showVal val="0"/>
          <c:showCatName val="0"/>
          <c:showSerName val="0"/>
          <c:showPercent val="0"/>
          <c:showBubbleSize val="0"/>
        </c:dLbls>
        <c:marker val="1"/>
        <c:smooth val="0"/>
        <c:axId val="133196800"/>
        <c:axId val="133203072"/>
      </c:lineChart>
      <c:catAx>
        <c:axId val="1331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03072"/>
        <c:crosses val="autoZero"/>
        <c:auto val="1"/>
        <c:lblAlgn val="ctr"/>
        <c:lblOffset val="100"/>
        <c:tickLblSkip val="1"/>
        <c:tickMarkSkip val="1"/>
        <c:noMultiLvlLbl val="0"/>
      </c:catAx>
      <c:valAx>
        <c:axId val="1332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12047</c:v>
                </c:pt>
                <c:pt idx="5">
                  <c:v>11388</c:v>
                </c:pt>
                <c:pt idx="8">
                  <c:v>11107</c:v>
                </c:pt>
                <c:pt idx="11">
                  <c:v>10439</c:v>
                </c:pt>
                <c:pt idx="14">
                  <c:v>9709</c:v>
                </c:pt>
              </c:numCache>
            </c:numRef>
          </c:val>
          <c:extLst>
            <c:ext xmlns:c16="http://schemas.microsoft.com/office/drawing/2014/chart" uri="{C3380CC4-5D6E-409C-BE32-E72D297353CC}">
              <c16:uniqueId val="{00000000-82F3-43F8-8E3E-E1A8368C2D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c:v>
                </c:pt>
                <c:pt idx="5">
                  <c:v>24</c:v>
                </c:pt>
                <c:pt idx="8">
                  <c:v>19</c:v>
                </c:pt>
                <c:pt idx="11">
                  <c:v>15</c:v>
                </c:pt>
                <c:pt idx="14">
                  <c:v>368</c:v>
                </c:pt>
              </c:numCache>
            </c:numRef>
          </c:val>
          <c:extLst>
            <c:ext xmlns:c16="http://schemas.microsoft.com/office/drawing/2014/chart" uri="{C3380CC4-5D6E-409C-BE32-E72D297353CC}">
              <c16:uniqueId val="{00000001-82F3-43F8-8E3E-E1A8368C2D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1761</c:v>
                </c:pt>
                <c:pt idx="5">
                  <c:v>1949</c:v>
                </c:pt>
                <c:pt idx="8">
                  <c:v>2078</c:v>
                </c:pt>
                <c:pt idx="11">
                  <c:v>2317</c:v>
                </c:pt>
                <c:pt idx="14">
                  <c:v>2209</c:v>
                </c:pt>
              </c:numCache>
            </c:numRef>
          </c:val>
          <c:extLst>
            <c:ext xmlns:c16="http://schemas.microsoft.com/office/drawing/2014/chart" uri="{C3380CC4-5D6E-409C-BE32-E72D297353CC}">
              <c16:uniqueId val="{00000002-82F3-43F8-8E3E-E1A8368C2D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F3-43F8-8E3E-E1A8368C2D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F3-43F8-8E3E-E1A8368C2D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F3-43F8-8E3E-E1A8368C2D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858</c:v>
                </c:pt>
                <c:pt idx="3">
                  <c:v>845</c:v>
                </c:pt>
                <c:pt idx="6">
                  <c:v>790</c:v>
                </c:pt>
                <c:pt idx="9">
                  <c:v>799</c:v>
                </c:pt>
                <c:pt idx="12">
                  <c:v>774</c:v>
                </c:pt>
              </c:numCache>
            </c:numRef>
          </c:val>
          <c:extLst>
            <c:ext xmlns:c16="http://schemas.microsoft.com/office/drawing/2014/chart" uri="{C3380CC4-5D6E-409C-BE32-E72D297353CC}">
              <c16:uniqueId val="{00000006-82F3-43F8-8E3E-E1A8368C2D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261</c:v>
                </c:pt>
                <c:pt idx="3">
                  <c:v>238</c:v>
                </c:pt>
                <c:pt idx="6">
                  <c:v>239</c:v>
                </c:pt>
                <c:pt idx="9">
                  <c:v>278</c:v>
                </c:pt>
                <c:pt idx="12">
                  <c:v>265</c:v>
                </c:pt>
              </c:numCache>
            </c:numRef>
          </c:val>
          <c:extLst>
            <c:ext xmlns:c16="http://schemas.microsoft.com/office/drawing/2014/chart" uri="{C3380CC4-5D6E-409C-BE32-E72D297353CC}">
              <c16:uniqueId val="{00000007-82F3-43F8-8E3E-E1A8368C2D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9174</c:v>
                </c:pt>
                <c:pt idx="3">
                  <c:v>8896</c:v>
                </c:pt>
                <c:pt idx="6">
                  <c:v>8702</c:v>
                </c:pt>
                <c:pt idx="9">
                  <c:v>7865</c:v>
                </c:pt>
                <c:pt idx="12">
                  <c:v>7330</c:v>
                </c:pt>
              </c:numCache>
            </c:numRef>
          </c:val>
          <c:extLst>
            <c:ext xmlns:c16="http://schemas.microsoft.com/office/drawing/2014/chart" uri="{C3380CC4-5D6E-409C-BE32-E72D297353CC}">
              <c16:uniqueId val="{00000008-82F3-43F8-8E3E-E1A8368C2D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270</c:v>
                </c:pt>
                <c:pt idx="3">
                  <c:v>15</c:v>
                </c:pt>
                <c:pt idx="6">
                  <c:v>11</c:v>
                </c:pt>
                <c:pt idx="9">
                  <c:v>8</c:v>
                </c:pt>
                <c:pt idx="12">
                  <c:v>6</c:v>
                </c:pt>
              </c:numCache>
            </c:numRef>
          </c:val>
          <c:extLst>
            <c:ext xmlns:c16="http://schemas.microsoft.com/office/drawing/2014/chart" uri="{C3380CC4-5D6E-409C-BE32-E72D297353CC}">
              <c16:uniqueId val="{00000009-82F3-43F8-8E3E-E1A8368C2D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6995</c:v>
                </c:pt>
                <c:pt idx="3">
                  <c:v>7518</c:v>
                </c:pt>
                <c:pt idx="6">
                  <c:v>7406</c:v>
                </c:pt>
                <c:pt idx="9">
                  <c:v>7126</c:v>
                </c:pt>
                <c:pt idx="12">
                  <c:v>7366</c:v>
                </c:pt>
              </c:numCache>
            </c:numRef>
          </c:val>
          <c:extLst>
            <c:ext xmlns:c16="http://schemas.microsoft.com/office/drawing/2014/chart" uri="{C3380CC4-5D6E-409C-BE32-E72D297353CC}">
              <c16:uniqueId val="{0000000A-82F3-43F8-8E3E-E1A8368C2DF9}"/>
            </c:ext>
          </c:extLst>
        </c:ser>
        <c:dLbls>
          <c:showLegendKey val="0"/>
          <c:showVal val="0"/>
          <c:showCatName val="0"/>
          <c:showSerName val="0"/>
          <c:showPercent val="0"/>
          <c:showBubbleSize val="0"/>
        </c:dLbls>
        <c:gapWidth val="100"/>
        <c:overlap val="100"/>
        <c:axId val="133522560"/>
        <c:axId val="13352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3718</c:v>
                </c:pt>
                <c:pt idx="2">
                  <c:v>#N/A</c:v>
                </c:pt>
                <c:pt idx="3">
                  <c:v>#N/A</c:v>
                </c:pt>
                <c:pt idx="4">
                  <c:v>4150</c:v>
                </c:pt>
                <c:pt idx="5">
                  <c:v>#N/A</c:v>
                </c:pt>
                <c:pt idx="6">
                  <c:v>#N/A</c:v>
                </c:pt>
                <c:pt idx="7">
                  <c:v>3943</c:v>
                </c:pt>
                <c:pt idx="8">
                  <c:v>#N/A</c:v>
                </c:pt>
                <c:pt idx="9">
                  <c:v>#N/A</c:v>
                </c:pt>
                <c:pt idx="10">
                  <c:v>3305</c:v>
                </c:pt>
                <c:pt idx="11">
                  <c:v>#N/A</c:v>
                </c:pt>
                <c:pt idx="12">
                  <c:v>#N/A</c:v>
                </c:pt>
                <c:pt idx="13">
                  <c:v>3455</c:v>
                </c:pt>
                <c:pt idx="14">
                  <c:v>#N/A</c:v>
                </c:pt>
              </c:numCache>
            </c:numRef>
          </c:val>
          <c:smooth val="0"/>
          <c:extLst>
            <c:ext xmlns:c16="http://schemas.microsoft.com/office/drawing/2014/chart" uri="{C3380CC4-5D6E-409C-BE32-E72D297353CC}">
              <c16:uniqueId val="{0000000B-82F3-43F8-8E3E-E1A8368C2DF9}"/>
            </c:ext>
          </c:extLst>
        </c:ser>
        <c:dLbls>
          <c:showLegendKey val="0"/>
          <c:showVal val="0"/>
          <c:showCatName val="0"/>
          <c:showSerName val="0"/>
          <c:showPercent val="0"/>
          <c:showBubbleSize val="0"/>
        </c:dLbls>
        <c:marker val="1"/>
        <c:smooth val="0"/>
        <c:axId val="133522560"/>
        <c:axId val="133524480"/>
      </c:lineChart>
      <c:catAx>
        <c:axId val="1335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24480"/>
        <c:crosses val="autoZero"/>
        <c:auto val="1"/>
        <c:lblAlgn val="ctr"/>
        <c:lblOffset val="100"/>
        <c:tickLblSkip val="1"/>
        <c:tickMarkSkip val="1"/>
        <c:noMultiLvlLbl val="0"/>
      </c:catAx>
      <c:valAx>
        <c:axId val="13352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2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1552</c:v>
                </c:pt>
                <c:pt idx="1">
                  <c:v>1634</c:v>
                </c:pt>
                <c:pt idx="2">
                  <c:v>1459</c:v>
                </c:pt>
              </c:numCache>
            </c:numRef>
          </c:val>
          <c:extLst>
            <c:ext xmlns:c16="http://schemas.microsoft.com/office/drawing/2014/chart" uri="{C3380CC4-5D6E-409C-BE32-E72D297353CC}">
              <c16:uniqueId val="{00000000-18A6-43D7-BBEF-54128A10A3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c:v>
                </c:pt>
                <c:pt idx="1">
                  <c:v>44</c:v>
                </c:pt>
                <c:pt idx="2">
                  <c:v>44</c:v>
                </c:pt>
              </c:numCache>
            </c:numRef>
          </c:val>
          <c:extLst>
            <c:ext xmlns:c16="http://schemas.microsoft.com/office/drawing/2014/chart" uri="{C3380CC4-5D6E-409C-BE32-E72D297353CC}">
              <c16:uniqueId val="{00000001-18A6-43D7-BBEF-54128A10A3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1461</c:v>
                </c:pt>
                <c:pt idx="1">
                  <c:v>1545</c:v>
                </c:pt>
                <c:pt idx="2">
                  <c:v>1615</c:v>
                </c:pt>
              </c:numCache>
            </c:numRef>
          </c:val>
          <c:extLst>
            <c:ext xmlns:c16="http://schemas.microsoft.com/office/drawing/2014/chart" uri="{C3380CC4-5D6E-409C-BE32-E72D297353CC}">
              <c16:uniqueId val="{00000002-18A6-43D7-BBEF-54128A10A3DD}"/>
            </c:ext>
          </c:extLst>
        </c:ser>
        <c:dLbls>
          <c:showLegendKey val="0"/>
          <c:showVal val="0"/>
          <c:showCatName val="0"/>
          <c:showSerName val="0"/>
          <c:showPercent val="0"/>
          <c:showBubbleSize val="0"/>
        </c:dLbls>
        <c:gapWidth val="120"/>
        <c:overlap val="100"/>
        <c:axId val="133802624"/>
        <c:axId val="133808512"/>
      </c:barChart>
      <c:catAx>
        <c:axId val="1338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08512"/>
        <c:crosses val="autoZero"/>
        <c:auto val="1"/>
        <c:lblAlgn val="ctr"/>
        <c:lblOffset val="100"/>
        <c:tickLblSkip val="1"/>
        <c:tickMarkSkip val="1"/>
        <c:noMultiLvlLbl val="0"/>
      </c:catAx>
      <c:valAx>
        <c:axId val="133808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0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{F70B1EF8-89A3-45EA-B27C-3363F125C490}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376-49C3-BCC2-AEA0039FDE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{64FAA2B2-FFCF-4C3E-9981-790FF0A48627}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76-49C3-BCC2-AEA0039FDE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{67280086-EAC8-4CE6-9ED2-53395DD7A9F8}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76-49C3-BCC2-AEA0039FDE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{9E0E7D38-D2C7-4B74-B707-EC9BAC5C563E}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76-49C3-BCC2-AEA0039FDE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{B972D7FE-CE10-44C2-962A-5E0D2AA6F6CF}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76-49C3-BCC2-AEA0039FDE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{2C8BCCA7-C556-449F-8DDE-8CA93E4E4EF4}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376-49C3-BCC2-AEA0039FDE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{1689AF2D-CD41-44F2-B1C1-A624FCA32356}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376-49C3-BCC2-AEA0039FDE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{DE79242E-A0EE-470B-9A93-A9FA06C29CF1}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376-49C3-BCC2-AEA0039FDE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{21C47DAD-484A-4D77-AD2D-926CB2F1BFD5}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376-49C3-BCC2-AEA0039FDE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58.3</c:v>
                </c:pt>
                <c:pt idx="16">
                  <c:v>59.2</c:v>
                </c:pt>
                <c:pt idx="24">
                  <c:v>60.2</c:v>
                </c:pt>
                <c:pt idx="32">
                  <c:v>61.2</c:v>
                </c:pt>
              </c:numCache>
            </c:numRef>
          </c:xVal>
          <c:yVal>
            <c:numRef>
              <c:f>公会計指標分析・財政指標組合せ分析表!$BP$51:$DC$51</c:f>
              <c:numCache>
                <c:formatCode>#,##0.0;"▲ "#,##0.0</c:formatCode>
                <c:ptCount val="40"/>
                <c:pt idx="0">
                  <c:v>87.9</c:v>
                </c:pt>
                <c:pt idx="8">
                  <c:v>96.2</c:v>
                </c:pt>
                <c:pt idx="16">
                  <c:v>93.8</c:v>
                </c:pt>
                <c:pt idx="24">
                  <c:v>77.900000000000006</c:v>
                </c:pt>
                <c:pt idx="32">
                  <c:v>79.3</c:v>
                </c:pt>
              </c:numCache>
            </c:numRef>
          </c:yVal>
          <c:smooth val="0"/>
          <c:extLst>
            <c:ext xmlns:c16="http://schemas.microsoft.com/office/drawing/2014/chart" uri="{C3380CC4-5D6E-409C-BE32-E72D297353CC}">
              <c16:uniqueId val="{00000009-1376-49C3-BCC2-AEA0039FDE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{F03AF69C-EB5E-4E1E-9C6F-6C79D28EF82A}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376-49C3-BCC2-AEA0039FDE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{3C57BC43-9DBA-4583-8EB6-95CE4C120362}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76-49C3-BCC2-AEA0039FDE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{2BFC59B7-0D36-4F14-82E5-8BF77B213D5F}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76-49C3-BCC2-AEA0039FDE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{9A5F6E4B-1F04-4BC5-970D-68FD5893F3DB}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76-49C3-BCC2-AEA0039FDE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{5CA978FA-8D92-4548-B01D-BCB269A2C73E}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76-49C3-BCC2-AEA0039FDEEE}"/>
                </c:ext>
              </c:extLst>
            </c:dLbl>
            <c:dLbl>
              <c:idx val="8"/>
              <c:layout>
                <c:manualLayout>
                  <c:x val="-2.325815730439178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{20428F1B-74CE-42B4-9BBB-964D30ADCB0A}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376-49C3-BCC2-AEA0039FDEEE}"/>
                </c:ext>
              </c:extLst>
            </c:dLbl>
            <c:dLbl>
              <c:idx val="16"/>
              <c:layout>
                <c:manualLayout>
                  <c:x val="-4.103224363475296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{799D24E4-0F66-41D4-A4F6-1D67C401D161}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376-49C3-BCC2-AEA0039FDE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{A6EF7E4B-9F5F-4298-90B0-83F59E2E4653}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376-49C3-BCC2-AEA0039FDE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{9AA8FCAA-F68B-4532-9AC4-AFEB9803ACE7}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376-49C3-BCC2-AEA0039FDE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1376-49C3-BCC2-AEA0039FDEEE}"/>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{0A55EF8A-7E24-4E80-92DE-B3E590503D20}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3E-4452-ACBA-3A1EE7491E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{C55D5EB4-6B2F-49BB-8A33-E7B68587E05A}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3E-4452-ACBA-3A1EE7491E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{FBC1696C-FDDD-4388-BE37-0F9528B6291B}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3E-4452-ACBA-3A1EE7491E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{B02433E0-5CE6-41F2-9E96-414A0011B96E}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3E-4452-ACBA-3A1EE7491E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{CE726CC4-B3D4-4C80-A514-86D9AF68ECC7}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3E-4452-ACBA-3A1EE7491E4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{4DC2EFB7-84C9-4AE9-9D73-341D875D239F}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3E-4452-ACBA-3A1EE7491E4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{0F27499D-6B43-457A-9C4C-08841EDEB241}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3E-4452-ACBA-3A1EE7491E4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{CFB1A1C2-3F05-4A88-8CA9-58FC5562DAAA}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3E-4452-ACBA-3A1EE7491E4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{75F1F495-B753-4371-9DBC-B102E3662DC4}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3E-4452-ACBA-3A1EE7491E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13</c:v>
                </c:pt>
                <c:pt idx="16">
                  <c:v>13.8</c:v>
                </c:pt>
                <c:pt idx="24">
                  <c:v>12.8</c:v>
                </c:pt>
                <c:pt idx="32">
                  <c:v>12.1</c:v>
                </c:pt>
              </c:numCache>
            </c:numRef>
          </c:xVal>
          <c:yVal>
            <c:numRef>
              <c:f>公会計指標分析・財政指標組合せ分析表!$BP$73:$DC$73</c:f>
              <c:numCache>
                <c:formatCode>#,##0.0;"▲ "#,##0.0</c:formatCode>
                <c:ptCount val="40"/>
                <c:pt idx="0">
                  <c:v>87.9</c:v>
                </c:pt>
                <c:pt idx="8">
                  <c:v>96.2</c:v>
                </c:pt>
                <c:pt idx="16">
                  <c:v>93.8</c:v>
                </c:pt>
                <c:pt idx="24">
                  <c:v>77.900000000000006</c:v>
                </c:pt>
                <c:pt idx="32">
                  <c:v>79.3</c:v>
                </c:pt>
              </c:numCache>
            </c:numRef>
          </c:yVal>
          <c:smooth val="0"/>
          <c:extLst>
            <c:ext xmlns:c16="http://schemas.microsoft.com/office/drawing/2014/chart" uri="{C3380CC4-5D6E-409C-BE32-E72D297353CC}">
              <c16:uniqueId val="{00000009-B33E-4452-ACBA-3A1EE7491E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{6A5D1D35-3041-422D-BF53-7366273C9232}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3E-4452-ACBA-3A1EE7491E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{85986230-6D3B-4C9B-891D-8BC8DD8D0E48}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3E-4452-ACBA-3A1EE7491E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{609F7AC6-488B-4EE3-A075-84C082F123EB}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3E-4452-ACBA-3A1EE7491E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{B33AF0E9-72BF-463A-B944-E33B9C3F9DBD}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3E-4452-ACBA-3A1EE7491E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{21B4D618-C0B4-4066-843D-5C0C9F1DB171}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3E-4452-ACBA-3A1EE7491E40}"/>
                </c:ext>
              </c:extLst>
            </c:dLbl>
            <c:dLbl>
              <c:idx val="8"/>
              <c:layout>
                <c:manualLayout>
                  <c:x val="-4.5160355153971272E-2"/>
                  <c:y val="-6.797676153344017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{DFE328FF-6743-443E-9A45-69B109ADFEA2}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3E-4452-ACBA-3A1EE7491E40}"/>
                </c:ext>
              </c:extLst>
            </c:dLbl>
            <c:dLbl>
              <c:idx val="16"/>
              <c:layout>
                <c:manualLayout>
                  <c:x val="-1.8235628084250128E-2"/>
                  <c:y val="-4.30623320526581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{33F82D7E-6585-4510-9231-6A6B2B86492F}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3E-4452-ACBA-3A1EE7491E40}"/>
                </c:ext>
              </c:extLst>
            </c:dLbl>
            <c:dLbl>
              <c:idx val="24"/>
              <c:layout>
                <c:manualLayout>
                  <c:x val="-3.1570342725075584E-2"/>
                  <c:y val="-7.62108476772835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{397FAE13-A102-4C02-A8B5-C9457F0C5D1B}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3E-4452-ACBA-3A1EE7491E4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{568DBCE9-F659-47FF-AD29-EFED165EBC32}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3E-4452-ACBA-3A1EE7491E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B33E-4452-ACBA-3A1EE7491E40}"/>
            </c:ext>
          </c:extLst>
        </c:ser>
        <c:dLbls>
          <c:showLegendKey val="0"/>
          <c:showVal val="1"/>
          <c:showCatName val="0"/>
          <c:showSerName val="0"/>
          <c:showPercent val="0"/>
          <c:showBubbleSize val="0"/>
        </c:dLbls>
        <c:axId val="84219776"/>
        <c:axId val="84234240"/>
      </c:scatterChart>
      <c:valAx>
        <c:axId val="84219776"/>
        <c:scaling>
          <c:orientation val="maxMin"/>
          <c:max val="15"/>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減少傾向にあるものの、下水道事業債に対する一般会計からの出資金・補助金はしばらくはこのまま高い水準で推移する見込みである。今後の実質公債費比率の分子については減少傾向となる見通しであるが、実質公債費比率の改善のため引き続き交付税措置率の高い起債を活用しながら事業を進めるとともに、特別会計の歳出抑制、歳入確保の取組みにより、繰出金の抑制を図るなどの努力が必要とい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主な要素である一般会計等に係る地方債の現在高、公営企業債等繰入見込額の減少に伴い、将来負担額は緩やかに減少してきているが、最も大きな将来負担である下水道事業債への出資金及び補助金の見込み額は今後も高い水準で横ばいが続く見込みであり、引き続き注意が必要となっている。</a:t>
          </a:r>
        </a:p>
        <a:p>
          <a:r>
            <a:rPr kumimoji="1" lang="ja-JP" altLang="en-US" sz="1400">
              <a:latin typeface="ＭＳ ゴシック" pitchFamily="49" charset="-128"/>
              <a:ea typeface="ＭＳ ゴシック" pitchFamily="49" charset="-128"/>
            </a:rPr>
            <a:t>今後については、各種大規模事業の実施を予定しているのため地方債現在高は現状維持か、やや増える見込みであり、できるだけ交付税措置の高い起債を活用するとともに、可能な限り財政調整基金を減らさないよう取り組み、将来負担の軽減に繋げる努力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基金全体をみると、対前年度比で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百万円減によるところの影響が大きい。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なお、ふるさと納税の積立金（ふるさと北栄基金）については、対前年度比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百万円増と決算額は年々増えてきており、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翌年度の財源として重要な役割を果たしている。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大部分を占める財政調整基金については、健全な財政運営・歳入確保に努める中で、できるだけ取り崩しせず積み立てできるよう取り組む。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特定目的基金は、毎年必要に応じて基金の目的に沿った使途となるよう、基金管理を行う。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・合併に伴うまちづくりの振興に資する目的事業の財源としてまちづくり振興基金を使用する。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・公共下水道推進基金は公共下水道事業の推進及び整備促進を図ることを目的とする。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ふるさと北栄基金は前年度頂戴したふるさと納税寄附金を次年度の目的事業へ充当するため積立を行う基金となっている。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近年、本町への寄附金が増加していることで基金の積立額も大幅に増加している。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各基金の目的に沿った使途となるよう適正な基金管理を行う。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年度は財源不足額を財政調整基金の取り崩しにより対応した。また、特定目的基金についても事業実施のため取崩しを行った。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備えとして一定程度必要である。決して多い基金現在高といえず、今後も普通交付税の減額など町財政は大変厳しい見通しとなっていることから、できる限り取崩ししないよう引き続き財源確保及び歳出調整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現状としては積立金利子のみを定期的に積み立てている。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今後については、財政状況をみながら必要に応じ公債費の平準化も検討するなど、適正な基金管理を行っていく。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a:t>
          </a:r>
          <a:r>
            <a:rPr kumimoji="1" lang="en-US" altLang="ja-JP" sz="1100">
              <a:latin typeface="ＭＳ Ｐゴシック" panose="020B0600070205080204" pitchFamily="50" charset="-128"/>
              <a:ea typeface="ＭＳ Ｐゴシック" panose="020B0600070205080204" pitchFamily="50" charset="-128"/>
            </a:rPr>
            <a:t>61.2</a:t>
          </a:r>
          <a:r>
            <a:rPr kumimoji="1" lang="ja-JP" altLang="en-US" sz="1100">
              <a:latin typeface="ＭＳ Ｐゴシック" panose="020B0600070205080204" pitchFamily="50" charset="-128"/>
              <a:ea typeface="ＭＳ Ｐゴシック" panose="020B0600070205080204" pitchFamily="50" charset="-128"/>
            </a:rPr>
            <a:t>ポイントと類似団体との比較では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ポイント低い数値となった。</a:t>
          </a:r>
        </a:p>
        <a:p>
          <a:r>
            <a:rPr kumimoji="1" lang="ja-JP" altLang="en-US" sz="1100">
              <a:latin typeface="ＭＳ Ｐゴシック" panose="020B0600070205080204" pitchFamily="50" charset="-128"/>
              <a:ea typeface="ＭＳ Ｐゴシック" panose="020B0600070205080204" pitchFamily="50" charset="-128"/>
            </a:rPr>
            <a:t>    公共施設全体で老朽化した施設が多いことが主な要因であり、年々上昇してきている。今後においても上昇が見込まれており、施設修繕、施設更新、統廃合等について順次計画的に進めていくことが求めら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160655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3969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124672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0371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5503</xdr:rowOff>
    </xdr:from>
    <xdr:to>
      <xdr:col>11</xdr:col>
      <xdr:colOff>187325</xdr:colOff>
      <xdr:row>30</xdr:row>
      <xdr:rowOff>107103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30</xdr:row>
      <xdr:rowOff>88688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713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133773</xdr:rowOff>
    </xdr:from>
    <xdr:to>
      <xdr:col>7</xdr:col>
      <xdr:colOff>187325</xdr:colOff>
      <xdr:row>30</xdr:row>
      <xdr:rowOff>63923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56303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2814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債務償還年数は類似団体と比較して</a:t>
          </a:r>
          <a:r>
            <a:rPr kumimoji="1" lang="en-US" altLang="ja-JP" sz="1100">
              <a:latin typeface="ＭＳ Ｐゴシック" panose="020B0600070205080204" pitchFamily="50" charset="-128"/>
              <a:ea typeface="ＭＳ Ｐゴシック" panose="020B0600070205080204" pitchFamily="50" charset="-128"/>
            </a:rPr>
            <a:t>89.3</a:t>
          </a:r>
          <a:r>
            <a:rPr kumimoji="1" lang="ja-JP" altLang="en-US" sz="1100">
              <a:latin typeface="ＭＳ Ｐゴシック" panose="020B0600070205080204" pitchFamily="50" charset="-128"/>
              <a:ea typeface="ＭＳ Ｐゴシック" panose="020B0600070205080204" pitchFamily="50" charset="-128"/>
            </a:rPr>
            <a:t>ポイント高い数値となった。   これは今後見込まれる実質的な債務が債務償還に充当可能な財源の何倍あるかということを示しているものであるが、令和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年度については、分子となる将来負担は若干増加したものの、分母となる経常一般財源等（交付税等）が増となったことが主な要因である。　今のところ基金残高は一定の額を維持しているものの、過去に実施した下水道事業の公債費に対する繰出金の負担が今後もしばらくは続く見込みもあることから、今後も現状のレベルで推移する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92773</xdr:rowOff>
    </xdr:from>
    <xdr:to>
      <xdr:col>76</xdr:col>
      <xdr:colOff>73025</xdr:colOff>
      <xdr:row>32</xdr:row>
      <xdr:rowOff>22923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71200</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5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18170</xdr:rowOff>
    </xdr:from>
    <xdr:to>
      <xdr:col>72</xdr:col>
      <xdr:colOff>123825</xdr:colOff>
      <xdr:row>32</xdr:row>
      <xdr:rowOff>119770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143573</xdr:rowOff>
    </xdr:from>
    <xdr:to>
      <xdr:col>76</xdr:col>
      <xdr:colOff>22225</xdr:colOff>
      <xdr:row>32</xdr:row>
      <xdr:rowOff>68970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230048"/>
          <a:ext cx="711200" cy="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88954</xdr:rowOff>
    </xdr:from>
    <xdr:to>
      <xdr:col>68</xdr:col>
      <xdr:colOff>123825</xdr:colOff>
      <xdr:row>33</xdr:row>
      <xdr:rowOff>19104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68970</xdr:rowOff>
    </xdr:from>
    <xdr:to>
      <xdr:col>72</xdr:col>
      <xdr:colOff>73025</xdr:colOff>
      <xdr:row>32</xdr:row>
      <xdr:rowOff>139754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326895"/>
          <a:ext cx="762000" cy="7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13389</xdr:rowOff>
    </xdr:from>
    <xdr:to>
      <xdr:col>64</xdr:col>
      <xdr:colOff>123825</xdr:colOff>
      <xdr:row>32</xdr:row>
      <xdr:rowOff>114989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2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64189</xdr:rowOff>
    </xdr:from>
    <xdr:to>
      <xdr:col>68</xdr:col>
      <xdr:colOff>73025</xdr:colOff>
      <xdr:row>32</xdr:row>
      <xdr:rowOff>139754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322114"/>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110544</xdr:rowOff>
    </xdr:from>
    <xdr:to>
      <xdr:col>60</xdr:col>
      <xdr:colOff>123825</xdr:colOff>
      <xdr:row>33</xdr:row>
      <xdr:rowOff>40694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3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64189</xdr:rowOff>
    </xdr:from>
    <xdr:to>
      <xdr:col>64</xdr:col>
      <xdr:colOff>73025</xdr:colOff>
      <xdr:row>32</xdr:row>
      <xdr:rowOff>161344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322114"/>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110897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10231</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43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106116</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36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31821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46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64262</xdr:rowOff>
    </xdr:from>
    <xdr:to>
      <xdr:col>24</xdr:col>
      <xdr:colOff>114300</xdr:colOff>
      <xdr:row>36</xdr:row>
      <xdr:rowOff>165862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87139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8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27686</xdr:rowOff>
    </xdr:from>
    <xdr:to>
      <xdr:col>20</xdr:col>
      <xdr:colOff>38100</xdr:colOff>
      <xdr:row>36</xdr:row>
      <xdr:rowOff>129286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78486</xdr:rowOff>
    </xdr:from>
    <xdr:to>
      <xdr:col>24</xdr:col>
      <xdr:colOff>63500</xdr:colOff>
      <xdr:row>36</xdr:row>
      <xdr:rowOff>115062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5068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164846</xdr:rowOff>
    </xdr:from>
    <xdr:to>
      <xdr:col>15</xdr:col>
      <xdr:colOff>101600</xdr:colOff>
      <xdr:row>36</xdr:row>
      <xdr:rowOff>94996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44196</xdr:rowOff>
    </xdr:from>
    <xdr:to>
      <xdr:col>19</xdr:col>
      <xdr:colOff>177800</xdr:colOff>
      <xdr:row>36</xdr:row>
      <xdr:rowOff>78486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2163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130556</xdr:rowOff>
    </xdr:from>
    <xdr:to>
      <xdr:col>10</xdr:col>
      <xdr:colOff>165100</xdr:colOff>
      <xdr:row>36</xdr:row>
      <xdr:rowOff>60706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xdr:rowOff>
    </xdr:from>
    <xdr:to>
      <xdr:col>15</xdr:col>
      <xdr:colOff>50800</xdr:colOff>
      <xdr:row>36</xdr:row>
      <xdr:rowOff>44196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82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9906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13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145813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111523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77233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90715</xdr:rowOff>
    </xdr:from>
    <xdr:to>
      <xdr:col>55</xdr:col>
      <xdr:colOff>50800</xdr:colOff>
      <xdr:row>40</xdr:row>
      <xdr:rowOff>20865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69142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97344</xdr:rowOff>
    </xdr:from>
    <xdr:to>
      <xdr:col>50</xdr:col>
      <xdr:colOff>165100</xdr:colOff>
      <xdr:row>40</xdr:row>
      <xdr:rowOff>27494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141515</xdr:rowOff>
    </xdr:from>
    <xdr:to>
      <xdr:col>55</xdr:col>
      <xdr:colOff>0</xdr:colOff>
      <xdr:row>39</xdr:row>
      <xdr:rowOff>148144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28065"/>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104169</xdr:rowOff>
    </xdr:from>
    <xdr:to>
      <xdr:col>46</xdr:col>
      <xdr:colOff>38100</xdr:colOff>
      <xdr:row>40</xdr:row>
      <xdr:rowOff>34319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148144</xdr:rowOff>
    </xdr:from>
    <xdr:to>
      <xdr:col>50</xdr:col>
      <xdr:colOff>114300</xdr:colOff>
      <xdr:row>39</xdr:row>
      <xdr:rowOff>154969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34694"/>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108202</xdr:rowOff>
    </xdr:from>
    <xdr:to>
      <xdr:col>41</xdr:col>
      <xdr:colOff>101600</xdr:colOff>
      <xdr:row>40</xdr:row>
      <xdr:rowOff>38352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9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154969</xdr:rowOff>
    </xdr:from>
    <xdr:to>
      <xdr:col>45</xdr:col>
      <xdr:colOff>177800</xdr:colOff>
      <xdr:row>39</xdr:row>
      <xdr:rowOff>159002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41519"/>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113443</xdr:rowOff>
    </xdr:from>
    <xdr:to>
      <xdr:col>36</xdr:col>
      <xdr:colOff>165100</xdr:colOff>
      <xdr:row>40</xdr:row>
      <xdr:rowOff>43593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159002</xdr:rowOff>
    </xdr:from>
    <xdr:to>
      <xdr:col>41</xdr:col>
      <xdr:colOff>50800</xdr:colOff>
      <xdr:row>39</xdr:row>
      <xdr:rowOff>164243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45552"/>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18621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7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25446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29479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34720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44467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72390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688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53340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593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43815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441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28575</xdr:rowOff>
    </xdr:from>
    <xdr:to>
      <xdr:col>10</xdr:col>
      <xdr:colOff>114300</xdr:colOff>
      <xdr:row>59</xdr:row>
      <xdr:rowOff>150495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101441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20972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37708</xdr:rowOff>
    </xdr:from>
    <xdr:to>
      <xdr:col>55</xdr:col>
      <xdr:colOff>50800</xdr:colOff>
      <xdr:row>62</xdr:row>
      <xdr:rowOff>139308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6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4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47136</xdr:rowOff>
    </xdr:from>
    <xdr:to>
      <xdr:col>50</xdr:col>
      <xdr:colOff>165100</xdr:colOff>
      <xdr:row>62</xdr:row>
      <xdr:rowOff>148736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6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88508</xdr:rowOff>
    </xdr:from>
    <xdr:to>
      <xdr:col>55</xdr:col>
      <xdr:colOff>0</xdr:colOff>
      <xdr:row>62</xdr:row>
      <xdr:rowOff>97936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718408"/>
          <a:ext cx="8382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58751</xdr:rowOff>
    </xdr:from>
    <xdr:to>
      <xdr:col>46</xdr:col>
      <xdr:colOff>38100</xdr:colOff>
      <xdr:row>62</xdr:row>
      <xdr:rowOff>160351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6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97936</xdr:rowOff>
    </xdr:from>
    <xdr:to>
      <xdr:col>50</xdr:col>
      <xdr:colOff>114300</xdr:colOff>
      <xdr:row>62</xdr:row>
      <xdr:rowOff>109551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727836"/>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67166</xdr:rowOff>
    </xdr:from>
    <xdr:to>
      <xdr:col>41</xdr:col>
      <xdr:colOff>101600</xdr:colOff>
      <xdr:row>62</xdr:row>
      <xdr:rowOff>168766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109551</xdr:rowOff>
    </xdr:from>
    <xdr:to>
      <xdr:col>45</xdr:col>
      <xdr:colOff>177800</xdr:colOff>
      <xdr:row>62</xdr:row>
      <xdr:rowOff>117966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739451"/>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70214</xdr:rowOff>
    </xdr:from>
    <xdr:to>
      <xdr:col>36</xdr:col>
      <xdr:colOff>165100</xdr:colOff>
      <xdr:row>63</xdr:row>
      <xdr:rowOff>364</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117966</xdr:rowOff>
    </xdr:from>
    <xdr:to>
      <xdr:col>41</xdr:col>
      <xdr:colOff>50800</xdr:colOff>
      <xdr:row>62</xdr:row>
      <xdr:rowOff>121014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7478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139863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7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151478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78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159893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7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162941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7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61595</xdr:rowOff>
    </xdr:from>
    <xdr:to>
      <xdr:col>24</xdr:col>
      <xdr:colOff>114300</xdr:colOff>
      <xdr:row>78</xdr:row>
      <xdr:rowOff>163195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84472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29211</xdr:rowOff>
    </xdr:from>
    <xdr:to>
      <xdr:col>20</xdr:col>
      <xdr:colOff>38100</xdr:colOff>
      <xdr:row>79</xdr:row>
      <xdr:rowOff>130811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112395</xdr:rowOff>
    </xdr:from>
    <xdr:to>
      <xdr:col>24</xdr:col>
      <xdr:colOff>63500</xdr:colOff>
      <xdr:row>79</xdr:row>
      <xdr:rowOff>80011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3485495"/>
          <a:ext cx="8382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80011</xdr:rowOff>
    </xdr:from>
    <xdr:to>
      <xdr:col>19</xdr:col>
      <xdr:colOff>177800</xdr:colOff>
      <xdr:row>80</xdr:row>
      <xdr:rowOff>62864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3624561"/>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62864</xdr:rowOff>
    </xdr:from>
    <xdr:to>
      <xdr:col>15</xdr:col>
      <xdr:colOff>50800</xdr:colOff>
      <xdr:row>82</xdr:row>
      <xdr:rowOff>163830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019300" y="13778864"/>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86</xdr:row>
      <xdr:rowOff>114300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222730"/>
          <a:ext cx="889000" cy="63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147338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155448</xdr:rowOff>
    </xdr:from>
    <xdr:to>
      <xdr:col>55</xdr:col>
      <xdr:colOff>50800</xdr:colOff>
      <xdr:row>86</xdr:row>
      <xdr:rowOff>85598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7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70375</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64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169290</xdr:rowOff>
    </xdr:from>
    <xdr:to>
      <xdr:col>50</xdr:col>
      <xdr:colOff>165100</xdr:colOff>
      <xdr:row>86</xdr:row>
      <xdr:rowOff>99440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7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34798</xdr:rowOff>
    </xdr:from>
    <xdr:to>
      <xdr:col>55</xdr:col>
      <xdr:colOff>0</xdr:colOff>
      <xdr:row>86</xdr:row>
      <xdr:rowOff>48640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779498"/>
          <a:ext cx="8382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149861</xdr:rowOff>
    </xdr:from>
    <xdr:to>
      <xdr:col>46</xdr:col>
      <xdr:colOff>38100</xdr:colOff>
      <xdr:row>86</xdr:row>
      <xdr:rowOff>80011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29211</xdr:rowOff>
    </xdr:from>
    <xdr:to>
      <xdr:col>50</xdr:col>
      <xdr:colOff>114300</xdr:colOff>
      <xdr:row>86</xdr:row>
      <xdr:rowOff>48640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773911"/>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162052</xdr:rowOff>
    </xdr:from>
    <xdr:to>
      <xdr:col>41</xdr:col>
      <xdr:colOff>101600</xdr:colOff>
      <xdr:row>86</xdr:row>
      <xdr:rowOff>92202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7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29211</xdr:rowOff>
    </xdr:from>
    <xdr:to>
      <xdr:col>45</xdr:col>
      <xdr:colOff>177800</xdr:colOff>
      <xdr:row>86</xdr:row>
      <xdr:rowOff>41402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773911"/>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165863</xdr:rowOff>
    </xdr:from>
    <xdr:to>
      <xdr:col>36</xdr:col>
      <xdr:colOff>165100</xdr:colOff>
      <xdr:row>86</xdr:row>
      <xdr:rowOff>96013</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7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41402</xdr:rowOff>
    </xdr:from>
    <xdr:to>
      <xdr:col>41</xdr:col>
      <xdr:colOff>50800</xdr:colOff>
      <xdr:row>86</xdr:row>
      <xdr:rowOff>45213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78610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90567</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83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71138</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83329</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82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87140</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83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142892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43815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4770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133350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99060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3588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52070</xdr:rowOff>
    </xdr:from>
    <xdr:to>
      <xdr:col>67</xdr:col>
      <xdr:colOff>101600</xdr:colOff>
      <xdr:row>36</xdr:row>
      <xdr:rowOff>153670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102870</xdr:rowOff>
    </xdr:from>
    <xdr:to>
      <xdr:col>71</xdr:col>
      <xdr:colOff>177800</xdr:colOff>
      <xdr:row>37</xdr:row>
      <xdr:rowOff>15240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2750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170197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15875</xdr:rowOff>
    </xdr:from>
    <xdr:to>
      <xdr:col>116</xdr:col>
      <xdr:colOff>114300</xdr:colOff>
      <xdr:row>38</xdr:row>
      <xdr:rowOff>117475</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38752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66675</xdr:rowOff>
    </xdr:from>
    <xdr:to>
      <xdr:col>116</xdr:col>
      <xdr:colOff>63500</xdr:colOff>
      <xdr:row>38</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581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38735</xdr:rowOff>
    </xdr:from>
    <xdr:to>
      <xdr:col>107</xdr:col>
      <xdr:colOff>101600</xdr:colOff>
      <xdr:row>38</xdr:row>
      <xdr:rowOff>140335</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89535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591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89535</xdr:rowOff>
    </xdr:from>
    <xdr:to>
      <xdr:col>107</xdr:col>
      <xdr:colOff>50800</xdr:colOff>
      <xdr:row>38</xdr:row>
      <xdr:rowOff>91440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604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44450</xdr:rowOff>
    </xdr:from>
    <xdr:to>
      <xdr:col>98</xdr:col>
      <xdr:colOff>38100</xdr:colOff>
      <xdr:row>38</xdr:row>
      <xdr:rowOff>146050</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91440</xdr:rowOff>
    </xdr:from>
    <xdr:to>
      <xdr:col>102</xdr:col>
      <xdr:colOff>114300</xdr:colOff>
      <xdr:row>38</xdr:row>
      <xdr:rowOff>95250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60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156862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162577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166551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100584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117566</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4592300" y="100584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117566</xdr:rowOff>
    </xdr:from>
    <xdr:to>
      <xdr:col>76</xdr:col>
      <xdr:colOff>114300</xdr:colOff>
      <xdr:row>58</xdr:row>
      <xdr:rowOff>143691</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3703300" y="100616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150041</xdr:rowOff>
    </xdr:from>
    <xdr:to>
      <xdr:col>67</xdr:col>
      <xdr:colOff>101600</xdr:colOff>
      <xdr:row>58</xdr:row>
      <xdr:rowOff>80191</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29391</xdr:rowOff>
    </xdr:from>
    <xdr:to>
      <xdr:col>71</xdr:col>
      <xdr:colOff>177800</xdr:colOff>
      <xdr:row>58</xdr:row>
      <xdr:rowOff>143691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997349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96718</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37355</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E00-000065020000}"/>
            </a:ext>
          </a:extLst>
        </xdr:cNvPr>
        <xdr:cNvSpPr txBox="1"/>
      </xdr:nvSpPr>
      <xdr:spPr>
        <a:xfrm>
          <a:off x="22199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63990</xdr:rowOff>
    </xdr:from>
    <xdr:to>
      <xdr:col>112</xdr:col>
      <xdr:colOff>38100</xdr:colOff>
      <xdr:row>62</xdr:row>
      <xdr:rowOff>165590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1272500" y="106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114790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1323300" y="10739628"/>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68235</xdr:rowOff>
    </xdr:from>
    <xdr:to>
      <xdr:col>107</xdr:col>
      <xdr:colOff>101600</xdr:colOff>
      <xdr:row>62</xdr:row>
      <xdr:rowOff>169835</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0383500" y="106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114790</xdr:rowOff>
    </xdr:from>
    <xdr:to>
      <xdr:col>111</xdr:col>
      <xdr:colOff>177800</xdr:colOff>
      <xdr:row>62</xdr:row>
      <xdr:rowOff>119035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0434300" y="1074469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74767</xdr:rowOff>
    </xdr:from>
    <xdr:to>
      <xdr:col>102</xdr:col>
      <xdr:colOff>165100</xdr:colOff>
      <xdr:row>63</xdr:row>
      <xdr:rowOff>4917</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9494500" y="10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119035</xdr:rowOff>
    </xdr:from>
    <xdr:to>
      <xdr:col>107</xdr:col>
      <xdr:colOff>50800</xdr:colOff>
      <xdr:row>62</xdr:row>
      <xdr:rowOff>125567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9545300" y="107489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77706</xdr:rowOff>
    </xdr:from>
    <xdr:to>
      <xdr:col>98</xdr:col>
      <xdr:colOff>38100</xdr:colOff>
      <xdr:row>63</xdr:row>
      <xdr:rowOff>7856</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8605500" y="107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125567</xdr:rowOff>
    </xdr:from>
    <xdr:to>
      <xdr:col>102</xdr:col>
      <xdr:colOff>114300</xdr:colOff>
      <xdr:row>62</xdr:row>
      <xdr:rowOff>128506</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8656300" y="107554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a:extLst>
            <a:ext uri="{FF2B5EF4-FFF2-40B4-BE49-F238E27FC236}">
              <a16:creationId xmlns:a16="http://schemas.microsoft.com/office/drawing/2014/main" id="{00000000-0008-0000-0E00-00006E020000}"/>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a:extLst>
            <a:ext uri="{FF2B5EF4-FFF2-40B4-BE49-F238E27FC236}">
              <a16:creationId xmlns:a16="http://schemas.microsoft.com/office/drawing/2014/main" id="{00000000-0008-0000-0E00-00006F020000}"/>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a:extLst>
            <a:ext uri="{FF2B5EF4-FFF2-40B4-BE49-F238E27FC236}">
              <a16:creationId xmlns:a16="http://schemas.microsoft.com/office/drawing/2014/main" id="{00000000-0008-0000-0E00-000070020000}"/>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a:extLst>
            <a:ext uri="{FF2B5EF4-FFF2-40B4-BE49-F238E27FC236}">
              <a16:creationId xmlns:a16="http://schemas.microsoft.com/office/drawing/2014/main" id="{00000000-0008-0000-0E00-000071020000}"/>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156717</xdr:rowOff>
    </xdr:from>
    <xdr:ext cx="469744" cy="259045"/>
    <xdr:sp macro="" textlink="">
      <xdr:nvSpPr>
        <xdr:cNvPr id="626" name="n_1mainValue【学校施設】&#10;一人当たり面積">
          <a:extLst>
            <a:ext uri="{FF2B5EF4-FFF2-40B4-BE49-F238E27FC236}">
              <a16:creationId xmlns:a16="http://schemas.microsoft.com/office/drawing/2014/main" id="{00000000-0008-0000-0E00-000072020000}"/>
            </a:ext>
          </a:extLst>
        </xdr:cNvPr>
        <xdr:cNvSpPr txBox="1"/>
      </xdr:nvSpPr>
      <xdr:spPr>
        <a:xfrm>
          <a:off x="21075727" y="107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160962</xdr:rowOff>
    </xdr:from>
    <xdr:ext cx="469744" cy="259045"/>
    <xdr:sp macro="" textlink="">
      <xdr:nvSpPr>
        <xdr:cNvPr id="627" name="n_2mainValue【学校施設】&#10;一人当たり面積">
          <a:extLst>
            <a:ext uri="{FF2B5EF4-FFF2-40B4-BE49-F238E27FC236}">
              <a16:creationId xmlns:a16="http://schemas.microsoft.com/office/drawing/2014/main" id="{00000000-0008-0000-0E00-000073020000}"/>
            </a:ext>
          </a:extLst>
        </xdr:cNvPr>
        <xdr:cNvSpPr txBox="1"/>
      </xdr:nvSpPr>
      <xdr:spPr>
        <a:xfrm>
          <a:off x="20199427" y="1079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167494</xdr:rowOff>
    </xdr:from>
    <xdr:ext cx="469744" cy="259045"/>
    <xdr:sp macro="" textlink="">
      <xdr:nvSpPr>
        <xdr:cNvPr id="628" name="n_3mainValue【学校施設】&#10;一人当たり面積">
          <a:extLst>
            <a:ext uri="{FF2B5EF4-FFF2-40B4-BE49-F238E27FC236}">
              <a16:creationId xmlns:a16="http://schemas.microsoft.com/office/drawing/2014/main" id="{00000000-0008-0000-0E00-000074020000}"/>
            </a:ext>
          </a:extLst>
        </xdr:cNvPr>
        <xdr:cNvSpPr txBox="1"/>
      </xdr:nvSpPr>
      <xdr:spPr>
        <a:xfrm>
          <a:off x="19310427" y="107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170433</xdr:rowOff>
    </xdr:from>
    <xdr:ext cx="469744" cy="259045"/>
    <xdr:sp macro="" textlink="">
      <xdr:nvSpPr>
        <xdr:cNvPr id="629" name="n_4mainValue【学校施設】&#10;一人当たり面積">
          <a:extLst>
            <a:ext uri="{FF2B5EF4-FFF2-40B4-BE49-F238E27FC236}">
              <a16:creationId xmlns:a16="http://schemas.microsoft.com/office/drawing/2014/main" id="{00000000-0008-0000-0E00-000075020000}"/>
            </a:ext>
          </a:extLst>
        </xdr:cNvPr>
        <xdr:cNvSpPr txBox="1"/>
      </xdr:nvSpPr>
      <xdr:spPr>
        <a:xfrm>
          <a:off x="18421427" y="108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E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0000000-0008-0000-0E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8" name="【児童館】&#10;有形固定資産減価償却率最大値テキスト">
          <a:extLst>
            <a:ext uri="{FF2B5EF4-FFF2-40B4-BE49-F238E27FC236}">
              <a16:creationId xmlns:a16="http://schemas.microsoft.com/office/drawing/2014/main" id="{00000000-0008-0000-0E00-000092020000}"/>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E00-000094020000}"/>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70576</xdr:rowOff>
    </xdr:from>
    <xdr:to>
      <xdr:col>85</xdr:col>
      <xdr:colOff>177800</xdr:colOff>
      <xdr:row>86</xdr:row>
      <xdr:rowOff>726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6268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49003</xdr:rowOff>
    </xdr:from>
    <xdr:ext cx="405111" cy="259045"/>
    <xdr:sp macro="" textlink="">
      <xdr:nvSpPr>
        <xdr:cNvPr id="672" name="【児童館】&#10;有形固定資産減価償却率該当値テキスト">
          <a:extLst>
            <a:ext uri="{FF2B5EF4-FFF2-40B4-BE49-F238E27FC236}">
              <a16:creationId xmlns:a16="http://schemas.microsoft.com/office/drawing/2014/main" id="{00000000-0008-0000-0E00-0000A0020000}"/>
            </a:ext>
          </a:extLst>
        </xdr:cNvPr>
        <xdr:cNvSpPr txBox="1"/>
      </xdr:nvSpPr>
      <xdr:spPr>
        <a:xfrm>
          <a:off x="16357600"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46082</xdr:rowOff>
    </xdr:from>
    <xdr:to>
      <xdr:col>81</xdr:col>
      <xdr:colOff>101600</xdr:colOff>
      <xdr:row>85</xdr:row>
      <xdr:rowOff>147682</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5430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96882</xdr:rowOff>
    </xdr:from>
    <xdr:to>
      <xdr:col>85</xdr:col>
      <xdr:colOff>127000</xdr:colOff>
      <xdr:row>85</xdr:row>
      <xdr:rowOff>121376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5481300" y="14670132"/>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23223</xdr:rowOff>
    </xdr:from>
    <xdr:to>
      <xdr:col>76</xdr:col>
      <xdr:colOff>165100</xdr:colOff>
      <xdr:row>85</xdr:row>
      <xdr:rowOff>124823</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4541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74023</xdr:rowOff>
    </xdr:from>
    <xdr:to>
      <xdr:col>81</xdr:col>
      <xdr:colOff>50800</xdr:colOff>
      <xdr:row>85</xdr:row>
      <xdr:rowOff>96882</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4592300" y="146472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363</xdr:rowOff>
    </xdr:from>
    <xdr:to>
      <xdr:col>72</xdr:col>
      <xdr:colOff>38100</xdr:colOff>
      <xdr:row>85</xdr:row>
      <xdr:rowOff>101963</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3652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51163</xdr:rowOff>
    </xdr:from>
    <xdr:to>
      <xdr:col>76</xdr:col>
      <xdr:colOff>114300</xdr:colOff>
      <xdr:row>85</xdr:row>
      <xdr:rowOff>74023</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3703300" y="146244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148952</xdr:rowOff>
    </xdr:from>
    <xdr:to>
      <xdr:col>67</xdr:col>
      <xdr:colOff>101600</xdr:colOff>
      <xdr:row>85</xdr:row>
      <xdr:rowOff>79102</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2763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28302</xdr:rowOff>
    </xdr:from>
    <xdr:to>
      <xdr:col>71</xdr:col>
      <xdr:colOff>177800</xdr:colOff>
      <xdr:row>85</xdr:row>
      <xdr:rowOff>51163</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814300" y="146015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81" name="n_1ave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82" name="n_2ave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83" name="n_3ave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84" name="n_4ave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138809</xdr:rowOff>
    </xdr:from>
    <xdr:ext cx="405111" cy="259045"/>
    <xdr:sp macro="" textlink="">
      <xdr:nvSpPr>
        <xdr:cNvPr id="685" name="n_1mainValue【児童館】&#10;有形固定資産減価償却率">
          <a:extLst>
            <a:ext uri="{FF2B5EF4-FFF2-40B4-BE49-F238E27FC236}">
              <a16:creationId xmlns:a16="http://schemas.microsoft.com/office/drawing/2014/main" id="{00000000-0008-0000-0E00-0000AD020000}"/>
            </a:ext>
          </a:extLst>
        </xdr:cNvPr>
        <xdr:cNvSpPr txBox="1"/>
      </xdr:nvSpPr>
      <xdr:spPr>
        <a:xfrm>
          <a:off x="15266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115950</xdr:rowOff>
    </xdr:from>
    <xdr:ext cx="405111" cy="259045"/>
    <xdr:sp macro="" textlink="">
      <xdr:nvSpPr>
        <xdr:cNvPr id="686" name="n_2mainValue【児童館】&#10;有形固定資産減価償却率">
          <a:extLst>
            <a:ext uri="{FF2B5EF4-FFF2-40B4-BE49-F238E27FC236}">
              <a16:creationId xmlns:a16="http://schemas.microsoft.com/office/drawing/2014/main" id="{00000000-0008-0000-0E00-0000AE020000}"/>
            </a:ext>
          </a:extLst>
        </xdr:cNvPr>
        <xdr:cNvSpPr txBox="1"/>
      </xdr:nvSpPr>
      <xdr:spPr>
        <a:xfrm>
          <a:off x="14389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93090</xdr:rowOff>
    </xdr:from>
    <xdr:ext cx="405111" cy="259045"/>
    <xdr:sp macro="" textlink="">
      <xdr:nvSpPr>
        <xdr:cNvPr id="687" name="n_3mainValue【児童館】&#10;有形固定資産減価償却率">
          <a:extLst>
            <a:ext uri="{FF2B5EF4-FFF2-40B4-BE49-F238E27FC236}">
              <a16:creationId xmlns:a16="http://schemas.microsoft.com/office/drawing/2014/main" id="{00000000-0008-0000-0E00-0000AF020000}"/>
            </a:ext>
          </a:extLst>
        </xdr:cNvPr>
        <xdr:cNvSpPr txBox="1"/>
      </xdr:nvSpPr>
      <xdr:spPr>
        <a:xfrm>
          <a:off x="13500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70229</xdr:rowOff>
    </xdr:from>
    <xdr:ext cx="405111" cy="259045"/>
    <xdr:sp macro="" textlink="">
      <xdr:nvSpPr>
        <xdr:cNvPr id="688" name="n_4mainValue【児童館】&#10;有形固定資産減価償却率">
          <a:extLst>
            <a:ext uri="{FF2B5EF4-FFF2-40B4-BE49-F238E27FC236}">
              <a16:creationId xmlns:a16="http://schemas.microsoft.com/office/drawing/2014/main" id="{00000000-0008-0000-0E00-0000B0020000}"/>
            </a:ext>
          </a:extLst>
        </xdr:cNvPr>
        <xdr:cNvSpPr txBox="1"/>
      </xdr:nvSpPr>
      <xdr:spPr>
        <a:xfrm>
          <a:off x="12611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00000000-0008-0000-0E00-0000C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13" name="【児童館】&#10;一人当たり面積最小値テキスト">
          <a:extLst>
            <a:ext uri="{FF2B5EF4-FFF2-40B4-BE49-F238E27FC236}">
              <a16:creationId xmlns:a16="http://schemas.microsoft.com/office/drawing/2014/main" id="{00000000-0008-0000-0E00-0000C9020000}"/>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5" name="【児童館】&#10;一人当たり面積最大値テキスト">
          <a:extLst>
            <a:ext uri="{FF2B5EF4-FFF2-40B4-BE49-F238E27FC236}">
              <a16:creationId xmlns:a16="http://schemas.microsoft.com/office/drawing/2014/main" id="{00000000-0008-0000-0E00-0000CB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17" name="【児童館】&#10;一人当たり面積平均値テキスト">
          <a:extLst>
            <a:ext uri="{FF2B5EF4-FFF2-40B4-BE49-F238E27FC236}">
              <a16:creationId xmlns:a16="http://schemas.microsoft.com/office/drawing/2014/main" id="{00000000-0008-0000-0E00-0000CD020000}"/>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9" name="【児童館】&#10;一人当たり面積該当値テキスト">
          <a:extLst>
            <a:ext uri="{FF2B5EF4-FFF2-40B4-BE49-F238E27FC236}">
              <a16:creationId xmlns:a16="http://schemas.microsoft.com/office/drawing/2014/main" id="{00000000-0008-0000-0E00-0000D902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133350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20434300" y="1469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38" name="n_1aveValue【児童館】&#10;一人当たり面積">
          <a:extLst>
            <a:ext uri="{FF2B5EF4-FFF2-40B4-BE49-F238E27FC236}">
              <a16:creationId xmlns:a16="http://schemas.microsoft.com/office/drawing/2014/main" id="{00000000-0008-0000-0E00-0000E2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9" name="n_2aveValue【児童館】&#10;一人当たり面積">
          <a:extLst>
            <a:ext uri="{FF2B5EF4-FFF2-40B4-BE49-F238E27FC236}">
              <a16:creationId xmlns:a16="http://schemas.microsoft.com/office/drawing/2014/main" id="{00000000-0008-0000-0E00-0000E3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740" name="n_3aveValue【児童館】&#10;一人当たり面積">
          <a:extLst>
            <a:ext uri="{FF2B5EF4-FFF2-40B4-BE49-F238E27FC236}">
              <a16:creationId xmlns:a16="http://schemas.microsoft.com/office/drawing/2014/main" id="{00000000-0008-0000-0E00-0000E4020000}"/>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741" name="n_4aveValue【児童館】&#10;一人当たり面積">
          <a:extLst>
            <a:ext uri="{FF2B5EF4-FFF2-40B4-BE49-F238E27FC236}">
              <a16:creationId xmlns:a16="http://schemas.microsoft.com/office/drawing/2014/main" id="{00000000-0008-0000-0E00-0000E5020000}"/>
            </a:ext>
          </a:extLst>
        </xdr:cNvPr>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742" name="n_1mainValue【児童館】&#10;一人当たり面積">
          <a:extLst>
            <a:ext uri="{FF2B5EF4-FFF2-40B4-BE49-F238E27FC236}">
              <a16:creationId xmlns:a16="http://schemas.microsoft.com/office/drawing/2014/main" id="{00000000-0008-0000-0E00-0000E6020000}"/>
            </a:ext>
          </a:extLst>
        </xdr:cNvPr>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43" name="n_2mainValue【児童館】&#10;一人当たり面積">
          <a:extLst>
            <a:ext uri="{FF2B5EF4-FFF2-40B4-BE49-F238E27FC236}">
              <a16:creationId xmlns:a16="http://schemas.microsoft.com/office/drawing/2014/main" id="{00000000-0008-0000-0E00-0000E7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44" name="n_3mainValue【児童館】&#10;一人当たり面積">
          <a:extLst>
            <a:ext uri="{FF2B5EF4-FFF2-40B4-BE49-F238E27FC236}">
              <a16:creationId xmlns:a16="http://schemas.microsoft.com/office/drawing/2014/main" id="{00000000-0008-0000-0E00-0000E8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45" name="n_4mainValue【児童館】&#10;一人当たり面積">
          <a:extLst>
            <a:ext uri="{FF2B5EF4-FFF2-40B4-BE49-F238E27FC236}">
              <a16:creationId xmlns:a16="http://schemas.microsoft.com/office/drawing/2014/main" id="{00000000-0008-0000-0E00-0000E9020000}"/>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a:extLst>
            <a:ext uri="{FF2B5EF4-FFF2-40B4-BE49-F238E27FC236}">
              <a16:creationId xmlns:a16="http://schemas.microsoft.com/office/drawing/2014/main" id="{00000000-0008-0000-0E00-00000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71" name="【公民館】&#10;有形固定資産減価償却率最小値テキスト">
          <a:extLst>
            <a:ext uri="{FF2B5EF4-FFF2-40B4-BE49-F238E27FC236}">
              <a16:creationId xmlns:a16="http://schemas.microsoft.com/office/drawing/2014/main" id="{00000000-0008-0000-0E00-00000303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73" name="【公民館】&#10;有形固定資産減価償却率最大値テキスト">
          <a:extLst>
            <a:ext uri="{FF2B5EF4-FFF2-40B4-BE49-F238E27FC236}">
              <a16:creationId xmlns:a16="http://schemas.microsoft.com/office/drawing/2014/main" id="{00000000-0008-0000-0E00-000005030000}"/>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75" name="【公民館】&#10;有形固定資産減価償却率平均値テキスト">
          <a:extLst>
            <a:ext uri="{FF2B5EF4-FFF2-40B4-BE49-F238E27FC236}">
              <a16:creationId xmlns:a16="http://schemas.microsoft.com/office/drawing/2014/main" id="{00000000-0008-0000-0E00-00000703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169563</xdr:rowOff>
    </xdr:from>
    <xdr:ext cx="405111" cy="259045"/>
    <xdr:sp macro="" textlink="">
      <xdr:nvSpPr>
        <xdr:cNvPr id="787" name="【公民館】&#10;有形固定資産減価償却率該当値テキスト">
          <a:extLst>
            <a:ext uri="{FF2B5EF4-FFF2-40B4-BE49-F238E27FC236}">
              <a16:creationId xmlns:a16="http://schemas.microsoft.com/office/drawing/2014/main" id="{00000000-0008-0000-0E00-000013030000}"/>
            </a:ext>
          </a:extLst>
        </xdr:cNvPr>
        <xdr:cNvSpPr txBox="1"/>
      </xdr:nvSpPr>
      <xdr:spPr>
        <a:xfrm>
          <a:off x="16357600"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154939</xdr:rowOff>
    </xdr:from>
    <xdr:to>
      <xdr:col>81</xdr:col>
      <xdr:colOff>101600</xdr:colOff>
      <xdr:row>107</xdr:row>
      <xdr:rowOff>85089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543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34289</xdr:rowOff>
    </xdr:from>
    <xdr:to>
      <xdr:col>85</xdr:col>
      <xdr:colOff>127000</xdr:colOff>
      <xdr:row>107</xdr:row>
      <xdr:rowOff>70486</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5481300" y="18379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34289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4592300" y="18341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90170</xdr:rowOff>
    </xdr:from>
    <xdr:to>
      <xdr:col>72</xdr:col>
      <xdr:colOff>38100</xdr:colOff>
      <xdr:row>108</xdr:row>
      <xdr:rowOff>20320</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365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140970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flipV="1">
          <a:off x="13703300" y="18341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44450</xdr:rowOff>
    </xdr:from>
    <xdr:to>
      <xdr:col>67</xdr:col>
      <xdr:colOff>101600</xdr:colOff>
      <xdr:row>106</xdr:row>
      <xdr:rowOff>146050</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276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95250</xdr:rowOff>
    </xdr:from>
    <xdr:to>
      <xdr:col>71</xdr:col>
      <xdr:colOff>177800</xdr:colOff>
      <xdr:row>107</xdr:row>
      <xdr:rowOff>140970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2814300" y="182689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796" name="n_1ave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7" name="n_2ave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798" name="n_3ave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99" name="n_4ave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76216</xdr:rowOff>
    </xdr:from>
    <xdr:ext cx="405111" cy="259045"/>
    <xdr:sp macro="" textlink="">
      <xdr:nvSpPr>
        <xdr:cNvPr id="800" name="n_1mainValue【公民館】&#10;有形固定資産減価償却率">
          <a:extLst>
            <a:ext uri="{FF2B5EF4-FFF2-40B4-BE49-F238E27FC236}">
              <a16:creationId xmlns:a16="http://schemas.microsoft.com/office/drawing/2014/main" id="{00000000-0008-0000-0E00-000020030000}"/>
            </a:ext>
          </a:extLst>
        </xdr:cNvPr>
        <xdr:cNvSpPr txBox="1"/>
      </xdr:nvSpPr>
      <xdr:spPr>
        <a:xfrm>
          <a:off x="15266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01" name="n_2mainValue【公民館】&#10;有形固定資産減価償却率">
          <a:extLst>
            <a:ext uri="{FF2B5EF4-FFF2-40B4-BE49-F238E27FC236}">
              <a16:creationId xmlns:a16="http://schemas.microsoft.com/office/drawing/2014/main" id="{00000000-0008-0000-0E00-00002103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11447</xdr:rowOff>
    </xdr:from>
    <xdr:ext cx="405111" cy="259045"/>
    <xdr:sp macro="" textlink="">
      <xdr:nvSpPr>
        <xdr:cNvPr id="802" name="n_3mainValue【公民館】&#10;有形固定資産減価償却率">
          <a:extLst>
            <a:ext uri="{FF2B5EF4-FFF2-40B4-BE49-F238E27FC236}">
              <a16:creationId xmlns:a16="http://schemas.microsoft.com/office/drawing/2014/main" id="{00000000-0008-0000-0E00-000022030000}"/>
            </a:ext>
          </a:extLst>
        </xdr:cNvPr>
        <xdr:cNvSpPr txBox="1"/>
      </xdr:nvSpPr>
      <xdr:spPr>
        <a:xfrm>
          <a:off x="13500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137177</xdr:rowOff>
    </xdr:from>
    <xdr:ext cx="405111" cy="259045"/>
    <xdr:sp macro="" textlink="">
      <xdr:nvSpPr>
        <xdr:cNvPr id="803" name="n_4mainValue【公民館】&#10;有形固定資産減価償却率">
          <a:extLst>
            <a:ext uri="{FF2B5EF4-FFF2-40B4-BE49-F238E27FC236}">
              <a16:creationId xmlns:a16="http://schemas.microsoft.com/office/drawing/2014/main" id="{00000000-0008-0000-0E00-000023030000}"/>
            </a:ext>
          </a:extLst>
        </xdr:cNvPr>
        <xdr:cNvSpPr txBox="1"/>
      </xdr:nvSpPr>
      <xdr:spPr>
        <a:xfrm>
          <a:off x="12611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00000000-0008-0000-0E00-00003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28" name="【公民館】&#10;一人当たり面積最小値テキスト">
          <a:extLst>
            <a:ext uri="{FF2B5EF4-FFF2-40B4-BE49-F238E27FC236}">
              <a16:creationId xmlns:a16="http://schemas.microsoft.com/office/drawing/2014/main" id="{00000000-0008-0000-0E00-00003C030000}"/>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30" name="【公民館】&#10;一人当たり面積最大値テキスト">
          <a:extLst>
            <a:ext uri="{FF2B5EF4-FFF2-40B4-BE49-F238E27FC236}">
              <a16:creationId xmlns:a16="http://schemas.microsoft.com/office/drawing/2014/main" id="{00000000-0008-0000-0E00-00003E030000}"/>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832" name="【公民館】&#10;一人当たり面積平均値テキスト">
          <a:extLst>
            <a:ext uri="{FF2B5EF4-FFF2-40B4-BE49-F238E27FC236}">
              <a16:creationId xmlns:a16="http://schemas.microsoft.com/office/drawing/2014/main" id="{00000000-0008-0000-0E00-000040030000}"/>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36" name="フローチャート: 判断 835">
          <a:extLst>
            <a:ext uri="{FF2B5EF4-FFF2-40B4-BE49-F238E27FC236}">
              <a16:creationId xmlns:a16="http://schemas.microsoft.com/office/drawing/2014/main" id="{00000000-0008-0000-0E00-000044030000}"/>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37" name="フローチャート: 判断 836">
          <a:extLst>
            <a:ext uri="{FF2B5EF4-FFF2-40B4-BE49-F238E27FC236}">
              <a16:creationId xmlns:a16="http://schemas.microsoft.com/office/drawing/2014/main" id="{00000000-0008-0000-0E00-000045030000}"/>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122174</xdr:rowOff>
    </xdr:from>
    <xdr:to>
      <xdr:col>116</xdr:col>
      <xdr:colOff>114300</xdr:colOff>
      <xdr:row>108</xdr:row>
      <xdr:rowOff>52324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21107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37101</xdr:rowOff>
    </xdr:from>
    <xdr:ext cx="469744" cy="259045"/>
    <xdr:sp macro="" textlink="">
      <xdr:nvSpPr>
        <xdr:cNvPr id="844" name="【公民館】&#10;一人当たり面積該当値テキスト">
          <a:extLst>
            <a:ext uri="{FF2B5EF4-FFF2-40B4-BE49-F238E27FC236}">
              <a16:creationId xmlns:a16="http://schemas.microsoft.com/office/drawing/2014/main" id="{00000000-0008-0000-0E00-00004C030000}"/>
            </a:ext>
          </a:extLst>
        </xdr:cNvPr>
        <xdr:cNvSpPr txBox="1"/>
      </xdr:nvSpPr>
      <xdr:spPr>
        <a:xfrm>
          <a:off x="22199600" y="1838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124461</xdr:rowOff>
    </xdr:from>
    <xdr:to>
      <xdr:col>112</xdr:col>
      <xdr:colOff>38100</xdr:colOff>
      <xdr:row>108</xdr:row>
      <xdr:rowOff>54611</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1524</xdr:rowOff>
    </xdr:from>
    <xdr:to>
      <xdr:col>116</xdr:col>
      <xdr:colOff>63500</xdr:colOff>
      <xdr:row>108</xdr:row>
      <xdr:rowOff>3811</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21323300" y="185181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3811</xdr:rowOff>
    </xdr:from>
    <xdr:to>
      <xdr:col>111</xdr:col>
      <xdr:colOff>177800</xdr:colOff>
      <xdr:row>108</xdr:row>
      <xdr:rowOff>5335</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20434300" y="185204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127508</xdr:rowOff>
    </xdr:from>
    <xdr:to>
      <xdr:col>102</xdr:col>
      <xdr:colOff>165100</xdr:colOff>
      <xdr:row>108</xdr:row>
      <xdr:rowOff>57658</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9494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5335</xdr:rowOff>
    </xdr:from>
    <xdr:to>
      <xdr:col>107</xdr:col>
      <xdr:colOff>50800</xdr:colOff>
      <xdr:row>108</xdr:row>
      <xdr:rowOff>6858</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19545300" y="185219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131318</xdr:rowOff>
    </xdr:from>
    <xdr:to>
      <xdr:col>98</xdr:col>
      <xdr:colOff>38100</xdr:colOff>
      <xdr:row>108</xdr:row>
      <xdr:rowOff>61468</xdr:rowOff>
    </xdr:to>
    <xdr:sp macro="" textlink="">
      <xdr:nvSpPr>
        <xdr:cNvPr id="851" name="楕円 850">
          <a:extLst>
            <a:ext uri="{FF2B5EF4-FFF2-40B4-BE49-F238E27FC236}">
              <a16:creationId xmlns:a16="http://schemas.microsoft.com/office/drawing/2014/main" id="{00000000-0008-0000-0E00-000053030000}"/>
            </a:ext>
          </a:extLst>
        </xdr:cNvPr>
        <xdr:cNvSpPr/>
      </xdr:nvSpPr>
      <xdr:spPr>
        <a:xfrm>
          <a:off x="18605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6858</xdr:rowOff>
    </xdr:from>
    <xdr:to>
      <xdr:col>102</xdr:col>
      <xdr:colOff>114300</xdr:colOff>
      <xdr:row>108</xdr:row>
      <xdr:rowOff>10668</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8656300" y="1852345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853" name="n_1aveValue【公民館】&#10;一人当たり面積">
          <a:extLst>
            <a:ext uri="{FF2B5EF4-FFF2-40B4-BE49-F238E27FC236}">
              <a16:creationId xmlns:a16="http://schemas.microsoft.com/office/drawing/2014/main" id="{00000000-0008-0000-0E00-000055030000}"/>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854" name="n_2aveValue【公民館】&#10;一人当たり面積">
          <a:extLst>
            <a:ext uri="{FF2B5EF4-FFF2-40B4-BE49-F238E27FC236}">
              <a16:creationId xmlns:a16="http://schemas.microsoft.com/office/drawing/2014/main" id="{00000000-0008-0000-0E00-000056030000}"/>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855" name="n_3aveValue【公民館】&#10;一人当たり面積">
          <a:extLst>
            <a:ext uri="{FF2B5EF4-FFF2-40B4-BE49-F238E27FC236}">
              <a16:creationId xmlns:a16="http://schemas.microsoft.com/office/drawing/2014/main" id="{00000000-0008-0000-0E00-000057030000}"/>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856" name="n_4aveValue【公民館】&#10;一人当たり面積">
          <a:extLst>
            <a:ext uri="{FF2B5EF4-FFF2-40B4-BE49-F238E27FC236}">
              <a16:creationId xmlns:a16="http://schemas.microsoft.com/office/drawing/2014/main" id="{00000000-0008-0000-0E00-000058030000}"/>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45738</xdr:rowOff>
    </xdr:from>
    <xdr:ext cx="469744" cy="259045"/>
    <xdr:sp macro="" textlink="">
      <xdr:nvSpPr>
        <xdr:cNvPr id="857" name="n_1mainValue【公民館】&#10;一人当たり面積">
          <a:extLst>
            <a:ext uri="{FF2B5EF4-FFF2-40B4-BE49-F238E27FC236}">
              <a16:creationId xmlns:a16="http://schemas.microsoft.com/office/drawing/2014/main" id="{00000000-0008-0000-0E00-000059030000}"/>
            </a:ext>
          </a:extLst>
        </xdr:cNvPr>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858" name="n_2mainValue【公民館】&#10;一人当たり面積">
          <a:extLst>
            <a:ext uri="{FF2B5EF4-FFF2-40B4-BE49-F238E27FC236}">
              <a16:creationId xmlns:a16="http://schemas.microsoft.com/office/drawing/2014/main" id="{00000000-0008-0000-0E00-00005A030000}"/>
            </a:ext>
          </a:extLst>
        </xdr:cNvPr>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48785</xdr:rowOff>
    </xdr:from>
    <xdr:ext cx="469744" cy="259045"/>
    <xdr:sp macro="" textlink="">
      <xdr:nvSpPr>
        <xdr:cNvPr id="859" name="n_3mainValue【公民館】&#10;一人当たり面積">
          <a:extLst>
            <a:ext uri="{FF2B5EF4-FFF2-40B4-BE49-F238E27FC236}">
              <a16:creationId xmlns:a16="http://schemas.microsoft.com/office/drawing/2014/main" id="{00000000-0008-0000-0E00-00005B030000}"/>
            </a:ext>
          </a:extLst>
        </xdr:cNvPr>
        <xdr:cNvSpPr txBox="1"/>
      </xdr:nvSpPr>
      <xdr:spPr>
        <a:xfrm>
          <a:off x="193104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52595</xdr:rowOff>
    </xdr:from>
    <xdr:ext cx="469744" cy="259045"/>
    <xdr:sp macro="" textlink="">
      <xdr:nvSpPr>
        <xdr:cNvPr id="860" name="n_4mainValue【公民館】&#10;一人当たり面積">
          <a:extLst>
            <a:ext uri="{FF2B5EF4-FFF2-40B4-BE49-F238E27FC236}">
              <a16:creationId xmlns:a16="http://schemas.microsoft.com/office/drawing/2014/main" id="{00000000-0008-0000-0E00-00005C030000}"/>
            </a:ext>
          </a:extLst>
        </xdr:cNvPr>
        <xdr:cNvSpPr txBox="1"/>
      </xdr:nvSpPr>
      <xdr:spPr>
        <a:xfrm>
          <a:off x="18421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E00-00005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E00-00005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道路橋梁に関しては、長寿命化の個別計画のもと改良工事を順次進めており、今後の減価償却率は改善する見込みである。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公営住宅に関しては、由良宿団地建替事業が令和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年度に完了し、古い公営住宅の除却・廃止をおこなったことにより減価償却率は改善する見込みである。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認定こども園については、耐用年数の残りが少なくなった園があることから減価償却率は上昇している状況にある。将来の維持管理の方向性を決める時期に来ており、改善が必要である。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児童館については、老朽化施設であることから、減価償却率は類似団体よりもかなり高い状況にある。将来の維持管理の方向性を決める時期に来ており、改善が必要である。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学校施設町内に小・中学校合わせて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校あり、有形固定資産減価償却率は類似団体と比較して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ポイント低い数値となっているが、その半数が耐用年数に迫る施設である。学校施設長寿命化計画に従い順次改修を実施しており、今後の改善していく見込みである。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公民館については、町内に本館と分館があり今後とも必要な施設という位置付となっている。２館とも耐用年数に迫っていることから、今後の改修について検討を進めている状況である。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103431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4354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835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139881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459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79466</xdr:rowOff>
    </xdr:from>
    <xdr:to>
      <xdr:col>15</xdr:col>
      <xdr:colOff>50800</xdr:colOff>
      <xdr:row>37</xdr:row>
      <xdr:rowOff>102326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2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169092</xdr:rowOff>
    </xdr:from>
    <xdr:to>
      <xdr:col>6</xdr:col>
      <xdr:colOff>38100</xdr:colOff>
      <xdr:row>37</xdr:row>
      <xdr:rowOff>99242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48442</xdr:rowOff>
    </xdr:from>
    <xdr:to>
      <xdr:col>10</xdr:col>
      <xdr:colOff>114300</xdr:colOff>
      <xdr:row>37</xdr:row>
      <xdr:rowOff>79466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920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144253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146793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115769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144272</xdr:rowOff>
    </xdr:from>
    <xdr:to>
      <xdr:col>50</xdr:col>
      <xdr:colOff>165100</xdr:colOff>
      <xdr:row>39</xdr:row>
      <xdr:rowOff>74422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23622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70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23622</xdr:rowOff>
    </xdr:from>
    <xdr:to>
      <xdr:col>50</xdr:col>
      <xdr:colOff>114300</xdr:colOff>
      <xdr:row>39</xdr:row>
      <xdr:rowOff>28194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71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153416</xdr:rowOff>
    </xdr:from>
    <xdr:to>
      <xdr:col>41</xdr:col>
      <xdr:colOff>101600</xdr:colOff>
      <xdr:row>39</xdr:row>
      <xdr:rowOff>83566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28194</xdr:rowOff>
    </xdr:from>
    <xdr:to>
      <xdr:col>45</xdr:col>
      <xdr:colOff>177800</xdr:colOff>
      <xdr:row>39</xdr:row>
      <xdr:rowOff>32766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32766</xdr:rowOff>
    </xdr:from>
    <xdr:to>
      <xdr:col>41</xdr:col>
      <xdr:colOff>50800</xdr:colOff>
      <xdr:row>39</xdr:row>
      <xdr:rowOff>37338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71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70121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88409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65549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100093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136669</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79502</xdr:rowOff>
    </xdr:from>
    <xdr:to>
      <xdr:col>20</xdr:col>
      <xdr:colOff>38100</xdr:colOff>
      <xdr:row>59</xdr:row>
      <xdr:rowOff>9652</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130302</xdr:rowOff>
    </xdr:from>
    <xdr:to>
      <xdr:col>24</xdr:col>
      <xdr:colOff>63500</xdr:colOff>
      <xdr:row>58</xdr:row>
      <xdr:rowOff>164592</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0744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22352</xdr:rowOff>
    </xdr:from>
    <xdr:to>
      <xdr:col>15</xdr:col>
      <xdr:colOff>101600</xdr:colOff>
      <xdr:row>58</xdr:row>
      <xdr:rowOff>123952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73152</xdr:rowOff>
    </xdr:from>
    <xdr:to>
      <xdr:col>19</xdr:col>
      <xdr:colOff>177800</xdr:colOff>
      <xdr:row>58</xdr:row>
      <xdr:rowOff>130302</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0172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157226</xdr:rowOff>
    </xdr:from>
    <xdr:to>
      <xdr:col>10</xdr:col>
      <xdr:colOff>165100</xdr:colOff>
      <xdr:row>58</xdr:row>
      <xdr:rowOff>87376</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36576</xdr:rowOff>
    </xdr:from>
    <xdr:to>
      <xdr:col>15</xdr:col>
      <xdr:colOff>50800</xdr:colOff>
      <xdr:row>58</xdr:row>
      <xdr:rowOff>73152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9980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22352</xdr:rowOff>
    </xdr:from>
    <xdr:to>
      <xdr:col>6</xdr:col>
      <xdr:colOff>38100</xdr:colOff>
      <xdr:row>58</xdr:row>
      <xdr:rowOff>123952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36576</xdr:rowOff>
    </xdr:from>
    <xdr:to>
      <xdr:col>10</xdr:col>
      <xdr:colOff>114300</xdr:colOff>
      <xdr:row>58</xdr:row>
      <xdr:rowOff>73152</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1130300" y="9980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26179</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140479</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103903</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140479</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4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44658</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3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26353</xdr:rowOff>
    </xdr:from>
    <xdr:to>
      <xdr:col>50</xdr:col>
      <xdr:colOff>165100</xdr:colOff>
      <xdr:row>61</xdr:row>
      <xdr:rowOff>127953</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72581</xdr:rowOff>
    </xdr:from>
    <xdr:to>
      <xdr:col>55</xdr:col>
      <xdr:colOff>0</xdr:colOff>
      <xdr:row>61</xdr:row>
      <xdr:rowOff>77153</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053103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30924</xdr:rowOff>
    </xdr:from>
    <xdr:to>
      <xdr:col>46</xdr:col>
      <xdr:colOff>38100</xdr:colOff>
      <xdr:row>61</xdr:row>
      <xdr:rowOff>132524</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4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77153</xdr:rowOff>
    </xdr:from>
    <xdr:to>
      <xdr:col>50</xdr:col>
      <xdr:colOff>114300</xdr:colOff>
      <xdr:row>61</xdr:row>
      <xdr:rowOff>81724</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053560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33782</xdr:rowOff>
    </xdr:from>
    <xdr:to>
      <xdr:col>41</xdr:col>
      <xdr:colOff>101600</xdr:colOff>
      <xdr:row>61</xdr:row>
      <xdr:rowOff>135382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81724</xdr:rowOff>
    </xdr:from>
    <xdr:to>
      <xdr:col>45</xdr:col>
      <xdr:colOff>177800</xdr:colOff>
      <xdr:row>61</xdr:row>
      <xdr:rowOff>84582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54017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98361</xdr:rowOff>
    </xdr:from>
    <xdr:to>
      <xdr:col>36</xdr:col>
      <xdr:colOff>165100</xdr:colOff>
      <xdr:row>62</xdr:row>
      <xdr:rowOff>28511</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6921500" y="10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84582</xdr:rowOff>
    </xdr:from>
    <xdr:to>
      <xdr:col>41</xdr:col>
      <xdr:colOff>50800</xdr:colOff>
      <xdr:row>61</xdr:row>
      <xdr:rowOff>149161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6972300" y="10543032"/>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00000000-0008-0000-0F00-0000F8000000}"/>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145369</xdr:rowOff>
    </xdr:from>
    <xdr:ext cx="469744" cy="259045"/>
    <xdr:sp macro="" textlink="">
      <xdr:nvSpPr>
        <xdr:cNvPr id="249" name="n_2aveValue【体育館・プール】&#10;一人当たり面積">
          <a:extLst>
            <a:ext uri="{FF2B5EF4-FFF2-40B4-BE49-F238E27FC236}">
              <a16:creationId xmlns:a16="http://schemas.microsoft.com/office/drawing/2014/main" id="{00000000-0008-0000-0F00-0000F9000000}"/>
            </a:ext>
          </a:extLst>
        </xdr:cNvPr>
        <xdr:cNvSpPr txBox="1"/>
      </xdr:nvSpPr>
      <xdr:spPr>
        <a:xfrm>
          <a:off x="8515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169371</xdr:rowOff>
    </xdr:from>
    <xdr:ext cx="469744" cy="259045"/>
    <xdr:sp macro="" textlink="">
      <xdr:nvSpPr>
        <xdr:cNvPr id="250" name="n_3aveValue【体育館・プール】&#10;一人当たり面積">
          <a:extLst>
            <a:ext uri="{FF2B5EF4-FFF2-40B4-BE49-F238E27FC236}">
              <a16:creationId xmlns:a16="http://schemas.microsoft.com/office/drawing/2014/main" id="{00000000-0008-0000-0F00-0000FA000000}"/>
            </a:ext>
          </a:extLst>
        </xdr:cNvPr>
        <xdr:cNvSpPr txBox="1"/>
      </xdr:nvSpPr>
      <xdr:spPr>
        <a:xfrm>
          <a:off x="7626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00000000-0008-0000-0F00-0000FB000000}"/>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119080</xdr:rowOff>
    </xdr:from>
    <xdr:ext cx="469744" cy="259045"/>
    <xdr:sp macro="" textlink="">
      <xdr:nvSpPr>
        <xdr:cNvPr id="252" name="n_1mainValue【体育館・プール】&#10;一人当たり面積">
          <a:extLst>
            <a:ext uri="{FF2B5EF4-FFF2-40B4-BE49-F238E27FC236}">
              <a16:creationId xmlns:a16="http://schemas.microsoft.com/office/drawing/2014/main" id="{00000000-0008-0000-0F00-0000FC000000}"/>
            </a:ext>
          </a:extLst>
        </xdr:cNvPr>
        <xdr:cNvSpPr txBox="1"/>
      </xdr:nvSpPr>
      <xdr:spPr>
        <a:xfrm>
          <a:off x="9391727" y="10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149051</xdr:rowOff>
    </xdr:from>
    <xdr:ext cx="469744" cy="259045"/>
    <xdr:sp macro="" textlink="">
      <xdr:nvSpPr>
        <xdr:cNvPr id="253" name="n_2mainValue【体育館・プール】&#10;一人当たり面積">
          <a:extLst>
            <a:ext uri="{FF2B5EF4-FFF2-40B4-BE49-F238E27FC236}">
              <a16:creationId xmlns:a16="http://schemas.microsoft.com/office/drawing/2014/main" id="{00000000-0008-0000-0F00-0000FD000000}"/>
            </a:ext>
          </a:extLst>
        </xdr:cNvPr>
        <xdr:cNvSpPr txBox="1"/>
      </xdr:nvSpPr>
      <xdr:spPr>
        <a:xfrm>
          <a:off x="8515427" y="102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151909</xdr:rowOff>
    </xdr:from>
    <xdr:ext cx="469744" cy="259045"/>
    <xdr:sp macro="" textlink="">
      <xdr:nvSpPr>
        <xdr:cNvPr id="254" name="n_3mainValue【体育館・プール】&#10;一人当たり面積">
          <a:extLst>
            <a:ext uri="{FF2B5EF4-FFF2-40B4-BE49-F238E27FC236}">
              <a16:creationId xmlns:a16="http://schemas.microsoft.com/office/drawing/2014/main" id="{00000000-0008-0000-0F00-0000FE000000}"/>
            </a:ext>
          </a:extLst>
        </xdr:cNvPr>
        <xdr:cNvSpPr txBox="1"/>
      </xdr:nvSpPr>
      <xdr:spPr>
        <a:xfrm>
          <a:off x="7626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19638</xdr:rowOff>
    </xdr:from>
    <xdr:ext cx="469744" cy="259045"/>
    <xdr:sp macro="" textlink="">
      <xdr:nvSpPr>
        <xdr:cNvPr id="255" name="n_4mainValue【体育館・プール】&#10;一人当たり面積">
          <a:extLst>
            <a:ext uri="{FF2B5EF4-FFF2-40B4-BE49-F238E27FC236}">
              <a16:creationId xmlns:a16="http://schemas.microsoft.com/office/drawing/2014/main" id="{00000000-0008-0000-0F00-0000FF000000}"/>
            </a:ext>
          </a:extLst>
        </xdr:cNvPr>
        <xdr:cNvSpPr txBox="1"/>
      </xdr:nvSpPr>
      <xdr:spPr>
        <a:xfrm>
          <a:off x="6737427" y="10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4" name="【消防施設】&#10;有形固定資産減価償却率グラフ枠">
          <a:extLst>
            <a:ext uri="{FF2B5EF4-FFF2-40B4-BE49-F238E27FC236}">
              <a16:creationId xmlns:a16="http://schemas.microsoft.com/office/drawing/2014/main" id="{00000000-0008-0000-0F00-00005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6" name="【消防施設】&#10;有形固定資産減価償却率最小値テキスト">
          <a:extLst>
            <a:ext uri="{FF2B5EF4-FFF2-40B4-BE49-F238E27FC236}">
              <a16:creationId xmlns:a16="http://schemas.microsoft.com/office/drawing/2014/main" id="{00000000-0008-0000-0F00-00005A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348" name="【消防施設】&#10;有形固定資産減価償却率最大値テキスト">
          <a:extLst>
            <a:ext uri="{FF2B5EF4-FFF2-40B4-BE49-F238E27FC236}">
              <a16:creationId xmlns:a16="http://schemas.microsoft.com/office/drawing/2014/main" id="{00000000-0008-0000-0F00-00005C01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350" name="【消防施設】&#10;有形固定資産減価償却率平均値テキスト">
          <a:extLst>
            <a:ext uri="{FF2B5EF4-FFF2-40B4-BE49-F238E27FC236}">
              <a16:creationId xmlns:a16="http://schemas.microsoft.com/office/drawing/2014/main" id="{00000000-0008-0000-0F00-00005E01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6268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362" name="【消防施設】&#10;有形固定資産減価償却率該当値テキスト">
          <a:extLst>
            <a:ext uri="{FF2B5EF4-FFF2-40B4-BE49-F238E27FC236}">
              <a16:creationId xmlns:a16="http://schemas.microsoft.com/office/drawing/2014/main" id="{00000000-0008-0000-0F00-00006A010000}"/>
            </a:ext>
          </a:extLst>
        </xdr:cNvPr>
        <xdr:cNvSpPr txBox="1"/>
      </xdr:nvSpPr>
      <xdr:spPr>
        <a:xfrm>
          <a:off x="16357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123008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5481300" y="144937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91984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4592300" y="144627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50981</xdr:rowOff>
    </xdr:from>
    <xdr:to>
      <xdr:col>72</xdr:col>
      <xdr:colOff>38100</xdr:colOff>
      <xdr:row>84</xdr:row>
      <xdr:rowOff>152581</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3652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101781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13703300" y="144627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1995</xdr:rowOff>
    </xdr:from>
    <xdr:to>
      <xdr:col>67</xdr:col>
      <xdr:colOff>101600</xdr:colOff>
      <xdr:row>86</xdr:row>
      <xdr:rowOff>103595</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2763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101781</xdr:rowOff>
    </xdr:from>
    <xdr:to>
      <xdr:col>71</xdr:col>
      <xdr:colOff>177800</xdr:colOff>
      <xdr:row>86</xdr:row>
      <xdr:rowOff>52795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12814300" y="14503581"/>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371" name="n_1aveValue【消防施設】&#10;有形固定資産減価償却率">
          <a:extLst>
            <a:ext uri="{FF2B5EF4-FFF2-40B4-BE49-F238E27FC236}">
              <a16:creationId xmlns:a16="http://schemas.microsoft.com/office/drawing/2014/main" id="{00000000-0008-0000-0F00-00007301000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372" name="n_2aveValue【消防施設】&#10;有形固定資産減価償却率">
          <a:extLst>
            <a:ext uri="{FF2B5EF4-FFF2-40B4-BE49-F238E27FC236}">
              <a16:creationId xmlns:a16="http://schemas.microsoft.com/office/drawing/2014/main" id="{00000000-0008-0000-0F00-000074010000}"/>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373" name="n_3aveValue【消防施設】&#10;有形固定資産減価償却率">
          <a:extLst>
            <a:ext uri="{FF2B5EF4-FFF2-40B4-BE49-F238E27FC236}">
              <a16:creationId xmlns:a16="http://schemas.microsoft.com/office/drawing/2014/main" id="{00000000-0008-0000-0F00-000075010000}"/>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374" name="n_4aveValue【消防施設】&#10;有形固定資産減価償却率">
          <a:extLst>
            <a:ext uri="{FF2B5EF4-FFF2-40B4-BE49-F238E27FC236}">
              <a16:creationId xmlns:a16="http://schemas.microsoft.com/office/drawing/2014/main" id="{00000000-0008-0000-0F00-000076010000}"/>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375" name="n_1mainValue【消防施設】&#10;有形固定資産減価償却率">
          <a:extLst>
            <a:ext uri="{FF2B5EF4-FFF2-40B4-BE49-F238E27FC236}">
              <a16:creationId xmlns:a16="http://schemas.microsoft.com/office/drawing/2014/main" id="{00000000-0008-0000-0F00-000077010000}"/>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376" name="n_2mainValue【消防施設】&#10;有形固定資産減価償却率">
          <a:extLst>
            <a:ext uri="{FF2B5EF4-FFF2-40B4-BE49-F238E27FC236}">
              <a16:creationId xmlns:a16="http://schemas.microsoft.com/office/drawing/2014/main" id="{00000000-0008-0000-0F00-000078010000}"/>
            </a:ext>
          </a:extLst>
        </xdr:cNvPr>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143708</xdr:rowOff>
    </xdr:from>
    <xdr:ext cx="405111" cy="259045"/>
    <xdr:sp macro="" textlink="">
      <xdr:nvSpPr>
        <xdr:cNvPr id="377" name="n_3mainValue【消防施設】&#10;有形固定資産減価償却率">
          <a:extLst>
            <a:ext uri="{FF2B5EF4-FFF2-40B4-BE49-F238E27FC236}">
              <a16:creationId xmlns:a16="http://schemas.microsoft.com/office/drawing/2014/main" id="{00000000-0008-0000-0F00-000079010000}"/>
            </a:ext>
          </a:extLst>
        </xdr:cNvPr>
        <xdr:cNvSpPr txBox="1"/>
      </xdr:nvSpPr>
      <xdr:spPr>
        <a:xfrm>
          <a:off x="13500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94722</xdr:rowOff>
    </xdr:from>
    <xdr:ext cx="405111" cy="259045"/>
    <xdr:sp macro="" textlink="">
      <xdr:nvSpPr>
        <xdr:cNvPr id="378" name="n_4mainValue【消防施設】&#10;有形固定資産減価償却率">
          <a:extLst>
            <a:ext uri="{FF2B5EF4-FFF2-40B4-BE49-F238E27FC236}">
              <a16:creationId xmlns:a16="http://schemas.microsoft.com/office/drawing/2014/main" id="{00000000-0008-0000-0F00-00007A010000}"/>
            </a:ext>
          </a:extLst>
        </xdr:cNvPr>
        <xdr:cNvSpPr txBox="1"/>
      </xdr:nvSpPr>
      <xdr:spPr>
        <a:xfrm>
          <a:off x="12611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a:extLst>
            <a:ext uri="{FF2B5EF4-FFF2-40B4-BE49-F238E27FC236}">
              <a16:creationId xmlns:a16="http://schemas.microsoft.com/office/drawing/2014/main" id="{00000000-0008-0000-0F00-00009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05" name="【消防施設】&#10;一人当たり面積最小値テキスト">
          <a:extLst>
            <a:ext uri="{FF2B5EF4-FFF2-40B4-BE49-F238E27FC236}">
              <a16:creationId xmlns:a16="http://schemas.microsoft.com/office/drawing/2014/main" id="{00000000-0008-0000-0F00-00009501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407" name="【消防施設】&#10;一人当たり面積最大値テキスト">
          <a:extLst>
            <a:ext uri="{FF2B5EF4-FFF2-40B4-BE49-F238E27FC236}">
              <a16:creationId xmlns:a16="http://schemas.microsoft.com/office/drawing/2014/main" id="{00000000-0008-0000-0F00-00009701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409" name="【消防施設】&#10;一人当たり面積平均値テキスト">
          <a:extLst>
            <a:ext uri="{FF2B5EF4-FFF2-40B4-BE49-F238E27FC236}">
              <a16:creationId xmlns:a16="http://schemas.microsoft.com/office/drawing/2014/main" id="{00000000-0008-0000-0F00-000099010000}"/>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421" name="【消防施設】&#10;一人当たり面積該当値テキスト">
          <a:extLst>
            <a:ext uri="{FF2B5EF4-FFF2-40B4-BE49-F238E27FC236}">
              <a16:creationId xmlns:a16="http://schemas.microsoft.com/office/drawing/2014/main" id="{00000000-0008-0000-0F00-0000A5010000}"/>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39551</xdr:rowOff>
    </xdr:from>
    <xdr:to>
      <xdr:col>107</xdr:col>
      <xdr:colOff>101600</xdr:colOff>
      <xdr:row>86</xdr:row>
      <xdr:rowOff>141151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0383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90351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20434300" y="148317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13426</xdr:rowOff>
    </xdr:from>
    <xdr:to>
      <xdr:col>102</xdr:col>
      <xdr:colOff>165100</xdr:colOff>
      <xdr:row>86</xdr:row>
      <xdr:rowOff>115026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494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64226</xdr:rowOff>
    </xdr:from>
    <xdr:to>
      <xdr:col>107</xdr:col>
      <xdr:colOff>50800</xdr:colOff>
      <xdr:row>86</xdr:row>
      <xdr:rowOff>90351</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9545300" y="14808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52614</xdr:rowOff>
    </xdr:from>
    <xdr:to>
      <xdr:col>98</xdr:col>
      <xdr:colOff>38100</xdr:colOff>
      <xdr:row>86</xdr:row>
      <xdr:rowOff>154214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64226</xdr:rowOff>
    </xdr:from>
    <xdr:to>
      <xdr:col>102</xdr:col>
      <xdr:colOff>114300</xdr:colOff>
      <xdr:row>86</xdr:row>
      <xdr:rowOff>103414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8656300" y="148089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430" name="n_1aveValue【消防施設】&#10;一人当たり面積">
          <a:extLst>
            <a:ext uri="{FF2B5EF4-FFF2-40B4-BE49-F238E27FC236}">
              <a16:creationId xmlns:a16="http://schemas.microsoft.com/office/drawing/2014/main" id="{00000000-0008-0000-0F00-0000AE01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431" name="n_2aveValue【消防施設】&#10;一人当たり面積">
          <a:extLst>
            <a:ext uri="{FF2B5EF4-FFF2-40B4-BE49-F238E27FC236}">
              <a16:creationId xmlns:a16="http://schemas.microsoft.com/office/drawing/2014/main" id="{00000000-0008-0000-0F00-0000AF010000}"/>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432" name="n_3aveValue【消防施設】&#10;一人当たり面積">
          <a:extLst>
            <a:ext uri="{FF2B5EF4-FFF2-40B4-BE49-F238E27FC236}">
              <a16:creationId xmlns:a16="http://schemas.microsoft.com/office/drawing/2014/main" id="{00000000-0008-0000-0F00-0000B0010000}"/>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433" name="n_4aveValue【消防施設】&#10;一人当たり面積">
          <a:extLst>
            <a:ext uri="{FF2B5EF4-FFF2-40B4-BE49-F238E27FC236}">
              <a16:creationId xmlns:a16="http://schemas.microsoft.com/office/drawing/2014/main" id="{00000000-0008-0000-0F00-0000B1010000}"/>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434" name="n_1mainValue【消防施設】&#10;一人当たり面積">
          <a:extLst>
            <a:ext uri="{FF2B5EF4-FFF2-40B4-BE49-F238E27FC236}">
              <a16:creationId xmlns:a16="http://schemas.microsoft.com/office/drawing/2014/main" id="{00000000-0008-0000-0F00-0000B2010000}"/>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132278</xdr:rowOff>
    </xdr:from>
    <xdr:ext cx="469744" cy="259045"/>
    <xdr:sp macro="" textlink="">
      <xdr:nvSpPr>
        <xdr:cNvPr id="435" name="n_2mainValue【消防施設】&#10;一人当たり面積">
          <a:extLst>
            <a:ext uri="{FF2B5EF4-FFF2-40B4-BE49-F238E27FC236}">
              <a16:creationId xmlns:a16="http://schemas.microsoft.com/office/drawing/2014/main" id="{00000000-0008-0000-0F00-0000B3010000}"/>
            </a:ext>
          </a:extLst>
        </xdr:cNvPr>
        <xdr:cNvSpPr txBox="1"/>
      </xdr:nvSpPr>
      <xdr:spPr>
        <a:xfrm>
          <a:off x="20199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106153</xdr:rowOff>
    </xdr:from>
    <xdr:ext cx="469744" cy="259045"/>
    <xdr:sp macro="" textlink="">
      <xdr:nvSpPr>
        <xdr:cNvPr id="436" name="n_3mainValue【消防施設】&#10;一人当たり面積">
          <a:extLst>
            <a:ext uri="{FF2B5EF4-FFF2-40B4-BE49-F238E27FC236}">
              <a16:creationId xmlns:a16="http://schemas.microsoft.com/office/drawing/2014/main" id="{00000000-0008-0000-0F00-0000B4010000}"/>
            </a:ext>
          </a:extLst>
        </xdr:cNvPr>
        <xdr:cNvSpPr txBox="1"/>
      </xdr:nvSpPr>
      <xdr:spPr>
        <a:xfrm>
          <a:off x="19310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437" name="n_4mainValue【消防施設】&#10;一人当たり面積">
          <a:extLst>
            <a:ext uri="{FF2B5EF4-FFF2-40B4-BE49-F238E27FC236}">
              <a16:creationId xmlns:a16="http://schemas.microsoft.com/office/drawing/2014/main" id="{00000000-0008-0000-0F00-0000B5010000}"/>
            </a:ext>
          </a:extLst>
        </xdr:cNvPr>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00000000-0008-0000-0F00-0000C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464" name="【庁舎】&#10;有形固定資産減価償却率最小値テキスト">
          <a:extLst>
            <a:ext uri="{FF2B5EF4-FFF2-40B4-BE49-F238E27FC236}">
              <a16:creationId xmlns:a16="http://schemas.microsoft.com/office/drawing/2014/main" id="{00000000-0008-0000-0F00-0000D001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466" name="【庁舎】&#10;有形固定資産減価償却率最大値テキスト">
          <a:extLst>
            <a:ext uri="{FF2B5EF4-FFF2-40B4-BE49-F238E27FC236}">
              <a16:creationId xmlns:a16="http://schemas.microsoft.com/office/drawing/2014/main" id="{00000000-0008-0000-0F00-0000D201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468" name="【庁舎】&#10;有形固定資産減価償却率平均値テキスト">
          <a:extLst>
            <a:ext uri="{FF2B5EF4-FFF2-40B4-BE49-F238E27FC236}">
              <a16:creationId xmlns:a16="http://schemas.microsoft.com/office/drawing/2014/main" id="{00000000-0008-0000-0F00-0000D4010000}"/>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125005</xdr:rowOff>
    </xdr:from>
    <xdr:to>
      <xdr:col>85</xdr:col>
      <xdr:colOff>177800</xdr:colOff>
      <xdr:row>106</xdr:row>
      <xdr:rowOff>55155</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6268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103432</xdr:rowOff>
    </xdr:from>
    <xdr:ext cx="405111" cy="259045"/>
    <xdr:sp macro="" textlink="">
      <xdr:nvSpPr>
        <xdr:cNvPr id="480" name="【庁舎】&#10;有形固定資産減価償却率該当値テキスト">
          <a:extLst>
            <a:ext uri="{FF2B5EF4-FFF2-40B4-BE49-F238E27FC236}">
              <a16:creationId xmlns:a16="http://schemas.microsoft.com/office/drawing/2014/main" id="{00000000-0008-0000-0F00-0000E0010000}"/>
            </a:ext>
          </a:extLst>
        </xdr:cNvPr>
        <xdr:cNvSpPr txBox="1"/>
      </xdr:nvSpPr>
      <xdr:spPr>
        <a:xfrm>
          <a:off x="16357600"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106</xdr:row>
      <xdr:rowOff>4355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5481300" y="181209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106</xdr:row>
      <xdr:rowOff>45176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4592300" y="1812090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112123</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3703300" y="182188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146231</xdr:rowOff>
    </xdr:from>
    <xdr:to>
      <xdr:col>67</xdr:col>
      <xdr:colOff>101600</xdr:colOff>
      <xdr:row>107</xdr:row>
      <xdr:rowOff>76381</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276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112123</xdr:rowOff>
    </xdr:from>
    <xdr:to>
      <xdr:col>71</xdr:col>
      <xdr:colOff>177800</xdr:colOff>
      <xdr:row>107</xdr:row>
      <xdr:rowOff>25581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2814300" y="182858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489" name="n_1aveValue【庁舎】&#10;有形固定資産減価償却率">
          <a:extLst>
            <a:ext uri="{FF2B5EF4-FFF2-40B4-BE49-F238E27FC236}">
              <a16:creationId xmlns:a16="http://schemas.microsoft.com/office/drawing/2014/main" id="{00000000-0008-0000-0F00-0000E901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490" name="n_2aveValue【庁舎】&#10;有形固定資産減価償却率">
          <a:extLst>
            <a:ext uri="{FF2B5EF4-FFF2-40B4-BE49-F238E27FC236}">
              <a16:creationId xmlns:a16="http://schemas.microsoft.com/office/drawing/2014/main" id="{00000000-0008-0000-0F00-0000EA01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491" name="n_3aveValue【庁舎】&#10;有形固定資産減価償却率">
          <a:extLst>
            <a:ext uri="{FF2B5EF4-FFF2-40B4-BE49-F238E27FC236}">
              <a16:creationId xmlns:a16="http://schemas.microsoft.com/office/drawing/2014/main" id="{00000000-0008-0000-0F00-0000EB01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492" name="n_4aveValue【庁舎】&#10;有形固定資産減価償却率">
          <a:extLst>
            <a:ext uri="{FF2B5EF4-FFF2-40B4-BE49-F238E27FC236}">
              <a16:creationId xmlns:a16="http://schemas.microsoft.com/office/drawing/2014/main" id="{00000000-0008-0000-0F00-0000EC01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160582</xdr:rowOff>
    </xdr:from>
    <xdr:ext cx="405111" cy="259045"/>
    <xdr:sp macro="" textlink="">
      <xdr:nvSpPr>
        <xdr:cNvPr id="493" name="n_1mainValue【庁舎】&#10;有形固定資産減価償却率">
          <a:extLst>
            <a:ext uri="{FF2B5EF4-FFF2-40B4-BE49-F238E27FC236}">
              <a16:creationId xmlns:a16="http://schemas.microsoft.com/office/drawing/2014/main" id="{00000000-0008-0000-0F00-0000ED010000}"/>
            </a:ext>
          </a:extLst>
        </xdr:cNvPr>
        <xdr:cNvSpPr txBox="1"/>
      </xdr:nvSpPr>
      <xdr:spPr>
        <a:xfrm>
          <a:off x="15266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494" name="n_2mainValue【庁舎】&#10;有形固定資産減価償却率">
          <a:extLst>
            <a:ext uri="{FF2B5EF4-FFF2-40B4-BE49-F238E27FC236}">
              <a16:creationId xmlns:a16="http://schemas.microsoft.com/office/drawing/2014/main" id="{00000000-0008-0000-0F00-0000EE010000}"/>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495" name="n_3mainValue【庁舎】&#10;有形固定資産減価償却率">
          <a:extLst>
            <a:ext uri="{FF2B5EF4-FFF2-40B4-BE49-F238E27FC236}">
              <a16:creationId xmlns:a16="http://schemas.microsoft.com/office/drawing/2014/main" id="{00000000-0008-0000-0F00-0000EF010000}"/>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67508</xdr:rowOff>
    </xdr:from>
    <xdr:ext cx="405111" cy="259045"/>
    <xdr:sp macro="" textlink="">
      <xdr:nvSpPr>
        <xdr:cNvPr id="496" name="n_4mainValue【庁舎】&#10;有形固定資産減価償却率">
          <a:extLst>
            <a:ext uri="{FF2B5EF4-FFF2-40B4-BE49-F238E27FC236}">
              <a16:creationId xmlns:a16="http://schemas.microsoft.com/office/drawing/2014/main" id="{00000000-0008-0000-0F00-0000F0010000}"/>
            </a:ext>
          </a:extLst>
        </xdr:cNvPr>
        <xdr:cNvSpPr txBox="1"/>
      </xdr:nvSpPr>
      <xdr:spPr>
        <a:xfrm>
          <a:off x="12611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00000000-0008-0000-0F00-00000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521" name="【庁舎】&#10;一人当たり面積最小値テキスト">
          <a:extLst>
            <a:ext uri="{FF2B5EF4-FFF2-40B4-BE49-F238E27FC236}">
              <a16:creationId xmlns:a16="http://schemas.microsoft.com/office/drawing/2014/main" id="{00000000-0008-0000-0F00-00000902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23" name="【庁舎】&#10;一人当たり面積最大値テキスト">
          <a:extLst>
            <a:ext uri="{FF2B5EF4-FFF2-40B4-BE49-F238E27FC236}">
              <a16:creationId xmlns:a16="http://schemas.microsoft.com/office/drawing/2014/main" id="{00000000-0008-0000-0F00-00000B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525" name="【庁舎】&#10;一人当たり面積平均値テキスト">
          <a:extLst>
            <a:ext uri="{FF2B5EF4-FFF2-40B4-BE49-F238E27FC236}">
              <a16:creationId xmlns:a16="http://schemas.microsoft.com/office/drawing/2014/main" id="{00000000-0008-0000-0F00-00000D020000}"/>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53975</xdr:rowOff>
    </xdr:from>
    <xdr:to>
      <xdr:col>116</xdr:col>
      <xdr:colOff>114300</xdr:colOff>
      <xdr:row>104</xdr:row>
      <xdr:rowOff>155575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22110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32402</xdr:rowOff>
    </xdr:from>
    <xdr:ext cx="469744" cy="259045"/>
    <xdr:sp macro="" textlink="">
      <xdr:nvSpPr>
        <xdr:cNvPr id="537" name="【庁舎】&#10;一人当たり面積該当値テキスト">
          <a:extLst>
            <a:ext uri="{FF2B5EF4-FFF2-40B4-BE49-F238E27FC236}">
              <a16:creationId xmlns:a16="http://schemas.microsoft.com/office/drawing/2014/main" id="{00000000-0008-0000-0F00-000019020000}"/>
            </a:ext>
          </a:extLst>
        </xdr:cNvPr>
        <xdr:cNvSpPr txBox="1"/>
      </xdr:nvSpPr>
      <xdr:spPr>
        <a:xfrm>
          <a:off x="22199600"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2127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104775</xdr:rowOff>
    </xdr:from>
    <xdr:to>
      <xdr:col>116</xdr:col>
      <xdr:colOff>63500</xdr:colOff>
      <xdr:row>104</xdr:row>
      <xdr:rowOff>116205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21323300" y="179355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10161</xdr:rowOff>
    </xdr:from>
    <xdr:to>
      <xdr:col>107</xdr:col>
      <xdr:colOff>101600</xdr:colOff>
      <xdr:row>104</xdr:row>
      <xdr:rowOff>111761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038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116205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0434300" y="178917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9494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60961</xdr:rowOff>
    </xdr:from>
    <xdr:to>
      <xdr:col>107</xdr:col>
      <xdr:colOff>50800</xdr:colOff>
      <xdr:row>104</xdr:row>
      <xdr:rowOff>76200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9545300" y="17891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74930</xdr:rowOff>
    </xdr:from>
    <xdr:to>
      <xdr:col>98</xdr:col>
      <xdr:colOff>38100</xdr:colOff>
      <xdr:row>105</xdr:row>
      <xdr:rowOff>5080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8605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104</xdr:row>
      <xdr:rowOff>125730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8656300" y="17907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546" name="n_1aveValue【庁舎】&#10;一人当たり面積">
          <a:extLst>
            <a:ext uri="{FF2B5EF4-FFF2-40B4-BE49-F238E27FC236}">
              <a16:creationId xmlns:a16="http://schemas.microsoft.com/office/drawing/2014/main" id="{00000000-0008-0000-0F00-000022020000}"/>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547" name="n_2aveValue【庁舎】&#10;一人当たり面積">
          <a:extLst>
            <a:ext uri="{FF2B5EF4-FFF2-40B4-BE49-F238E27FC236}">
              <a16:creationId xmlns:a16="http://schemas.microsoft.com/office/drawing/2014/main" id="{00000000-0008-0000-0F00-000023020000}"/>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548" name="n_3aveValue【庁舎】&#10;一人当たり面積">
          <a:extLst>
            <a:ext uri="{FF2B5EF4-FFF2-40B4-BE49-F238E27FC236}">
              <a16:creationId xmlns:a16="http://schemas.microsoft.com/office/drawing/2014/main" id="{00000000-0008-0000-0F00-000024020000}"/>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549" name="n_4aveValue【庁舎】&#10;一人当たり面積">
          <a:extLst>
            <a:ext uri="{FF2B5EF4-FFF2-40B4-BE49-F238E27FC236}">
              <a16:creationId xmlns:a16="http://schemas.microsoft.com/office/drawing/2014/main" id="{00000000-0008-0000-0F00-000025020000}"/>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158132</xdr:rowOff>
    </xdr:from>
    <xdr:ext cx="469744" cy="259045"/>
    <xdr:sp macro="" textlink="">
      <xdr:nvSpPr>
        <xdr:cNvPr id="550" name="n_1mainValue【庁舎】&#10;一人当たり面積">
          <a:extLst>
            <a:ext uri="{FF2B5EF4-FFF2-40B4-BE49-F238E27FC236}">
              <a16:creationId xmlns:a16="http://schemas.microsoft.com/office/drawing/2014/main" id="{00000000-0008-0000-0F00-000026020000}"/>
            </a:ext>
          </a:extLst>
        </xdr:cNvPr>
        <xdr:cNvSpPr txBox="1"/>
      </xdr:nvSpPr>
      <xdr:spPr>
        <a:xfrm>
          <a:off x="21075727" y="179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1" name="n_2mainValue【庁舎】&#10;一人当たり面積">
          <a:extLst>
            <a:ext uri="{FF2B5EF4-FFF2-40B4-BE49-F238E27FC236}">
              <a16:creationId xmlns:a16="http://schemas.microsoft.com/office/drawing/2014/main" id="{00000000-0008-0000-0F00-00002702000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552" name="n_3mainValue【庁舎】&#10;一人当たり面積">
          <a:extLst>
            <a:ext uri="{FF2B5EF4-FFF2-40B4-BE49-F238E27FC236}">
              <a16:creationId xmlns:a16="http://schemas.microsoft.com/office/drawing/2014/main" id="{00000000-0008-0000-0F00-000028020000}"/>
            </a:ext>
          </a:extLst>
        </xdr:cNvPr>
        <xdr:cNvSpPr txBox="1"/>
      </xdr:nvSpPr>
      <xdr:spPr>
        <a:xfrm>
          <a:off x="19310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167657</xdr:rowOff>
    </xdr:from>
    <xdr:ext cx="469744" cy="259045"/>
    <xdr:sp macro="" textlink="">
      <xdr:nvSpPr>
        <xdr:cNvPr id="553" name="n_4mainValue【庁舎】&#10;一人当たり面積">
          <a:extLst>
            <a:ext uri="{FF2B5EF4-FFF2-40B4-BE49-F238E27FC236}">
              <a16:creationId xmlns:a16="http://schemas.microsoft.com/office/drawing/2014/main" id="{00000000-0008-0000-0F00-000029020000}"/>
            </a:ext>
          </a:extLst>
        </xdr:cNvPr>
        <xdr:cNvSpPr txBox="1"/>
      </xdr:nvSpPr>
      <xdr:spPr>
        <a:xfrm>
          <a:off x="18421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図書館については、類似団体と大きな差なく推移している。今後も適正管理を行い長寿命化に努めていく必要がある。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類似団体と比べやや低い有形固定資産減価償却率となっている。一部の体育館やプールについて、公共施設等総合管理計画のもと改築のほか大規模改修により長寿命化を図ったことが要因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常備消防は広域化により一部事務組合に委託しており、町としては非常備消防のみを備えている状況である。今後も地域防災計画に従い適正管理を図っていく必要がある。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庁舎については、類似団体との減価償却率の比較においてやや高い数値となっている。耐震補強等の大規模改修済。年々老朽化が進んできているが、今後も適正管理に努め長寿命化を図っていく必要がある。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財政力指数について昨年度と変更なしの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行政改革を行っているところではあるが、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として低い状況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に変わりはない。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引き続き自主財源の確保に努め、財政力強化及び財政健全化を図っていく必要がある。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％減となった。主な減の要因としては、扶助費の△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％の影響が大きい。今後、公債費は少しずつ減少見込みであるが、人件費、物件費の増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に注意が必要である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町税、地方交付税やふるさと納税などをはじめとする経常一般財源の維持・確保は大変厳しい状況であり、引き続き経常経費の抑制に努め、弾力性を高める必要がある。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51435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326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24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76903"/>
          <a:ext cx="8890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132397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7690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始された会計年度任用職員制度により、これまで物件費に計上していた臨時的任用職員の給与が人件費への移動となったことで、物件費から人件費へ大きな増減がみられた。また、会計年度任用職員の処遇改善や昇給制度の導入により、人件費は今後も現在の水準で維持してくものと考えられる。また、物件費についても、近年、委託業務の増が顕著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改善に向け、引き続き職員定数の適正化、行政改革を推進していく必要がある。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37246</xdr:rowOff>
    </xdr:from>
    <xdr:to>
      <xdr:col>23</xdr:col>
      <xdr:colOff>133350</xdr:colOff>
      <xdr:row>83</xdr:row>
      <xdr:rowOff>169718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67596"/>
          <a:ext cx="838200" cy="1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137815</xdr:rowOff>
    </xdr:from>
    <xdr:to>
      <xdr:col>19</xdr:col>
      <xdr:colOff>133350</xdr:colOff>
      <xdr:row>83</xdr:row>
      <xdr:rowOff>37246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96715"/>
          <a:ext cx="889000" cy="7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111437</xdr:rowOff>
    </xdr:from>
    <xdr:to>
      <xdr:col>15</xdr:col>
      <xdr:colOff>82550</xdr:colOff>
      <xdr:row>82</xdr:row>
      <xdr:rowOff>137815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70337"/>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111094</xdr:rowOff>
    </xdr:from>
    <xdr:to>
      <xdr:col>11</xdr:col>
      <xdr:colOff>31750</xdr:colOff>
      <xdr:row>82</xdr:row>
      <xdr:rowOff>111437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6999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118918</xdr:rowOff>
    </xdr:from>
    <xdr:to>
      <xdr:col>23</xdr:col>
      <xdr:colOff>184150</xdr:colOff>
      <xdr:row>84</xdr:row>
      <xdr:rowOff>49068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135445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9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157896</xdr:rowOff>
    </xdr:from>
    <xdr:to>
      <xdr:col>19</xdr:col>
      <xdr:colOff>184150</xdr:colOff>
      <xdr:row>83</xdr:row>
      <xdr:rowOff>88046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98223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87015</xdr:rowOff>
    </xdr:from>
    <xdr:to>
      <xdr:col>15</xdr:col>
      <xdr:colOff>133350</xdr:colOff>
      <xdr:row>83</xdr:row>
      <xdr:rowOff>17165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27342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9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60637</xdr:rowOff>
    </xdr:from>
    <xdr:to>
      <xdr:col>11</xdr:col>
      <xdr:colOff>82550</xdr:colOff>
      <xdr:row>82</xdr:row>
      <xdr:rowOff>162237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8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60294</xdr:rowOff>
    </xdr:from>
    <xdr:to>
      <xdr:col>7</xdr:col>
      <xdr:colOff>31750</xdr:colOff>
      <xdr:row>82</xdr:row>
      <xdr:rowOff>161894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これまで行政コストの見える化に努めるとともに、各種手当の見直しを行ってきており、類似団体との比較でもやや低い水準となっている。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84</xdr:row>
      <xdr:rowOff>42334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283266"/>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162984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441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58561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647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245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定員管理については基本的に欠員補充であり、横ばいが続いていたが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年度から人口減少等もあって数値が上昇している。</a:t>
          </a:r>
        </a:p>
        <a:p>
          <a:r>
            <a:rPr kumimoji="1" lang="ja-JP" altLang="en-US" sz="1300">
              <a:latin typeface="ＭＳ Ｐゴシック" panose="020B0600070205080204" pitchFamily="50" charset="-128"/>
              <a:ea typeface="ＭＳ Ｐゴシック" panose="020B0600070205080204" pitchFamily="50" charset="-128"/>
            </a:rPr>
            <a:t>今後も更なる定員管理の適正化に努めるとともに、業務のアウトソーシングなどにより改善を図っていく必要があるが、権限移譲・業務の多様化により、職員一人あたりの業務量は増加傾向にあり定員削減については依然厳しい見通しであ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32959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58263"/>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28363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1919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125125</xdr:rowOff>
    </xdr:from>
    <xdr:to>
      <xdr:col>72</xdr:col>
      <xdr:colOff>203200</xdr:colOff>
      <xdr:row>61</xdr:row>
      <xdr:rowOff>160746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83575"/>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90654</xdr:rowOff>
    </xdr:from>
    <xdr:to>
      <xdr:col>68</xdr:col>
      <xdr:colOff>152400</xdr:colOff>
      <xdr:row>61</xdr:row>
      <xdr:rowOff>125125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4910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153609</xdr:rowOff>
    </xdr:from>
    <xdr:to>
      <xdr:col>81</xdr:col>
      <xdr:colOff>95250</xdr:colOff>
      <xdr:row>62</xdr:row>
      <xdr:rowOff>83759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125686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160702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39854</xdr:rowOff>
    </xdr:from>
    <xdr:to>
      <xdr:col>64</xdr:col>
      <xdr:colOff>152400</xdr:colOff>
      <xdr:row>61</xdr:row>
      <xdr:rowOff>141454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126231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過去の大型事業による起債の償還が終了しつつあり、数値が改善される大きな要因となっていたが、近年、合併特例債を活用した建設事業債</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の元金償還が次々と始まってきており、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今後は過疎債などの活用による事業の増も見込まれていることから、もうしばらくは公債費の大幅な減少は見込めない状況である。また、類似団体と比べても依然高い数値となっていることから、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引き続き注視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141212</xdr:rowOff>
    </xdr:from>
    <xdr:to>
      <xdr:col>81</xdr:col>
      <xdr:colOff>44450</xdr:colOff>
      <xdr:row>44</xdr:row>
      <xdr:rowOff>50195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135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50195</xdr:rowOff>
    </xdr:from>
    <xdr:to>
      <xdr:col>77</xdr:col>
      <xdr:colOff>44450</xdr:colOff>
      <xdr:row>44</xdr:row>
      <xdr:rowOff>165100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939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73176</xdr:rowOff>
    </xdr:from>
    <xdr:to>
      <xdr:col>72</xdr:col>
      <xdr:colOff>203200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6169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73176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90412</xdr:rowOff>
    </xdr:from>
    <xdr:to>
      <xdr:col>81</xdr:col>
      <xdr:colOff>95250</xdr:colOff>
      <xdr:row>44</xdr:row>
      <xdr:rowOff>20562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62489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170845</xdr:rowOff>
    </xdr:from>
    <xdr:to>
      <xdr:col>77</xdr:col>
      <xdr:colOff>95250</xdr:colOff>
      <xdr:row>44</xdr:row>
      <xdr:rowOff>100995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85772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22376</xdr:rowOff>
    </xdr:from>
    <xdr:to>
      <xdr:col>68</xdr:col>
      <xdr:colOff>203200</xdr:colOff>
      <xdr:row>44</xdr:row>
      <xdr:rowOff>123976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108753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一般会計、下水道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会計の起債残高は年々減少しているが、両会計ともに数値としては高止まりしており、類似団体との比較では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起債残高の減少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も年々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くものの、今後も大規模な起債事業が予定されており、引き続き注視が必要である。今後の将来負担比率をできるだけ適正に維持できるよう、基金の確保に努めるともに、できるだけ交付税措置の高い起債を利用するよう取り組んでいく必要がある。また、更なる行政の効率化など負担軽減の取り組みや歳入確保の取り組みも併せて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116891</xdr:rowOff>
    </xdr:from>
    <xdr:to>
      <xdr:col>81</xdr:col>
      <xdr:colOff>44450</xdr:colOff>
      <xdr:row>18</xdr:row>
      <xdr:rowOff>130404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202991"/>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116891</xdr:rowOff>
    </xdr:from>
    <xdr:to>
      <xdr:col>77</xdr:col>
      <xdr:colOff>44450</xdr:colOff>
      <xdr:row>19</xdr:row>
      <xdr:rowOff>98908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02991"/>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98908</xdr:rowOff>
    </xdr:from>
    <xdr:to>
      <xdr:col>72</xdr:col>
      <xdr:colOff>203200</xdr:colOff>
      <xdr:row>19</xdr:row>
      <xdr:rowOff>122072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356458"/>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41961</xdr:rowOff>
    </xdr:from>
    <xdr:to>
      <xdr:col>68</xdr:col>
      <xdr:colOff>152400</xdr:colOff>
      <xdr:row>19</xdr:row>
      <xdr:rowOff>122072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299511"/>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79604</xdr:rowOff>
    </xdr:from>
    <xdr:to>
      <xdr:col>81</xdr:col>
      <xdr:colOff>95250</xdr:colOff>
      <xdr:row>19</xdr:row>
      <xdr:rowOff>9754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51681</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66091</xdr:rowOff>
    </xdr:from>
    <xdr:to>
      <xdr:col>77</xdr:col>
      <xdr:colOff>95250</xdr:colOff>
      <xdr:row>18</xdr:row>
      <xdr:rowOff>167691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152468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3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48108</xdr:rowOff>
    </xdr:from>
    <xdr:to>
      <xdr:col>73</xdr:col>
      <xdr:colOff>44450</xdr:colOff>
      <xdr:row>19</xdr:row>
      <xdr:rowOff>149708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3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134485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3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71272</xdr:rowOff>
    </xdr:from>
    <xdr:to>
      <xdr:col>68</xdr:col>
      <xdr:colOff>203200</xdr:colOff>
      <xdr:row>20</xdr:row>
      <xdr:rowOff>1422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157649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1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162611</xdr:rowOff>
    </xdr:from>
    <xdr:to>
      <xdr:col>64</xdr:col>
      <xdr:colOff>152400</xdr:colOff>
      <xdr:row>19</xdr:row>
      <xdr:rowOff>92761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77538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3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でも高い水準が続いている。令和２年度人件費増の主な要因としては、臨時的任用職員の会計年度任用職員制度への移行により、物件費の一部を人件費へ性質変更したことによる影響が大きい。また、新型コロナ関連事業の上乗せ実施により、人件費は例年に比べ増大した。会計年度任用職員の処遇改善や昇給制度の開始により、今後の増の要因も含んでいることから、引き続き定員管理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新型コロナ関連事業の実施による増要素があったものの、臨時的任用職員の会計年度任用職員制度への移行により、物件費の一部を人件費へ性質変更したことによる影響の方が大きく、前年度比△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％となった。引き続き需用費や委託費などの物件費の抑制に努めていく必要がある。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18</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90586"/>
          <a:ext cx="838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18</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2986"/>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143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14386"/>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令和２年度は減少したものの、類似団体と比べ依然高い数値となっている。福祉事務所を設置した平成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年度以降、比較的高い数値で推移しており、高齢化等に伴う今後の増大も懸念される。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60</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75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xdr:rowOff>
    </xdr:from>
    <xdr:to>
      <xdr:col>15</xdr:col>
      <xdr:colOff>98425</xdr:colOff>
      <xdr:row>61</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7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xdr:rowOff>
    </xdr:from>
    <xdr:to>
      <xdr:col>11</xdr:col>
      <xdr:colOff>9525</xdr:colOff>
      <xdr:row>62</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471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62</xdr:row>
      <xdr:rowOff>0</xdr:rowOff>
    </xdr:from>
    <xdr:to>
      <xdr:col>6</xdr:col>
      <xdr:colOff>171450</xdr:colOff>
      <xdr:row>62</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繰出金については、国民健康事業特別会計、介護への繰出金がやや増加したことなどにより、経常収支比率に占める割合は増える結果となったものの、類似団体比較では低い数字になっている。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33958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140987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168910</xdr:rowOff>
    </xdr:from>
    <xdr:to>
      <xdr:col>82</xdr:col>
      <xdr:colOff>196850</xdr:colOff>
      <xdr:row>59</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70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55897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61</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70060"/>
          <a:ext cx="889000" cy="120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14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9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64770</xdr:rowOff>
    </xdr:from>
    <xdr:to>
      <xdr:col>74</xdr:col>
      <xdr:colOff>31750</xdr:colOff>
      <xdr:row>61</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新型コロナ関連事業の実施による増要素があったものの、全体としては△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％となった。補助費等の経常収支比率に占める割合は人件費に次いで高く、経常収支比率の低下においては重要な費目であることから、引き続き注視しておく必要がある。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969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39</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20892"/>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133858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年度をピークに減少してきており、その占める割合も少しずつ低くなってきている。</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鳥取県中部地震等に係る災害復旧事業債、合併特例債事業債の元利償還が本格化するため、しばらく大幅な減少は見込めない。併せて、令和３年度より過疎対策事業債の借入れも開始したことから、今後公債費の拡大について注視してお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155575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514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155575</xdr:rowOff>
    </xdr:from>
    <xdr:to>
      <xdr:col>19</xdr:col>
      <xdr:colOff>187325</xdr:colOff>
      <xdr:row>76</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143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98425</xdr:rowOff>
    </xdr:from>
    <xdr:to>
      <xdr:col>15</xdr:col>
      <xdr:colOff>98425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28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98425</xdr:rowOff>
    </xdr:from>
    <xdr:to>
      <xdr:col>11</xdr:col>
      <xdr:colOff>9525</xdr:colOff>
      <xdr:row>77</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28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104775</xdr:rowOff>
    </xdr:from>
    <xdr:to>
      <xdr:col>20</xdr:col>
      <xdr:colOff>38100</xdr:colOff>
      <xdr:row>76</xdr:row>
      <xdr:rowOff>34925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45102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47625</xdr:rowOff>
    </xdr:from>
    <xdr:to>
      <xdr:col>11</xdr:col>
      <xdr:colOff>60325</xdr:colOff>
      <xdr:row>76</xdr:row>
      <xdr:rowOff>149225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経年的にみると、やや増加傾向にあるものの、昨年度よりも減少した。令和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年度は新型コロナによる様々な特殊事情があったため、単純比較はできないが、今後の人件費、扶助費の増に注視しておく必要がある。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29845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37261"/>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29845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6601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972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98425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972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150495</xdr:rowOff>
    </xdr:from>
    <xdr:to>
      <xdr:col>78</xdr:col>
      <xdr:colOff>120650</xdr:colOff>
      <xdr:row>80</xdr:row>
      <xdr:rowOff>80645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65422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8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47625</xdr:rowOff>
    </xdr:from>
    <xdr:to>
      <xdr:col>65</xdr:col>
      <xdr:colOff>53975</xdr:colOff>
      <xdr:row>78</xdr:row>
      <xdr:rowOff>149225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134002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86200</xdr:rowOff>
    </xdr:from>
    <xdr:to>
      <xdr:col>29</xdr:col>
      <xdr:colOff>127000</xdr:colOff>
      <xdr:row>19</xdr:row>
      <xdr:rowOff>76044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9925"/>
          <a:ext cx="647700" cy="161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76044</xdr:rowOff>
    </xdr:from>
    <xdr:to>
      <xdr:col>26</xdr:col>
      <xdr:colOff>50800</xdr:colOff>
      <xdr:row>19</xdr:row>
      <xdr:rowOff>134740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1219"/>
          <a:ext cx="698500" cy="5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134740</xdr:rowOff>
    </xdr:from>
    <xdr:to>
      <xdr:col>22</xdr:col>
      <xdr:colOff>114300</xdr:colOff>
      <xdr:row>19</xdr:row>
      <xdr:rowOff>144308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9915"/>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144308</xdr:rowOff>
    </xdr:from>
    <xdr:to>
      <xdr:col>18</xdr:col>
      <xdr:colOff>177800</xdr:colOff>
      <xdr:row>20</xdr:row>
      <xdr:rowOff>14594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9483"/>
          <a:ext cx="698500" cy="4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35400</xdr:rowOff>
    </xdr:from>
    <xdr:to>
      <xdr:col>29</xdr:col>
      <xdr:colOff>177800</xdr:colOff>
      <xdr:row>18</xdr:row>
      <xdr:rowOff>137000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25244</xdr:rowOff>
    </xdr:from>
    <xdr:to>
      <xdr:col>26</xdr:col>
      <xdr:colOff>101600</xdr:colOff>
      <xdr:row>19</xdr:row>
      <xdr:rowOff>126844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111621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83940</xdr:rowOff>
    </xdr:from>
    <xdr:to>
      <xdr:col>22</xdr:col>
      <xdr:colOff>165100</xdr:colOff>
      <xdr:row>20</xdr:row>
      <xdr:rowOff>14090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170317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93508</xdr:rowOff>
    </xdr:from>
    <xdr:to>
      <xdr:col>19</xdr:col>
      <xdr:colOff>38100</xdr:colOff>
      <xdr:row>20</xdr:row>
      <xdr:rowOff>23658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8435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135244</xdr:rowOff>
    </xdr:from>
    <xdr:to>
      <xdr:col>15</xdr:col>
      <xdr:colOff>101600</xdr:colOff>
      <xdr:row>20</xdr:row>
      <xdr:rowOff>65394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50171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2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300736</xdr:rowOff>
    </xdr:from>
    <xdr:to>
      <xdr:col>29</xdr:col>
      <xdr:colOff>127000</xdr:colOff>
      <xdr:row>35</xdr:row>
      <xdr:rowOff>333140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11086"/>
          <a:ext cx="647700" cy="3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227337</xdr:rowOff>
    </xdr:from>
    <xdr:to>
      <xdr:col>26</xdr:col>
      <xdr:colOff>50800</xdr:colOff>
      <xdr:row>35</xdr:row>
      <xdr:rowOff>300736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37687"/>
          <a:ext cx="698500" cy="7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227337</xdr:rowOff>
    </xdr:from>
    <xdr:to>
      <xdr:col>22</xdr:col>
      <xdr:colOff>114300</xdr:colOff>
      <xdr:row>35</xdr:row>
      <xdr:rowOff>247586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37687"/>
          <a:ext cx="698500" cy="2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167272</xdr:rowOff>
    </xdr:from>
    <xdr:to>
      <xdr:col>18</xdr:col>
      <xdr:colOff>177800</xdr:colOff>
      <xdr:row>35</xdr:row>
      <xdr:rowOff>247586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77622"/>
          <a:ext cx="698500" cy="8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282340</xdr:rowOff>
    </xdr:from>
    <xdr:to>
      <xdr:col>29</xdr:col>
      <xdr:colOff>177800</xdr:colOff>
      <xdr:row>36</xdr:row>
      <xdr:rowOff>41040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254417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6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249936</xdr:rowOff>
    </xdr:from>
    <xdr:to>
      <xdr:col>26</xdr:col>
      <xdr:colOff>101600</xdr:colOff>
      <xdr:row>36</xdr:row>
      <xdr:rowOff>8636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336313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4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176537</xdr:rowOff>
    </xdr:from>
    <xdr:to>
      <xdr:col>22</xdr:col>
      <xdr:colOff>165100</xdr:colOff>
      <xdr:row>35</xdr:row>
      <xdr:rowOff>278137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8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288314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196786</xdr:rowOff>
    </xdr:from>
    <xdr:to>
      <xdr:col>19</xdr:col>
      <xdr:colOff>38100</xdr:colOff>
      <xdr:row>35</xdr:row>
      <xdr:rowOff>298386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7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116472</xdr:rowOff>
    </xdr:from>
    <xdr:to>
      <xdr:col>15</xdr:col>
      <xdr:colOff>101600</xdr:colOff>
      <xdr:row>35</xdr:row>
      <xdr:rowOff>218072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2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228249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9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150759</xdr:rowOff>
    </xdr:from>
    <xdr:to>
      <xdr:col>24</xdr:col>
      <xdr:colOff>63500</xdr:colOff>
      <xdr:row>37</xdr:row>
      <xdr:rowOff>30729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80059"/>
          <a:ext cx="838200" cy="3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30729</xdr:rowOff>
    </xdr:from>
    <xdr:to>
      <xdr:col>19</xdr:col>
      <xdr:colOff>177800</xdr:colOff>
      <xdr:row>37</xdr:row>
      <xdr:rowOff>69291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74379"/>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69291</xdr:rowOff>
    </xdr:from>
    <xdr:to>
      <xdr:col>15</xdr:col>
      <xdr:colOff>50800</xdr:colOff>
      <xdr:row>37</xdr:row>
      <xdr:rowOff>76621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12941"/>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76621</xdr:rowOff>
    </xdr:from>
    <xdr:to>
      <xdr:col>10</xdr:col>
      <xdr:colOff>114300</xdr:colOff>
      <xdr:row>37</xdr:row>
      <xdr:rowOff>139857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20271"/>
          <a:ext cx="889000" cy="6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99959</xdr:rowOff>
    </xdr:from>
    <xdr:to>
      <xdr:col>24</xdr:col>
      <xdr:colOff>114300</xdr:colOff>
      <xdr:row>35</xdr:row>
      <xdr:rowOff>30109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122836</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151379</xdr:rowOff>
    </xdr:from>
    <xdr:to>
      <xdr:col>20</xdr:col>
      <xdr:colOff>38100</xdr:colOff>
      <xdr:row>37</xdr:row>
      <xdr:rowOff>81529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72656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18491</xdr:rowOff>
    </xdr:from>
    <xdr:to>
      <xdr:col>15</xdr:col>
      <xdr:colOff>101600</xdr:colOff>
      <xdr:row>37</xdr:row>
      <xdr:rowOff>120091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111218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25821</xdr:rowOff>
    </xdr:from>
    <xdr:to>
      <xdr:col>10</xdr:col>
      <xdr:colOff>165100</xdr:colOff>
      <xdr:row>37</xdr:row>
      <xdr:rowOff>127421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118548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89057</xdr:rowOff>
    </xdr:from>
    <xdr:to>
      <xdr:col>6</xdr:col>
      <xdr:colOff>38100</xdr:colOff>
      <xdr:row>38</xdr:row>
      <xdr:rowOff>19207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10334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95820</xdr:rowOff>
    </xdr:from>
    <xdr:to>
      <xdr:col>24</xdr:col>
      <xdr:colOff>63500</xdr:colOff>
      <xdr:row>57</xdr:row>
      <xdr:rowOff>102243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868470"/>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95820</xdr:rowOff>
    </xdr:from>
    <xdr:to>
      <xdr:col>19</xdr:col>
      <xdr:colOff>177800</xdr:colOff>
      <xdr:row>58</xdr:row>
      <xdr:rowOff>25868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68470"/>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25868</xdr:rowOff>
    </xdr:from>
    <xdr:to>
      <xdr:col>15</xdr:col>
      <xdr:colOff>50800</xdr:colOff>
      <xdr:row>58</xdr:row>
      <xdr:rowOff>94644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69968"/>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61530</xdr:rowOff>
    </xdr:from>
    <xdr:to>
      <xdr:col>10</xdr:col>
      <xdr:colOff>114300</xdr:colOff>
      <xdr:row>58</xdr:row>
      <xdr:rowOff>94644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005630"/>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51443</xdr:rowOff>
    </xdr:from>
    <xdr:to>
      <xdr:col>24</xdr:col>
      <xdr:colOff>114300</xdr:colOff>
      <xdr:row>57</xdr:row>
      <xdr:rowOff>153043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29870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0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45020</xdr:rowOff>
    </xdr:from>
    <xdr:to>
      <xdr:col>20</xdr:col>
      <xdr:colOff>38100</xdr:colOff>
      <xdr:row>57</xdr:row>
      <xdr:rowOff>146620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1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146518</xdr:rowOff>
    </xdr:from>
    <xdr:to>
      <xdr:col>15</xdr:col>
      <xdr:colOff>101600</xdr:colOff>
      <xdr:row>58</xdr:row>
      <xdr:rowOff>76668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67795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43844</xdr:rowOff>
    </xdr:from>
    <xdr:to>
      <xdr:col>10</xdr:col>
      <xdr:colOff>165100</xdr:colOff>
      <xdr:row>58</xdr:row>
      <xdr:rowOff>145444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136571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78550</xdr:rowOff>
    </xdr:from>
    <xdr:to>
      <xdr:col>24</xdr:col>
      <xdr:colOff>63500</xdr:colOff>
      <xdr:row>78</xdr:row>
      <xdr:rowOff>138443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51650"/>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138443</xdr:rowOff>
    </xdr:from>
    <xdr:to>
      <xdr:col>19</xdr:col>
      <xdr:colOff>177800</xdr:colOff>
      <xdr:row>78</xdr:row>
      <xdr:rowOff>138709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51154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94780</xdr:rowOff>
    </xdr:from>
    <xdr:to>
      <xdr:col>15</xdr:col>
      <xdr:colOff>50800</xdr:colOff>
      <xdr:row>78</xdr:row>
      <xdr:rowOff>138709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67880"/>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57519</xdr:rowOff>
    </xdr:from>
    <xdr:to>
      <xdr:col>10</xdr:col>
      <xdr:colOff>114300</xdr:colOff>
      <xdr:row>78</xdr:row>
      <xdr:rowOff>94780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3061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27750</xdr:rowOff>
    </xdr:from>
    <xdr:to>
      <xdr:col>24</xdr:col>
      <xdr:colOff>114300</xdr:colOff>
      <xdr:row>78</xdr:row>
      <xdr:rowOff>129350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114127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87643</xdr:rowOff>
    </xdr:from>
    <xdr:to>
      <xdr:col>20</xdr:col>
      <xdr:colOff>38100</xdr:colOff>
      <xdr:row>79</xdr:row>
      <xdr:rowOff>17793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8920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87909</xdr:rowOff>
    </xdr:from>
    <xdr:to>
      <xdr:col>15</xdr:col>
      <xdr:colOff>101600</xdr:colOff>
      <xdr:row>79</xdr:row>
      <xdr:rowOff>18059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9186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43980</xdr:rowOff>
    </xdr:from>
    <xdr:to>
      <xdr:col>10</xdr:col>
      <xdr:colOff>165100</xdr:colOff>
      <xdr:row>78</xdr:row>
      <xdr:rowOff>145580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136707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6719</xdr:rowOff>
    </xdr:from>
    <xdr:to>
      <xdr:col>6</xdr:col>
      <xdr:colOff>38100</xdr:colOff>
      <xdr:row>78</xdr:row>
      <xdr:rowOff>108319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99446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116007</xdr:rowOff>
    </xdr:from>
    <xdr:to>
      <xdr:col>24</xdr:col>
      <xdr:colOff>63500</xdr:colOff>
      <xdr:row>95</xdr:row>
      <xdr:rowOff>18559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232307"/>
          <a:ext cx="838200" cy="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103091</xdr:rowOff>
    </xdr:from>
    <xdr:to>
      <xdr:col>19</xdr:col>
      <xdr:colOff>177800</xdr:colOff>
      <xdr:row>94</xdr:row>
      <xdr:rowOff>116007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908300" y="16219391"/>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64181</xdr:rowOff>
    </xdr:from>
    <xdr:to>
      <xdr:col>15</xdr:col>
      <xdr:colOff>50800</xdr:colOff>
      <xdr:row>94</xdr:row>
      <xdr:rowOff>103091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180481"/>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164781</xdr:rowOff>
    </xdr:from>
    <xdr:to>
      <xdr:col>10</xdr:col>
      <xdr:colOff>114300</xdr:colOff>
      <xdr:row>94</xdr:row>
      <xdr:rowOff>64181</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109631"/>
          <a:ext cx="8890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139209</xdr:rowOff>
    </xdr:from>
    <xdr:to>
      <xdr:col>24</xdr:col>
      <xdr:colOff>114300</xdr:colOff>
      <xdr:row>95</xdr:row>
      <xdr:rowOff>69359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2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162086</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1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65207</xdr:rowOff>
    </xdr:from>
    <xdr:to>
      <xdr:col>20</xdr:col>
      <xdr:colOff>38100</xdr:colOff>
      <xdr:row>94</xdr:row>
      <xdr:rowOff>166807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1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595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52291</xdr:rowOff>
    </xdr:from>
    <xdr:to>
      <xdr:col>15</xdr:col>
      <xdr:colOff>101600</xdr:colOff>
      <xdr:row>94</xdr:row>
      <xdr:rowOff>153891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1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170418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59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13381</xdr:rowOff>
    </xdr:from>
    <xdr:to>
      <xdr:col>10</xdr:col>
      <xdr:colOff>165100</xdr:colOff>
      <xdr:row>94</xdr:row>
      <xdr:rowOff>114981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1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131508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59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113981</xdr:rowOff>
    </xdr:from>
    <xdr:to>
      <xdr:col>6</xdr:col>
      <xdr:colOff>38100</xdr:colOff>
      <xdr:row>94</xdr:row>
      <xdr:rowOff>44131</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0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60658</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58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72197</xdr:rowOff>
    </xdr:from>
    <xdr:to>
      <xdr:col>55</xdr:col>
      <xdr:colOff>0</xdr:colOff>
      <xdr:row>37</xdr:row>
      <xdr:rowOff>11750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72947"/>
          <a:ext cx="838200" cy="2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11750</xdr:rowOff>
    </xdr:from>
    <xdr:to>
      <xdr:col>50</xdr:col>
      <xdr:colOff>114300</xdr:colOff>
      <xdr:row>37</xdr:row>
      <xdr:rowOff>129006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55400"/>
          <a:ext cx="889000" cy="11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79916</xdr:rowOff>
    </xdr:from>
    <xdr:to>
      <xdr:col>45</xdr:col>
      <xdr:colOff>177800</xdr:colOff>
      <xdr:row>37</xdr:row>
      <xdr:rowOff>129006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23566"/>
          <a:ext cx="889000" cy="4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79916</xdr:rowOff>
    </xdr:from>
    <xdr:to>
      <xdr:col>41</xdr:col>
      <xdr:colOff>50800</xdr:colOff>
      <xdr:row>37</xdr:row>
      <xdr:rowOff>110435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2356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21397</xdr:rowOff>
    </xdr:from>
    <xdr:to>
      <xdr:col>55</xdr:col>
      <xdr:colOff>50800</xdr:colOff>
      <xdr:row>35</xdr:row>
      <xdr:rowOff>122997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44274</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7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132400</xdr:rowOff>
    </xdr:from>
    <xdr:to>
      <xdr:col>50</xdr:col>
      <xdr:colOff>165100</xdr:colOff>
      <xdr:row>37</xdr:row>
      <xdr:rowOff>62550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79077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07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78206</xdr:rowOff>
    </xdr:from>
    <xdr:to>
      <xdr:col>46</xdr:col>
      <xdr:colOff>38100</xdr:colOff>
      <xdr:row>38</xdr:row>
      <xdr:rowOff>8356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170933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29116</xdr:rowOff>
    </xdr:from>
    <xdr:to>
      <xdr:col>41</xdr:col>
      <xdr:colOff>101600</xdr:colOff>
      <xdr:row>37</xdr:row>
      <xdr:rowOff>130716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121843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4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59635</xdr:rowOff>
    </xdr:from>
    <xdr:to>
      <xdr:col>36</xdr:col>
      <xdr:colOff>165100</xdr:colOff>
      <xdr:row>37</xdr:row>
      <xdr:rowOff>161235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152361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132948</xdr:rowOff>
    </xdr:from>
    <xdr:to>
      <xdr:col>55</xdr:col>
      <xdr:colOff>0</xdr:colOff>
      <xdr:row>58</xdr:row>
      <xdr:rowOff>471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05598"/>
          <a:ext cx="838200" cy="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142996</xdr:rowOff>
    </xdr:from>
    <xdr:to>
      <xdr:col>50</xdr:col>
      <xdr:colOff>114300</xdr:colOff>
      <xdr:row>58</xdr:row>
      <xdr:rowOff>471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15646"/>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137178</xdr:rowOff>
    </xdr:from>
    <xdr:to>
      <xdr:col>45</xdr:col>
      <xdr:colOff>177800</xdr:colOff>
      <xdr:row>57</xdr:row>
      <xdr:rowOff>142996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09828"/>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137178</xdr:rowOff>
    </xdr:from>
    <xdr:to>
      <xdr:col>41</xdr:col>
      <xdr:colOff>50800</xdr:colOff>
      <xdr:row>57</xdr:row>
      <xdr:rowOff>142344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09828"/>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82148</xdr:rowOff>
    </xdr:from>
    <xdr:to>
      <xdr:col>55</xdr:col>
      <xdr:colOff>50800</xdr:colOff>
      <xdr:row>58</xdr:row>
      <xdr:rowOff>12298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60575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3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121121</xdr:rowOff>
    </xdr:from>
    <xdr:to>
      <xdr:col>50</xdr:col>
      <xdr:colOff>165100</xdr:colOff>
      <xdr:row>58</xdr:row>
      <xdr:rowOff>51271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42398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92196</xdr:rowOff>
    </xdr:from>
    <xdr:to>
      <xdr:col>46</xdr:col>
      <xdr:colOff>38100</xdr:colOff>
      <xdr:row>58</xdr:row>
      <xdr:rowOff>22346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13473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86378</xdr:rowOff>
    </xdr:from>
    <xdr:to>
      <xdr:col>41</xdr:col>
      <xdr:colOff>101600</xdr:colOff>
      <xdr:row>58</xdr:row>
      <xdr:rowOff>16528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7655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91544</xdr:rowOff>
    </xdr:from>
    <xdr:to>
      <xdr:col>36</xdr:col>
      <xdr:colOff>165100</xdr:colOff>
      <xdr:row>58</xdr:row>
      <xdr:rowOff>21694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12821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29645</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74195"/>
          <a:ext cx="8382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152536</xdr:rowOff>
    </xdr:from>
    <xdr:to>
      <xdr:col>50</xdr:col>
      <xdr:colOff>114300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25636"/>
          <a:ext cx="889000" cy="6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152536</xdr:rowOff>
    </xdr:from>
    <xdr:to>
      <xdr:col>45</xdr:col>
      <xdr:colOff>177800</xdr:colOff>
      <xdr:row>79</xdr:row>
      <xdr:rowOff>40811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5636"/>
          <a:ext cx="889000" cy="5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16965</xdr:rowOff>
    </xdr:from>
    <xdr:to>
      <xdr:col>41</xdr:col>
      <xdr:colOff>50800</xdr:colOff>
      <xdr:row>79</xdr:row>
      <xdr:rowOff>40811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61515"/>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150295</xdr:rowOff>
    </xdr:from>
    <xdr:to>
      <xdr:col>55</xdr:col>
      <xdr:colOff>50800</xdr:colOff>
      <xdr:row>79</xdr:row>
      <xdr:rowOff>80445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65222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101736</xdr:rowOff>
    </xdr:from>
    <xdr:to>
      <xdr:col>46</xdr:col>
      <xdr:colOff>38100</xdr:colOff>
      <xdr:row>79</xdr:row>
      <xdr:rowOff>31886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23013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161461</xdr:rowOff>
    </xdr:from>
    <xdr:to>
      <xdr:col>41</xdr:col>
      <xdr:colOff>101600</xdr:colOff>
      <xdr:row>79</xdr:row>
      <xdr:rowOff>91611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82738</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137615</xdr:rowOff>
    </xdr:from>
    <xdr:to>
      <xdr:col>36</xdr:col>
      <xdr:colOff>165100</xdr:colOff>
      <xdr:row>79</xdr:row>
      <xdr:rowOff>67765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58892</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80363</xdr:rowOff>
    </xdr:from>
    <xdr:to>
      <xdr:col>55</xdr:col>
      <xdr:colOff>0</xdr:colOff>
      <xdr:row>96</xdr:row>
      <xdr:rowOff>128201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39563"/>
          <a:ext cx="838200" cy="4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128201</xdr:rowOff>
    </xdr:from>
    <xdr:to>
      <xdr:col>50</xdr:col>
      <xdr:colOff>114300</xdr:colOff>
      <xdr:row>97</xdr:row>
      <xdr:rowOff>25369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87401"/>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74709</xdr:rowOff>
    </xdr:from>
    <xdr:to>
      <xdr:col>45</xdr:col>
      <xdr:colOff>177800</xdr:colOff>
      <xdr:row>97</xdr:row>
      <xdr:rowOff>25369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33909"/>
          <a:ext cx="8890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74709</xdr:rowOff>
    </xdr:from>
    <xdr:to>
      <xdr:col>41</xdr:col>
      <xdr:colOff>50800</xdr:colOff>
      <xdr:row>96</xdr:row>
      <xdr:rowOff>147343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33909"/>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29563</xdr:rowOff>
    </xdr:from>
    <xdr:to>
      <xdr:col>55</xdr:col>
      <xdr:colOff>50800</xdr:colOff>
      <xdr:row>96</xdr:row>
      <xdr:rowOff>131163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7990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77401</xdr:rowOff>
    </xdr:from>
    <xdr:to>
      <xdr:col>50</xdr:col>
      <xdr:colOff>165100</xdr:colOff>
      <xdr:row>97</xdr:row>
      <xdr:rowOff>7551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170128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2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146019</xdr:rowOff>
    </xdr:from>
    <xdr:to>
      <xdr:col>46</xdr:col>
      <xdr:colOff>38100</xdr:colOff>
      <xdr:row>97</xdr:row>
      <xdr:rowOff>76169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67296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23909</xdr:rowOff>
    </xdr:from>
    <xdr:to>
      <xdr:col>41</xdr:col>
      <xdr:colOff>101600</xdr:colOff>
      <xdr:row>96</xdr:row>
      <xdr:rowOff>125509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142036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96543</xdr:rowOff>
    </xdr:from>
    <xdr:to>
      <xdr:col>36</xdr:col>
      <xdr:colOff>165100</xdr:colOff>
      <xdr:row>97</xdr:row>
      <xdr:rowOff>26693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17820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33866</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0416"/>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33866</xdr:rowOff>
    </xdr:from>
    <xdr:to>
      <xdr:col>81</xdr:col>
      <xdr:colOff>50800</xdr:colOff>
      <xdr:row>39</xdr:row>
      <xdr:rowOff>38815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0416"/>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16515</xdr:rowOff>
    </xdr:from>
    <xdr:to>
      <xdr:col>76</xdr:col>
      <xdr:colOff>114300</xdr:colOff>
      <xdr:row>39</xdr:row>
      <xdr:rowOff>38815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03065"/>
          <a:ext cx="889000" cy="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16515</xdr:rowOff>
    </xdr:from>
    <xdr:to>
      <xdr:col>71</xdr:col>
      <xdr:colOff>177800</xdr:colOff>
      <xdr:row>39</xdr:row>
      <xdr:rowOff>30210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03065"/>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154516</xdr:rowOff>
    </xdr:from>
    <xdr:to>
      <xdr:col>81</xdr:col>
      <xdr:colOff>101600</xdr:colOff>
      <xdr:row>39</xdr:row>
      <xdr:rowOff>84666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75793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159465</xdr:rowOff>
    </xdr:from>
    <xdr:to>
      <xdr:col>76</xdr:col>
      <xdr:colOff>165100</xdr:colOff>
      <xdr:row>39</xdr:row>
      <xdr:rowOff>89615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80742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137165</xdr:rowOff>
    </xdr:from>
    <xdr:to>
      <xdr:col>72</xdr:col>
      <xdr:colOff>38100</xdr:colOff>
      <xdr:row>39</xdr:row>
      <xdr:rowOff>67315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58442</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7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150860</xdr:rowOff>
    </xdr:from>
    <xdr:to>
      <xdr:col>67</xdr:col>
      <xdr:colOff>101600</xdr:colOff>
      <xdr:row>39</xdr:row>
      <xdr:rowOff>81010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72137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123737</xdr:rowOff>
    </xdr:from>
    <xdr:to>
      <xdr:col>85</xdr:col>
      <xdr:colOff>127000</xdr:colOff>
      <xdr:row>76</xdr:row>
      <xdr:rowOff>147526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53937"/>
          <a:ext cx="8382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70830</xdr:rowOff>
    </xdr:from>
    <xdr:to>
      <xdr:col>81</xdr:col>
      <xdr:colOff>50800</xdr:colOff>
      <xdr:row>76</xdr:row>
      <xdr:rowOff>123737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01030"/>
          <a:ext cx="8890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67645</xdr:rowOff>
    </xdr:from>
    <xdr:to>
      <xdr:col>76</xdr:col>
      <xdr:colOff>114300</xdr:colOff>
      <xdr:row>76</xdr:row>
      <xdr:rowOff>70830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97845"/>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54226</xdr:rowOff>
    </xdr:from>
    <xdr:to>
      <xdr:col>71</xdr:col>
      <xdr:colOff>177800</xdr:colOff>
      <xdr:row>76</xdr:row>
      <xdr:rowOff>67645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84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96726</xdr:rowOff>
    </xdr:from>
    <xdr:to>
      <xdr:col>85</xdr:col>
      <xdr:colOff>177800</xdr:colOff>
      <xdr:row>77</xdr:row>
      <xdr:rowOff>26876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75153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72937</xdr:rowOff>
    </xdr:from>
    <xdr:to>
      <xdr:col>81</xdr:col>
      <xdr:colOff>101600</xdr:colOff>
      <xdr:row>77</xdr:row>
      <xdr:rowOff>3087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165664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20030</xdr:rowOff>
    </xdr:from>
    <xdr:to>
      <xdr:col>76</xdr:col>
      <xdr:colOff>165100</xdr:colOff>
      <xdr:row>76</xdr:row>
      <xdr:rowOff>121630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112757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16845</xdr:rowOff>
    </xdr:from>
    <xdr:to>
      <xdr:col>72</xdr:col>
      <xdr:colOff>38100</xdr:colOff>
      <xdr:row>76</xdr:row>
      <xdr:rowOff>118445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3426</xdr:rowOff>
    </xdr:from>
    <xdr:to>
      <xdr:col>67</xdr:col>
      <xdr:colOff>101600</xdr:colOff>
      <xdr:row>76</xdr:row>
      <xdr:rowOff>105026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96153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19540</xdr:rowOff>
    </xdr:from>
    <xdr:to>
      <xdr:col>85</xdr:col>
      <xdr:colOff>127000</xdr:colOff>
      <xdr:row>98</xdr:row>
      <xdr:rowOff>42492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21640"/>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42492</xdr:rowOff>
    </xdr:from>
    <xdr:to>
      <xdr:col>81</xdr:col>
      <xdr:colOff>50800</xdr:colOff>
      <xdr:row>98</xdr:row>
      <xdr:rowOff>60125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4592"/>
          <a:ext cx="889000" cy="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17459</xdr:rowOff>
    </xdr:from>
    <xdr:to>
      <xdr:col>76</xdr:col>
      <xdr:colOff>114300</xdr:colOff>
      <xdr:row>98</xdr:row>
      <xdr:rowOff>60125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19559"/>
          <a:ext cx="8890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17459</xdr:rowOff>
    </xdr:from>
    <xdr:to>
      <xdr:col>71</xdr:col>
      <xdr:colOff>177800</xdr:colOff>
      <xdr:row>98</xdr:row>
      <xdr:rowOff>33561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19559"/>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140190</xdr:rowOff>
    </xdr:from>
    <xdr:to>
      <xdr:col>85</xdr:col>
      <xdr:colOff>177800</xdr:colOff>
      <xdr:row>98</xdr:row>
      <xdr:rowOff>70340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118617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4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163142</xdr:rowOff>
    </xdr:from>
    <xdr:to>
      <xdr:col>81</xdr:col>
      <xdr:colOff>101600</xdr:colOff>
      <xdr:row>98</xdr:row>
      <xdr:rowOff>93292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84419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9325</xdr:rowOff>
    </xdr:from>
    <xdr:to>
      <xdr:col>76</xdr:col>
      <xdr:colOff>165100</xdr:colOff>
      <xdr:row>98</xdr:row>
      <xdr:rowOff>110925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102052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138109</xdr:rowOff>
    </xdr:from>
    <xdr:to>
      <xdr:col>72</xdr:col>
      <xdr:colOff>38100</xdr:colOff>
      <xdr:row>98</xdr:row>
      <xdr:rowOff>68259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59386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8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154211</xdr:rowOff>
    </xdr:from>
    <xdr:to>
      <xdr:col>67</xdr:col>
      <xdr:colOff>101600</xdr:colOff>
      <xdr:row>98</xdr:row>
      <xdr:rowOff>84361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75488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126350</xdr:rowOff>
    </xdr:from>
    <xdr:to>
      <xdr:col>116</xdr:col>
      <xdr:colOff>63500</xdr:colOff>
      <xdr:row>30</xdr:row>
      <xdr:rowOff>128544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269850"/>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1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126350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269850"/>
          <a:ext cx="889000" cy="138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22338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121778</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36878"/>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50637</xdr:rowOff>
    </xdr:from>
    <xdr:to>
      <xdr:col>102</xdr:col>
      <xdr:colOff>114300</xdr:colOff>
      <xdr:row>38</xdr:row>
      <xdr:rowOff>121778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65737"/>
          <a:ext cx="889000" cy="7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77744</xdr:rowOff>
    </xdr:from>
    <xdr:to>
      <xdr:col>116</xdr:col>
      <xdr:colOff>114300</xdr:colOff>
      <xdr:row>31</xdr:row>
      <xdr:rowOff>7894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2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30771</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1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75550</xdr:rowOff>
    </xdr:from>
    <xdr:to>
      <xdr:col>112</xdr:col>
      <xdr:colOff>38100</xdr:colOff>
      <xdr:row>31</xdr:row>
      <xdr:rowOff>5700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2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22227</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49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70978</xdr:rowOff>
    </xdr:from>
    <xdr:to>
      <xdr:col>102</xdr:col>
      <xdr:colOff>165100</xdr:colOff>
      <xdr:row>39</xdr:row>
      <xdr:rowOff>1128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163705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92564</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0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164683</xdr:rowOff>
    </xdr:from>
    <xdr:to>
      <xdr:col>116</xdr:col>
      <xdr:colOff>63500</xdr:colOff>
      <xdr:row>59</xdr:row>
      <xdr:rowOff>95613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422983"/>
          <a:ext cx="838200" cy="7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42246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986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66809</xdr:rowOff>
    </xdr:from>
    <xdr:to>
      <xdr:col>111</xdr:col>
      <xdr:colOff>177800</xdr:colOff>
      <xdr:row>59</xdr:row>
      <xdr:rowOff>95613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82359"/>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66809</xdr:rowOff>
    </xdr:from>
    <xdr:to>
      <xdr:col>107</xdr:col>
      <xdr:colOff>50800</xdr:colOff>
      <xdr:row>59</xdr:row>
      <xdr:rowOff>71512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8235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36634</xdr:rowOff>
    </xdr:from>
    <xdr:to>
      <xdr:col>102</xdr:col>
      <xdr:colOff>114300</xdr:colOff>
      <xdr:row>59</xdr:row>
      <xdr:rowOff>71512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2184"/>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113883</xdr:rowOff>
    </xdr:from>
    <xdr:to>
      <xdr:col>116</xdr:col>
      <xdr:colOff>114300</xdr:colOff>
      <xdr:row>55</xdr:row>
      <xdr:rowOff>44033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3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136760</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2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44813</xdr:rowOff>
    </xdr:from>
    <xdr:to>
      <xdr:col>112</xdr:col>
      <xdr:colOff>38100</xdr:colOff>
      <xdr:row>59</xdr:row>
      <xdr:rowOff>146413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137540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16009</xdr:rowOff>
    </xdr:from>
    <xdr:to>
      <xdr:col>107</xdr:col>
      <xdr:colOff>101600</xdr:colOff>
      <xdr:row>59</xdr:row>
      <xdr:rowOff>117609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108736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20712</xdr:rowOff>
    </xdr:from>
    <xdr:to>
      <xdr:col>102</xdr:col>
      <xdr:colOff>165100</xdr:colOff>
      <xdr:row>59</xdr:row>
      <xdr:rowOff>122312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113439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28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157284</xdr:rowOff>
    </xdr:from>
    <xdr:to>
      <xdr:col>98</xdr:col>
      <xdr:colOff>38100</xdr:colOff>
      <xdr:row>59</xdr:row>
      <xdr:rowOff>87434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78561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42202</xdr:rowOff>
    </xdr:from>
    <xdr:to>
      <xdr:col>116</xdr:col>
      <xdr:colOff>63500</xdr:colOff>
      <xdr:row>79</xdr:row>
      <xdr:rowOff>78338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586752"/>
          <a:ext cx="838200" cy="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147456</xdr:rowOff>
    </xdr:from>
    <xdr:to>
      <xdr:col>111</xdr:col>
      <xdr:colOff>177800</xdr:colOff>
      <xdr:row>79</xdr:row>
      <xdr:rowOff>78338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663306"/>
          <a:ext cx="889000" cy="9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147456</xdr:rowOff>
    </xdr:from>
    <xdr:to>
      <xdr:col>107</xdr:col>
      <xdr:colOff>50800</xdr:colOff>
      <xdr:row>74</xdr:row>
      <xdr:rowOff>51134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663306"/>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51134</xdr:rowOff>
    </xdr:from>
    <xdr:to>
      <xdr:col>102</xdr:col>
      <xdr:colOff>114300</xdr:colOff>
      <xdr:row>75</xdr:row>
      <xdr:rowOff>14999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738434"/>
          <a:ext cx="889000" cy="1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162852</xdr:rowOff>
    </xdr:from>
    <xdr:to>
      <xdr:col>116</xdr:col>
      <xdr:colOff>114300</xdr:colOff>
      <xdr:row>79</xdr:row>
      <xdr:rowOff>93002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77779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27538</xdr:rowOff>
    </xdr:from>
    <xdr:to>
      <xdr:col>112</xdr:col>
      <xdr:colOff>38100</xdr:colOff>
      <xdr:row>79</xdr:row>
      <xdr:rowOff>129138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5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120265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6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96656</xdr:rowOff>
    </xdr:from>
    <xdr:to>
      <xdr:col>107</xdr:col>
      <xdr:colOff>101600</xdr:colOff>
      <xdr:row>74</xdr:row>
      <xdr:rowOff>26806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6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43333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34795" y="1238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334</xdr:rowOff>
    </xdr:from>
    <xdr:to>
      <xdr:col>102</xdr:col>
      <xdr:colOff>165100</xdr:colOff>
      <xdr:row>74</xdr:row>
      <xdr:rowOff>101934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6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118461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4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135649</xdr:rowOff>
    </xdr:from>
    <xdr:to>
      <xdr:col>98</xdr:col>
      <xdr:colOff>38100</xdr:colOff>
      <xdr:row>75</xdr:row>
      <xdr:rowOff>65799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82326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5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各性質別歳出における住民一人当たりのコストの増加については年々人口減少により一人当たりのコストは増加傾向にある。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年度においては、新型コロナ関連事業の増のほか、新型コロナにより例年どおり事業執行ができなかったことによる減なども性質別額の増減に影響している。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類似団体と比較して高くなっており、自立支援給付費をはじめ年々増加傾向にある。人件費については、令和２年度に会計年度任用職員制度の導入により一部物件費から人件費へ性質区分の変更があったことにより対前年比としては大幅に増減が生じた。投資的経費のうち、普通建設事業費が近年高止まりしている。地方創生総合戦略に基づく観光戦略施策を強力に推進しており、加えて社会資本整備等総合交付金事業による橋梁の長寿命化及び道路改良工事が多くなっていることが要因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公営住宅建設事業債を活用した町営住宅建替え事業により、更に普通建設事業費は増える見込みとなっている。公債費については財政健全化のため、近年行ってきた起債抑制の効果が表れてきたものと考えるが類似団体と比して実質公債費比率及び将来負担比率がまだまだ高い状況にあることから、引き続き財政健全化に向け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14,731
14,629
56.94
11,930,333
11,561,038
240,434
5,505,444
7,366,453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78305</xdr:rowOff>
    </xdr:from>
    <xdr:to>
      <xdr:col>24</xdr:col>
      <xdr:colOff>63500</xdr:colOff>
      <xdr:row>36</xdr:row>
      <xdr:rowOff>109655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0505"/>
          <a:ext cx="8382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84836</xdr:rowOff>
    </xdr:from>
    <xdr:to>
      <xdr:col>19</xdr:col>
      <xdr:colOff>177800</xdr:colOff>
      <xdr:row>36</xdr:row>
      <xdr:rowOff>109655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703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82223</xdr:rowOff>
    </xdr:from>
    <xdr:to>
      <xdr:col>15</xdr:col>
      <xdr:colOff>50800</xdr:colOff>
      <xdr:row>36</xdr:row>
      <xdr:rowOff>84836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5442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82223</xdr:rowOff>
    </xdr:from>
    <xdr:to>
      <xdr:col>10</xdr:col>
      <xdr:colOff>114300</xdr:colOff>
      <xdr:row>37</xdr:row>
      <xdr:rowOff>20828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54423"/>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27505</xdr:rowOff>
    </xdr:from>
    <xdr:to>
      <xdr:col>24</xdr:col>
      <xdr:colOff>114300</xdr:colOff>
      <xdr:row>36</xdr:row>
      <xdr:rowOff>129105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5932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58855</xdr:rowOff>
    </xdr:from>
    <xdr:to>
      <xdr:col>20</xdr:col>
      <xdr:colOff>38100</xdr:colOff>
      <xdr:row>36</xdr:row>
      <xdr:rowOff>160455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34036</xdr:rowOff>
    </xdr:from>
    <xdr:to>
      <xdr:col>15</xdr:col>
      <xdr:colOff>101600</xdr:colOff>
      <xdr:row>36</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126763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31423</xdr:rowOff>
    </xdr:from>
    <xdr:to>
      <xdr:col>10</xdr:col>
      <xdr:colOff>165100</xdr:colOff>
      <xdr:row>36</xdr:row>
      <xdr:rowOff>133023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124150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141478</xdr:rowOff>
    </xdr:from>
    <xdr:to>
      <xdr:col>6</xdr:col>
      <xdr:colOff>38100</xdr:colOff>
      <xdr:row>37</xdr:row>
      <xdr:rowOff>71628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62755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79066</xdr:rowOff>
    </xdr:from>
    <xdr:to>
      <xdr:col>24</xdr:col>
      <xdr:colOff>63500</xdr:colOff>
      <xdr:row>58</xdr:row>
      <xdr:rowOff>14777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80266"/>
          <a:ext cx="838200" cy="27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14777</xdr:rowOff>
    </xdr:from>
    <xdr:to>
      <xdr:col>19</xdr:col>
      <xdr:colOff>177800</xdr:colOff>
      <xdr:row>58</xdr:row>
      <xdr:rowOff>44799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8877"/>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11711</xdr:rowOff>
    </xdr:from>
    <xdr:to>
      <xdr:col>15</xdr:col>
      <xdr:colOff>50800</xdr:colOff>
      <xdr:row>58</xdr:row>
      <xdr:rowOff>44799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55811"/>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9876</xdr:rowOff>
    </xdr:from>
    <xdr:to>
      <xdr:col>10</xdr:col>
      <xdr:colOff>114300</xdr:colOff>
      <xdr:row>58</xdr:row>
      <xdr:rowOff>11711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3976"/>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28266</xdr:rowOff>
    </xdr:from>
    <xdr:to>
      <xdr:col>24</xdr:col>
      <xdr:colOff>114300</xdr:colOff>
      <xdr:row>56</xdr:row>
      <xdr:rowOff>129866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51143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135427</xdr:rowOff>
    </xdr:from>
    <xdr:to>
      <xdr:col>20</xdr:col>
      <xdr:colOff>38100</xdr:colOff>
      <xdr:row>58</xdr:row>
      <xdr:rowOff>65577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56704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0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165449</xdr:rowOff>
    </xdr:from>
    <xdr:to>
      <xdr:col>15</xdr:col>
      <xdr:colOff>101600</xdr:colOff>
      <xdr:row>58</xdr:row>
      <xdr:rowOff>95599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86726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132361</xdr:rowOff>
    </xdr:from>
    <xdr:to>
      <xdr:col>10</xdr:col>
      <xdr:colOff>165100</xdr:colOff>
      <xdr:row>58</xdr:row>
      <xdr:rowOff>62511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53638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9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130526</xdr:rowOff>
    </xdr:from>
    <xdr:to>
      <xdr:col>6</xdr:col>
      <xdr:colOff>38100</xdr:colOff>
      <xdr:row>58</xdr:row>
      <xdr:rowOff>60676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51803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165771</xdr:rowOff>
    </xdr:from>
    <xdr:to>
      <xdr:col>24</xdr:col>
      <xdr:colOff>63500</xdr:colOff>
      <xdr:row>75</xdr:row>
      <xdr:rowOff>150619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53071"/>
          <a:ext cx="838200" cy="1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150619</xdr:rowOff>
    </xdr:from>
    <xdr:to>
      <xdr:col>19</xdr:col>
      <xdr:colOff>177800</xdr:colOff>
      <xdr:row>76</xdr:row>
      <xdr:rowOff>26163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09369"/>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130665</xdr:rowOff>
    </xdr:from>
    <xdr:to>
      <xdr:col>15</xdr:col>
      <xdr:colOff>50800</xdr:colOff>
      <xdr:row>76</xdr:row>
      <xdr:rowOff>26163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8941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85609</xdr:rowOff>
    </xdr:from>
    <xdr:to>
      <xdr:col>10</xdr:col>
      <xdr:colOff>114300</xdr:colOff>
      <xdr:row>75</xdr:row>
      <xdr:rowOff>130665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944359"/>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114971</xdr:rowOff>
    </xdr:from>
    <xdr:to>
      <xdr:col>24</xdr:col>
      <xdr:colOff>114300</xdr:colOff>
      <xdr:row>75</xdr:row>
      <xdr:rowOff>45121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137848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5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99819</xdr:rowOff>
    </xdr:from>
    <xdr:to>
      <xdr:col>20</xdr:col>
      <xdr:colOff>38100</xdr:colOff>
      <xdr:row>76</xdr:row>
      <xdr:rowOff>29969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146813</xdr:rowOff>
    </xdr:from>
    <xdr:to>
      <xdr:col>15</xdr:col>
      <xdr:colOff>101600</xdr:colOff>
      <xdr:row>76</xdr:row>
      <xdr:rowOff>76963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93489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79865</xdr:rowOff>
    </xdr:from>
    <xdr:to>
      <xdr:col>10</xdr:col>
      <xdr:colOff>165100</xdr:colOff>
      <xdr:row>76</xdr:row>
      <xdr:rowOff>10015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26542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1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34809</xdr:rowOff>
    </xdr:from>
    <xdr:to>
      <xdr:col>6</xdr:col>
      <xdr:colOff>38100</xdr:colOff>
      <xdr:row>75</xdr:row>
      <xdr:rowOff>136409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152936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6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170447</xdr:rowOff>
    </xdr:from>
    <xdr:to>
      <xdr:col>24</xdr:col>
      <xdr:colOff>63500</xdr:colOff>
      <xdr:row>98</xdr:row>
      <xdr:rowOff>27808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01097"/>
          <a:ext cx="8382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27808</xdr:rowOff>
    </xdr:from>
    <xdr:to>
      <xdr:col>19</xdr:col>
      <xdr:colOff>177800</xdr:colOff>
      <xdr:row>98</xdr:row>
      <xdr:rowOff>40274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29908"/>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40274</xdr:rowOff>
    </xdr:from>
    <xdr:to>
      <xdr:col>15</xdr:col>
      <xdr:colOff>50800</xdr:colOff>
      <xdr:row>98</xdr:row>
      <xdr:rowOff>50425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42374"/>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50425</xdr:rowOff>
    </xdr:from>
    <xdr:to>
      <xdr:col>10</xdr:col>
      <xdr:colOff>114300</xdr:colOff>
      <xdr:row>98</xdr:row>
      <xdr:rowOff>50569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52525"/>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119647</xdr:rowOff>
    </xdr:from>
    <xdr:to>
      <xdr:col>24</xdr:col>
      <xdr:colOff>114300</xdr:colOff>
      <xdr:row>98</xdr:row>
      <xdr:rowOff>49797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34574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148458</xdr:rowOff>
    </xdr:from>
    <xdr:to>
      <xdr:col>20</xdr:col>
      <xdr:colOff>38100</xdr:colOff>
      <xdr:row>98</xdr:row>
      <xdr:rowOff>78608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69735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160924</xdr:rowOff>
    </xdr:from>
    <xdr:to>
      <xdr:col>15</xdr:col>
      <xdr:colOff>101600</xdr:colOff>
      <xdr:row>98</xdr:row>
      <xdr:rowOff>91074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82201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171075</xdr:rowOff>
    </xdr:from>
    <xdr:to>
      <xdr:col>10</xdr:col>
      <xdr:colOff>165100</xdr:colOff>
      <xdr:row>98</xdr:row>
      <xdr:rowOff>101225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92352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171219</xdr:rowOff>
    </xdr:from>
    <xdr:to>
      <xdr:col>6</xdr:col>
      <xdr:colOff>38100</xdr:colOff>
      <xdr:row>98</xdr:row>
      <xdr:rowOff>101369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92496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135777</xdr:rowOff>
    </xdr:from>
    <xdr:to>
      <xdr:col>55</xdr:col>
      <xdr:colOff>0</xdr:colOff>
      <xdr:row>57</xdr:row>
      <xdr:rowOff>145466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08427"/>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101583</xdr:rowOff>
    </xdr:from>
    <xdr:to>
      <xdr:col>50</xdr:col>
      <xdr:colOff>114300</xdr:colOff>
      <xdr:row>57</xdr:row>
      <xdr:rowOff>145466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74233"/>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100481</xdr:rowOff>
    </xdr:from>
    <xdr:to>
      <xdr:col>45</xdr:col>
      <xdr:colOff>177800</xdr:colOff>
      <xdr:row>57</xdr:row>
      <xdr:rowOff>101583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73131"/>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100481</xdr:rowOff>
    </xdr:from>
    <xdr:to>
      <xdr:col>41</xdr:col>
      <xdr:colOff>50800</xdr:colOff>
      <xdr:row>57</xdr:row>
      <xdr:rowOff>116922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73131"/>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84977</xdr:rowOff>
    </xdr:from>
    <xdr:to>
      <xdr:col>55</xdr:col>
      <xdr:colOff>50800</xdr:colOff>
      <xdr:row>58</xdr:row>
      <xdr:rowOff>15127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171354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94666</xdr:rowOff>
    </xdr:from>
    <xdr:to>
      <xdr:col>50</xdr:col>
      <xdr:colOff>165100</xdr:colOff>
      <xdr:row>58</xdr:row>
      <xdr:rowOff>24816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50783</xdr:rowOff>
    </xdr:from>
    <xdr:to>
      <xdr:col>46</xdr:col>
      <xdr:colOff>38100</xdr:colOff>
      <xdr:row>57</xdr:row>
      <xdr:rowOff>152383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143510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49681</xdr:rowOff>
    </xdr:from>
    <xdr:to>
      <xdr:col>41</xdr:col>
      <xdr:colOff>101600</xdr:colOff>
      <xdr:row>57</xdr:row>
      <xdr:rowOff>151281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142408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66122</xdr:rowOff>
    </xdr:from>
    <xdr:to>
      <xdr:col>36</xdr:col>
      <xdr:colOff>165100</xdr:colOff>
      <xdr:row>57</xdr:row>
      <xdr:rowOff>167722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158849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138119</xdr:rowOff>
    </xdr:from>
    <xdr:to>
      <xdr:col>55</xdr:col>
      <xdr:colOff>0</xdr:colOff>
      <xdr:row>78</xdr:row>
      <xdr:rowOff>166748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1219"/>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166748</xdr:rowOff>
    </xdr:from>
    <xdr:to>
      <xdr:col>50</xdr:col>
      <xdr:colOff>114300</xdr:colOff>
      <xdr:row>78</xdr:row>
      <xdr:rowOff>171137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39848"/>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156837</xdr:rowOff>
    </xdr:from>
    <xdr:to>
      <xdr:col>45</xdr:col>
      <xdr:colOff>177800</xdr:colOff>
      <xdr:row>78</xdr:row>
      <xdr:rowOff>171137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29937"/>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154761</xdr:rowOff>
    </xdr:from>
    <xdr:to>
      <xdr:col>41</xdr:col>
      <xdr:colOff>50800</xdr:colOff>
      <xdr:row>78</xdr:row>
      <xdr:rowOff>156837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27861"/>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87319</xdr:rowOff>
    </xdr:from>
    <xdr:to>
      <xdr:col>55</xdr:col>
      <xdr:colOff>50800</xdr:colOff>
      <xdr:row>79</xdr:row>
      <xdr:rowOff>17469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2246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115948</xdr:rowOff>
    </xdr:from>
    <xdr:to>
      <xdr:col>50</xdr:col>
      <xdr:colOff>165100</xdr:colOff>
      <xdr:row>79</xdr:row>
      <xdr:rowOff>46098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37225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120337</xdr:rowOff>
    </xdr:from>
    <xdr:to>
      <xdr:col>46</xdr:col>
      <xdr:colOff>38100</xdr:colOff>
      <xdr:row>79</xdr:row>
      <xdr:rowOff>50487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41614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106037</xdr:rowOff>
    </xdr:from>
    <xdr:to>
      <xdr:col>41</xdr:col>
      <xdr:colOff>101600</xdr:colOff>
      <xdr:row>79</xdr:row>
      <xdr:rowOff>36187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27314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103961</xdr:rowOff>
    </xdr:from>
    <xdr:to>
      <xdr:col>36</xdr:col>
      <xdr:colOff>165100</xdr:colOff>
      <xdr:row>79</xdr:row>
      <xdr:rowOff>34111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25238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148496</xdr:rowOff>
    </xdr:from>
    <xdr:to>
      <xdr:col>55</xdr:col>
      <xdr:colOff>0</xdr:colOff>
      <xdr:row>96</xdr:row>
      <xdr:rowOff>6395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36246"/>
          <a:ext cx="8382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6395</xdr:rowOff>
    </xdr:from>
    <xdr:to>
      <xdr:col>50</xdr:col>
      <xdr:colOff>114300</xdr:colOff>
      <xdr:row>96</xdr:row>
      <xdr:rowOff>30096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65595"/>
          <a:ext cx="8890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157175</xdr:rowOff>
    </xdr:from>
    <xdr:to>
      <xdr:col>45</xdr:col>
      <xdr:colOff>177800</xdr:colOff>
      <xdr:row>96</xdr:row>
      <xdr:rowOff>30096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44925"/>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157175</xdr:rowOff>
    </xdr:from>
    <xdr:to>
      <xdr:col>41</xdr:col>
      <xdr:colOff>50800</xdr:colOff>
      <xdr:row>96</xdr:row>
      <xdr:rowOff>100133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44925"/>
          <a:ext cx="889000" cy="1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97696</xdr:rowOff>
    </xdr:from>
    <xdr:to>
      <xdr:col>55</xdr:col>
      <xdr:colOff>50800</xdr:colOff>
      <xdr:row>96</xdr:row>
      <xdr:rowOff>27846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120573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127045</xdr:rowOff>
    </xdr:from>
    <xdr:to>
      <xdr:col>50</xdr:col>
      <xdr:colOff>165100</xdr:colOff>
      <xdr:row>96</xdr:row>
      <xdr:rowOff>57195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73722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150746</xdr:rowOff>
    </xdr:from>
    <xdr:to>
      <xdr:col>46</xdr:col>
      <xdr:colOff>38100</xdr:colOff>
      <xdr:row>96</xdr:row>
      <xdr:rowOff>80896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97423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106375</xdr:rowOff>
    </xdr:from>
    <xdr:to>
      <xdr:col>41</xdr:col>
      <xdr:colOff>101600</xdr:colOff>
      <xdr:row>96</xdr:row>
      <xdr:rowOff>36525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53052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49333</xdr:rowOff>
    </xdr:from>
    <xdr:to>
      <xdr:col>36</xdr:col>
      <xdr:colOff>165100</xdr:colOff>
      <xdr:row>96</xdr:row>
      <xdr:rowOff>150933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167460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73003</xdr:rowOff>
    </xdr:from>
    <xdr:to>
      <xdr:col>85</xdr:col>
      <xdr:colOff>127000</xdr:colOff>
      <xdr:row>38</xdr:row>
      <xdr:rowOff>77815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88103"/>
          <a:ext cx="8382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77815</xdr:rowOff>
    </xdr:from>
    <xdr:to>
      <xdr:col>81</xdr:col>
      <xdr:colOff>50800</xdr:colOff>
      <xdr:row>38</xdr:row>
      <xdr:rowOff>88233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9291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88233</xdr:rowOff>
    </xdr:from>
    <xdr:to>
      <xdr:col>76</xdr:col>
      <xdr:colOff>114300</xdr:colOff>
      <xdr:row>38</xdr:row>
      <xdr:rowOff>97093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03333"/>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68072</xdr:rowOff>
    </xdr:from>
    <xdr:to>
      <xdr:col>71</xdr:col>
      <xdr:colOff>177800</xdr:colOff>
      <xdr:row>38</xdr:row>
      <xdr:rowOff>97093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83172"/>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22203</xdr:rowOff>
    </xdr:from>
    <xdr:to>
      <xdr:col>85</xdr:col>
      <xdr:colOff>177800</xdr:colOff>
      <xdr:row>38</xdr:row>
      <xdr:rowOff>123803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3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108580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5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27015</xdr:rowOff>
    </xdr:from>
    <xdr:to>
      <xdr:col>81</xdr:col>
      <xdr:colOff>101600</xdr:colOff>
      <xdr:row>38</xdr:row>
      <xdr:rowOff>128615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37433</xdr:rowOff>
    </xdr:from>
    <xdr:to>
      <xdr:col>76</xdr:col>
      <xdr:colOff>165100</xdr:colOff>
      <xdr:row>38</xdr:row>
      <xdr:rowOff>139033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130160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46293</xdr:rowOff>
    </xdr:from>
    <xdr:to>
      <xdr:col>72</xdr:col>
      <xdr:colOff>38100</xdr:colOff>
      <xdr:row>38</xdr:row>
      <xdr:rowOff>147893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17272</xdr:rowOff>
    </xdr:from>
    <xdr:to>
      <xdr:col>67</xdr:col>
      <xdr:colOff>101600</xdr:colOff>
      <xdr:row>38</xdr:row>
      <xdr:rowOff>118872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109999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110554</xdr:rowOff>
    </xdr:from>
    <xdr:to>
      <xdr:col>85</xdr:col>
      <xdr:colOff>127000</xdr:colOff>
      <xdr:row>58</xdr:row>
      <xdr:rowOff>157714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54654"/>
          <a:ext cx="8382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107566</xdr:rowOff>
    </xdr:from>
    <xdr:to>
      <xdr:col>81</xdr:col>
      <xdr:colOff>50800</xdr:colOff>
      <xdr:row>58</xdr:row>
      <xdr:rowOff>157714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51666"/>
          <a:ext cx="889000" cy="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107566</xdr:rowOff>
    </xdr:from>
    <xdr:to>
      <xdr:col>76</xdr:col>
      <xdr:colOff>114300</xdr:colOff>
      <xdr:row>59</xdr:row>
      <xdr:rowOff>45258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51666"/>
          <a:ext cx="889000" cy="1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35092</xdr:rowOff>
    </xdr:from>
    <xdr:to>
      <xdr:col>71</xdr:col>
      <xdr:colOff>177800</xdr:colOff>
      <xdr:row>59</xdr:row>
      <xdr:rowOff>45258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150642"/>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59754</xdr:rowOff>
    </xdr:from>
    <xdr:to>
      <xdr:col>85</xdr:col>
      <xdr:colOff>177800</xdr:colOff>
      <xdr:row>58</xdr:row>
      <xdr:rowOff>161354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38181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106914</xdr:rowOff>
    </xdr:from>
    <xdr:to>
      <xdr:col>81</xdr:col>
      <xdr:colOff>101600</xdr:colOff>
      <xdr:row>59</xdr:row>
      <xdr:rowOff>37064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28191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56766</xdr:rowOff>
    </xdr:from>
    <xdr:to>
      <xdr:col>76</xdr:col>
      <xdr:colOff>165100</xdr:colOff>
      <xdr:row>58</xdr:row>
      <xdr:rowOff>158366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149493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165908</xdr:rowOff>
    </xdr:from>
    <xdr:to>
      <xdr:col>72</xdr:col>
      <xdr:colOff>38100</xdr:colOff>
      <xdr:row>59</xdr:row>
      <xdr:rowOff>96058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87185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155742</xdr:rowOff>
    </xdr:from>
    <xdr:to>
      <xdr:col>67</xdr:col>
      <xdr:colOff>101600</xdr:colOff>
      <xdr:row>59</xdr:row>
      <xdr:rowOff>85892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77019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33866</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8416"/>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33866</xdr:rowOff>
    </xdr:from>
    <xdr:to>
      <xdr:col>81</xdr:col>
      <xdr:colOff>50800</xdr:colOff>
      <xdr:row>79</xdr:row>
      <xdr:rowOff>38815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8416"/>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16515</xdr:rowOff>
    </xdr:from>
    <xdr:to>
      <xdr:col>76</xdr:col>
      <xdr:colOff>114300</xdr:colOff>
      <xdr:row>79</xdr:row>
      <xdr:rowOff>38815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61065"/>
          <a:ext cx="889000" cy="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16515</xdr:rowOff>
    </xdr:from>
    <xdr:to>
      <xdr:col>71</xdr:col>
      <xdr:colOff>177800</xdr:colOff>
      <xdr:row>79</xdr:row>
      <xdr:rowOff>30211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61065"/>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154516</xdr:rowOff>
    </xdr:from>
    <xdr:to>
      <xdr:col>81</xdr:col>
      <xdr:colOff>101600</xdr:colOff>
      <xdr:row>79</xdr:row>
      <xdr:rowOff>84666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75793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159465</xdr:rowOff>
    </xdr:from>
    <xdr:to>
      <xdr:col>76</xdr:col>
      <xdr:colOff>165100</xdr:colOff>
      <xdr:row>79</xdr:row>
      <xdr:rowOff>89615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80742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137165</xdr:rowOff>
    </xdr:from>
    <xdr:to>
      <xdr:col>72</xdr:col>
      <xdr:colOff>38100</xdr:colOff>
      <xdr:row>79</xdr:row>
      <xdr:rowOff>67315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58442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150861</xdr:rowOff>
    </xdr:from>
    <xdr:to>
      <xdr:col>67</xdr:col>
      <xdr:colOff>101600</xdr:colOff>
      <xdr:row>79</xdr:row>
      <xdr:rowOff>81011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72138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123737</xdr:rowOff>
    </xdr:from>
    <xdr:to>
      <xdr:col>85</xdr:col>
      <xdr:colOff>127000</xdr:colOff>
      <xdr:row>96</xdr:row>
      <xdr:rowOff>147526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582937"/>
          <a:ext cx="8382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70830</xdr:rowOff>
    </xdr:from>
    <xdr:to>
      <xdr:col>81</xdr:col>
      <xdr:colOff>50800</xdr:colOff>
      <xdr:row>96</xdr:row>
      <xdr:rowOff>123737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30030"/>
          <a:ext cx="8890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67645</xdr:rowOff>
    </xdr:from>
    <xdr:to>
      <xdr:col>76</xdr:col>
      <xdr:colOff>114300</xdr:colOff>
      <xdr:row>96</xdr:row>
      <xdr:rowOff>70830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26845"/>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54226</xdr:rowOff>
    </xdr:from>
    <xdr:to>
      <xdr:col>71</xdr:col>
      <xdr:colOff>177800</xdr:colOff>
      <xdr:row>96</xdr:row>
      <xdr:rowOff>67645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13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96726</xdr:rowOff>
    </xdr:from>
    <xdr:to>
      <xdr:col>85</xdr:col>
      <xdr:colOff>177800</xdr:colOff>
      <xdr:row>97</xdr:row>
      <xdr:rowOff>26876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75153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3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72937</xdr:rowOff>
    </xdr:from>
    <xdr:to>
      <xdr:col>81</xdr:col>
      <xdr:colOff>101600</xdr:colOff>
      <xdr:row>97</xdr:row>
      <xdr:rowOff>3087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165664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20030</xdr:rowOff>
    </xdr:from>
    <xdr:to>
      <xdr:col>76</xdr:col>
      <xdr:colOff>165100</xdr:colOff>
      <xdr:row>96</xdr:row>
      <xdr:rowOff>121630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112757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16845</xdr:rowOff>
    </xdr:from>
    <xdr:to>
      <xdr:col>72</xdr:col>
      <xdr:colOff>38100</xdr:colOff>
      <xdr:row>96</xdr:row>
      <xdr:rowOff>118445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3426</xdr:rowOff>
    </xdr:from>
    <xdr:to>
      <xdr:col>67</xdr:col>
      <xdr:colOff>101600</xdr:colOff>
      <xdr:row>96</xdr:row>
      <xdr:rowOff>105026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96153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各目的別歳出における住民一人当たりのコストの増加については年々人口減少により一人当たりのコストは増加傾向にある。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年度においては、新型コロナ関連事業の増のほか、新型コロナにより例年どおり事業執行ができなかったことによる減が各目的別額の増減に大きく影響している。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民生費が類似団体と比較して高いのは、平成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設置した福祉事務所に係る経費が主な要因であり、生活保護費は年々増加傾向にある。土木費では、社会資本整備等総合交付金事業による橋梁の長寿命化及び道路改良工事が多くなってきており、一人当たりのコストも上昇傾向にある。公債費についてはやや減少傾向にあり、財政健全化のため近年行ってきた起債抑制の効果がようやく表れてきたものと考えるが、類似団体と比して実質公債費比率及び将来負担比率がまだまだ高い状況にあることから、引き続き財政健全化に向けて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年度の実質収支額は前年度に比べ増えた一方、財政調整基金を大きく減らす結果となり、結果として実質単年度収支収支比率は前年度に引き続き若干のマイナスとなった。</a:t>
          </a:r>
        </a:p>
        <a:p>
          <a:r>
            <a:rPr kumimoji="1" lang="ja-JP" altLang="en-US" sz="1400">
              <a:latin typeface="ＭＳ ゴシック" pitchFamily="49" charset="-128"/>
              <a:ea typeface="ＭＳ ゴシック" pitchFamily="49" charset="-128"/>
            </a:rPr>
            <a:t>一定程度の財政調整基金を確保・維持できるよう、そして引き続き歳入の確保及び歳出抑制に向けた取り組みを行うなど、更なる健全化の取り組みが必要といえる。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経常的に赤字が続いていた住宅新築等貸付事業特別会計については、令和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月をもって会計を廃止したことにより、北栄町における赤字会計は無くなった。</a:t>
          </a:r>
        </a:p>
        <a:p>
          <a:r>
            <a:rPr kumimoji="1" lang="ja-JP" altLang="en-US" sz="1400">
              <a:latin typeface="ＭＳ ゴシック" pitchFamily="49" charset="-128"/>
              <a:ea typeface="ＭＳ ゴシック" pitchFamily="49" charset="-128"/>
            </a:rPr>
            <a:t>一般会計においては概ね安定した財政運営ができているものの、実質単年度収支は赤字の状況が続いており、注意が必要である。</a:t>
          </a:r>
        </a:p>
        <a:p>
          <a:r>
            <a:rPr kumimoji="1" lang="ja-JP" altLang="en-US" sz="1400">
              <a:latin typeface="ＭＳ ゴシック" pitchFamily="49" charset="-128"/>
              <a:ea typeface="ＭＳ ゴシック" pitchFamily="49" charset="-128"/>
            </a:rPr>
            <a:t>下水道事業については平成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年度に管工事の事業が完了しているが、その際の起債の償還がピークとなっており、しばらくは大きな減少は見込めず、引き続き厳しい状況が見込まれる。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その他事業会計については、利用者負担等との均衡を図りながら、概ね健全に推移している。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11930333</v>
      </c>
      <c r="BO4" s="433"/>
      <c r="BP4" s="433"/>
      <c r="BQ4" s="433"/>
      <c r="BR4" s="433"/>
      <c r="BS4" s="433"/>
      <c r="BT4" s="433"/>
      <c r="BU4" s="434"/>
      <c r="BV4" s="432">
        <v>9239901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11561038</v>
      </c>
      <c r="BO5" s="470"/>
      <c r="BP5" s="470"/>
      <c r="BQ5" s="470"/>
      <c r="BR5" s="470"/>
      <c r="BS5" s="470"/>
      <c r="BT5" s="470"/>
      <c r="BU5" s="471"/>
      <c r="BV5" s="469">
        <v>9060810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90.8</v>
      </c>
      <c r="CU5" s="467"/>
      <c r="CV5" s="467"/>
      <c r="CW5" s="467"/>
      <c r="CX5" s="467"/>
      <c r="CY5" s="467"/>
      <c r="CZ5" s="467"/>
      <c r="DA5" s="468"/>
      <c r="DB5" s="466">
        <v>93.8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369295</v>
      </c>
      <c r="BO6" s="470"/>
      <c r="BP6" s="470"/>
      <c r="BQ6" s="470"/>
      <c r="BR6" s="470"/>
      <c r="BS6" s="470"/>
      <c r="BT6" s="470"/>
      <c r="BU6" s="471"/>
      <c r="BV6" s="469">
        <v>179091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93.7</v>
      </c>
      <c r="CU6" s="507"/>
      <c r="CV6" s="507"/>
      <c r="CW6" s="507"/>
      <c r="CX6" s="507"/>
      <c r="CY6" s="507"/>
      <c r="CZ6" s="507"/>
      <c r="DA6" s="508"/>
      <c r="DB6" s="506">
        <v>96.9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128861</v>
      </c>
      <c r="BO7" s="470"/>
      <c r="BP7" s="470"/>
      <c r="BQ7" s="470"/>
      <c r="BR7" s="470"/>
      <c r="BS7" s="470"/>
      <c r="BT7" s="470"/>
      <c r="BU7" s="471"/>
      <c r="BV7" s="469">
        <v>51097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5505444</v>
      </c>
      <c r="CU7" s="470"/>
      <c r="CV7" s="470"/>
      <c r="CW7" s="470"/>
      <c r="CX7" s="470"/>
      <c r="CY7" s="470"/>
      <c r="CZ7" s="470"/>
      <c r="DA7" s="471"/>
      <c r="DB7" s="469">
        <v>5426216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240434</v>
      </c>
      <c r="BO8" s="470"/>
      <c r="BP8" s="470"/>
      <c r="BQ8" s="470"/>
      <c r="BR8" s="470"/>
      <c r="BS8" s="470"/>
      <c r="BT8" s="470"/>
      <c r="BU8" s="471"/>
      <c r="BV8" s="469">
        <v>127994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v>
      </c>
      <c r="CU8" s="510"/>
      <c r="CV8" s="510"/>
      <c r="CW8" s="510"/>
      <c r="CX8" s="510"/>
      <c r="CY8" s="510"/>
      <c r="CZ8" s="510"/>
      <c r="DA8" s="511"/>
      <c r="DB8" s="509">
        <v>0.3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14228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112440</v>
      </c>
      <c r="BO9" s="470"/>
      <c r="BP9" s="470"/>
      <c r="BQ9" s="470"/>
      <c r="BR9" s="470"/>
      <c r="BS9" s="470"/>
      <c r="BT9" s="470"/>
      <c r="BU9" s="471"/>
      <c r="BV9" s="469">
        <v>-110675</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12.9</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14820</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94</v>
      </c>
      <c r="AV10" s="502"/>
      <c r="AW10" s="502"/>
      <c r="AX10" s="502"/>
      <c r="AY10" s="503" t="s">
        <v>118</v>
      </c>
      <c r="AZ10" s="504"/>
      <c r="BA10" s="504"/>
      <c r="BB10" s="504"/>
      <c r="BC10" s="504"/>
      <c r="BD10" s="504"/>
      <c r="BE10" s="504"/>
      <c r="BF10" s="504"/>
      <c r="BG10" s="504"/>
      <c r="BH10" s="504"/>
      <c r="BI10" s="504"/>
      <c r="BJ10" s="504"/>
      <c r="BK10" s="504"/>
      <c r="BL10" s="504"/>
      <c r="BM10" s="505"/>
      <c r="BN10" s="469">
        <v>2165</v>
      </c>
      <c r="BO10" s="470"/>
      <c r="BP10" s="470"/>
      <c r="BQ10" s="470"/>
      <c r="BR10" s="470"/>
      <c r="BS10" s="470"/>
      <c r="BT10" s="470"/>
      <c r="BU10" s="471"/>
      <c r="BV10" s="469">
        <v>81969</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94</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14731</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94</v>
      </c>
      <c r="AV12" s="502"/>
      <c r="AW12" s="502"/>
      <c r="AX12" s="502"/>
      <c r="AY12" s="503" t="s">
        <v>131</v>
      </c>
      <c r="AZ12" s="504"/>
      <c r="BA12" s="504"/>
      <c r="BB12" s="504"/>
      <c r="BC12" s="504"/>
      <c r="BD12" s="504"/>
      <c r="BE12" s="504"/>
      <c r="BF12" s="504"/>
      <c r="BG12" s="504"/>
      <c r="BH12" s="504"/>
      <c r="BI12" s="504"/>
      <c r="BJ12" s="504"/>
      <c r="BK12" s="504"/>
      <c r="BL12" s="504"/>
      <c r="BM12" s="505"/>
      <c r="BN12" s="469">
        <v>176638</v>
      </c>
      <c r="BO12" s="470"/>
      <c r="BP12" s="470"/>
      <c r="BQ12" s="470"/>
      <c r="BR12" s="470"/>
      <c r="BS12" s="470"/>
      <c r="BT12" s="470"/>
      <c r="BU12" s="471"/>
      <c r="BV12" s="469">
        <v>0</v>
      </c>
      <c r="BW12" s="470"/>
      <c r="BX12" s="470"/>
      <c r="BY12" s="470"/>
      <c r="BZ12" s="470"/>
      <c r="CA12" s="470"/>
      <c r="CB12" s="470"/>
      <c r="CC12" s="471"/>
      <c r="CD12" s="472" t="s">
        <v>132</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133</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134</v>
      </c>
      <c r="N13" s="561"/>
      <c r="O13" s="561"/>
      <c r="P13" s="561"/>
      <c r="Q13" s="562"/>
      <c r="R13" s="553">
        <v>14629</v>
      </c>
      <c r="S13" s="554"/>
      <c r="T13" s="554"/>
      <c r="U13" s="554"/>
      <c r="V13" s="555"/>
      <c r="W13" s="485" t="s">
        <v>135</v>
      </c>
      <c r="X13" s="486"/>
      <c r="Y13" s="486"/>
      <c r="Z13" s="486"/>
      <c r="AA13" s="486"/>
      <c r="AB13" s="476"/>
      <c r="AC13" s="520">
        <v>1795</v>
      </c>
      <c r="AD13" s="521"/>
      <c r="AE13" s="521"/>
      <c r="AF13" s="521"/>
      <c r="AG13" s="563"/>
      <c r="AH13" s="520">
        <v>1987</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-62033</v>
      </c>
      <c r="BO13" s="470"/>
      <c r="BP13" s="470"/>
      <c r="BQ13" s="470"/>
      <c r="BR13" s="470"/>
      <c r="BS13" s="470"/>
      <c r="BT13" s="470"/>
      <c r="BU13" s="471"/>
      <c r="BV13" s="469">
        <v>-28706</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12.1</v>
      </c>
      <c r="CU13" s="467"/>
      <c r="CV13" s="467"/>
      <c r="CW13" s="467"/>
      <c r="CX13" s="467"/>
      <c r="CY13" s="467"/>
      <c r="CZ13" s="467"/>
      <c r="DA13" s="468"/>
      <c r="DB13" s="466">
        <v>12.8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14944</v>
      </c>
      <c r="S14" s="554"/>
      <c r="T14" s="554"/>
      <c r="U14" s="554"/>
      <c r="V14" s="555"/>
      <c r="W14" s="459"/>
      <c r="X14" s="460"/>
      <c r="Y14" s="460"/>
      <c r="Z14" s="460"/>
      <c r="AA14" s="460"/>
      <c r="AB14" s="449"/>
      <c r="AC14" s="556">
        <v>22.9</v>
      </c>
      <c r="AD14" s="557"/>
      <c r="AE14" s="557"/>
      <c r="AF14" s="557"/>
      <c r="AG14" s="558"/>
      <c r="AH14" s="556">
        <v>24.9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79.3</v>
      </c>
      <c r="CU14" s="568"/>
      <c r="CV14" s="568"/>
      <c r="CW14" s="568"/>
      <c r="CX14" s="568"/>
      <c r="CY14" s="568"/>
      <c r="CZ14" s="568"/>
      <c r="DA14" s="569"/>
      <c r="DB14" s="567">
        <v>77.900000000000006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134</v>
      </c>
      <c r="N15" s="561"/>
      <c r="O15" s="561"/>
      <c r="P15" s="561"/>
      <c r="Q15" s="562"/>
      <c r="R15" s="553">
        <v>14837</v>
      </c>
      <c r="S15" s="554"/>
      <c r="T15" s="554"/>
      <c r="U15" s="554"/>
      <c r="V15" s="555"/>
      <c r="W15" s="485" t="s">
        <v>142</v>
      </c>
      <c r="X15" s="486"/>
      <c r="Y15" s="486"/>
      <c r="Z15" s="486"/>
      <c r="AA15" s="486"/>
      <c r="AB15" s="476"/>
      <c r="AC15" s="520">
        <v>1664</v>
      </c>
      <c r="AD15" s="521"/>
      <c r="AE15" s="521"/>
      <c r="AF15" s="521"/>
      <c r="AG15" s="563"/>
      <c r="AH15" s="520">
        <v>1698</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1496511</v>
      </c>
      <c r="BO15" s="433"/>
      <c r="BP15" s="433"/>
      <c r="BQ15" s="433"/>
      <c r="BR15" s="433"/>
      <c r="BS15" s="433"/>
      <c r="BT15" s="433"/>
      <c r="BU15" s="434"/>
      <c r="BV15" s="432">
        <v>1436968</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21.2</v>
      </c>
      <c r="AD16" s="557"/>
      <c r="AE16" s="557"/>
      <c r="AF16" s="557"/>
      <c r="AG16" s="558"/>
      <c r="AH16" s="556">
        <v>21.2</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4944686</v>
      </c>
      <c r="BO16" s="470"/>
      <c r="BP16" s="470"/>
      <c r="BQ16" s="470"/>
      <c r="BR16" s="470"/>
      <c r="BS16" s="470"/>
      <c r="BT16" s="470"/>
      <c r="BU16" s="471"/>
      <c r="BV16" s="469">
        <v>4817090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146</v>
      </c>
      <c r="S17" s="574"/>
      <c r="T17" s="574"/>
      <c r="U17" s="574"/>
      <c r="V17" s="575"/>
      <c r="W17" s="485" t="s">
        <v>149</v>
      </c>
      <c r="X17" s="486"/>
      <c r="Y17" s="486"/>
      <c r="Z17" s="486"/>
      <c r="AA17" s="486"/>
      <c r="AB17" s="476"/>
      <c r="AC17" s="520">
        <v>4390</v>
      </c>
      <c r="AD17" s="521"/>
      <c r="AE17" s="521"/>
      <c r="AF17" s="521"/>
      <c r="AG17" s="563"/>
      <c r="AH17" s="520">
        <v>4310</v>
      </c>
      <c r="AI17" s="521"/>
      <c r="AJ17" s="521"/>
      <c r="AK17" s="521"/>
      <c r="AL17" s="522"/>
      <c r="AM17" s="498"/>
      <c r="AN17" s="499"/>
      <c r="AO17" s="499"/>
      <c r="AP17" s="499"/>
      <c r="AQ17" s="499"/>
      <c r="AR17" s="499"/>
      <c r="AS17" s="499"/>
      <c r="AT17" s="500"/>
      <c r="AU17" s="501"/>
      <c r="AV17" s="502"/>
      <c r="AW17" s="502"/>
      <c r="AX17" s="502"/>
      <c r="AY17" s="503" t="s">
        <v>150</v>
      </c>
      <c r="AZ17" s="504"/>
      <c r="BA17" s="504"/>
      <c r="BB17" s="504"/>
      <c r="BC17" s="504"/>
      <c r="BD17" s="504"/>
      <c r="BE17" s="504"/>
      <c r="BF17" s="504"/>
      <c r="BG17" s="504"/>
      <c r="BH17" s="504"/>
      <c r="BI17" s="504"/>
      <c r="BJ17" s="504"/>
      <c r="BK17" s="504"/>
      <c r="BL17" s="504"/>
      <c r="BM17" s="505"/>
      <c r="BN17" s="469">
        <v>1853477</v>
      </c>
      <c r="BO17" s="470"/>
      <c r="BP17" s="470"/>
      <c r="BQ17" s="470"/>
      <c r="BR17" s="470"/>
      <c r="BS17" s="470"/>
      <c r="BT17" s="470"/>
      <c r="BU17" s="471"/>
      <c r="BV17" s="469">
        <v>1805102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151</v>
      </c>
      <c r="C18" s="512"/>
      <c r="D18" s="512"/>
      <c r="E18" s="584"/>
      <c r="F18" s="584"/>
      <c r="G18" s="584"/>
      <c r="H18" s="584"/>
      <c r="I18" s="584"/>
      <c r="J18" s="584"/>
      <c r="K18" s="584"/>
      <c r="L18" s="585">
        <v>56.94</v>
      </c>
      <c r="M18" s="585"/>
      <c r="N18" s="585"/>
      <c r="O18" s="585"/>
      <c r="P18" s="585"/>
      <c r="Q18" s="585"/>
      <c r="R18" s="586"/>
      <c r="S18" s="586"/>
      <c r="T18" s="586"/>
      <c r="U18" s="586"/>
      <c r="V18" s="587"/>
      <c r="W18" s="487"/>
      <c r="X18" s="488"/>
      <c r="Y18" s="488"/>
      <c r="Z18" s="488"/>
      <c r="AA18" s="488"/>
      <c r="AB18" s="479"/>
      <c r="AC18" s="588">
        <v>55.9</v>
      </c>
      <c r="AD18" s="589"/>
      <c r="AE18" s="589"/>
      <c r="AF18" s="589"/>
      <c r="AG18" s="590"/>
      <c r="AH18" s="588">
        <v>53.9</v>
      </c>
      <c r="AI18" s="589"/>
      <c r="AJ18" s="589"/>
      <c r="AK18" s="589"/>
      <c r="AL18" s="591"/>
      <c r="AM18" s="498"/>
      <c r="AN18" s="499"/>
      <c r="AO18" s="499"/>
      <c r="AP18" s="499"/>
      <c r="AQ18" s="499"/>
      <c r="AR18" s="499"/>
      <c r="AS18" s="499"/>
      <c r="AT18" s="500"/>
      <c r="AU18" s="501"/>
      <c r="AV18" s="502"/>
      <c r="AW18" s="502"/>
      <c r="AX18" s="502"/>
      <c r="AY18" s="503" t="s">
        <v>152</v>
      </c>
      <c r="AZ18" s="504"/>
      <c r="BA18" s="504"/>
      <c r="BB18" s="504"/>
      <c r="BC18" s="504"/>
      <c r="BD18" s="504"/>
      <c r="BE18" s="504"/>
      <c r="BF18" s="504"/>
      <c r="BG18" s="504"/>
      <c r="BH18" s="504"/>
      <c r="BI18" s="504"/>
      <c r="BJ18" s="504"/>
      <c r="BK18" s="504"/>
      <c r="BL18" s="504"/>
      <c r="BM18" s="505"/>
      <c r="BN18" s="469">
        <v>5008333</v>
      </c>
      <c r="BO18" s="470"/>
      <c r="BP18" s="470"/>
      <c r="BQ18" s="470"/>
      <c r="BR18" s="470"/>
      <c r="BS18" s="470"/>
      <c r="BT18" s="470"/>
      <c r="BU18" s="471"/>
      <c r="BV18" s="469">
        <v>5130342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153</v>
      </c>
      <c r="C19" s="512"/>
      <c r="D19" s="512"/>
      <c r="E19" s="584"/>
      <c r="F19" s="584"/>
      <c r="G19" s="584"/>
      <c r="H19" s="584"/>
      <c r="I19" s="584"/>
      <c r="J19" s="584"/>
      <c r="K19" s="584"/>
      <c r="L19" s="592">
        <v>250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154</v>
      </c>
      <c r="AZ19" s="504"/>
      <c r="BA19" s="504"/>
      <c r="BB19" s="504"/>
      <c r="BC19" s="504"/>
      <c r="BD19" s="504"/>
      <c r="BE19" s="504"/>
      <c r="BF19" s="504"/>
      <c r="BG19" s="504"/>
      <c r="BH19" s="504"/>
      <c r="BI19" s="504"/>
      <c r="BJ19" s="504"/>
      <c r="BK19" s="504"/>
      <c r="BL19" s="504"/>
      <c r="BM19" s="505"/>
      <c r="BN19" s="469">
        <v>6151225</v>
      </c>
      <c r="BO19" s="470"/>
      <c r="BP19" s="470"/>
      <c r="BQ19" s="470"/>
      <c r="BR19" s="470"/>
      <c r="BS19" s="470"/>
      <c r="BT19" s="470"/>
      <c r="BU19" s="471"/>
      <c r="BV19" s="469">
        <v>6149764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155</v>
      </c>
      <c r="C20" s="512"/>
      <c r="D20" s="512"/>
      <c r="E20" s="584"/>
      <c r="F20" s="584"/>
      <c r="G20" s="584"/>
      <c r="H20" s="584"/>
      <c r="I20" s="584"/>
      <c r="J20" s="584"/>
      <c r="K20" s="584"/>
      <c r="L20" s="592">
        <v>4987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157</v>
      </c>
      <c r="C22" s="607"/>
      <c r="D22" s="608"/>
      <c r="E22" s="481" t="s">
        <v>1</v>
      </c>
      <c r="F22" s="486"/>
      <c r="G22" s="486"/>
      <c r="H22" s="486"/>
      <c r="I22" s="486"/>
      <c r="J22" s="486"/>
      <c r="K22" s="476"/>
      <c r="L22" s="481" t="s">
        <v>158</v>
      </c>
      <c r="M22" s="486"/>
      <c r="N22" s="486"/>
      <c r="O22" s="486"/>
      <c r="P22" s="476"/>
      <c r="Q22" s="615" t="s">
        <v>159</v>
      </c>
      <c r="R22" s="616"/>
      <c r="S22" s="616"/>
      <c r="T22" s="616"/>
      <c r="U22" s="616"/>
      <c r="V22" s="617"/>
      <c r="W22" s="621" t="s">
        <v>160</v>
      </c>
      <c r="X22" s="607"/>
      <c r="Y22" s="608"/>
      <c r="Z22" s="481" t="s">
        <v>1</v>
      </c>
      <c r="AA22" s="486"/>
      <c r="AB22" s="486"/>
      <c r="AC22" s="486"/>
      <c r="AD22" s="486"/>
      <c r="AE22" s="486"/>
      <c r="AF22" s="486"/>
      <c r="AG22" s="476"/>
      <c r="AH22" s="634" t="s">
        <v>161</v>
      </c>
      <c r="AI22" s="486"/>
      <c r="AJ22" s="486"/>
      <c r="AK22" s="486"/>
      <c r="AL22" s="476"/>
      <c r="AM22" s="634" t="s">
        <v>162</v>
      </c>
      <c r="AN22" s="635"/>
      <c r="AO22" s="635"/>
      <c r="AP22" s="635"/>
      <c r="AQ22" s="635"/>
      <c r="AR22" s="636"/>
      <c r="AS22" s="615" t="s">
        <v>159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163</v>
      </c>
      <c r="AZ23" s="430"/>
      <c r="BA23" s="430"/>
      <c r="BB23" s="430"/>
      <c r="BC23" s="430"/>
      <c r="BD23" s="430"/>
      <c r="BE23" s="430"/>
      <c r="BF23" s="430"/>
      <c r="BG23" s="430"/>
      <c r="BH23" s="430"/>
      <c r="BI23" s="430"/>
      <c r="BJ23" s="430"/>
      <c r="BK23" s="430"/>
      <c r="BL23" s="430"/>
      <c r="BM23" s="431"/>
      <c r="BN23" s="469">
        <v>7366453</v>
      </c>
      <c r="BO23" s="470"/>
      <c r="BP23" s="470"/>
      <c r="BQ23" s="470"/>
      <c r="BR23" s="470"/>
      <c r="BS23" s="470"/>
      <c r="BT23" s="470"/>
      <c r="BU23" s="471"/>
      <c r="BV23" s="469">
        <v>7125676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164</v>
      </c>
      <c r="F24" s="499"/>
      <c r="G24" s="499"/>
      <c r="H24" s="499"/>
      <c r="I24" s="499"/>
      <c r="J24" s="499"/>
      <c r="K24" s="500"/>
      <c r="L24" s="520">
        <v>1</v>
      </c>
      <c r="M24" s="521"/>
      <c r="N24" s="521"/>
      <c r="O24" s="521"/>
      <c r="P24" s="563"/>
      <c r="Q24" s="520">
        <v>8270</v>
      </c>
      <c r="R24" s="521"/>
      <c r="S24" s="521"/>
      <c r="T24" s="521"/>
      <c r="U24" s="521"/>
      <c r="V24" s="563"/>
      <c r="W24" s="622"/>
      <c r="X24" s="610"/>
      <c r="Y24" s="611"/>
      <c r="Z24" s="519" t="s">
        <v>165</v>
      </c>
      <c r="AA24" s="499"/>
      <c r="AB24" s="499"/>
      <c r="AC24" s="499"/>
      <c r="AD24" s="499"/>
      <c r="AE24" s="499"/>
      <c r="AF24" s="499"/>
      <c r="AG24" s="500"/>
      <c r="AH24" s="520">
        <v>155</v>
      </c>
      <c r="AI24" s="521"/>
      <c r="AJ24" s="521"/>
      <c r="AK24" s="521"/>
      <c r="AL24" s="563"/>
      <c r="AM24" s="520">
        <v>464380</v>
      </c>
      <c r="AN24" s="521"/>
      <c r="AO24" s="521"/>
      <c r="AP24" s="521"/>
      <c r="AQ24" s="521"/>
      <c r="AR24" s="563"/>
      <c r="AS24" s="520">
        <v>2996</v>
      </c>
      <c r="AT24" s="521"/>
      <c r="AU24" s="521"/>
      <c r="AV24" s="521"/>
      <c r="AW24" s="521"/>
      <c r="AX24" s="522"/>
      <c r="AY24" s="642" t="s">
        <v>166</v>
      </c>
      <c r="AZ24" s="643"/>
      <c r="BA24" s="643"/>
      <c r="BB24" s="643"/>
      <c r="BC24" s="643"/>
      <c r="BD24" s="643"/>
      <c r="BE24" s="643"/>
      <c r="BF24" s="643"/>
      <c r="BG24" s="643"/>
      <c r="BH24" s="643"/>
      <c r="BI24" s="643"/>
      <c r="BJ24" s="643"/>
      <c r="BK24" s="643"/>
      <c r="BL24" s="643"/>
      <c r="BM24" s="644"/>
      <c r="BN24" s="469">
        <v>3001954</v>
      </c>
      <c r="BO24" s="470"/>
      <c r="BP24" s="470"/>
      <c r="BQ24" s="470"/>
      <c r="BR24" s="470"/>
      <c r="BS24" s="470"/>
      <c r="BT24" s="470"/>
      <c r="BU24" s="471"/>
      <c r="BV24" s="469">
        <v>3012000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167</v>
      </c>
      <c r="F25" s="499"/>
      <c r="G25" s="499"/>
      <c r="H25" s="499"/>
      <c r="I25" s="499"/>
      <c r="J25" s="499"/>
      <c r="K25" s="500"/>
      <c r="L25" s="520">
        <v>1</v>
      </c>
      <c r="M25" s="521"/>
      <c r="N25" s="521"/>
      <c r="O25" s="521"/>
      <c r="P25" s="563"/>
      <c r="Q25" s="520">
        <v>6620</v>
      </c>
      <c r="R25" s="521"/>
      <c r="S25" s="521"/>
      <c r="T25" s="521"/>
      <c r="U25" s="521"/>
      <c r="V25" s="563"/>
      <c r="W25" s="622"/>
      <c r="X25" s="610"/>
      <c r="Y25" s="611"/>
      <c r="Z25" s="519" t="s">
        <v>168</v>
      </c>
      <c r="AA25" s="499"/>
      <c r="AB25" s="499"/>
      <c r="AC25" s="499"/>
      <c r="AD25" s="499"/>
      <c r="AE25" s="499"/>
      <c r="AF25" s="499"/>
      <c r="AG25" s="500"/>
      <c r="AH25" s="520" t="s">
        <v>169</v>
      </c>
      <c r="AI25" s="521"/>
      <c r="AJ25" s="521"/>
      <c r="AK25" s="521"/>
      <c r="AL25" s="563"/>
      <c r="AM25" s="520" t="s">
        <v>125</v>
      </c>
      <c r="AN25" s="521"/>
      <c r="AO25" s="521"/>
      <c r="AP25" s="521"/>
      <c r="AQ25" s="521"/>
      <c r="AR25" s="563"/>
      <c r="AS25" s="520" t="s">
        <v>125</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317150</v>
      </c>
      <c r="BO25" s="433"/>
      <c r="BP25" s="433"/>
      <c r="BQ25" s="433"/>
      <c r="BR25" s="433"/>
      <c r="BS25" s="433"/>
      <c r="BT25" s="433"/>
      <c r="BU25" s="434"/>
      <c r="BV25" s="432">
        <v>414691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6210</v>
      </c>
      <c r="R26" s="521"/>
      <c r="S26" s="521"/>
      <c r="T26" s="521"/>
      <c r="U26" s="521"/>
      <c r="V26" s="563"/>
      <c r="W26" s="622"/>
      <c r="X26" s="610"/>
      <c r="Y26" s="611"/>
      <c r="Z26" s="519" t="s">
        <v>172</v>
      </c>
      <c r="AA26" s="632"/>
      <c r="AB26" s="632"/>
      <c r="AC26" s="632"/>
      <c r="AD26" s="632"/>
      <c r="AE26" s="632"/>
      <c r="AF26" s="632"/>
      <c r="AG26" s="633"/>
      <c r="AH26" s="520">
        <v>4</v>
      </c>
      <c r="AI26" s="521"/>
      <c r="AJ26" s="521"/>
      <c r="AK26" s="521"/>
      <c r="AL26" s="563"/>
      <c r="AM26" s="520">
        <v>14184</v>
      </c>
      <c r="AN26" s="521"/>
      <c r="AO26" s="521"/>
      <c r="AP26" s="521"/>
      <c r="AQ26" s="521"/>
      <c r="AR26" s="563"/>
      <c r="AS26" s="520">
        <v>3546</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125</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3310</v>
      </c>
      <c r="R27" s="521"/>
      <c r="S27" s="521"/>
      <c r="T27" s="521"/>
      <c r="U27" s="521"/>
      <c r="V27" s="563"/>
      <c r="W27" s="622"/>
      <c r="X27" s="610"/>
      <c r="Y27" s="611"/>
      <c r="Z27" s="519" t="s">
        <v>176</v>
      </c>
      <c r="AA27" s="499"/>
      <c r="AB27" s="499"/>
      <c r="AC27" s="499"/>
      <c r="AD27" s="499"/>
      <c r="AE27" s="499"/>
      <c r="AF27" s="499"/>
      <c r="AG27" s="500"/>
      <c r="AH27" s="520">
        <v>27</v>
      </c>
      <c r="AI27" s="521"/>
      <c r="AJ27" s="521"/>
      <c r="AK27" s="521"/>
      <c r="AL27" s="563"/>
      <c r="AM27" s="520">
        <v>72309</v>
      </c>
      <c r="AN27" s="521"/>
      <c r="AO27" s="521"/>
      <c r="AP27" s="521"/>
      <c r="AQ27" s="521"/>
      <c r="AR27" s="563"/>
      <c r="AS27" s="520">
        <v>2678</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t="s">
        <v>125</v>
      </c>
      <c r="BO27" s="646"/>
      <c r="BP27" s="646"/>
      <c r="BQ27" s="646"/>
      <c r="BR27" s="646"/>
      <c r="BS27" s="646"/>
      <c r="BT27" s="646"/>
      <c r="BU27" s="647"/>
      <c r="BV27" s="645" t="s">
        <v>125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2400</v>
      </c>
      <c r="R28" s="521"/>
      <c r="S28" s="521"/>
      <c r="T28" s="521"/>
      <c r="U28" s="521"/>
      <c r="V28" s="563"/>
      <c r="W28" s="622"/>
      <c r="X28" s="610"/>
      <c r="Y28" s="611"/>
      <c r="Z28" s="519" t="s">
        <v>179</v>
      </c>
      <c r="AA28" s="499"/>
      <c r="AB28" s="499"/>
      <c r="AC28" s="499"/>
      <c r="AD28" s="499"/>
      <c r="AE28" s="499"/>
      <c r="AF28" s="499"/>
      <c r="AG28" s="500"/>
      <c r="AH28" s="520" t="s">
        <v>125</v>
      </c>
      <c r="AI28" s="521"/>
      <c r="AJ28" s="521"/>
      <c r="AK28" s="521"/>
      <c r="AL28" s="563"/>
      <c r="AM28" s="520" t="s">
        <v>125</v>
      </c>
      <c r="AN28" s="521"/>
      <c r="AO28" s="521"/>
      <c r="AP28" s="521"/>
      <c r="AQ28" s="521"/>
      <c r="AR28" s="563"/>
      <c r="AS28" s="520" t="s">
        <v>125</v>
      </c>
      <c r="AT28" s="521"/>
      <c r="AU28" s="521"/>
      <c r="AV28" s="521"/>
      <c r="AW28" s="521"/>
      <c r="AX28" s="522"/>
      <c r="AY28" s="648" t="s">
        <v>180</v>
      </c>
      <c r="AZ28" s="649"/>
      <c r="BA28" s="649"/>
      <c r="BB28" s="650"/>
      <c r="BC28" s="429" t="s">
        <v>48</v>
      </c>
      <c r="BD28" s="430"/>
      <c r="BE28" s="430"/>
      <c r="BF28" s="430"/>
      <c r="BG28" s="430"/>
      <c r="BH28" s="430"/>
      <c r="BI28" s="430"/>
      <c r="BJ28" s="430"/>
      <c r="BK28" s="430"/>
      <c r="BL28" s="430"/>
      <c r="BM28" s="431"/>
      <c r="BN28" s="432">
        <v>1459187</v>
      </c>
      <c r="BO28" s="433"/>
      <c r="BP28" s="433"/>
      <c r="BQ28" s="433"/>
      <c r="BR28" s="433"/>
      <c r="BS28" s="433"/>
      <c r="BT28" s="433"/>
      <c r="BU28" s="434"/>
      <c r="BV28" s="432">
        <v>1633660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13</v>
      </c>
      <c r="M29" s="521"/>
      <c r="N29" s="521"/>
      <c r="O29" s="521"/>
      <c r="P29" s="563"/>
      <c r="Q29" s="520">
        <v>2240</v>
      </c>
      <c r="R29" s="521"/>
      <c r="S29" s="521"/>
      <c r="T29" s="521"/>
      <c r="U29" s="521"/>
      <c r="V29" s="563"/>
      <c r="W29" s="623"/>
      <c r="X29" s="624"/>
      <c r="Y29" s="625"/>
      <c r="Z29" s="519" t="s">
        <v>182</v>
      </c>
      <c r="AA29" s="499"/>
      <c r="AB29" s="499"/>
      <c r="AC29" s="499"/>
      <c r="AD29" s="499"/>
      <c r="AE29" s="499"/>
      <c r="AF29" s="499"/>
      <c r="AG29" s="500"/>
      <c r="AH29" s="520">
        <v>182</v>
      </c>
      <c r="AI29" s="521"/>
      <c r="AJ29" s="521"/>
      <c r="AK29" s="521"/>
      <c r="AL29" s="563"/>
      <c r="AM29" s="520">
        <v>536689</v>
      </c>
      <c r="AN29" s="521"/>
      <c r="AO29" s="521"/>
      <c r="AP29" s="521"/>
      <c r="AQ29" s="521"/>
      <c r="AR29" s="563"/>
      <c r="AS29" s="520">
        <v>2949</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44062</v>
      </c>
      <c r="BO29" s="470"/>
      <c r="BP29" s="470"/>
      <c r="BQ29" s="470"/>
      <c r="BR29" s="470"/>
      <c r="BS29" s="470"/>
      <c r="BT29" s="470"/>
      <c r="BU29" s="471"/>
      <c r="BV29" s="469">
        <v>44058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93.6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1614502</v>
      </c>
      <c r="BO30" s="646"/>
      <c r="BP30" s="646"/>
      <c r="BQ30" s="646"/>
      <c r="BR30" s="646"/>
      <c r="BS30" s="646"/>
      <c r="BT30" s="646"/>
      <c r="BU30" s="647"/>
      <c r="BV30" s="645">
        <v>1544733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191</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鳥取中部ふるさと広域連合（一般会計）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一般財団法人北栄スポーツクラブ</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IF('各会計、関係団体の財政状況及び健全化判断比率'!B35="","",'各会計、関係団体の財政状況及び健全化判断比率'!B35)</f>
        <v>合併処理浄化槽事業特別会計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鳥取中部ふるさと広域連合（市町村圏）</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株式会社　北栄ドリーム農場</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風力発電事業会計</v>
      </c>
      <c r="AP36" s="659"/>
      <c r="AQ36" s="659"/>
      <c r="AR36" s="659"/>
      <c r="AS36" s="659"/>
      <c r="AT36" s="659"/>
      <c r="AU36" s="659"/>
      <c r="AV36" s="659"/>
      <c r="AW36" s="659"/>
      <c r="AX36" s="659"/>
      <c r="AY36" s="659"/>
      <c r="AZ36" s="659"/>
      <c r="BA36" s="659"/>
      <c r="BB36" s="659"/>
      <c r="BC36" s="659"/>
      <c r="BD36" s="214"/>
      <c r="BE36" s="658">
        <f t="shared" si="1"/>
        <v>11</v>
      </c>
      <c r="BF36" s="658"/>
      <c r="BG36" s="659" t="str">
        <f>IF('各会計、関係団体の財政状況及び健全化判断比率'!B36="","",'各会計、関係団体の財政状況及び健全化判断比率'!B36)</f>
        <v>大栄歴史文化学習館特別会計</v>
      </c>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鳥取中部ふるさと広域連合（交通災害）</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鳥取県後期高齢者医療広域連合（一般会計）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鳥取県後期高齢者医療広域連合（後期高齢特会）</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鳥取県町村総合事務組合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RCl7zpro+VFLyfrdTZYyk1TV1VbKdVJTwclzUgoqzhzXfzYDBBj1guUcC5u02E2qPtjNh0dGFBzV9zwVW3ufjQ==" saltValue="KNFHbznU7gPneCsc2zkr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5"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50" t="s">
        <v>586</v>
      </c>
      <c r="D34" s="1250"/>
      <c r="E34" s="1251"/>
      <c r="F34" s="32" t="s">
        <v>535</v>
      </c>
      <c r="G34" s="33" t="s">
        <v>535</v>
      </c>
      <c r="H34" s="33" t="s">
        <v>535</v>
      </c>
      <c r="I34" s="33">
        <v>4.1399999999999997</v>
      </c>
      <c r="J34" s="34">
        <v>5.89</v>
      </c>
      <c r="K34" s="22"/>
      <c r="L34" s="22"/>
      <c r="M34" s="22"/>
      <c r="N34" s="22"/>
      <c r="O34" s="22"/>
      <c r="P34" s="22"/>
    </row>
    <row r="35" spans="1:16" ht="39" customHeight="1" x14ac:dyDescent="0.15">
      <c r="A35" s="22"/>
      <c r="B35" s="35"/>
      <c r="C35" s="1244" t="s">
        <v>587</v>
      </c>
      <c r="D35" s="1245"/>
      <c r="E35" s="1246"/>
      <c r="F35" s="36" t="s">
        <v>535</v>
      </c>
      <c r="G35" s="37" t="s">
        <v>535</v>
      </c>
      <c r="H35" s="37" t="s">
        <v>535</v>
      </c>
      <c r="I35" s="37">
        <v>3.14</v>
      </c>
      <c r="J35" s="38">
        <v>5.5</v>
      </c>
      <c r="K35" s="22"/>
      <c r="L35" s="22"/>
      <c r="M35" s="22"/>
      <c r="N35" s="22"/>
      <c r="O35" s="22"/>
      <c r="P35" s="22"/>
    </row>
    <row r="36" spans="1:16" ht="39" customHeight="1" x14ac:dyDescent="0.15">
      <c r="A36" s="22"/>
      <c r="B36" s="35"/>
      <c r="C36" s="1244" t="s">
        <v>588</v>
      </c>
      <c r="D36" s="1245"/>
      <c r="E36" s="1246"/>
      <c r="F36" s="36" t="s">
        <v>535</v>
      </c>
      <c r="G36" s="37" t="s">
        <v>535</v>
      </c>
      <c r="H36" s="37" t="s">
        <v>535</v>
      </c>
      <c r="I36" s="37">
        <v>3.5</v>
      </c>
      <c r="J36" s="38">
        <v>4.8600000000000003</v>
      </c>
      <c r="K36" s="22"/>
      <c r="L36" s="22"/>
      <c r="M36" s="22"/>
      <c r="N36" s="22"/>
      <c r="O36" s="22"/>
      <c r="P36" s="22"/>
    </row>
    <row r="37" spans="1:16" ht="39" customHeight="1" x14ac:dyDescent="0.15">
      <c r="A37" s="22"/>
      <c r="B37" s="35"/>
      <c r="C37" s="1244" t="s">
        <v>589</v>
      </c>
      <c r="D37" s="1245"/>
      <c r="E37" s="1246"/>
      <c r="F37" s="36">
        <v>5.51</v>
      </c>
      <c r="G37" s="37">
        <v>8.5299999999999994</v>
      </c>
      <c r="H37" s="37">
        <v>4.99</v>
      </c>
      <c r="I37" s="37">
        <v>2.9</v>
      </c>
      <c r="J37" s="38">
        <v>4.3600000000000003</v>
      </c>
      <c r="K37" s="22"/>
      <c r="L37" s="22"/>
      <c r="M37" s="22"/>
      <c r="N37" s="22"/>
      <c r="O37" s="22"/>
      <c r="P37" s="22"/>
    </row>
    <row r="38" spans="1:16" ht="39" customHeight="1" x14ac:dyDescent="0.15">
      <c r="A38" s="22"/>
      <c r="B38" s="35"/>
      <c r="C38" s="1244" t="s">
        <v>590</v>
      </c>
      <c r="D38" s="1245"/>
      <c r="E38" s="1246"/>
      <c r="F38" s="36">
        <v>0.93</v>
      </c>
      <c r="G38" s="37">
        <v>0.61</v>
      </c>
      <c r="H38" s="37">
        <v>1.21</v>
      </c>
      <c r="I38" s="37">
        <v>1.46</v>
      </c>
      <c r="J38" s="38">
        <v>1.56</v>
      </c>
      <c r="K38" s="22"/>
      <c r="L38" s="22"/>
      <c r="M38" s="22"/>
      <c r="N38" s="22"/>
      <c r="O38" s="22"/>
      <c r="P38" s="22"/>
    </row>
    <row r="39" spans="1:16" ht="39" customHeight="1" x14ac:dyDescent="0.15">
      <c r="A39" s="22"/>
      <c r="B39" s="35"/>
      <c r="C39" s="1244" t="s">
        <v>591</v>
      </c>
      <c r="D39" s="1245"/>
      <c r="E39" s="1246"/>
      <c r="F39" s="36">
        <v>1.63</v>
      </c>
      <c r="G39" s="37">
        <v>0.97</v>
      </c>
      <c r="H39" s="37">
        <v>0.78</v>
      </c>
      <c r="I39" s="37">
        <v>0.63</v>
      </c>
      <c r="J39" s="38">
        <v>0.8</v>
      </c>
      <c r="K39" s="22"/>
      <c r="L39" s="22"/>
      <c r="M39" s="22"/>
      <c r="N39" s="22"/>
      <c r="O39" s="22"/>
      <c r="P39" s="22"/>
    </row>
    <row r="40" spans="1:16" ht="39" customHeight="1" x14ac:dyDescent="0.15">
      <c r="A40" s="22"/>
      <c r="B40" s="35"/>
      <c r="C40" s="1244" t="s">
        <v>592</v>
      </c>
      <c r="D40" s="1245"/>
      <c r="E40" s="1246"/>
      <c r="F40" s="36">
        <v>0</v>
      </c>
      <c r="G40" s="37">
        <v>0</v>
      </c>
      <c r="H40" s="37">
        <v>0.02</v>
      </c>
      <c r="I40" s="37">
        <v>0</v>
      </c>
      <c r="J40" s="38">
        <v>0</v>
      </c>
      <c r="K40" s="22"/>
      <c r="L40" s="22"/>
      <c r="M40" s="22"/>
      <c r="N40" s="22"/>
      <c r="O40" s="22"/>
      <c r="P40" s="22"/>
    </row>
    <row r="41" spans="1:16" ht="39" customHeight="1" x14ac:dyDescent="0.15">
      <c r="A41" s="22"/>
      <c r="B41" s="35"/>
      <c r="C41" s="1244" t="s">
        <v>593</v>
      </c>
      <c r="D41" s="1245"/>
      <c r="E41" s="1246"/>
      <c r="F41" s="36" t="s">
        <v>594</v>
      </c>
      <c r="G41" s="37" t="s">
        <v>595</v>
      </c>
      <c r="H41" s="37" t="s">
        <v>595</v>
      </c>
      <c r="I41" s="37" t="s">
        <v>596</v>
      </c>
      <c r="J41" s="38">
        <v>0</v>
      </c>
      <c r="K41" s="22"/>
      <c r="L41" s="22"/>
      <c r="M41" s="22"/>
      <c r="N41" s="22"/>
      <c r="O41" s="22"/>
      <c r="P41" s="22"/>
    </row>
    <row r="42" spans="1:16" ht="39" customHeight="1" x14ac:dyDescent="0.15">
      <c r="A42" s="22"/>
      <c r="B42" s="39"/>
      <c r="C42" s="1244" t="s">
        <v>597</v>
      </c>
      <c r="D42" s="1245"/>
      <c r="E42" s="1246"/>
      <c r="F42" s="36" t="s">
        <v>535</v>
      </c>
      <c r="G42" s="37" t="s">
        <v>535</v>
      </c>
      <c r="H42" s="37" t="s">
        <v>535</v>
      </c>
      <c r="I42" s="37" t="s">
        <v>535</v>
      </c>
      <c r="J42" s="38" t="s">
        <v>535</v>
      </c>
      <c r="K42" s="22"/>
      <c r="L42" s="22"/>
      <c r="M42" s="22"/>
      <c r="N42" s="22"/>
      <c r="O42" s="22"/>
      <c r="P42" s="22"/>
    </row>
    <row r="43" spans="1:16" ht="39" customHeight="1" thickBot="1" x14ac:dyDescent="0.2">
      <c r="A43" s="22"/>
      <c r="B43" s="40"/>
      <c r="C43" s="1247" t="s">
        <v>598</v>
      </c>
      <c r="D43" s="1248"/>
      <c r="E43" s="1249"/>
      <c r="F43" s="41">
        <v>4.67</v>
      </c>
      <c r="G43" s="42">
        <v>3.53</v>
      </c>
      <c r="H43" s="42">
        <v>7.69</v>
      </c>
      <c r="I43" s="42">
        <v>0.25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rV5Gm9P98y6upIloNpMZAevymRXEygIpFsk3nGRPoauDhn5nFq3KwvsfKwRaJRh7ymr+i2Yo0kwghYRdNm8lA==" saltValue="BqCpS2HIrLBXN7Snj/Cw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election activeCell="U50" sqref="U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1020</v>
      </c>
      <c r="L45" s="60">
        <v>982</v>
      </c>
      <c r="M45" s="60">
        <v>968</v>
      </c>
      <c r="N45" s="60">
        <v>853</v>
      </c>
      <c r="O45" s="61">
        <v>795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535</v>
      </c>
      <c r="L46" s="64" t="s">
        <v>535</v>
      </c>
      <c r="M46" s="64" t="s">
        <v>535</v>
      </c>
      <c r="N46" s="64" t="s">
        <v>535</v>
      </c>
      <c r="O46" s="65" t="s">
        <v>535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535</v>
      </c>
      <c r="L47" s="64" t="s">
        <v>535</v>
      </c>
      <c r="M47" s="64" t="s">
        <v>535</v>
      </c>
      <c r="N47" s="64" t="s">
        <v>535</v>
      </c>
      <c r="O47" s="65" t="s">
        <v>535</v>
      </c>
      <c r="P47" s="48"/>
      <c r="Q47" s="48"/>
      <c r="R47" s="48"/>
      <c r="S47" s="48"/>
      <c r="T47" s="48"/>
      <c r="U47" s="48"/>
    </row>
    <row r="48" spans="1:21" ht="30.75" customHeight="1" x14ac:dyDescent="0.15">
      <c r="A48" s="48"/>
      <c r="B48" s="1254"/>
      <c r="C48" s="1255"/>
      <c r="D48" s="62"/>
      <c r="E48" s="1260" t="s">
        <v>15</v>
      </c>
      <c r="F48" s="1260"/>
      <c r="G48" s="1260"/>
      <c r="H48" s="1260"/>
      <c r="I48" s="1260"/>
      <c r="J48" s="1261"/>
      <c r="K48" s="63">
        <v>722</v>
      </c>
      <c r="L48" s="64">
        <v>731</v>
      </c>
      <c r="M48" s="64">
        <v>803</v>
      </c>
      <c r="N48" s="64">
        <v>826</v>
      </c>
      <c r="O48" s="65">
        <v>814</v>
      </c>
      <c r="P48" s="48"/>
      <c r="Q48" s="48"/>
      <c r="R48" s="48"/>
      <c r="S48" s="48"/>
      <c r="T48" s="48"/>
      <c r="U48" s="48"/>
    </row>
    <row r="49" spans="1:21" ht="30.75" customHeight="1" x14ac:dyDescent="0.15">
      <c r="A49" s="48"/>
      <c r="B49" s="1254"/>
      <c r="C49" s="1255"/>
      <c r="D49" s="62"/>
      <c r="E49" s="1260" t="s">
        <v>16</v>
      </c>
      <c r="F49" s="1260"/>
      <c r="G49" s="1260"/>
      <c r="H49" s="1260"/>
      <c r="I49" s="1260"/>
      <c r="J49" s="1261"/>
      <c r="K49" s="63">
        <v>32</v>
      </c>
      <c r="L49" s="64">
        <v>31</v>
      </c>
      <c r="M49" s="64">
        <v>17</v>
      </c>
      <c r="N49" s="64">
        <v>14</v>
      </c>
      <c r="O49" s="65">
        <v>16</v>
      </c>
      <c r="P49" s="48"/>
      <c r="Q49" s="48"/>
      <c r="R49" s="48"/>
      <c r="S49" s="48"/>
      <c r="T49" s="48"/>
      <c r="U49" s="48"/>
    </row>
    <row r="50" spans="1:21" ht="30.75" customHeight="1" x14ac:dyDescent="0.15">
      <c r="A50" s="48"/>
      <c r="B50" s="1254"/>
      <c r="C50" s="1255"/>
      <c r="D50" s="62"/>
      <c r="E50" s="1260" t="s">
        <v>17</v>
      </c>
      <c r="F50" s="1260"/>
      <c r="G50" s="1260"/>
      <c r="H50" s="1260"/>
      <c r="I50" s="1260"/>
      <c r="J50" s="1261"/>
      <c r="K50" s="63">
        <v>9</v>
      </c>
      <c r="L50" s="64">
        <v>7</v>
      </c>
      <c r="M50" s="64">
        <v>4</v>
      </c>
      <c r="N50" s="64">
        <v>2</v>
      </c>
      <c r="O50" s="65">
        <v>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535</v>
      </c>
      <c r="L51" s="64" t="s">
        <v>535</v>
      </c>
      <c r="M51" s="64" t="s">
        <v>535</v>
      </c>
      <c r="N51" s="64" t="s">
        <v>535</v>
      </c>
      <c r="O51" s="65" t="s">
        <v>535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1153</v>
      </c>
      <c r="L52" s="64">
        <v>1192</v>
      </c>
      <c r="M52" s="64">
        <v>1222</v>
      </c>
      <c r="N52" s="64">
        <v>1189</v>
      </c>
      <c r="O52" s="65">
        <v>1152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630</v>
      </c>
      <c r="L53" s="69">
        <v>559</v>
      </c>
      <c r="M53" s="69">
        <v>570</v>
      </c>
      <c r="N53" s="69">
        <v>506</v>
      </c>
      <c r="O53" s="70">
        <v>475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AdbTO2MGcqErTGZYeNyGpKPSfo1KUj4UcfZFmxOEPWYvMV4X4JmYeHaFfUFptpZiz3ZGGnKfYMi1gomr9aGlQ==" saltValue="oTa7TbJe6hzUgDSN0o8w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election activeCell="L45" sqref="L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78" t="s">
        <v>30</v>
      </c>
      <c r="C41" s="1279"/>
      <c r="D41" s="102"/>
      <c r="E41" s="1284" t="s">
        <v>31</v>
      </c>
      <c r="F41" s="1284"/>
      <c r="G41" s="1284"/>
      <c r="H41" s="1285"/>
      <c r="I41" s="103">
        <v>6995</v>
      </c>
      <c r="J41" s="104">
        <v>7518</v>
      </c>
      <c r="K41" s="104">
        <v>7406</v>
      </c>
      <c r="L41" s="104">
        <v>7126</v>
      </c>
      <c r="M41" s="105">
        <v>7366</v>
      </c>
    </row>
    <row r="42" spans="2:13" ht="27.75" customHeight="1" x14ac:dyDescent="0.15">
      <c r="B42" s="1280"/>
      <c r="C42" s="1281"/>
      <c r="D42" s="106"/>
      <c r="E42" s="1286" t="s">
        <v>32</v>
      </c>
      <c r="F42" s="1286"/>
      <c r="G42" s="1286"/>
      <c r="H42" s="1287"/>
      <c r="I42" s="107">
        <v>270</v>
      </c>
      <c r="J42" s="108">
        <v>15</v>
      </c>
      <c r="K42" s="108">
        <v>11</v>
      </c>
      <c r="L42" s="108">
        <v>8</v>
      </c>
      <c r="M42" s="109">
        <v>6</v>
      </c>
    </row>
    <row r="43" spans="2:13" ht="27.75" customHeight="1" x14ac:dyDescent="0.15">
      <c r="B43" s="1280"/>
      <c r="C43" s="1281"/>
      <c r="D43" s="106"/>
      <c r="E43" s="1286" t="s">
        <v>33</v>
      </c>
      <c r="F43" s="1286"/>
      <c r="G43" s="1286"/>
      <c r="H43" s="1287"/>
      <c r="I43" s="107">
        <v>9174</v>
      </c>
      <c r="J43" s="108">
        <v>8896</v>
      </c>
      <c r="K43" s="108">
        <v>8702</v>
      </c>
      <c r="L43" s="108">
        <v>7865</v>
      </c>
      <c r="M43" s="109">
        <v>7330</v>
      </c>
    </row>
    <row r="44" spans="2:13" ht="27.75" customHeight="1" x14ac:dyDescent="0.15">
      <c r="B44" s="1280"/>
      <c r="C44" s="1281"/>
      <c r="D44" s="106"/>
      <c r="E44" s="1286" t="s">
        <v>34</v>
      </c>
      <c r="F44" s="1286"/>
      <c r="G44" s="1286"/>
      <c r="H44" s="1287"/>
      <c r="I44" s="107">
        <v>261</v>
      </c>
      <c r="J44" s="108">
        <v>238</v>
      </c>
      <c r="K44" s="108">
        <v>239</v>
      </c>
      <c r="L44" s="108">
        <v>278</v>
      </c>
      <c r="M44" s="109">
        <v>265</v>
      </c>
    </row>
    <row r="45" spans="2:13" ht="27.75" customHeight="1" x14ac:dyDescent="0.15">
      <c r="B45" s="1280"/>
      <c r="C45" s="1281"/>
      <c r="D45" s="106"/>
      <c r="E45" s="1286" t="s">
        <v>35</v>
      </c>
      <c r="F45" s="1286"/>
      <c r="G45" s="1286"/>
      <c r="H45" s="1287"/>
      <c r="I45" s="107">
        <v>858</v>
      </c>
      <c r="J45" s="108">
        <v>845</v>
      </c>
      <c r="K45" s="108">
        <v>790</v>
      </c>
      <c r="L45" s="108">
        <v>799</v>
      </c>
      <c r="M45" s="109">
        <v>774</v>
      </c>
    </row>
    <row r="46" spans="2:13" ht="27.75" customHeight="1" x14ac:dyDescent="0.15">
      <c r="B46" s="1280"/>
      <c r="C46" s="1281"/>
      <c r="D46" s="110"/>
      <c r="E46" s="1286" t="s">
        <v>36</v>
      </c>
      <c r="F46" s="1286"/>
      <c r="G46" s="1286"/>
      <c r="H46" s="1287"/>
      <c r="I46" s="107" t="s">
        <v>535</v>
      </c>
      <c r="J46" s="108" t="s">
        <v>535</v>
      </c>
      <c r="K46" s="108" t="s">
        <v>535</v>
      </c>
      <c r="L46" s="108" t="s">
        <v>535</v>
      </c>
      <c r="M46" s="109" t="s">
        <v>535</v>
      </c>
    </row>
    <row r="47" spans="2:13" ht="27.75" customHeight="1" x14ac:dyDescent="0.15">
      <c r="B47" s="1280"/>
      <c r="C47" s="1281"/>
      <c r="D47" s="111"/>
      <c r="E47" s="1288" t="s">
        <v>37</v>
      </c>
      <c r="F47" s="1289"/>
      <c r="G47" s="1289"/>
      <c r="H47" s="1290"/>
      <c r="I47" s="107" t="s">
        <v>535</v>
      </c>
      <c r="J47" s="108" t="s">
        <v>535</v>
      </c>
      <c r="K47" s="108" t="s">
        <v>535</v>
      </c>
      <c r="L47" s="108" t="s">
        <v>535</v>
      </c>
      <c r="M47" s="109" t="s">
        <v>535</v>
      </c>
    </row>
    <row r="48" spans="2:13" ht="27.75" customHeight="1" x14ac:dyDescent="0.15">
      <c r="B48" s="1280"/>
      <c r="C48" s="1281"/>
      <c r="D48" s="106"/>
      <c r="E48" s="1286" t="s">
        <v>38</v>
      </c>
      <c r="F48" s="1286"/>
      <c r="G48" s="1286"/>
      <c r="H48" s="1287"/>
      <c r="I48" s="107" t="s">
        <v>535</v>
      </c>
      <c r="J48" s="108" t="s">
        <v>535</v>
      </c>
      <c r="K48" s="108" t="s">
        <v>535</v>
      </c>
      <c r="L48" s="108" t="s">
        <v>535</v>
      </c>
      <c r="M48" s="109" t="s">
        <v>535</v>
      </c>
    </row>
    <row r="49" spans="2:13" ht="27.75" customHeight="1" x14ac:dyDescent="0.15">
      <c r="B49" s="1282"/>
      <c r="C49" s="1283"/>
      <c r="D49" s="106"/>
      <c r="E49" s="1286" t="s">
        <v>39</v>
      </c>
      <c r="F49" s="1286"/>
      <c r="G49" s="1286"/>
      <c r="H49" s="1287"/>
      <c r="I49" s="107" t="s">
        <v>535</v>
      </c>
      <c r="J49" s="108" t="s">
        <v>535</v>
      </c>
      <c r="K49" s="108" t="s">
        <v>535</v>
      </c>
      <c r="L49" s="108" t="s">
        <v>535</v>
      </c>
      <c r="M49" s="109" t="s">
        <v>535</v>
      </c>
    </row>
    <row r="50" spans="2:13" ht="27.75" customHeight="1" x14ac:dyDescent="0.15">
      <c r="B50" s="1291" t="s">
        <v>40</v>
      </c>
      <c r="C50" s="1292"/>
      <c r="D50" s="112"/>
      <c r="E50" s="1286" t="s">
        <v>41</v>
      </c>
      <c r="F50" s="1286"/>
      <c r="G50" s="1286"/>
      <c r="H50" s="1287"/>
      <c r="I50" s="107">
        <v>1761</v>
      </c>
      <c r="J50" s="108">
        <v>1949</v>
      </c>
      <c r="K50" s="108">
        <v>2078</v>
      </c>
      <c r="L50" s="108">
        <v>2317</v>
      </c>
      <c r="M50" s="109">
        <v>2209</v>
      </c>
    </row>
    <row r="51" spans="2:13" ht="27.75" customHeight="1" x14ac:dyDescent="0.15">
      <c r="B51" s="1280"/>
      <c r="C51" s="1281"/>
      <c r="D51" s="106"/>
      <c r="E51" s="1286" t="s">
        <v>42</v>
      </c>
      <c r="F51" s="1286"/>
      <c r="G51" s="1286"/>
      <c r="H51" s="1287"/>
      <c r="I51" s="107">
        <v>32</v>
      </c>
      <c r="J51" s="108">
        <v>24</v>
      </c>
      <c r="K51" s="108">
        <v>19</v>
      </c>
      <c r="L51" s="108">
        <v>15</v>
      </c>
      <c r="M51" s="109">
        <v>368</v>
      </c>
    </row>
    <row r="52" spans="2:13" ht="27.75" customHeight="1" x14ac:dyDescent="0.15">
      <c r="B52" s="1282"/>
      <c r="C52" s="1283"/>
      <c r="D52" s="106"/>
      <c r="E52" s="1286" t="s">
        <v>43</v>
      </c>
      <c r="F52" s="1286"/>
      <c r="G52" s="1286"/>
      <c r="H52" s="1287"/>
      <c r="I52" s="107">
        <v>12047</v>
      </c>
      <c r="J52" s="108">
        <v>11388</v>
      </c>
      <c r="K52" s="108">
        <v>11107</v>
      </c>
      <c r="L52" s="108">
        <v>10439</v>
      </c>
      <c r="M52" s="109">
        <v>9709</v>
      </c>
    </row>
    <row r="53" spans="2:13" ht="27.75" customHeight="1" thickBot="1" x14ac:dyDescent="0.2">
      <c r="B53" s="1293" t="s">
        <v>44</v>
      </c>
      <c r="C53" s="1294"/>
      <c r="D53" s="113"/>
      <c r="E53" s="1295" t="s">
        <v>45</v>
      </c>
      <c r="F53" s="1295"/>
      <c r="G53" s="1295"/>
      <c r="H53" s="1296"/>
      <c r="I53" s="114">
        <v>3718</v>
      </c>
      <c r="J53" s="115">
        <v>4150</v>
      </c>
      <c r="K53" s="115">
        <v>3943</v>
      </c>
      <c r="L53" s="115">
        <v>3305</v>
      </c>
      <c r="M53" s="116">
        <v>3455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6LNZ8xt2O6nDWHNfyzOLYtBBjJLhTvztWii81eC+mzgHxMMmN7JiQWQwZooiXQ2ZKNbvq0iBVT81q2e3geiHQ==" saltValue="AeWJKFk3of0DtGYIDHf4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5" t="s">
        <v>48</v>
      </c>
      <c r="D55" s="1305"/>
      <c r="E55" s="1306"/>
      <c r="F55" s="128">
        <v>1552</v>
      </c>
      <c r="G55" s="128">
        <v>1634</v>
      </c>
      <c r="H55" s="129">
        <v>1459</v>
      </c>
    </row>
    <row r="56" spans="2:8" ht="52.5" customHeight="1" x14ac:dyDescent="0.15">
      <c r="B56" s="130"/>
      <c r="C56" s="1307" t="s">
        <v>49</v>
      </c>
      <c r="D56" s="1307"/>
      <c r="E56" s="1308"/>
      <c r="F56" s="131">
        <v>44</v>
      </c>
      <c r="G56" s="131">
        <v>44</v>
      </c>
      <c r="H56" s="132">
        <v>44</v>
      </c>
    </row>
    <row r="57" spans="2:8" ht="53.25" customHeight="1" x14ac:dyDescent="0.15">
      <c r="B57" s="130"/>
      <c r="C57" s="1309" t="s">
        <v>50</v>
      </c>
      <c r="D57" s="1309"/>
      <c r="E57" s="1310"/>
      <c r="F57" s="133">
        <v>1461</v>
      </c>
      <c r="G57" s="133">
        <v>1545</v>
      </c>
      <c r="H57" s="134">
        <v>1615</v>
      </c>
    </row>
    <row r="58" spans="2:8" ht="45.75" customHeight="1" x14ac:dyDescent="0.15">
      <c r="B58" s="135"/>
      <c r="C58" s="1297" t="s">
        <v>605</v>
      </c>
      <c r="D58" s="1298"/>
      <c r="E58" s="1299"/>
      <c r="F58" s="136">
        <v>1140</v>
      </c>
      <c r="G58" s="136">
        <v>1140</v>
      </c>
      <c r="H58" s="137">
        <v>1140</v>
      </c>
    </row>
    <row r="59" spans="2:8" ht="45.75" customHeight="1" x14ac:dyDescent="0.15">
      <c r="B59" s="135"/>
      <c r="C59" s="1297" t="s">
        <v>606</v>
      </c>
      <c r="D59" s="1298"/>
      <c r="E59" s="1299"/>
      <c r="F59" s="136">
        <v>110</v>
      </c>
      <c r="G59" s="136">
        <v>239</v>
      </c>
      <c r="H59" s="137">
        <v>306</v>
      </c>
    </row>
    <row r="60" spans="2:8" ht="45.75" customHeight="1" x14ac:dyDescent="0.15">
      <c r="B60" s="135"/>
      <c r="C60" s="1297" t="s">
        <v>607</v>
      </c>
      <c r="D60" s="1298"/>
      <c r="E60" s="1299"/>
      <c r="F60" s="136">
        <v>89</v>
      </c>
      <c r="G60" s="136">
        <v>83</v>
      </c>
      <c r="H60" s="137">
        <v>83</v>
      </c>
    </row>
    <row r="61" spans="2:8" ht="45.75" customHeight="1" x14ac:dyDescent="0.15">
      <c r="B61" s="135"/>
      <c r="C61" s="1297" t="s">
        <v>608</v>
      </c>
      <c r="D61" s="1298"/>
      <c r="E61" s="1299"/>
      <c r="F61" s="136">
        <v>80</v>
      </c>
      <c r="G61" s="136">
        <v>40</v>
      </c>
      <c r="H61" s="137">
        <v>50</v>
      </c>
    </row>
    <row r="62" spans="2:8" ht="45.75" customHeight="1" thickBot="1" x14ac:dyDescent="0.2">
      <c r="B62" s="138"/>
      <c r="C62" s="1300" t="s">
        <v>609</v>
      </c>
      <c r="D62" s="1301"/>
      <c r="E62" s="1302"/>
      <c r="F62" s="139">
        <v>18</v>
      </c>
      <c r="G62" s="139">
        <v>18</v>
      </c>
      <c r="H62" s="140">
        <v>18</v>
      </c>
    </row>
    <row r="63" spans="2:8" ht="52.5" customHeight="1" thickBot="1" x14ac:dyDescent="0.2">
      <c r="B63" s="141"/>
      <c r="C63" s="1303" t="s">
        <v>51</v>
      </c>
      <c r="D63" s="1303"/>
      <c r="E63" s="1304"/>
      <c r="F63" s="142">
        <v>3056</v>
      </c>
      <c r="G63" s="142">
        <v>3222</v>
      </c>
      <c r="H63" s="143">
        <v>3118</v>
      </c>
    </row>
    <row r="64" spans="2:8" ht="15" customHeight="1" x14ac:dyDescent="0.15"/>
  </sheetData>
  <sheetProtection algorithmName="SHA-512" hashValue="eQt7sJxeQaSYf22gy/Fx9T9E8Zahi42uHMN+GvGgz2nnJl3l7qJEbscqmIxX+xEVWvndbAAdIoW7HHqfLqTaYQ==" saltValue="RXwrUBV+dQStX0cXv6/Z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629</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622</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577</v>
      </c>
      <c r="BQ50" s="1317"/>
      <c r="BR50" s="1317"/>
      <c r="BS50" s="1317"/>
      <c r="BT50" s="1317"/>
      <c r="BU50" s="1317"/>
      <c r="BV50" s="1317"/>
      <c r="BW50" s="1317"/>
      <c r="BX50" s="1317" t="s">
        <v>578</v>
      </c>
      <c r="BY50" s="1317"/>
      <c r="BZ50" s="1317"/>
      <c r="CA50" s="1317"/>
      <c r="CB50" s="1317"/>
      <c r="CC50" s="1317"/>
      <c r="CD50" s="1317"/>
      <c r="CE50" s="1317"/>
      <c r="CF50" s="1317" t="s">
        <v>579</v>
      </c>
      <c r="CG50" s="1317"/>
      <c r="CH50" s="1317"/>
      <c r="CI50" s="1317"/>
      <c r="CJ50" s="1317"/>
      <c r="CK50" s="1317"/>
      <c r="CL50" s="1317"/>
      <c r="CM50" s="1317"/>
      <c r="CN50" s="1317" t="s">
        <v>580</v>
      </c>
      <c r="CO50" s="1317"/>
      <c r="CP50" s="1317"/>
      <c r="CQ50" s="1317"/>
      <c r="CR50" s="1317"/>
      <c r="CS50" s="1317"/>
      <c r="CT50" s="1317"/>
      <c r="CU50" s="1317"/>
      <c r="CV50" s="1317" t="s">
        <v>581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623</v>
      </c>
      <c r="AO51" s="1316"/>
      <c r="AP51" s="1316"/>
      <c r="AQ51" s="1316"/>
      <c r="AR51" s="1316"/>
      <c r="AS51" s="1316"/>
      <c r="AT51" s="1316"/>
      <c r="AU51" s="1316"/>
      <c r="AV51" s="1316"/>
      <c r="AW51" s="1316"/>
      <c r="AX51" s="1316"/>
      <c r="AY51" s="1316"/>
      <c r="AZ51" s="1316"/>
      <c r="BA51" s="1316"/>
      <c r="BB51" s="1316" t="s">
        <v>624</v>
      </c>
      <c r="BC51" s="1316"/>
      <c r="BD51" s="1316"/>
      <c r="BE51" s="1316"/>
      <c r="BF51" s="1316"/>
      <c r="BG51" s="1316"/>
      <c r="BH51" s="1316"/>
      <c r="BI51" s="1316"/>
      <c r="BJ51" s="1316"/>
      <c r="BK51" s="1316"/>
      <c r="BL51" s="1316"/>
      <c r="BM51" s="1316"/>
      <c r="BN51" s="1316"/>
      <c r="BO51" s="1316"/>
      <c r="BP51" s="1313">
        <v>87.9</v>
      </c>
      <c r="BQ51" s="1313"/>
      <c r="BR51" s="1313"/>
      <c r="BS51" s="1313"/>
      <c r="BT51" s="1313"/>
      <c r="BU51" s="1313"/>
      <c r="BV51" s="1313"/>
      <c r="BW51" s="1313"/>
      <c r="BX51" s="1313">
        <v>96.2</v>
      </c>
      <c r="BY51" s="1313"/>
      <c r="BZ51" s="1313"/>
      <c r="CA51" s="1313"/>
      <c r="CB51" s="1313"/>
      <c r="CC51" s="1313"/>
      <c r="CD51" s="1313"/>
      <c r="CE51" s="1313"/>
      <c r="CF51" s="1313">
        <v>93.8</v>
      </c>
      <c r="CG51" s="1313"/>
      <c r="CH51" s="1313"/>
      <c r="CI51" s="1313"/>
      <c r="CJ51" s="1313"/>
      <c r="CK51" s="1313"/>
      <c r="CL51" s="1313"/>
      <c r="CM51" s="1313"/>
      <c r="CN51" s="1313">
        <v>77.900000000000006</v>
      </c>
      <c r="CO51" s="1313"/>
      <c r="CP51" s="1313"/>
      <c r="CQ51" s="1313"/>
      <c r="CR51" s="1313"/>
      <c r="CS51" s="1313"/>
      <c r="CT51" s="1313"/>
      <c r="CU51" s="1313"/>
      <c r="CV51" s="1313">
        <v>79.3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625</v>
      </c>
      <c r="BC53" s="1316"/>
      <c r="BD53" s="1316"/>
      <c r="BE53" s="1316"/>
      <c r="BF53" s="1316"/>
      <c r="BG53" s="1316"/>
      <c r="BH53" s="1316"/>
      <c r="BI53" s="1316"/>
      <c r="BJ53" s="1316"/>
      <c r="BK53" s="1316"/>
      <c r="BL53" s="1316"/>
      <c r="BM53" s="1316"/>
      <c r="BN53" s="1316"/>
      <c r="BO53" s="1316"/>
      <c r="BP53" s="1313">
        <v>57.1</v>
      </c>
      <c r="BQ53" s="1313"/>
      <c r="BR53" s="1313"/>
      <c r="BS53" s="1313"/>
      <c r="BT53" s="1313"/>
      <c r="BU53" s="1313"/>
      <c r="BV53" s="1313"/>
      <c r="BW53" s="1313"/>
      <c r="BX53" s="1313">
        <v>58.3</v>
      </c>
      <c r="BY53" s="1313"/>
      <c r="BZ53" s="1313"/>
      <c r="CA53" s="1313"/>
      <c r="CB53" s="1313"/>
      <c r="CC53" s="1313"/>
      <c r="CD53" s="1313"/>
      <c r="CE53" s="1313"/>
      <c r="CF53" s="1313">
        <v>59.2</v>
      </c>
      <c r="CG53" s="1313"/>
      <c r="CH53" s="1313"/>
      <c r="CI53" s="1313"/>
      <c r="CJ53" s="1313"/>
      <c r="CK53" s="1313"/>
      <c r="CL53" s="1313"/>
      <c r="CM53" s="1313"/>
      <c r="CN53" s="1313">
        <v>60.2</v>
      </c>
      <c r="CO53" s="1313"/>
      <c r="CP53" s="1313"/>
      <c r="CQ53" s="1313"/>
      <c r="CR53" s="1313"/>
      <c r="CS53" s="1313"/>
      <c r="CT53" s="1313"/>
      <c r="CU53" s="1313"/>
      <c r="CV53" s="1313">
        <v>61.2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626</v>
      </c>
      <c r="AO55" s="1317"/>
      <c r="AP55" s="1317"/>
      <c r="AQ55" s="1317"/>
      <c r="AR55" s="1317"/>
      <c r="AS55" s="1317"/>
      <c r="AT55" s="1317"/>
      <c r="AU55" s="1317"/>
      <c r="AV55" s="1317"/>
      <c r="AW55" s="1317"/>
      <c r="AX55" s="1317"/>
      <c r="AY55" s="1317"/>
      <c r="AZ55" s="1317"/>
      <c r="BA55" s="1317"/>
      <c r="BB55" s="1316" t="s">
        <v>624</v>
      </c>
      <c r="BC55" s="1316"/>
      <c r="BD55" s="1316"/>
      <c r="BE55" s="1316"/>
      <c r="BF55" s="1316"/>
      <c r="BG55" s="1316"/>
      <c r="BH55" s="1316"/>
      <c r="BI55" s="1316"/>
      <c r="BJ55" s="1316"/>
      <c r="BK55" s="1316"/>
      <c r="BL55" s="1316"/>
      <c r="BM55" s="1316"/>
      <c r="BN55" s="1316"/>
      <c r="BO55" s="1316"/>
      <c r="BP55" s="1313">
        <v>51.4</v>
      </c>
      <c r="BQ55" s="1313"/>
      <c r="BR55" s="1313"/>
      <c r="BS55" s="1313"/>
      <c r="BT55" s="1313"/>
      <c r="BU55" s="1313"/>
      <c r="BV55" s="1313"/>
      <c r="BW55" s="1313"/>
      <c r="BX55" s="1313">
        <v>46.8</v>
      </c>
      <c r="BY55" s="1313"/>
      <c r="BZ55" s="1313"/>
      <c r="CA55" s="1313"/>
      <c r="CB55" s="1313"/>
      <c r="CC55" s="1313"/>
      <c r="CD55" s="1313"/>
      <c r="CE55" s="1313"/>
      <c r="CF55" s="1313">
        <v>48.4</v>
      </c>
      <c r="CG55" s="1313"/>
      <c r="CH55" s="1313"/>
      <c r="CI55" s="1313"/>
      <c r="CJ55" s="1313"/>
      <c r="CK55" s="1313"/>
      <c r="CL55" s="1313"/>
      <c r="CM55" s="1313"/>
      <c r="CN55" s="1313">
        <v>43</v>
      </c>
      <c r="CO55" s="1313"/>
      <c r="CP55" s="1313"/>
      <c r="CQ55" s="1313"/>
      <c r="CR55" s="1313"/>
      <c r="CS55" s="1313"/>
      <c r="CT55" s="1313"/>
      <c r="CU55" s="1313"/>
      <c r="CV55" s="1313">
        <v>32.4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625</v>
      </c>
      <c r="BC57" s="1316"/>
      <c r="BD57" s="1316"/>
      <c r="BE57" s="1316"/>
      <c r="BF57" s="1316"/>
      <c r="BG57" s="1316"/>
      <c r="BH57" s="1316"/>
      <c r="BI57" s="1316"/>
      <c r="BJ57" s="1316"/>
      <c r="BK57" s="1316"/>
      <c r="BL57" s="1316"/>
      <c r="BM57" s="1316"/>
      <c r="BN57" s="1316"/>
      <c r="BO57" s="1316"/>
      <c r="BP57" s="1313">
        <v>59.8</v>
      </c>
      <c r="BQ57" s="1313"/>
      <c r="BR57" s="1313"/>
      <c r="BS57" s="1313"/>
      <c r="BT57" s="1313"/>
      <c r="BU57" s="1313"/>
      <c r="BV57" s="1313"/>
      <c r="BW57" s="1313"/>
      <c r="BX57" s="1313">
        <v>61.7</v>
      </c>
      <c r="BY57" s="1313"/>
      <c r="BZ57" s="1313"/>
      <c r="CA57" s="1313"/>
      <c r="CB57" s="1313"/>
      <c r="CC57" s="1313"/>
      <c r="CD57" s="1313"/>
      <c r="CE57" s="1313"/>
      <c r="CF57" s="1313">
        <v>61.8</v>
      </c>
      <c r="CG57" s="1313"/>
      <c r="CH57" s="1313"/>
      <c r="CI57" s="1313"/>
      <c r="CJ57" s="1313"/>
      <c r="CK57" s="1313"/>
      <c r="CL57" s="1313"/>
      <c r="CM57" s="1313"/>
      <c r="CN57" s="1313">
        <v>62.8</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622</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577</v>
      </c>
      <c r="BQ72" s="1317"/>
      <c r="BR72" s="1317"/>
      <c r="BS72" s="1317"/>
      <c r="BT72" s="1317"/>
      <c r="BU72" s="1317"/>
      <c r="BV72" s="1317"/>
      <c r="BW72" s="1317"/>
      <c r="BX72" s="1317" t="s">
        <v>578</v>
      </c>
      <c r="BY72" s="1317"/>
      <c r="BZ72" s="1317"/>
      <c r="CA72" s="1317"/>
      <c r="CB72" s="1317"/>
      <c r="CC72" s="1317"/>
      <c r="CD72" s="1317"/>
      <c r="CE72" s="1317"/>
      <c r="CF72" s="1317" t="s">
        <v>579</v>
      </c>
      <c r="CG72" s="1317"/>
      <c r="CH72" s="1317"/>
      <c r="CI72" s="1317"/>
      <c r="CJ72" s="1317"/>
      <c r="CK72" s="1317"/>
      <c r="CL72" s="1317"/>
      <c r="CM72" s="1317"/>
      <c r="CN72" s="1317" t="s">
        <v>580</v>
      </c>
      <c r="CO72" s="1317"/>
      <c r="CP72" s="1317"/>
      <c r="CQ72" s="1317"/>
      <c r="CR72" s="1317"/>
      <c r="CS72" s="1317"/>
      <c r="CT72" s="1317"/>
      <c r="CU72" s="1317"/>
      <c r="CV72" s="1317" t="s">
        <v>581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623</v>
      </c>
      <c r="AO73" s="1316"/>
      <c r="AP73" s="1316"/>
      <c r="AQ73" s="1316"/>
      <c r="AR73" s="1316"/>
      <c r="AS73" s="1316"/>
      <c r="AT73" s="1316"/>
      <c r="AU73" s="1316"/>
      <c r="AV73" s="1316"/>
      <c r="AW73" s="1316"/>
      <c r="AX73" s="1316"/>
      <c r="AY73" s="1316"/>
      <c r="AZ73" s="1316"/>
      <c r="BA73" s="1316"/>
      <c r="BB73" s="1316" t="s">
        <v>624</v>
      </c>
      <c r="BC73" s="1316"/>
      <c r="BD73" s="1316"/>
      <c r="BE73" s="1316"/>
      <c r="BF73" s="1316"/>
      <c r="BG73" s="1316"/>
      <c r="BH73" s="1316"/>
      <c r="BI73" s="1316"/>
      <c r="BJ73" s="1316"/>
      <c r="BK73" s="1316"/>
      <c r="BL73" s="1316"/>
      <c r="BM73" s="1316"/>
      <c r="BN73" s="1316"/>
      <c r="BO73" s="1316"/>
      <c r="BP73" s="1313">
        <v>87.9</v>
      </c>
      <c r="BQ73" s="1313"/>
      <c r="BR73" s="1313"/>
      <c r="BS73" s="1313"/>
      <c r="BT73" s="1313"/>
      <c r="BU73" s="1313"/>
      <c r="BV73" s="1313"/>
      <c r="BW73" s="1313"/>
      <c r="BX73" s="1313">
        <v>96.2</v>
      </c>
      <c r="BY73" s="1313"/>
      <c r="BZ73" s="1313"/>
      <c r="CA73" s="1313"/>
      <c r="CB73" s="1313"/>
      <c r="CC73" s="1313"/>
      <c r="CD73" s="1313"/>
      <c r="CE73" s="1313"/>
      <c r="CF73" s="1313">
        <v>93.8</v>
      </c>
      <c r="CG73" s="1313"/>
      <c r="CH73" s="1313"/>
      <c r="CI73" s="1313"/>
      <c r="CJ73" s="1313"/>
      <c r="CK73" s="1313"/>
      <c r="CL73" s="1313"/>
      <c r="CM73" s="1313"/>
      <c r="CN73" s="1313">
        <v>77.900000000000006</v>
      </c>
      <c r="CO73" s="1313"/>
      <c r="CP73" s="1313"/>
      <c r="CQ73" s="1313"/>
      <c r="CR73" s="1313"/>
      <c r="CS73" s="1313"/>
      <c r="CT73" s="1313"/>
      <c r="CU73" s="1313"/>
      <c r="CV73" s="1313">
        <v>79.3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3">
        <v>12.9</v>
      </c>
      <c r="BQ75" s="1313"/>
      <c r="BR75" s="1313"/>
      <c r="BS75" s="1313"/>
      <c r="BT75" s="1313"/>
      <c r="BU75" s="1313"/>
      <c r="BV75" s="1313"/>
      <c r="BW75" s="1313"/>
      <c r="BX75" s="1313">
        <v>13</v>
      </c>
      <c r="BY75" s="1313"/>
      <c r="BZ75" s="1313"/>
      <c r="CA75" s="1313"/>
      <c r="CB75" s="1313"/>
      <c r="CC75" s="1313"/>
      <c r="CD75" s="1313"/>
      <c r="CE75" s="1313"/>
      <c r="CF75" s="1313">
        <v>13.8</v>
      </c>
      <c r="CG75" s="1313"/>
      <c r="CH75" s="1313"/>
      <c r="CI75" s="1313"/>
      <c r="CJ75" s="1313"/>
      <c r="CK75" s="1313"/>
      <c r="CL75" s="1313"/>
      <c r="CM75" s="1313"/>
      <c r="CN75" s="1313">
        <v>12.8</v>
      </c>
      <c r="CO75" s="1313"/>
      <c r="CP75" s="1313"/>
      <c r="CQ75" s="1313"/>
      <c r="CR75" s="1313"/>
      <c r="CS75" s="1313"/>
      <c r="CT75" s="1313"/>
      <c r="CU75" s="1313"/>
      <c r="CV75" s="1313">
        <v>12.1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626</v>
      </c>
      <c r="AO77" s="1317"/>
      <c r="AP77" s="1317"/>
      <c r="AQ77" s="1317"/>
      <c r="AR77" s="1317"/>
      <c r="AS77" s="1317"/>
      <c r="AT77" s="1317"/>
      <c r="AU77" s="1317"/>
      <c r="AV77" s="1317"/>
      <c r="AW77" s="1317"/>
      <c r="AX77" s="1317"/>
      <c r="AY77" s="1317"/>
      <c r="AZ77" s="1317"/>
      <c r="BA77" s="1317"/>
      <c r="BB77" s="1316" t="s">
        <v>624</v>
      </c>
      <c r="BC77" s="1316"/>
      <c r="BD77" s="1316"/>
      <c r="BE77" s="1316"/>
      <c r="BF77" s="1316"/>
      <c r="BG77" s="1316"/>
      <c r="BH77" s="1316"/>
      <c r="BI77" s="1316"/>
      <c r="BJ77" s="1316"/>
      <c r="BK77" s="1316"/>
      <c r="BL77" s="1316"/>
      <c r="BM77" s="1316"/>
      <c r="BN77" s="1316"/>
      <c r="BO77" s="1316"/>
      <c r="BP77" s="1313">
        <v>51.4</v>
      </c>
      <c r="BQ77" s="1313"/>
      <c r="BR77" s="1313"/>
      <c r="BS77" s="1313"/>
      <c r="BT77" s="1313"/>
      <c r="BU77" s="1313"/>
      <c r="BV77" s="1313"/>
      <c r="BW77" s="1313"/>
      <c r="BX77" s="1313">
        <v>46.8</v>
      </c>
      <c r="BY77" s="1313"/>
      <c r="BZ77" s="1313"/>
      <c r="CA77" s="1313"/>
      <c r="CB77" s="1313"/>
      <c r="CC77" s="1313"/>
      <c r="CD77" s="1313"/>
      <c r="CE77" s="1313"/>
      <c r="CF77" s="1313">
        <v>48.4</v>
      </c>
      <c r="CG77" s="1313"/>
      <c r="CH77" s="1313"/>
      <c r="CI77" s="1313"/>
      <c r="CJ77" s="1313"/>
      <c r="CK77" s="1313"/>
      <c r="CL77" s="1313"/>
      <c r="CM77" s="1313"/>
      <c r="CN77" s="1313">
        <v>43</v>
      </c>
      <c r="CO77" s="1313"/>
      <c r="CP77" s="1313"/>
      <c r="CQ77" s="1313"/>
      <c r="CR77" s="1313"/>
      <c r="CS77" s="1313"/>
      <c r="CT77" s="1313"/>
      <c r="CU77" s="1313"/>
      <c r="CV77" s="1313">
        <v>32.4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628</v>
      </c>
      <c r="BC79" s="1316"/>
      <c r="BD79" s="1316"/>
      <c r="BE79" s="1316"/>
      <c r="BF79" s="1316"/>
      <c r="BG79" s="1316"/>
      <c r="BH79" s="1316"/>
      <c r="BI79" s="1316"/>
      <c r="BJ79" s="1316"/>
      <c r="BK79" s="1316"/>
      <c r="BL79" s="1316"/>
      <c r="BM79" s="1316"/>
      <c r="BN79" s="1316"/>
      <c r="BO79" s="1316"/>
      <c r="BP79" s="1313">
        <v>10.199999999999999</v>
      </c>
      <c r="BQ79" s="1313"/>
      <c r="BR79" s="1313"/>
      <c r="BS79" s="1313"/>
      <c r="BT79" s="1313"/>
      <c r="BU79" s="1313"/>
      <c r="BV79" s="1313"/>
      <c r="BW79" s="1313"/>
      <c r="BX79" s="1313">
        <v>9.9</v>
      </c>
      <c r="BY79" s="1313"/>
      <c r="BZ79" s="1313"/>
      <c r="CA79" s="1313"/>
      <c r="CB79" s="1313"/>
      <c r="CC79" s="1313"/>
      <c r="CD79" s="1313"/>
      <c r="CE79" s="1313"/>
      <c r="CF79" s="1313">
        <v>9.9</v>
      </c>
      <c r="CG79" s="1313"/>
      <c r="CH79" s="1313"/>
      <c r="CI79" s="1313"/>
      <c r="CJ79" s="1313"/>
      <c r="CK79" s="1313"/>
      <c r="CL79" s="1313"/>
      <c r="CM79" s="1313"/>
      <c r="CN79" s="1313">
        <v>9.9</v>
      </c>
      <c r="CO79" s="1313"/>
      <c r="CP79" s="1313"/>
      <c r="CQ79" s="1313"/>
      <c r="CR79" s="1313"/>
      <c r="CS79" s="1313"/>
      <c r="CT79" s="1313"/>
      <c r="CU79" s="1313"/>
      <c r="CV79" s="1313">
        <v>9.5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keFsMNBHWdoiB79Vfuvy3Ah4E56Dy7qxKDO8sI8EE5/NLR+4lOVrOuwI79A5JhFXrRjOQCpvVaHedpFulkSdQ==" saltValue="KGDjV3jOc9bLpVyl5GC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OH0q0aSROBtoH0ls7e8Itzh7DGZ5f5b2kSGNbnwzjzFxy+xIfdRHmwcm9d4VPt068ZSiEyUYquGXyA5yZECb/g==" saltValue="ozXiBQAUDPRlrhiF2itv1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QawvCPUA/UM/YY9L+7GxYEPOysK/7wJKZX0PU29cKOaAKEnxoNhAk+L7tCgo/Ryfa10LNWlmVcr0etiKueDqyw==" saltValue="DycCWCHZ2SToiZleXy74M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64306</v>
      </c>
      <c r="E3" s="162"/>
      <c r="F3" s="163">
        <v>107537</v>
      </c>
      <c r="G3" s="164"/>
      <c r="H3" s="165"/>
    </row>
    <row r="4" spans="1:8" x14ac:dyDescent="0.15">
      <c r="A4" s="166"/>
      <c r="B4" s="167"/>
      <c r="C4" s="168"/>
      <c r="D4" s="169">
        <v>26909</v>
      </c>
      <c r="E4" s="170"/>
      <c r="F4" s="171">
        <v>57923</v>
      </c>
      <c r="G4" s="172"/>
      <c r="H4" s="173"/>
    </row>
    <row r="5" spans="1:8" x14ac:dyDescent="0.15">
      <c r="A5" s="154" t="s">
        <v>569</v>
      </c>
      <c r="B5" s="159"/>
      <c r="C5" s="160"/>
      <c r="D5" s="161">
        <v>65662</v>
      </c>
      <c r="E5" s="162"/>
      <c r="F5" s="163">
        <v>113913</v>
      </c>
      <c r="G5" s="164"/>
      <c r="H5" s="165"/>
    </row>
    <row r="6" spans="1:8" x14ac:dyDescent="0.15">
      <c r="A6" s="166"/>
      <c r="B6" s="167"/>
      <c r="C6" s="168"/>
      <c r="D6" s="169">
        <v>27251</v>
      </c>
      <c r="E6" s="170"/>
      <c r="F6" s="171">
        <v>53160</v>
      </c>
      <c r="G6" s="172"/>
      <c r="H6" s="173"/>
    </row>
    <row r="7" spans="1:8" x14ac:dyDescent="0.15">
      <c r="A7" s="154" t="s">
        <v>570</v>
      </c>
      <c r="B7" s="159"/>
      <c r="C7" s="160"/>
      <c r="D7" s="161">
        <v>64135</v>
      </c>
      <c r="E7" s="162"/>
      <c r="F7" s="163">
        <v>115050</v>
      </c>
      <c r="G7" s="164"/>
      <c r="H7" s="165"/>
    </row>
    <row r="8" spans="1:8" x14ac:dyDescent="0.15">
      <c r="A8" s="166"/>
      <c r="B8" s="167"/>
      <c r="C8" s="168"/>
      <c r="D8" s="169">
        <v>32795</v>
      </c>
      <c r="E8" s="170"/>
      <c r="F8" s="171">
        <v>53792</v>
      </c>
      <c r="G8" s="172"/>
      <c r="H8" s="173"/>
    </row>
    <row r="9" spans="1:8" x14ac:dyDescent="0.15">
      <c r="A9" s="154" t="s">
        <v>571</v>
      </c>
      <c r="B9" s="159"/>
      <c r="C9" s="160"/>
      <c r="D9" s="161">
        <v>56543</v>
      </c>
      <c r="E9" s="162"/>
      <c r="F9" s="163">
        <v>118252</v>
      </c>
      <c r="G9" s="164"/>
      <c r="H9" s="165"/>
    </row>
    <row r="10" spans="1:8" x14ac:dyDescent="0.15">
      <c r="A10" s="166"/>
      <c r="B10" s="167"/>
      <c r="C10" s="168"/>
      <c r="D10" s="169">
        <v>16351</v>
      </c>
      <c r="E10" s="170"/>
      <c r="F10" s="171">
        <v>49994</v>
      </c>
      <c r="G10" s="172"/>
      <c r="H10" s="173"/>
    </row>
    <row r="11" spans="1:8" x14ac:dyDescent="0.15">
      <c r="A11" s="154" t="s">
        <v>572</v>
      </c>
      <c r="B11" s="159"/>
      <c r="C11" s="160"/>
      <c r="D11" s="161">
        <v>66772</v>
      </c>
      <c r="E11" s="162"/>
      <c r="F11" s="163">
        <v>120302</v>
      </c>
      <c r="G11" s="164"/>
      <c r="H11" s="165"/>
    </row>
    <row r="12" spans="1:8" x14ac:dyDescent="0.15">
      <c r="A12" s="166"/>
      <c r="B12" s="167"/>
      <c r="C12" s="174"/>
      <c r="D12" s="169">
        <v>30412</v>
      </c>
      <c r="E12" s="170"/>
      <c r="F12" s="171">
        <v>59328</v>
      </c>
      <c r="G12" s="172"/>
      <c r="H12" s="173"/>
    </row>
    <row r="13" spans="1:8" x14ac:dyDescent="0.15">
      <c r="A13" s="154"/>
      <c r="B13" s="159"/>
      <c r="C13" s="175"/>
      <c r="D13" s="176">
        <v>63484</v>
      </c>
      <c r="E13" s="177"/>
      <c r="F13" s="178">
        <v>115011</v>
      </c>
      <c r="G13" s="179"/>
      <c r="H13" s="165"/>
    </row>
    <row r="14" spans="1:8" x14ac:dyDescent="0.15">
      <c r="A14" s="166"/>
      <c r="B14" s="167"/>
      <c r="C14" s="168"/>
      <c r="D14" s="169">
        <v>26744</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4.9400000000000004</v>
      </c>
      <c r="C19" s="180">
        <f>ROUND(VALUE(SUBSTITUTE(実質収支比率等に係る経年分析!G$48,"▲","-")),2)</f>
        <v>7.94</v>
      </c>
      <c r="D19" s="180">
        <f>ROUND(VALUE(SUBSTITUTE(実質収支比率等に係る経年分析!H$48,"▲","-")),2)</f>
        <v>4.4000000000000004</v>
      </c>
      <c r="E19" s="180">
        <f>ROUND(VALUE(SUBSTITUTE(実質収支比率等に係る経年分析!I$48,"▲","-")),2)</f>
        <v>2.36</v>
      </c>
      <c r="F19" s="180">
        <f>ROUND(VALUE(SUBSTITUTE(実質収支比率等に係る経年分析!J$48,"▲","-")),2)</f>
        <v>4.37</v>
      </c>
    </row>
    <row r="20" spans="1:11" x14ac:dyDescent="0.15">
      <c r="A20" s="180" t="s">
        <v>55</v>
      </c>
      <c r="B20" s="180">
        <f>ROUND(VALUE(SUBSTITUTE(実質収支比率等に係る経年分析!F$47,"▲","-")),2)</f>
        <v>22.75</v>
      </c>
      <c r="C20" s="180">
        <f>ROUND(VALUE(SUBSTITUTE(実質収支比率等に係る経年分析!G$47,"▲","-")),2)</f>
        <v>26.38</v>
      </c>
      <c r="D20" s="180">
        <f>ROUND(VALUE(SUBSTITUTE(実質収支比率等に係る経年分析!H$47,"▲","-")),2)</f>
        <v>28.63</v>
      </c>
      <c r="E20" s="180">
        <f>ROUND(VALUE(SUBSTITUTE(実質収支比率等に係る経年分析!I$47,"▲","-")),2)</f>
        <v>30.11</v>
      </c>
      <c r="F20" s="180">
        <f>ROUND(VALUE(SUBSTITUTE(実質収支比率等に係る経年分析!J$47,"▲","-")),2)</f>
        <v>26.5</v>
      </c>
    </row>
    <row r="21" spans="1:11" x14ac:dyDescent="0.15">
      <c r="A21" s="180" t="s">
        <v>56</v>
      </c>
      <c r="B21" s="180">
        <f>IF(ISNUMBER(VALUE(SUBSTITUTE(実質収支比率等に係る経年分析!F$49,"▲","-"))),ROUND(VALUE(SUBSTITUTE(実質収支比率等に係る経年分析!F$49,"▲","-")),2),NA())</f>
        <v>-7.47</v>
      </c>
      <c r="C21" s="180">
        <f>IF(ISNUMBER(VALUE(SUBSTITUTE(実質収支比率等に係る経年分析!G$49,"▲","-"))),ROUND(VALUE(SUBSTITUTE(実質収支比率等に係る経年分析!G$49,"▲","-")),2),NA())</f>
        <v>7.3</v>
      </c>
      <c r="D21" s="180">
        <f>IF(ISNUMBER(VALUE(SUBSTITUTE(実質収支比率等に係る経年分析!H$49,"▲","-"))),ROUND(VALUE(SUBSTITUTE(実質収支比率等に係る経年分析!H$49,"▲","-")),2),NA())</f>
        <v>-1.77</v>
      </c>
      <c r="E21" s="180">
        <f>IF(ISNUMBER(VALUE(SUBSTITUTE(実質収支比率等に係る経年分析!I$49,"▲","-"))),ROUND(VALUE(SUBSTITUTE(実質収支比率等に係る経年分析!I$49,"▲","-")),2),NA())</f>
        <v>-0.53</v>
      </c>
      <c r="F21" s="180">
        <f>IF(ISNUMBER(VALUE(SUBSTITUTE(実質収支比率等に係る経年分析!J$49,"▲","-"))),ROUND(VALUE(SUBSTITUTE(実質収支比率等に係る経年分析!J$49,"▲","-")),2),NA())</f>
        <v>-1.1299999999999999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7.69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f>IF(ROUND(VALUE(SUBSTITUTE(連結実質赤字比率に係る赤字・黒字の構成分析!F$41,"▲", "-")), 2) &lt; 0, ABS(ROUND(VALUE(SUBSTITUTE(連結実質赤字比率に係る赤字・黒字の構成分析!F$41,"▲", "-")), 2)), NA())</f>
        <v>0.56999999999999995</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0.59</v>
      </c>
      <c r="E29" s="181" t="e">
        <f>IF(ROUND(VALUE(SUBSTITUTE(連結実質赤字比率に係る赤字・黒字の構成分析!G$41,"▲", "-")), 2) &gt;= 0, ABS(ROUND(VALUE(SUBSTITUTE(連結実質赤字比率に係る赤字・黒字の構成分析!G$41,"▲", "-")), 2)), NA())</f>
        <v>#N/A</v>
      </c>
      <c r="F29" s="181">
        <f>IF(ROUND(VALUE(SUBSTITUTE(連結実質赤字比率に係る赤字・黒字の構成分析!H$41,"▲", "-")), 2) &lt; 0, ABS(ROUND(VALUE(SUBSTITUTE(連結実質赤字比率に係る赤字・黒字の構成分析!H$41,"▲", "-")), 2)), NA())</f>
        <v>0.59</v>
      </c>
      <c r="G29" s="181" t="e">
        <f>IF(ROUND(VALUE(SUBSTITUTE(連結実質赤字比率に係る赤字・黒字の構成分析!H$41,"▲", "-")), 2) &gt;= 0, ABS(ROUND(VALUE(SUBSTITUTE(連結実質赤字比率に係る赤字・黒字の構成分析!H$41,"▲", "-")), 2)), NA())</f>
        <v>#N/A</v>
      </c>
      <c r="H29" s="181">
        <f>IF(ROUND(VALUE(SUBSTITUTE(連結実質赤字比率に係る赤字・黒字の構成分析!I$41,"▲", "-")), 2) &lt; 0, ABS(ROUND(VALUE(SUBSTITUTE(連結実質赤字比率に係る赤字・黒字の構成分析!I$41,"▲", "-")), 2)), NA())</f>
        <v>0.55000000000000004</v>
      </c>
      <c r="I29" s="181" t="e">
        <f>IF(ROUND(VALUE(SUBSTITUTE(連結実質赤字比率に係る赤字・黒字の構成分析!I$41,"▲", "-")), 2) &gt;= 0, ABS(ROUND(VALUE(SUBSTITUTE(連結実質赤字比率に係る赤字・黒字の構成分析!I$41,"▲", "-")), 2)), NA())</f>
        <v>#N/A</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8.5299999999999994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4.3600000000000003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4.8600000000000003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v>
      </c>
    </row>
    <row r="36" spans="1:16" x14ac:dyDescent="0.15">
      <c r="A36" s="181" t="str">
        <f>IF(連結実質赤字比率に係る赤字・黒字の構成分析!C$34="",NA(),連結実質赤字比率に係る赤字・黒字の構成分析!C$34)</f>
        <v>風力発電事業会計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4.1399999999999997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1153</v>
      </c>
      <c r="E42" s="182"/>
      <c r="F42" s="182"/>
      <c r="G42" s="182">
        <f>'実質公債費比率（分子）の構造'!L$52</f>
        <v>1192</v>
      </c>
      <c r="H42" s="182"/>
      <c r="I42" s="182"/>
      <c r="J42" s="182">
        <f>'実質公債費比率（分子）の構造'!M$52</f>
        <v>1222</v>
      </c>
      <c r="K42" s="182"/>
      <c r="L42" s="182"/>
      <c r="M42" s="182">
        <f>'実質公債費比率（分子）の構造'!N$52</f>
        <v>1189</v>
      </c>
      <c r="N42" s="182"/>
      <c r="O42" s="182"/>
      <c r="P42" s="182">
        <f>'実質公債費比率（分子）の構造'!O$52</f>
        <v>1152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7</v>
      </c>
      <c r="F44" s="182"/>
      <c r="G44" s="182"/>
      <c r="H44" s="182">
        <f>'実質公債費比率（分子）の構造'!M$50</f>
        <v>4</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32</v>
      </c>
      <c r="C45" s="182"/>
      <c r="D45" s="182"/>
      <c r="E45" s="182">
        <f>'実質公債費比率（分子）の構造'!L$49</f>
        <v>31</v>
      </c>
      <c r="F45" s="182"/>
      <c r="G45" s="182"/>
      <c r="H45" s="182">
        <f>'実質公債費比率（分子）の構造'!M$49</f>
        <v>17</v>
      </c>
      <c r="I45" s="182"/>
      <c r="J45" s="182"/>
      <c r="K45" s="182">
        <f>'実質公債費比率（分子）の構造'!N$49</f>
        <v>14</v>
      </c>
      <c r="L45" s="182"/>
      <c r="M45" s="182"/>
      <c r="N45" s="182">
        <f>'実質公債費比率（分子）の構造'!O$49</f>
        <v>16</v>
      </c>
      <c r="O45" s="182"/>
      <c r="P45" s="182"/>
    </row>
    <row r="46" spans="1:16" x14ac:dyDescent="0.15">
      <c r="A46" s="182" t="s">
        <v>67</v>
      </c>
      <c r="B46" s="182">
        <f>'実質公債費比率（分子）の構造'!K$48</f>
        <v>722</v>
      </c>
      <c r="C46" s="182"/>
      <c r="D46" s="182"/>
      <c r="E46" s="182">
        <f>'実質公債費比率（分子）の構造'!L$48</f>
        <v>731</v>
      </c>
      <c r="F46" s="182"/>
      <c r="G46" s="182"/>
      <c r="H46" s="182">
        <f>'実質公債費比率（分子）の構造'!M$48</f>
        <v>803</v>
      </c>
      <c r="I46" s="182"/>
      <c r="J46" s="182"/>
      <c r="K46" s="182">
        <f>'実質公債費比率（分子）の構造'!N$48</f>
        <v>826</v>
      </c>
      <c r="L46" s="182"/>
      <c r="M46" s="182"/>
      <c r="N46" s="182">
        <f>'実質公債費比率（分子）の構造'!O$48</f>
        <v>814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1020</v>
      </c>
      <c r="C49" s="182"/>
      <c r="D49" s="182"/>
      <c r="E49" s="182">
        <f>'実質公債費比率（分子）の構造'!L$45</f>
        <v>982</v>
      </c>
      <c r="F49" s="182"/>
      <c r="G49" s="182"/>
      <c r="H49" s="182">
        <f>'実質公債費比率（分子）の構造'!M$45</f>
        <v>968</v>
      </c>
      <c r="I49" s="182"/>
      <c r="J49" s="182"/>
      <c r="K49" s="182">
        <f>'実質公債費比率（分子）の構造'!N$45</f>
        <v>853</v>
      </c>
      <c r="L49" s="182"/>
      <c r="M49" s="182"/>
      <c r="N49" s="182">
        <f>'実質公債費比率（分子）の構造'!O$45</f>
        <v>795</v>
      </c>
      <c r="O49" s="182"/>
      <c r="P49" s="182"/>
    </row>
    <row r="50" spans="1:16" x14ac:dyDescent="0.15">
      <c r="A50" s="182" t="s">
        <v>71</v>
      </c>
      <c r="B50" s="182" t="e">
        <f>NA()</f>
        <v>#N/A</v>
      </c>
      <c r="C50" s="182">
        <f>IF(ISNUMBER('実質公債費比率（分子）の構造'!K$53),'実質公債費比率（分子）の構造'!K$53,NA())</f>
        <v>630</v>
      </c>
      <c r="D50" s="182" t="e">
        <f>NA()</f>
        <v>#N/A</v>
      </c>
      <c r="E50" s="182" t="e">
        <f>NA()</f>
        <v>#N/A</v>
      </c>
      <c r="F50" s="182">
        <f>IF(ISNUMBER('実質公債費比率（分子）の構造'!L$53),'実質公債費比率（分子）の構造'!L$53,NA())</f>
        <v>559</v>
      </c>
      <c r="G50" s="182" t="e">
        <f>NA()</f>
        <v>#N/A</v>
      </c>
      <c r="H50" s="182" t="e">
        <f>NA()</f>
        <v>#N/A</v>
      </c>
      <c r="I50" s="182">
        <f>IF(ISNUMBER('実質公債費比率（分子）の構造'!M$53),'実質公債費比率（分子）の構造'!M$53,NA())</f>
        <v>570</v>
      </c>
      <c r="J50" s="182" t="e">
        <f>NA()</f>
        <v>#N/A</v>
      </c>
      <c r="K50" s="182" t="e">
        <f>NA()</f>
        <v>#N/A</v>
      </c>
      <c r="L50" s="182">
        <f>IF(ISNUMBER('実質公債費比率（分子）の構造'!N$53),'実質公債費比率（分子）の構造'!N$53,NA())</f>
        <v>506</v>
      </c>
      <c r="M50" s="182" t="e">
        <f>NA()</f>
        <v>#N/A</v>
      </c>
      <c r="N50" s="182" t="e">
        <f>NA()</f>
        <v>#N/A</v>
      </c>
      <c r="O50" s="182">
        <f>IF(ISNUMBER('実質公債費比率（分子）の構造'!O$53),'実質公債費比率（分子）の構造'!O$53,NA())</f>
        <v>475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12047</v>
      </c>
      <c r="E56" s="181"/>
      <c r="F56" s="181"/>
      <c r="G56" s="181">
        <f>'将来負担比率（分子）の構造'!J$52</f>
        <v>11388</v>
      </c>
      <c r="H56" s="181"/>
      <c r="I56" s="181"/>
      <c r="J56" s="181">
        <f>'将来負担比率（分子）の構造'!K$52</f>
        <v>11107</v>
      </c>
      <c r="K56" s="181"/>
      <c r="L56" s="181"/>
      <c r="M56" s="181">
        <f>'将来負担比率（分子）の構造'!L$52</f>
        <v>10439</v>
      </c>
      <c r="N56" s="181"/>
      <c r="O56" s="181"/>
      <c r="P56" s="181">
        <f>'将来負担比率（分子）の構造'!M$52</f>
        <v>9709</v>
      </c>
    </row>
    <row r="57" spans="1:16" x14ac:dyDescent="0.15">
      <c r="A57" s="181" t="s">
        <v>42</v>
      </c>
      <c r="B57" s="181"/>
      <c r="C57" s="181"/>
      <c r="D57" s="181">
        <f>'将来負担比率（分子）の構造'!I$51</f>
        <v>32</v>
      </c>
      <c r="E57" s="181"/>
      <c r="F57" s="181"/>
      <c r="G57" s="181">
        <f>'将来負担比率（分子）の構造'!J$51</f>
        <v>24</v>
      </c>
      <c r="H57" s="181"/>
      <c r="I57" s="181"/>
      <c r="J57" s="181">
        <f>'将来負担比率（分子）の構造'!K$51</f>
        <v>19</v>
      </c>
      <c r="K57" s="181"/>
      <c r="L57" s="181"/>
      <c r="M57" s="181">
        <f>'将来負担比率（分子）の構造'!L$51</f>
        <v>15</v>
      </c>
      <c r="N57" s="181"/>
      <c r="O57" s="181"/>
      <c r="P57" s="181">
        <f>'将来負担比率（分子）の構造'!M$51</f>
        <v>368</v>
      </c>
    </row>
    <row r="58" spans="1:16" x14ac:dyDescent="0.15">
      <c r="A58" s="181" t="s">
        <v>41</v>
      </c>
      <c r="B58" s="181"/>
      <c r="C58" s="181"/>
      <c r="D58" s="181">
        <f>'将来負担比率（分子）の構造'!I$50</f>
        <v>1761</v>
      </c>
      <c r="E58" s="181"/>
      <c r="F58" s="181"/>
      <c r="G58" s="181">
        <f>'将来負担比率（分子）の構造'!J$50</f>
        <v>1949</v>
      </c>
      <c r="H58" s="181"/>
      <c r="I58" s="181"/>
      <c r="J58" s="181">
        <f>'将来負担比率（分子）の構造'!K$50</f>
        <v>2078</v>
      </c>
      <c r="K58" s="181"/>
      <c r="L58" s="181"/>
      <c r="M58" s="181">
        <f>'将来負担比率（分子）の構造'!L$50</f>
        <v>2317</v>
      </c>
      <c r="N58" s="181"/>
      <c r="O58" s="181"/>
      <c r="P58" s="181">
        <f>'将来負担比率（分子）の構造'!M$50</f>
        <v>2209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858</v>
      </c>
      <c r="C62" s="181"/>
      <c r="D62" s="181"/>
      <c r="E62" s="181">
        <f>'将来負担比率（分子）の構造'!J$45</f>
        <v>845</v>
      </c>
      <c r="F62" s="181"/>
      <c r="G62" s="181"/>
      <c r="H62" s="181">
        <f>'将来負担比率（分子）の構造'!K$45</f>
        <v>790</v>
      </c>
      <c r="I62" s="181"/>
      <c r="J62" s="181"/>
      <c r="K62" s="181">
        <f>'将来負担比率（分子）の構造'!L$45</f>
        <v>799</v>
      </c>
      <c r="L62" s="181"/>
      <c r="M62" s="181"/>
      <c r="N62" s="181">
        <f>'将来負担比率（分子）の構造'!M$45</f>
        <v>774</v>
      </c>
      <c r="O62" s="181"/>
      <c r="P62" s="181"/>
    </row>
    <row r="63" spans="1:16" x14ac:dyDescent="0.15">
      <c r="A63" s="181" t="s">
        <v>34</v>
      </c>
      <c r="B63" s="181">
        <f>'将来負担比率（分子）の構造'!I$44</f>
        <v>261</v>
      </c>
      <c r="C63" s="181"/>
      <c r="D63" s="181"/>
      <c r="E63" s="181">
        <f>'将来負担比率（分子）の構造'!J$44</f>
        <v>238</v>
      </c>
      <c r="F63" s="181"/>
      <c r="G63" s="181"/>
      <c r="H63" s="181">
        <f>'将来負担比率（分子）の構造'!K$44</f>
        <v>239</v>
      </c>
      <c r="I63" s="181"/>
      <c r="J63" s="181"/>
      <c r="K63" s="181">
        <f>'将来負担比率（分子）の構造'!L$44</f>
        <v>278</v>
      </c>
      <c r="L63" s="181"/>
      <c r="M63" s="181"/>
      <c r="N63" s="181">
        <f>'将来負担比率（分子）の構造'!M$44</f>
        <v>265</v>
      </c>
      <c r="O63" s="181"/>
      <c r="P63" s="181"/>
    </row>
    <row r="64" spans="1:16" x14ac:dyDescent="0.15">
      <c r="A64" s="181" t="s">
        <v>33</v>
      </c>
      <c r="B64" s="181">
        <f>'将来負担比率（分子）の構造'!I$43</f>
        <v>9174</v>
      </c>
      <c r="C64" s="181"/>
      <c r="D64" s="181"/>
      <c r="E64" s="181">
        <f>'将来負担比率（分子）の構造'!J$43</f>
        <v>8896</v>
      </c>
      <c r="F64" s="181"/>
      <c r="G64" s="181"/>
      <c r="H64" s="181">
        <f>'将来負担比率（分子）の構造'!K$43</f>
        <v>8702</v>
      </c>
      <c r="I64" s="181"/>
      <c r="J64" s="181"/>
      <c r="K64" s="181">
        <f>'将来負担比率（分子）の構造'!L$43</f>
        <v>7865</v>
      </c>
      <c r="L64" s="181"/>
      <c r="M64" s="181"/>
      <c r="N64" s="181">
        <f>'将来負担比率（分子）の構造'!M$43</f>
        <v>7330</v>
      </c>
      <c r="O64" s="181"/>
      <c r="P64" s="181"/>
    </row>
    <row r="65" spans="1:16" x14ac:dyDescent="0.15">
      <c r="A65" s="181" t="s">
        <v>32</v>
      </c>
      <c r="B65" s="181">
        <f>'将来負担比率（分子）の構造'!I$42</f>
        <v>270</v>
      </c>
      <c r="C65" s="181"/>
      <c r="D65" s="181"/>
      <c r="E65" s="181">
        <f>'将来負担比率（分子）の構造'!J$42</f>
        <v>15</v>
      </c>
      <c r="F65" s="181"/>
      <c r="G65" s="181"/>
      <c r="H65" s="181">
        <f>'将来負担比率（分子）の構造'!K$42</f>
        <v>11</v>
      </c>
      <c r="I65" s="181"/>
      <c r="J65" s="181"/>
      <c r="K65" s="181">
        <f>'将来負担比率（分子）の構造'!L$42</f>
        <v>8</v>
      </c>
      <c r="L65" s="181"/>
      <c r="M65" s="181"/>
      <c r="N65" s="181">
        <f>'将来負担比率（分子）の構造'!M$42</f>
        <v>6</v>
      </c>
      <c r="O65" s="181"/>
      <c r="P65" s="181"/>
    </row>
    <row r="66" spans="1:16" x14ac:dyDescent="0.15">
      <c r="A66" s="181" t="s">
        <v>31</v>
      </c>
      <c r="B66" s="181">
        <f>'将来負担比率（分子）の構造'!I$41</f>
        <v>6995</v>
      </c>
      <c r="C66" s="181"/>
      <c r="D66" s="181"/>
      <c r="E66" s="181">
        <f>'将来負担比率（分子）の構造'!J$41</f>
        <v>7518</v>
      </c>
      <c r="F66" s="181"/>
      <c r="G66" s="181"/>
      <c r="H66" s="181">
        <f>'将来負担比率（分子）の構造'!K$41</f>
        <v>7406</v>
      </c>
      <c r="I66" s="181"/>
      <c r="J66" s="181"/>
      <c r="K66" s="181">
        <f>'将来負担比率（分子）の構造'!L$41</f>
        <v>7126</v>
      </c>
      <c r="L66" s="181"/>
      <c r="M66" s="181"/>
      <c r="N66" s="181">
        <f>'将来負担比率（分子）の構造'!M$41</f>
        <v>7366</v>
      </c>
      <c r="O66" s="181"/>
      <c r="P66" s="181"/>
    </row>
    <row r="67" spans="1:16" x14ac:dyDescent="0.15">
      <c r="A67" s="181" t="s">
        <v>75</v>
      </c>
      <c r="B67" s="181" t="e">
        <f>NA()</f>
        <v>#N/A</v>
      </c>
      <c r="C67" s="181">
        <f>IF(ISNUMBER('将来負担比率（分子）の構造'!I$53), IF('将来負担比率（分子）の構造'!I$53 &lt; 0, 0, '将来負担比率（分子）の構造'!I$53), NA())</f>
        <v>3718</v>
      </c>
      <c r="D67" s="181" t="e">
        <f>NA()</f>
        <v>#N/A</v>
      </c>
      <c r="E67" s="181" t="e">
        <f>NA()</f>
        <v>#N/A</v>
      </c>
      <c r="F67" s="181">
        <f>IF(ISNUMBER('将来負担比率（分子）の構造'!J$53), IF('将来負担比率（分子）の構造'!J$53 &lt; 0, 0, '将来負担比率（分子）の構造'!J$53), NA())</f>
        <v>4150</v>
      </c>
      <c r="G67" s="181" t="e">
        <f>NA()</f>
        <v>#N/A</v>
      </c>
      <c r="H67" s="181" t="e">
        <f>NA()</f>
        <v>#N/A</v>
      </c>
      <c r="I67" s="181">
        <f>IF(ISNUMBER('将来負担比率（分子）の構造'!K$53), IF('将来負担比率（分子）の構造'!K$53 &lt; 0, 0, '将来負担比率（分子）の構造'!K$53), NA())</f>
        <v>3943</v>
      </c>
      <c r="J67" s="181" t="e">
        <f>NA()</f>
        <v>#N/A</v>
      </c>
      <c r="K67" s="181" t="e">
        <f>NA()</f>
        <v>#N/A</v>
      </c>
      <c r="L67" s="181">
        <f>IF(ISNUMBER('将来負担比率（分子）の構造'!L$53), IF('将来負担比率（分子）の構造'!L$53 &lt; 0, 0, '将来負担比率（分子）の構造'!L$53), NA())</f>
        <v>3305</v>
      </c>
      <c r="M67" s="181" t="e">
        <f>NA()</f>
        <v>#N/A</v>
      </c>
      <c r="N67" s="181" t="e">
        <f>NA()</f>
        <v>#N/A</v>
      </c>
      <c r="O67" s="181">
        <f>IF(ISNUMBER('将来負担比率（分子）の構造'!M$53), IF('将来負担比率（分子）の構造'!M$53 &lt; 0, 0, '将来負担比率（分子）の構造'!M$53), NA())</f>
        <v>3455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1552</v>
      </c>
      <c r="C72" s="185">
        <f>基金残高に係る経年分析!G55</f>
        <v>1634</v>
      </c>
      <c r="D72" s="185">
        <f>基金残高に係る経年分析!H55</f>
        <v>1459</v>
      </c>
    </row>
    <row r="73" spans="1:16" x14ac:dyDescent="0.15">
      <c r="A73" s="184" t="s">
        <v>78</v>
      </c>
      <c r="B73" s="185">
        <f>基金残高に係る経年分析!F56</f>
        <v>44</v>
      </c>
      <c r="C73" s="185">
        <f>基金残高に係る経年分析!G56</f>
        <v>44</v>
      </c>
      <c r="D73" s="185">
        <f>基金残高に係る経年分析!H56</f>
        <v>44</v>
      </c>
    </row>
    <row r="74" spans="1:16" x14ac:dyDescent="0.15">
      <c r="A74" s="184" t="s">
        <v>79</v>
      </c>
      <c r="B74" s="185">
        <f>基金残高に係る経年分析!F57</f>
        <v>1461</v>
      </c>
      <c r="C74" s="185">
        <f>基金残高に係る経年分析!G57</f>
        <v>1545</v>
      </c>
      <c r="D74" s="185">
        <f>基金残高に係る経年分析!H57</f>
        <v>1615</v>
      </c>
    </row>
  </sheetData>
  <sheetProtection algorithmName="SHA-512" hashValue="FSA8zjC8+BktpsgWVPoSC48oyUyGnloe3O70IuSkRm05135/GZm0e12e1keVKxZ3XPIqh4hSl9dSBYZb5/ic4g==" saltValue="q0ApI2KgqKctbHahHntw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1420950</v>
      </c>
      <c r="S5" s="675"/>
      <c r="T5" s="675"/>
      <c r="U5" s="675"/>
      <c r="V5" s="675"/>
      <c r="W5" s="675"/>
      <c r="X5" s="675"/>
      <c r="Y5" s="676"/>
      <c r="Z5" s="677">
        <v>11.9</v>
      </c>
      <c r="AA5" s="677"/>
      <c r="AB5" s="677"/>
      <c r="AC5" s="677"/>
      <c r="AD5" s="678">
        <v>1420950</v>
      </c>
      <c r="AE5" s="678"/>
      <c r="AF5" s="678"/>
      <c r="AG5" s="678"/>
      <c r="AH5" s="678"/>
      <c r="AI5" s="678"/>
      <c r="AJ5" s="678"/>
      <c r="AK5" s="678"/>
      <c r="AL5" s="679">
        <v>26.6</v>
      </c>
      <c r="AM5" s="680"/>
      <c r="AN5" s="680"/>
      <c r="AO5" s="681"/>
      <c r="AP5" s="671" t="s">
        <v>223</v>
      </c>
      <c r="AQ5" s="672"/>
      <c r="AR5" s="672"/>
      <c r="AS5" s="672"/>
      <c r="AT5" s="672"/>
      <c r="AU5" s="672"/>
      <c r="AV5" s="672"/>
      <c r="AW5" s="672"/>
      <c r="AX5" s="672"/>
      <c r="AY5" s="672"/>
      <c r="AZ5" s="672"/>
      <c r="BA5" s="672"/>
      <c r="BB5" s="672"/>
      <c r="BC5" s="672"/>
      <c r="BD5" s="672"/>
      <c r="BE5" s="672"/>
      <c r="BF5" s="673"/>
      <c r="BG5" s="685">
        <v>1420950</v>
      </c>
      <c r="BH5" s="686"/>
      <c r="BI5" s="686"/>
      <c r="BJ5" s="686"/>
      <c r="BK5" s="686"/>
      <c r="BL5" s="686"/>
      <c r="BM5" s="686"/>
      <c r="BN5" s="687"/>
      <c r="BO5" s="688">
        <v>100</v>
      </c>
      <c r="BP5" s="688"/>
      <c r="BQ5" s="688"/>
      <c r="BR5" s="688"/>
      <c r="BS5" s="689">
        <v>7607</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89865</v>
      </c>
      <c r="S6" s="686"/>
      <c r="T6" s="686"/>
      <c r="U6" s="686"/>
      <c r="V6" s="686"/>
      <c r="W6" s="686"/>
      <c r="X6" s="686"/>
      <c r="Y6" s="687"/>
      <c r="Z6" s="688">
        <v>0.8</v>
      </c>
      <c r="AA6" s="688"/>
      <c r="AB6" s="688"/>
      <c r="AC6" s="688"/>
      <c r="AD6" s="689">
        <v>89865</v>
      </c>
      <c r="AE6" s="689"/>
      <c r="AF6" s="689"/>
      <c r="AG6" s="689"/>
      <c r="AH6" s="689"/>
      <c r="AI6" s="689"/>
      <c r="AJ6" s="689"/>
      <c r="AK6" s="689"/>
      <c r="AL6" s="690">
        <v>1.7</v>
      </c>
      <c r="AM6" s="691"/>
      <c r="AN6" s="691"/>
      <c r="AO6" s="692"/>
      <c r="AP6" s="682" t="s">
        <v>228</v>
      </c>
      <c r="AQ6" s="683"/>
      <c r="AR6" s="683"/>
      <c r="AS6" s="683"/>
      <c r="AT6" s="683"/>
      <c r="AU6" s="683"/>
      <c r="AV6" s="683"/>
      <c r="AW6" s="683"/>
      <c r="AX6" s="683"/>
      <c r="AY6" s="683"/>
      <c r="AZ6" s="683"/>
      <c r="BA6" s="683"/>
      <c r="BB6" s="683"/>
      <c r="BC6" s="683"/>
      <c r="BD6" s="683"/>
      <c r="BE6" s="683"/>
      <c r="BF6" s="684"/>
      <c r="BG6" s="685">
        <v>1420950</v>
      </c>
      <c r="BH6" s="686"/>
      <c r="BI6" s="686"/>
      <c r="BJ6" s="686"/>
      <c r="BK6" s="686"/>
      <c r="BL6" s="686"/>
      <c r="BM6" s="686"/>
      <c r="BN6" s="687"/>
      <c r="BO6" s="688">
        <v>100</v>
      </c>
      <c r="BP6" s="688"/>
      <c r="BQ6" s="688"/>
      <c r="BR6" s="688"/>
      <c r="BS6" s="689">
        <v>7607</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97785</v>
      </c>
      <c r="CS6" s="686"/>
      <c r="CT6" s="686"/>
      <c r="CU6" s="686"/>
      <c r="CV6" s="686"/>
      <c r="CW6" s="686"/>
      <c r="CX6" s="686"/>
      <c r="CY6" s="687"/>
      <c r="CZ6" s="679">
        <v>0.8</v>
      </c>
      <c r="DA6" s="680"/>
      <c r="DB6" s="680"/>
      <c r="DC6" s="699"/>
      <c r="DD6" s="694" t="s">
        <v>125</v>
      </c>
      <c r="DE6" s="686"/>
      <c r="DF6" s="686"/>
      <c r="DG6" s="686"/>
      <c r="DH6" s="686"/>
      <c r="DI6" s="686"/>
      <c r="DJ6" s="686"/>
      <c r="DK6" s="686"/>
      <c r="DL6" s="686"/>
      <c r="DM6" s="686"/>
      <c r="DN6" s="686"/>
      <c r="DO6" s="686"/>
      <c r="DP6" s="687"/>
      <c r="DQ6" s="694">
        <v>97785</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1695</v>
      </c>
      <c r="S7" s="686"/>
      <c r="T7" s="686"/>
      <c r="U7" s="686"/>
      <c r="V7" s="686"/>
      <c r="W7" s="686"/>
      <c r="X7" s="686"/>
      <c r="Y7" s="687"/>
      <c r="Z7" s="688">
        <v>0</v>
      </c>
      <c r="AA7" s="688"/>
      <c r="AB7" s="688"/>
      <c r="AC7" s="688"/>
      <c r="AD7" s="689">
        <v>1695</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599830</v>
      </c>
      <c r="BH7" s="686"/>
      <c r="BI7" s="686"/>
      <c r="BJ7" s="686"/>
      <c r="BK7" s="686"/>
      <c r="BL7" s="686"/>
      <c r="BM7" s="686"/>
      <c r="BN7" s="687"/>
      <c r="BO7" s="688">
        <v>42.2</v>
      </c>
      <c r="BP7" s="688"/>
      <c r="BQ7" s="688"/>
      <c r="BR7" s="688"/>
      <c r="BS7" s="689">
        <v>7607</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3709695</v>
      </c>
      <c r="CS7" s="686"/>
      <c r="CT7" s="686"/>
      <c r="CU7" s="686"/>
      <c r="CV7" s="686"/>
      <c r="CW7" s="686"/>
      <c r="CX7" s="686"/>
      <c r="CY7" s="687"/>
      <c r="CZ7" s="688">
        <v>32.1</v>
      </c>
      <c r="DA7" s="688"/>
      <c r="DB7" s="688"/>
      <c r="DC7" s="688"/>
      <c r="DD7" s="694">
        <v>186258</v>
      </c>
      <c r="DE7" s="686"/>
      <c r="DF7" s="686"/>
      <c r="DG7" s="686"/>
      <c r="DH7" s="686"/>
      <c r="DI7" s="686"/>
      <c r="DJ7" s="686"/>
      <c r="DK7" s="686"/>
      <c r="DL7" s="686"/>
      <c r="DM7" s="686"/>
      <c r="DN7" s="686"/>
      <c r="DO7" s="686"/>
      <c r="DP7" s="687"/>
      <c r="DQ7" s="694">
        <v>831635</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5526</v>
      </c>
      <c r="S8" s="686"/>
      <c r="T8" s="686"/>
      <c r="U8" s="686"/>
      <c r="V8" s="686"/>
      <c r="W8" s="686"/>
      <c r="X8" s="686"/>
      <c r="Y8" s="687"/>
      <c r="Z8" s="688">
        <v>0</v>
      </c>
      <c r="AA8" s="688"/>
      <c r="AB8" s="688"/>
      <c r="AC8" s="688"/>
      <c r="AD8" s="689">
        <v>5526</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26542</v>
      </c>
      <c r="BH8" s="686"/>
      <c r="BI8" s="686"/>
      <c r="BJ8" s="686"/>
      <c r="BK8" s="686"/>
      <c r="BL8" s="686"/>
      <c r="BM8" s="686"/>
      <c r="BN8" s="687"/>
      <c r="BO8" s="688">
        <v>1.9</v>
      </c>
      <c r="BP8" s="688"/>
      <c r="BQ8" s="688"/>
      <c r="BR8" s="688"/>
      <c r="BS8" s="694" t="s">
        <v>125</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2837264</v>
      </c>
      <c r="CS8" s="686"/>
      <c r="CT8" s="686"/>
      <c r="CU8" s="686"/>
      <c r="CV8" s="686"/>
      <c r="CW8" s="686"/>
      <c r="CX8" s="686"/>
      <c r="CY8" s="687"/>
      <c r="CZ8" s="688">
        <v>24.5</v>
      </c>
      <c r="DA8" s="688"/>
      <c r="DB8" s="688"/>
      <c r="DC8" s="688"/>
      <c r="DD8" s="694">
        <v>10691</v>
      </c>
      <c r="DE8" s="686"/>
      <c r="DF8" s="686"/>
      <c r="DG8" s="686"/>
      <c r="DH8" s="686"/>
      <c r="DI8" s="686"/>
      <c r="DJ8" s="686"/>
      <c r="DK8" s="686"/>
      <c r="DL8" s="686"/>
      <c r="DM8" s="686"/>
      <c r="DN8" s="686"/>
      <c r="DO8" s="686"/>
      <c r="DP8" s="687"/>
      <c r="DQ8" s="694">
        <v>1538491</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6090</v>
      </c>
      <c r="S9" s="686"/>
      <c r="T9" s="686"/>
      <c r="U9" s="686"/>
      <c r="V9" s="686"/>
      <c r="W9" s="686"/>
      <c r="X9" s="686"/>
      <c r="Y9" s="687"/>
      <c r="Z9" s="688">
        <v>0.1</v>
      </c>
      <c r="AA9" s="688"/>
      <c r="AB9" s="688"/>
      <c r="AC9" s="688"/>
      <c r="AD9" s="689">
        <v>6090</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508657</v>
      </c>
      <c r="BH9" s="686"/>
      <c r="BI9" s="686"/>
      <c r="BJ9" s="686"/>
      <c r="BK9" s="686"/>
      <c r="BL9" s="686"/>
      <c r="BM9" s="686"/>
      <c r="BN9" s="687"/>
      <c r="BO9" s="688">
        <v>35.799999999999997</v>
      </c>
      <c r="BP9" s="688"/>
      <c r="BQ9" s="688"/>
      <c r="BR9" s="688"/>
      <c r="BS9" s="694" t="s">
        <v>125</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419320</v>
      </c>
      <c r="CS9" s="686"/>
      <c r="CT9" s="686"/>
      <c r="CU9" s="686"/>
      <c r="CV9" s="686"/>
      <c r="CW9" s="686"/>
      <c r="CX9" s="686"/>
      <c r="CY9" s="687"/>
      <c r="CZ9" s="688">
        <v>3.6</v>
      </c>
      <c r="DA9" s="688"/>
      <c r="DB9" s="688"/>
      <c r="DC9" s="688"/>
      <c r="DD9" s="694">
        <v>20600</v>
      </c>
      <c r="DE9" s="686"/>
      <c r="DF9" s="686"/>
      <c r="DG9" s="686"/>
      <c r="DH9" s="686"/>
      <c r="DI9" s="686"/>
      <c r="DJ9" s="686"/>
      <c r="DK9" s="686"/>
      <c r="DL9" s="686"/>
      <c r="DM9" s="686"/>
      <c r="DN9" s="686"/>
      <c r="DO9" s="686"/>
      <c r="DP9" s="687"/>
      <c r="DQ9" s="694">
        <v>299186</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240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29546</v>
      </c>
      <c r="BH10" s="686"/>
      <c r="BI10" s="686"/>
      <c r="BJ10" s="686"/>
      <c r="BK10" s="686"/>
      <c r="BL10" s="686"/>
      <c r="BM10" s="686"/>
      <c r="BN10" s="687"/>
      <c r="BO10" s="688">
        <v>2.1</v>
      </c>
      <c r="BP10" s="688"/>
      <c r="BQ10" s="688"/>
      <c r="BR10" s="688"/>
      <c r="BS10" s="694" t="s">
        <v>125</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240</v>
      </c>
      <c r="CS10" s="686"/>
      <c r="CT10" s="686"/>
      <c r="CU10" s="686"/>
      <c r="CV10" s="686"/>
      <c r="CW10" s="686"/>
      <c r="CX10" s="686"/>
      <c r="CY10" s="687"/>
      <c r="CZ10" s="688" t="s">
        <v>240</v>
      </c>
      <c r="DA10" s="688"/>
      <c r="DB10" s="688"/>
      <c r="DC10" s="688"/>
      <c r="DD10" s="694" t="s">
        <v>125</v>
      </c>
      <c r="DE10" s="686"/>
      <c r="DF10" s="686"/>
      <c r="DG10" s="686"/>
      <c r="DH10" s="686"/>
      <c r="DI10" s="686"/>
      <c r="DJ10" s="686"/>
      <c r="DK10" s="686"/>
      <c r="DL10" s="686"/>
      <c r="DM10" s="686"/>
      <c r="DN10" s="686"/>
      <c r="DO10" s="686"/>
      <c r="DP10" s="687"/>
      <c r="DQ10" s="694" t="s">
        <v>240</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292456</v>
      </c>
      <c r="S11" s="686"/>
      <c r="T11" s="686"/>
      <c r="U11" s="686"/>
      <c r="V11" s="686"/>
      <c r="W11" s="686"/>
      <c r="X11" s="686"/>
      <c r="Y11" s="687"/>
      <c r="Z11" s="690">
        <v>2.5</v>
      </c>
      <c r="AA11" s="691"/>
      <c r="AB11" s="691"/>
      <c r="AC11" s="703"/>
      <c r="AD11" s="694">
        <v>292456</v>
      </c>
      <c r="AE11" s="686"/>
      <c r="AF11" s="686"/>
      <c r="AG11" s="686"/>
      <c r="AH11" s="686"/>
      <c r="AI11" s="686"/>
      <c r="AJ11" s="686"/>
      <c r="AK11" s="687"/>
      <c r="AL11" s="690">
        <v>5.5</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35085</v>
      </c>
      <c r="BH11" s="686"/>
      <c r="BI11" s="686"/>
      <c r="BJ11" s="686"/>
      <c r="BK11" s="686"/>
      <c r="BL11" s="686"/>
      <c r="BM11" s="686"/>
      <c r="BN11" s="687"/>
      <c r="BO11" s="688">
        <v>2.5</v>
      </c>
      <c r="BP11" s="688"/>
      <c r="BQ11" s="688"/>
      <c r="BR11" s="688"/>
      <c r="BS11" s="694">
        <v>7607</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565048</v>
      </c>
      <c r="CS11" s="686"/>
      <c r="CT11" s="686"/>
      <c r="CU11" s="686"/>
      <c r="CV11" s="686"/>
      <c r="CW11" s="686"/>
      <c r="CX11" s="686"/>
      <c r="CY11" s="687"/>
      <c r="CZ11" s="688">
        <v>4.9000000000000004</v>
      </c>
      <c r="DA11" s="688"/>
      <c r="DB11" s="688"/>
      <c r="DC11" s="688"/>
      <c r="DD11" s="694">
        <v>2813</v>
      </c>
      <c r="DE11" s="686"/>
      <c r="DF11" s="686"/>
      <c r="DG11" s="686"/>
      <c r="DH11" s="686"/>
      <c r="DI11" s="686"/>
      <c r="DJ11" s="686"/>
      <c r="DK11" s="686"/>
      <c r="DL11" s="686"/>
      <c r="DM11" s="686"/>
      <c r="DN11" s="686"/>
      <c r="DO11" s="686"/>
      <c r="DP11" s="687"/>
      <c r="DQ11" s="694">
        <v>233834</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240</v>
      </c>
      <c r="AA12" s="688"/>
      <c r="AB12" s="688"/>
      <c r="AC12" s="688"/>
      <c r="AD12" s="689" t="s">
        <v>240</v>
      </c>
      <c r="AE12" s="689"/>
      <c r="AF12" s="689"/>
      <c r="AG12" s="689"/>
      <c r="AH12" s="689"/>
      <c r="AI12" s="689"/>
      <c r="AJ12" s="689"/>
      <c r="AK12" s="689"/>
      <c r="AL12" s="690" t="s">
        <v>125</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669219</v>
      </c>
      <c r="BH12" s="686"/>
      <c r="BI12" s="686"/>
      <c r="BJ12" s="686"/>
      <c r="BK12" s="686"/>
      <c r="BL12" s="686"/>
      <c r="BM12" s="686"/>
      <c r="BN12" s="687"/>
      <c r="BO12" s="688">
        <v>47.1</v>
      </c>
      <c r="BP12" s="688"/>
      <c r="BQ12" s="688"/>
      <c r="BR12" s="688"/>
      <c r="BS12" s="694" t="s">
        <v>125</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300728</v>
      </c>
      <c r="CS12" s="686"/>
      <c r="CT12" s="686"/>
      <c r="CU12" s="686"/>
      <c r="CV12" s="686"/>
      <c r="CW12" s="686"/>
      <c r="CX12" s="686"/>
      <c r="CY12" s="687"/>
      <c r="CZ12" s="688">
        <v>2.6</v>
      </c>
      <c r="DA12" s="688"/>
      <c r="DB12" s="688"/>
      <c r="DC12" s="688"/>
      <c r="DD12" s="694">
        <v>27148</v>
      </c>
      <c r="DE12" s="686"/>
      <c r="DF12" s="686"/>
      <c r="DG12" s="686"/>
      <c r="DH12" s="686"/>
      <c r="DI12" s="686"/>
      <c r="DJ12" s="686"/>
      <c r="DK12" s="686"/>
      <c r="DL12" s="686"/>
      <c r="DM12" s="686"/>
      <c r="DN12" s="686"/>
      <c r="DO12" s="686"/>
      <c r="DP12" s="687"/>
      <c r="DQ12" s="694">
        <v>144650</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240</v>
      </c>
      <c r="AA13" s="688"/>
      <c r="AB13" s="688"/>
      <c r="AC13" s="688"/>
      <c r="AD13" s="689" t="s">
        <v>125</v>
      </c>
      <c r="AE13" s="689"/>
      <c r="AF13" s="689"/>
      <c r="AG13" s="689"/>
      <c r="AH13" s="689"/>
      <c r="AI13" s="689"/>
      <c r="AJ13" s="689"/>
      <c r="AK13" s="689"/>
      <c r="AL13" s="690" t="s">
        <v>125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668854</v>
      </c>
      <c r="BH13" s="686"/>
      <c r="BI13" s="686"/>
      <c r="BJ13" s="686"/>
      <c r="BK13" s="686"/>
      <c r="BL13" s="686"/>
      <c r="BM13" s="686"/>
      <c r="BN13" s="687"/>
      <c r="BO13" s="688">
        <v>47.1</v>
      </c>
      <c r="BP13" s="688"/>
      <c r="BQ13" s="688"/>
      <c r="BR13" s="688"/>
      <c r="BS13" s="694" t="s">
        <v>125</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1628892</v>
      </c>
      <c r="CS13" s="686"/>
      <c r="CT13" s="686"/>
      <c r="CU13" s="686"/>
      <c r="CV13" s="686"/>
      <c r="CW13" s="686"/>
      <c r="CX13" s="686"/>
      <c r="CY13" s="687"/>
      <c r="CZ13" s="688">
        <v>14.1</v>
      </c>
      <c r="DA13" s="688"/>
      <c r="DB13" s="688"/>
      <c r="DC13" s="688"/>
      <c r="DD13" s="694">
        <v>584564</v>
      </c>
      <c r="DE13" s="686"/>
      <c r="DF13" s="686"/>
      <c r="DG13" s="686"/>
      <c r="DH13" s="686"/>
      <c r="DI13" s="686"/>
      <c r="DJ13" s="686"/>
      <c r="DK13" s="686"/>
      <c r="DL13" s="686"/>
      <c r="DM13" s="686"/>
      <c r="DN13" s="686"/>
      <c r="DO13" s="686"/>
      <c r="DP13" s="687"/>
      <c r="DQ13" s="694">
        <v>1022020</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240</v>
      </c>
      <c r="AA14" s="688"/>
      <c r="AB14" s="688"/>
      <c r="AC14" s="688"/>
      <c r="AD14" s="689" t="s">
        <v>125</v>
      </c>
      <c r="AE14" s="689"/>
      <c r="AF14" s="689"/>
      <c r="AG14" s="689"/>
      <c r="AH14" s="689"/>
      <c r="AI14" s="689"/>
      <c r="AJ14" s="689"/>
      <c r="AK14" s="689"/>
      <c r="AL14" s="690" t="s">
        <v>125</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66922</v>
      </c>
      <c r="BH14" s="686"/>
      <c r="BI14" s="686"/>
      <c r="BJ14" s="686"/>
      <c r="BK14" s="686"/>
      <c r="BL14" s="686"/>
      <c r="BM14" s="686"/>
      <c r="BN14" s="687"/>
      <c r="BO14" s="688">
        <v>4.7</v>
      </c>
      <c r="BP14" s="688"/>
      <c r="BQ14" s="688"/>
      <c r="BR14" s="688"/>
      <c r="BS14" s="694" t="s">
        <v>125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267026</v>
      </c>
      <c r="CS14" s="686"/>
      <c r="CT14" s="686"/>
      <c r="CU14" s="686"/>
      <c r="CV14" s="686"/>
      <c r="CW14" s="686"/>
      <c r="CX14" s="686"/>
      <c r="CY14" s="687"/>
      <c r="CZ14" s="688">
        <v>2.2999999999999998</v>
      </c>
      <c r="DA14" s="688"/>
      <c r="DB14" s="688"/>
      <c r="DC14" s="688"/>
      <c r="DD14" s="694">
        <v>7536</v>
      </c>
      <c r="DE14" s="686"/>
      <c r="DF14" s="686"/>
      <c r="DG14" s="686"/>
      <c r="DH14" s="686"/>
      <c r="DI14" s="686"/>
      <c r="DJ14" s="686"/>
      <c r="DK14" s="686"/>
      <c r="DL14" s="686"/>
      <c r="DM14" s="686"/>
      <c r="DN14" s="686"/>
      <c r="DO14" s="686"/>
      <c r="DP14" s="687"/>
      <c r="DQ14" s="694">
        <v>234776</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240</v>
      </c>
      <c r="S15" s="686"/>
      <c r="T15" s="686"/>
      <c r="U15" s="686"/>
      <c r="V15" s="686"/>
      <c r="W15" s="686"/>
      <c r="X15" s="686"/>
      <c r="Y15" s="687"/>
      <c r="Z15" s="688" t="s">
        <v>240</v>
      </c>
      <c r="AA15" s="688"/>
      <c r="AB15" s="688"/>
      <c r="AC15" s="688"/>
      <c r="AD15" s="689" t="s">
        <v>125</v>
      </c>
      <c r="AE15" s="689"/>
      <c r="AF15" s="689"/>
      <c r="AG15" s="689"/>
      <c r="AH15" s="689"/>
      <c r="AI15" s="689"/>
      <c r="AJ15" s="689"/>
      <c r="AK15" s="689"/>
      <c r="AL15" s="690" t="s">
        <v>240</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84979</v>
      </c>
      <c r="BH15" s="686"/>
      <c r="BI15" s="686"/>
      <c r="BJ15" s="686"/>
      <c r="BK15" s="686"/>
      <c r="BL15" s="686"/>
      <c r="BM15" s="686"/>
      <c r="BN15" s="687"/>
      <c r="BO15" s="688">
        <v>6</v>
      </c>
      <c r="BP15" s="688"/>
      <c r="BQ15" s="688"/>
      <c r="BR15" s="688"/>
      <c r="BS15" s="694" t="s">
        <v>240</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940208</v>
      </c>
      <c r="CS15" s="686"/>
      <c r="CT15" s="686"/>
      <c r="CU15" s="686"/>
      <c r="CV15" s="686"/>
      <c r="CW15" s="686"/>
      <c r="CX15" s="686"/>
      <c r="CY15" s="687"/>
      <c r="CZ15" s="688">
        <v>8.1</v>
      </c>
      <c r="DA15" s="688"/>
      <c r="DB15" s="688"/>
      <c r="DC15" s="688"/>
      <c r="DD15" s="694">
        <v>144004</v>
      </c>
      <c r="DE15" s="686"/>
      <c r="DF15" s="686"/>
      <c r="DG15" s="686"/>
      <c r="DH15" s="686"/>
      <c r="DI15" s="686"/>
      <c r="DJ15" s="686"/>
      <c r="DK15" s="686"/>
      <c r="DL15" s="686"/>
      <c r="DM15" s="686"/>
      <c r="DN15" s="686"/>
      <c r="DO15" s="686"/>
      <c r="DP15" s="687"/>
      <c r="DQ15" s="694">
        <v>587609</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6850</v>
      </c>
      <c r="S16" s="686"/>
      <c r="T16" s="686"/>
      <c r="U16" s="686"/>
      <c r="V16" s="686"/>
      <c r="W16" s="686"/>
      <c r="X16" s="686"/>
      <c r="Y16" s="687"/>
      <c r="Z16" s="688">
        <v>0.1</v>
      </c>
      <c r="AA16" s="688"/>
      <c r="AB16" s="688"/>
      <c r="AC16" s="688"/>
      <c r="AD16" s="689">
        <v>6850</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125</v>
      </c>
      <c r="BP16" s="688"/>
      <c r="BQ16" s="688"/>
      <c r="BR16" s="688"/>
      <c r="BS16" s="694" t="s">
        <v>125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125</v>
      </c>
      <c r="CS16" s="686"/>
      <c r="CT16" s="686"/>
      <c r="CU16" s="686"/>
      <c r="CV16" s="686"/>
      <c r="CW16" s="686"/>
      <c r="CX16" s="686"/>
      <c r="CY16" s="687"/>
      <c r="CZ16" s="688" t="s">
        <v>125</v>
      </c>
      <c r="DA16" s="688"/>
      <c r="DB16" s="688"/>
      <c r="DC16" s="688"/>
      <c r="DD16" s="694" t="s">
        <v>125</v>
      </c>
      <c r="DE16" s="686"/>
      <c r="DF16" s="686"/>
      <c r="DG16" s="686"/>
      <c r="DH16" s="686"/>
      <c r="DI16" s="686"/>
      <c r="DJ16" s="686"/>
      <c r="DK16" s="686"/>
      <c r="DL16" s="686"/>
      <c r="DM16" s="686"/>
      <c r="DN16" s="686"/>
      <c r="DO16" s="686"/>
      <c r="DP16" s="687"/>
      <c r="DQ16" s="694" t="s">
        <v>125</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4171</v>
      </c>
      <c r="S17" s="686"/>
      <c r="T17" s="686"/>
      <c r="U17" s="686"/>
      <c r="V17" s="686"/>
      <c r="W17" s="686"/>
      <c r="X17" s="686"/>
      <c r="Y17" s="687"/>
      <c r="Z17" s="688">
        <v>0</v>
      </c>
      <c r="AA17" s="688"/>
      <c r="AB17" s="688"/>
      <c r="AC17" s="688"/>
      <c r="AD17" s="689">
        <v>4171</v>
      </c>
      <c r="AE17" s="689"/>
      <c r="AF17" s="689"/>
      <c r="AG17" s="689"/>
      <c r="AH17" s="689"/>
      <c r="AI17" s="689"/>
      <c r="AJ17" s="689"/>
      <c r="AK17" s="689"/>
      <c r="AL17" s="690">
        <v>0.1</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240</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795072</v>
      </c>
      <c r="CS17" s="686"/>
      <c r="CT17" s="686"/>
      <c r="CU17" s="686"/>
      <c r="CV17" s="686"/>
      <c r="CW17" s="686"/>
      <c r="CX17" s="686"/>
      <c r="CY17" s="687"/>
      <c r="CZ17" s="688">
        <v>6.9</v>
      </c>
      <c r="DA17" s="688"/>
      <c r="DB17" s="688"/>
      <c r="DC17" s="688"/>
      <c r="DD17" s="694" t="s">
        <v>240</v>
      </c>
      <c r="DE17" s="686"/>
      <c r="DF17" s="686"/>
      <c r="DG17" s="686"/>
      <c r="DH17" s="686"/>
      <c r="DI17" s="686"/>
      <c r="DJ17" s="686"/>
      <c r="DK17" s="686"/>
      <c r="DL17" s="686"/>
      <c r="DM17" s="686"/>
      <c r="DN17" s="686"/>
      <c r="DO17" s="686"/>
      <c r="DP17" s="687"/>
      <c r="DQ17" s="694">
        <v>791944</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12720</v>
      </c>
      <c r="S18" s="686"/>
      <c r="T18" s="686"/>
      <c r="U18" s="686"/>
      <c r="V18" s="686"/>
      <c r="W18" s="686"/>
      <c r="X18" s="686"/>
      <c r="Y18" s="687"/>
      <c r="Z18" s="688">
        <v>0.1</v>
      </c>
      <c r="AA18" s="688"/>
      <c r="AB18" s="688"/>
      <c r="AC18" s="688"/>
      <c r="AD18" s="689">
        <v>12720</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240</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8270</v>
      </c>
      <c r="S19" s="686"/>
      <c r="T19" s="686"/>
      <c r="U19" s="686"/>
      <c r="V19" s="686"/>
      <c r="W19" s="686"/>
      <c r="X19" s="686"/>
      <c r="Y19" s="687"/>
      <c r="Z19" s="688">
        <v>0.1</v>
      </c>
      <c r="AA19" s="688"/>
      <c r="AB19" s="688"/>
      <c r="AC19" s="688"/>
      <c r="AD19" s="689">
        <v>8270</v>
      </c>
      <c r="AE19" s="689"/>
      <c r="AF19" s="689"/>
      <c r="AG19" s="689"/>
      <c r="AH19" s="689"/>
      <c r="AI19" s="689"/>
      <c r="AJ19" s="689"/>
      <c r="AK19" s="689"/>
      <c r="AL19" s="690">
        <v>0.2</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125</v>
      </c>
      <c r="BH19" s="686"/>
      <c r="BI19" s="686"/>
      <c r="BJ19" s="686"/>
      <c r="BK19" s="686"/>
      <c r="BL19" s="686"/>
      <c r="BM19" s="686"/>
      <c r="BN19" s="687"/>
      <c r="BO19" s="688" t="s">
        <v>125</v>
      </c>
      <c r="BP19" s="688"/>
      <c r="BQ19" s="688"/>
      <c r="BR19" s="688"/>
      <c r="BS19" s="694" t="s">
        <v>125</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240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3057</v>
      </c>
      <c r="S20" s="686"/>
      <c r="T20" s="686"/>
      <c r="U20" s="686"/>
      <c r="V20" s="686"/>
      <c r="W20" s="686"/>
      <c r="X20" s="686"/>
      <c r="Y20" s="687"/>
      <c r="Z20" s="688">
        <v>0</v>
      </c>
      <c r="AA20" s="688"/>
      <c r="AB20" s="688"/>
      <c r="AC20" s="688"/>
      <c r="AD20" s="689">
        <v>3057</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t="s">
        <v>125</v>
      </c>
      <c r="BH20" s="686"/>
      <c r="BI20" s="686"/>
      <c r="BJ20" s="686"/>
      <c r="BK20" s="686"/>
      <c r="BL20" s="686"/>
      <c r="BM20" s="686"/>
      <c r="BN20" s="687"/>
      <c r="BO20" s="688" t="s">
        <v>125</v>
      </c>
      <c r="BP20" s="688"/>
      <c r="BQ20" s="688"/>
      <c r="BR20" s="688"/>
      <c r="BS20" s="694" t="s">
        <v>240</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11561038</v>
      </c>
      <c r="CS20" s="686"/>
      <c r="CT20" s="686"/>
      <c r="CU20" s="686"/>
      <c r="CV20" s="686"/>
      <c r="CW20" s="686"/>
      <c r="CX20" s="686"/>
      <c r="CY20" s="687"/>
      <c r="CZ20" s="688">
        <v>100</v>
      </c>
      <c r="DA20" s="688"/>
      <c r="DB20" s="688"/>
      <c r="DC20" s="688"/>
      <c r="DD20" s="694">
        <v>983614</v>
      </c>
      <c r="DE20" s="686"/>
      <c r="DF20" s="686"/>
      <c r="DG20" s="686"/>
      <c r="DH20" s="686"/>
      <c r="DI20" s="686"/>
      <c r="DJ20" s="686"/>
      <c r="DK20" s="686"/>
      <c r="DL20" s="686"/>
      <c r="DM20" s="686"/>
      <c r="DN20" s="686"/>
      <c r="DO20" s="686"/>
      <c r="DP20" s="687"/>
      <c r="DQ20" s="694">
        <v>5781930</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1393</v>
      </c>
      <c r="S21" s="686"/>
      <c r="T21" s="686"/>
      <c r="U21" s="686"/>
      <c r="V21" s="686"/>
      <c r="W21" s="686"/>
      <c r="X21" s="686"/>
      <c r="Y21" s="687"/>
      <c r="Z21" s="688">
        <v>0</v>
      </c>
      <c r="AA21" s="688"/>
      <c r="AB21" s="688"/>
      <c r="AC21" s="688"/>
      <c r="AD21" s="689">
        <v>1393</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125</v>
      </c>
      <c r="BH21" s="686"/>
      <c r="BI21" s="686"/>
      <c r="BJ21" s="686"/>
      <c r="BK21" s="686"/>
      <c r="BL21" s="686"/>
      <c r="BM21" s="686"/>
      <c r="BN21" s="687"/>
      <c r="BO21" s="688" t="s">
        <v>125</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3712875</v>
      </c>
      <c r="S22" s="686"/>
      <c r="T22" s="686"/>
      <c r="U22" s="686"/>
      <c r="V22" s="686"/>
      <c r="W22" s="686"/>
      <c r="X22" s="686"/>
      <c r="Y22" s="687"/>
      <c r="Z22" s="688">
        <v>31.1</v>
      </c>
      <c r="AA22" s="688"/>
      <c r="AB22" s="688"/>
      <c r="AC22" s="688"/>
      <c r="AD22" s="689">
        <v>3483744</v>
      </c>
      <c r="AE22" s="689"/>
      <c r="AF22" s="689"/>
      <c r="AG22" s="689"/>
      <c r="AH22" s="689"/>
      <c r="AI22" s="689"/>
      <c r="AJ22" s="689"/>
      <c r="AK22" s="689"/>
      <c r="AL22" s="690">
        <v>65.2</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240</v>
      </c>
      <c r="BP22" s="688"/>
      <c r="BQ22" s="688"/>
      <c r="BR22" s="688"/>
      <c r="BS22" s="694" t="s">
        <v>240</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3483744</v>
      </c>
      <c r="S23" s="686"/>
      <c r="T23" s="686"/>
      <c r="U23" s="686"/>
      <c r="V23" s="686"/>
      <c r="W23" s="686"/>
      <c r="X23" s="686"/>
      <c r="Y23" s="687"/>
      <c r="Z23" s="688">
        <v>29.2</v>
      </c>
      <c r="AA23" s="688"/>
      <c r="AB23" s="688"/>
      <c r="AC23" s="688"/>
      <c r="AD23" s="689">
        <v>3483744</v>
      </c>
      <c r="AE23" s="689"/>
      <c r="AF23" s="689"/>
      <c r="AG23" s="689"/>
      <c r="AH23" s="689"/>
      <c r="AI23" s="689"/>
      <c r="AJ23" s="689"/>
      <c r="AK23" s="689"/>
      <c r="AL23" s="690">
        <v>65.2</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125</v>
      </c>
      <c r="BP23" s="688"/>
      <c r="BQ23" s="688"/>
      <c r="BR23" s="688"/>
      <c r="BS23" s="694" t="s">
        <v>125</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229131</v>
      </c>
      <c r="S24" s="686"/>
      <c r="T24" s="686"/>
      <c r="U24" s="686"/>
      <c r="V24" s="686"/>
      <c r="W24" s="686"/>
      <c r="X24" s="686"/>
      <c r="Y24" s="687"/>
      <c r="Z24" s="688">
        <v>1.9</v>
      </c>
      <c r="AA24" s="688"/>
      <c r="AB24" s="688"/>
      <c r="AC24" s="688"/>
      <c r="AD24" s="689" t="s">
        <v>240</v>
      </c>
      <c r="AE24" s="689"/>
      <c r="AF24" s="689"/>
      <c r="AG24" s="689"/>
      <c r="AH24" s="689"/>
      <c r="AI24" s="689"/>
      <c r="AJ24" s="689"/>
      <c r="AK24" s="689"/>
      <c r="AL24" s="690" t="s">
        <v>125</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125</v>
      </c>
      <c r="BP24" s="688"/>
      <c r="BQ24" s="688"/>
      <c r="BR24" s="688"/>
      <c r="BS24" s="694" t="s">
        <v>125</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3831790</v>
      </c>
      <c r="CS24" s="675"/>
      <c r="CT24" s="675"/>
      <c r="CU24" s="675"/>
      <c r="CV24" s="675"/>
      <c r="CW24" s="675"/>
      <c r="CX24" s="675"/>
      <c r="CY24" s="676"/>
      <c r="CZ24" s="679">
        <v>33.1</v>
      </c>
      <c r="DA24" s="680"/>
      <c r="DB24" s="680"/>
      <c r="DC24" s="699"/>
      <c r="DD24" s="724">
        <v>2731481</v>
      </c>
      <c r="DE24" s="675"/>
      <c r="DF24" s="675"/>
      <c r="DG24" s="675"/>
      <c r="DH24" s="675"/>
      <c r="DI24" s="675"/>
      <c r="DJ24" s="675"/>
      <c r="DK24" s="676"/>
      <c r="DL24" s="724">
        <v>2701233</v>
      </c>
      <c r="DM24" s="675"/>
      <c r="DN24" s="675"/>
      <c r="DO24" s="675"/>
      <c r="DP24" s="675"/>
      <c r="DQ24" s="675"/>
      <c r="DR24" s="675"/>
      <c r="DS24" s="675"/>
      <c r="DT24" s="675"/>
      <c r="DU24" s="675"/>
      <c r="DV24" s="676"/>
      <c r="DW24" s="679">
        <v>49</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125</v>
      </c>
      <c r="AA25" s="688"/>
      <c r="AB25" s="688"/>
      <c r="AC25" s="688"/>
      <c r="AD25" s="689" t="s">
        <v>240</v>
      </c>
      <c r="AE25" s="689"/>
      <c r="AF25" s="689"/>
      <c r="AG25" s="689"/>
      <c r="AH25" s="689"/>
      <c r="AI25" s="689"/>
      <c r="AJ25" s="689"/>
      <c r="AK25" s="689"/>
      <c r="AL25" s="690" t="s">
        <v>125</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125</v>
      </c>
      <c r="BH25" s="686"/>
      <c r="BI25" s="686"/>
      <c r="BJ25" s="686"/>
      <c r="BK25" s="686"/>
      <c r="BL25" s="686"/>
      <c r="BM25" s="686"/>
      <c r="BN25" s="687"/>
      <c r="BO25" s="688" t="s">
        <v>240</v>
      </c>
      <c r="BP25" s="688"/>
      <c r="BQ25" s="688"/>
      <c r="BR25" s="688"/>
      <c r="BS25" s="694" t="s">
        <v>240</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1756311</v>
      </c>
      <c r="CS25" s="721"/>
      <c r="CT25" s="721"/>
      <c r="CU25" s="721"/>
      <c r="CV25" s="721"/>
      <c r="CW25" s="721"/>
      <c r="CX25" s="721"/>
      <c r="CY25" s="722"/>
      <c r="CZ25" s="690">
        <v>15.2</v>
      </c>
      <c r="DA25" s="719"/>
      <c r="DB25" s="719"/>
      <c r="DC25" s="723"/>
      <c r="DD25" s="694">
        <v>1607250</v>
      </c>
      <c r="DE25" s="721"/>
      <c r="DF25" s="721"/>
      <c r="DG25" s="721"/>
      <c r="DH25" s="721"/>
      <c r="DI25" s="721"/>
      <c r="DJ25" s="721"/>
      <c r="DK25" s="722"/>
      <c r="DL25" s="694">
        <v>1580418</v>
      </c>
      <c r="DM25" s="721"/>
      <c r="DN25" s="721"/>
      <c r="DO25" s="721"/>
      <c r="DP25" s="721"/>
      <c r="DQ25" s="721"/>
      <c r="DR25" s="721"/>
      <c r="DS25" s="721"/>
      <c r="DT25" s="721"/>
      <c r="DU25" s="721"/>
      <c r="DV25" s="722"/>
      <c r="DW25" s="690">
        <v>28.7</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5553198</v>
      </c>
      <c r="S26" s="686"/>
      <c r="T26" s="686"/>
      <c r="U26" s="686"/>
      <c r="V26" s="686"/>
      <c r="W26" s="686"/>
      <c r="X26" s="686"/>
      <c r="Y26" s="687"/>
      <c r="Z26" s="688">
        <v>46.5</v>
      </c>
      <c r="AA26" s="688"/>
      <c r="AB26" s="688"/>
      <c r="AC26" s="688"/>
      <c r="AD26" s="689">
        <v>5324067</v>
      </c>
      <c r="AE26" s="689"/>
      <c r="AF26" s="689"/>
      <c r="AG26" s="689"/>
      <c r="AH26" s="689"/>
      <c r="AI26" s="689"/>
      <c r="AJ26" s="689"/>
      <c r="AK26" s="689"/>
      <c r="AL26" s="690">
        <v>99.6</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240</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947866</v>
      </c>
      <c r="CS26" s="686"/>
      <c r="CT26" s="686"/>
      <c r="CU26" s="686"/>
      <c r="CV26" s="686"/>
      <c r="CW26" s="686"/>
      <c r="CX26" s="686"/>
      <c r="CY26" s="687"/>
      <c r="CZ26" s="690">
        <v>8.1999999999999993</v>
      </c>
      <c r="DA26" s="719"/>
      <c r="DB26" s="719"/>
      <c r="DC26" s="723"/>
      <c r="DD26" s="694">
        <v>850012</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2184</v>
      </c>
      <c r="S27" s="686"/>
      <c r="T27" s="686"/>
      <c r="U27" s="686"/>
      <c r="V27" s="686"/>
      <c r="W27" s="686"/>
      <c r="X27" s="686"/>
      <c r="Y27" s="687"/>
      <c r="Z27" s="688">
        <v>0</v>
      </c>
      <c r="AA27" s="688"/>
      <c r="AB27" s="688"/>
      <c r="AC27" s="688"/>
      <c r="AD27" s="689">
        <v>2184</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1420950</v>
      </c>
      <c r="BH27" s="686"/>
      <c r="BI27" s="686"/>
      <c r="BJ27" s="686"/>
      <c r="BK27" s="686"/>
      <c r="BL27" s="686"/>
      <c r="BM27" s="686"/>
      <c r="BN27" s="687"/>
      <c r="BO27" s="688">
        <v>100</v>
      </c>
      <c r="BP27" s="688"/>
      <c r="BQ27" s="688"/>
      <c r="BR27" s="688"/>
      <c r="BS27" s="694">
        <v>7607</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1280407</v>
      </c>
      <c r="CS27" s="721"/>
      <c r="CT27" s="721"/>
      <c r="CU27" s="721"/>
      <c r="CV27" s="721"/>
      <c r="CW27" s="721"/>
      <c r="CX27" s="721"/>
      <c r="CY27" s="722"/>
      <c r="CZ27" s="690">
        <v>11.1</v>
      </c>
      <c r="DA27" s="719"/>
      <c r="DB27" s="719"/>
      <c r="DC27" s="723"/>
      <c r="DD27" s="694">
        <v>332287</v>
      </c>
      <c r="DE27" s="721"/>
      <c r="DF27" s="721"/>
      <c r="DG27" s="721"/>
      <c r="DH27" s="721"/>
      <c r="DI27" s="721"/>
      <c r="DJ27" s="721"/>
      <c r="DK27" s="722"/>
      <c r="DL27" s="694">
        <v>328871</v>
      </c>
      <c r="DM27" s="721"/>
      <c r="DN27" s="721"/>
      <c r="DO27" s="721"/>
      <c r="DP27" s="721"/>
      <c r="DQ27" s="721"/>
      <c r="DR27" s="721"/>
      <c r="DS27" s="721"/>
      <c r="DT27" s="721"/>
      <c r="DU27" s="721"/>
      <c r="DV27" s="722"/>
      <c r="DW27" s="690">
        <v>6</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8307</v>
      </c>
      <c r="S28" s="686"/>
      <c r="T28" s="686"/>
      <c r="U28" s="686"/>
      <c r="V28" s="686"/>
      <c r="W28" s="686"/>
      <c r="X28" s="686"/>
      <c r="Y28" s="687"/>
      <c r="Z28" s="688">
        <v>0.1</v>
      </c>
      <c r="AA28" s="688"/>
      <c r="AB28" s="688"/>
      <c r="AC28" s="688"/>
      <c r="AD28" s="689" t="s">
        <v>125</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795072</v>
      </c>
      <c r="CS28" s="686"/>
      <c r="CT28" s="686"/>
      <c r="CU28" s="686"/>
      <c r="CV28" s="686"/>
      <c r="CW28" s="686"/>
      <c r="CX28" s="686"/>
      <c r="CY28" s="687"/>
      <c r="CZ28" s="690">
        <v>6.9</v>
      </c>
      <c r="DA28" s="719"/>
      <c r="DB28" s="719"/>
      <c r="DC28" s="723"/>
      <c r="DD28" s="694">
        <v>791944</v>
      </c>
      <c r="DE28" s="686"/>
      <c r="DF28" s="686"/>
      <c r="DG28" s="686"/>
      <c r="DH28" s="686"/>
      <c r="DI28" s="686"/>
      <c r="DJ28" s="686"/>
      <c r="DK28" s="687"/>
      <c r="DL28" s="694">
        <v>791944</v>
      </c>
      <c r="DM28" s="686"/>
      <c r="DN28" s="686"/>
      <c r="DO28" s="686"/>
      <c r="DP28" s="686"/>
      <c r="DQ28" s="686"/>
      <c r="DR28" s="686"/>
      <c r="DS28" s="686"/>
      <c r="DT28" s="686"/>
      <c r="DU28" s="686"/>
      <c r="DV28" s="687"/>
      <c r="DW28" s="690">
        <v>14.4</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55327</v>
      </c>
      <c r="S29" s="686"/>
      <c r="T29" s="686"/>
      <c r="U29" s="686"/>
      <c r="V29" s="686"/>
      <c r="W29" s="686"/>
      <c r="X29" s="686"/>
      <c r="Y29" s="687"/>
      <c r="Z29" s="688">
        <v>0.5</v>
      </c>
      <c r="AA29" s="688"/>
      <c r="AB29" s="688"/>
      <c r="AC29" s="688"/>
      <c r="AD29" s="689" t="s">
        <v>125</v>
      </c>
      <c r="AE29" s="689"/>
      <c r="AF29" s="689"/>
      <c r="AG29" s="689"/>
      <c r="AH29" s="689"/>
      <c r="AI29" s="689"/>
      <c r="AJ29" s="689"/>
      <c r="AK29" s="689"/>
      <c r="AL29" s="690" t="s">
        <v>240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795072</v>
      </c>
      <c r="CS29" s="721"/>
      <c r="CT29" s="721"/>
      <c r="CU29" s="721"/>
      <c r="CV29" s="721"/>
      <c r="CW29" s="721"/>
      <c r="CX29" s="721"/>
      <c r="CY29" s="722"/>
      <c r="CZ29" s="690">
        <v>6.9</v>
      </c>
      <c r="DA29" s="719"/>
      <c r="DB29" s="719"/>
      <c r="DC29" s="723"/>
      <c r="DD29" s="694">
        <v>791944</v>
      </c>
      <c r="DE29" s="721"/>
      <c r="DF29" s="721"/>
      <c r="DG29" s="721"/>
      <c r="DH29" s="721"/>
      <c r="DI29" s="721"/>
      <c r="DJ29" s="721"/>
      <c r="DK29" s="722"/>
      <c r="DL29" s="694">
        <v>791944</v>
      </c>
      <c r="DM29" s="721"/>
      <c r="DN29" s="721"/>
      <c r="DO29" s="721"/>
      <c r="DP29" s="721"/>
      <c r="DQ29" s="721"/>
      <c r="DR29" s="721"/>
      <c r="DS29" s="721"/>
      <c r="DT29" s="721"/>
      <c r="DU29" s="721"/>
      <c r="DV29" s="722"/>
      <c r="DW29" s="690">
        <v>14.4</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7401</v>
      </c>
      <c r="S30" s="686"/>
      <c r="T30" s="686"/>
      <c r="U30" s="686"/>
      <c r="V30" s="686"/>
      <c r="W30" s="686"/>
      <c r="X30" s="686"/>
      <c r="Y30" s="687"/>
      <c r="Z30" s="688">
        <v>0.1</v>
      </c>
      <c r="AA30" s="688"/>
      <c r="AB30" s="688"/>
      <c r="AC30" s="688"/>
      <c r="AD30" s="689" t="s">
        <v>240</v>
      </c>
      <c r="AE30" s="689"/>
      <c r="AF30" s="689"/>
      <c r="AG30" s="689"/>
      <c r="AH30" s="689"/>
      <c r="AI30" s="689"/>
      <c r="AJ30" s="689"/>
      <c r="AK30" s="689"/>
      <c r="AL30" s="690" t="s">
        <v>240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762895</v>
      </c>
      <c r="CS30" s="686"/>
      <c r="CT30" s="686"/>
      <c r="CU30" s="686"/>
      <c r="CV30" s="686"/>
      <c r="CW30" s="686"/>
      <c r="CX30" s="686"/>
      <c r="CY30" s="687"/>
      <c r="CZ30" s="690">
        <v>6.6</v>
      </c>
      <c r="DA30" s="719"/>
      <c r="DB30" s="719"/>
      <c r="DC30" s="723"/>
      <c r="DD30" s="694">
        <v>759775</v>
      </c>
      <c r="DE30" s="686"/>
      <c r="DF30" s="686"/>
      <c r="DG30" s="686"/>
      <c r="DH30" s="686"/>
      <c r="DI30" s="686"/>
      <c r="DJ30" s="686"/>
      <c r="DK30" s="687"/>
      <c r="DL30" s="694">
        <v>759775</v>
      </c>
      <c r="DM30" s="686"/>
      <c r="DN30" s="686"/>
      <c r="DO30" s="686"/>
      <c r="DP30" s="686"/>
      <c r="DQ30" s="686"/>
      <c r="DR30" s="686"/>
      <c r="DS30" s="686"/>
      <c r="DT30" s="686"/>
      <c r="DU30" s="686"/>
      <c r="DV30" s="687"/>
      <c r="DW30" s="690">
        <v>13.8</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2981132</v>
      </c>
      <c r="S31" s="686"/>
      <c r="T31" s="686"/>
      <c r="U31" s="686"/>
      <c r="V31" s="686"/>
      <c r="W31" s="686"/>
      <c r="X31" s="686"/>
      <c r="Y31" s="687"/>
      <c r="Z31" s="688">
        <v>25</v>
      </c>
      <c r="AA31" s="688"/>
      <c r="AB31" s="688"/>
      <c r="AC31" s="688"/>
      <c r="AD31" s="689" t="s">
        <v>125</v>
      </c>
      <c r="AE31" s="689"/>
      <c r="AF31" s="689"/>
      <c r="AG31" s="689"/>
      <c r="AH31" s="689"/>
      <c r="AI31" s="689"/>
      <c r="AJ31" s="689"/>
      <c r="AK31" s="689"/>
      <c r="AL31" s="690" t="s">
        <v>125</v>
      </c>
      <c r="AM31" s="691"/>
      <c r="AN31" s="691"/>
      <c r="AO31" s="692"/>
      <c r="AP31" s="742" t="s">
        <v>307</v>
      </c>
      <c r="AQ31" s="743"/>
      <c r="AR31" s="743"/>
      <c r="AS31" s="743"/>
      <c r="AT31" s="748" t="s">
        <v>308</v>
      </c>
      <c r="AU31" s="231"/>
      <c r="AV31" s="231"/>
      <c r="AW31" s="231"/>
      <c r="AX31" s="671" t="s">
        <v>182</v>
      </c>
      <c r="AY31" s="672"/>
      <c r="AZ31" s="672"/>
      <c r="BA31" s="672"/>
      <c r="BB31" s="672"/>
      <c r="BC31" s="672"/>
      <c r="BD31" s="672"/>
      <c r="BE31" s="672"/>
      <c r="BF31" s="673"/>
      <c r="BG31" s="753">
        <v>98.7</v>
      </c>
      <c r="BH31" s="740"/>
      <c r="BI31" s="740"/>
      <c r="BJ31" s="740"/>
      <c r="BK31" s="740"/>
      <c r="BL31" s="740"/>
      <c r="BM31" s="680">
        <v>98.4</v>
      </c>
      <c r="BN31" s="740"/>
      <c r="BO31" s="740"/>
      <c r="BP31" s="740"/>
      <c r="BQ31" s="741"/>
      <c r="BR31" s="753">
        <v>99.7</v>
      </c>
      <c r="BS31" s="740"/>
      <c r="BT31" s="740"/>
      <c r="BU31" s="740"/>
      <c r="BV31" s="740"/>
      <c r="BW31" s="740"/>
      <c r="BX31" s="680">
        <v>99.2</v>
      </c>
      <c r="BY31" s="740"/>
      <c r="BZ31" s="740"/>
      <c r="CA31" s="740"/>
      <c r="CB31" s="741"/>
      <c r="CD31" s="727"/>
      <c r="CE31" s="728"/>
      <c r="CF31" s="700" t="s">
        <v>309</v>
      </c>
      <c r="CG31" s="701"/>
      <c r="CH31" s="701"/>
      <c r="CI31" s="701"/>
      <c r="CJ31" s="701"/>
      <c r="CK31" s="701"/>
      <c r="CL31" s="701"/>
      <c r="CM31" s="701"/>
      <c r="CN31" s="701"/>
      <c r="CO31" s="701"/>
      <c r="CP31" s="701"/>
      <c r="CQ31" s="702"/>
      <c r="CR31" s="685">
        <v>32177</v>
      </c>
      <c r="CS31" s="721"/>
      <c r="CT31" s="721"/>
      <c r="CU31" s="721"/>
      <c r="CV31" s="721"/>
      <c r="CW31" s="721"/>
      <c r="CX31" s="721"/>
      <c r="CY31" s="722"/>
      <c r="CZ31" s="690">
        <v>0.3</v>
      </c>
      <c r="DA31" s="719"/>
      <c r="DB31" s="719"/>
      <c r="DC31" s="723"/>
      <c r="DD31" s="694">
        <v>32169</v>
      </c>
      <c r="DE31" s="721"/>
      <c r="DF31" s="721"/>
      <c r="DG31" s="721"/>
      <c r="DH31" s="721"/>
      <c r="DI31" s="721"/>
      <c r="DJ31" s="721"/>
      <c r="DK31" s="722"/>
      <c r="DL31" s="694">
        <v>32169</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125</v>
      </c>
      <c r="S32" s="686"/>
      <c r="T32" s="686"/>
      <c r="U32" s="686"/>
      <c r="V32" s="686"/>
      <c r="W32" s="686"/>
      <c r="X32" s="686"/>
      <c r="Y32" s="687"/>
      <c r="Z32" s="688" t="s">
        <v>240</v>
      </c>
      <c r="AA32" s="688"/>
      <c r="AB32" s="688"/>
      <c r="AC32" s="688"/>
      <c r="AD32" s="689" t="s">
        <v>240</v>
      </c>
      <c r="AE32" s="689"/>
      <c r="AF32" s="689"/>
      <c r="AG32" s="689"/>
      <c r="AH32" s="689"/>
      <c r="AI32" s="689"/>
      <c r="AJ32" s="689"/>
      <c r="AK32" s="689"/>
      <c r="AL32" s="690" t="s">
        <v>240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99.6</v>
      </c>
      <c r="BH32" s="721"/>
      <c r="BI32" s="721"/>
      <c r="BJ32" s="721"/>
      <c r="BK32" s="721"/>
      <c r="BL32" s="721"/>
      <c r="BM32" s="691">
        <v>99.4</v>
      </c>
      <c r="BN32" s="751"/>
      <c r="BO32" s="751"/>
      <c r="BP32" s="751"/>
      <c r="BQ32" s="752"/>
      <c r="BR32" s="754">
        <v>99.7</v>
      </c>
      <c r="BS32" s="721"/>
      <c r="BT32" s="721"/>
      <c r="BU32" s="721"/>
      <c r="BV32" s="721"/>
      <c r="BW32" s="721"/>
      <c r="BX32" s="691">
        <v>99.5</v>
      </c>
      <c r="BY32" s="751"/>
      <c r="BZ32" s="751"/>
      <c r="CA32" s="751"/>
      <c r="CB32" s="752"/>
      <c r="CD32" s="729"/>
      <c r="CE32" s="730"/>
      <c r="CF32" s="700" t="s">
        <v>313</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125</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744351</v>
      </c>
      <c r="S33" s="686"/>
      <c r="T33" s="686"/>
      <c r="U33" s="686"/>
      <c r="V33" s="686"/>
      <c r="W33" s="686"/>
      <c r="X33" s="686"/>
      <c r="Y33" s="687"/>
      <c r="Z33" s="688">
        <v>6.2</v>
      </c>
      <c r="AA33" s="688"/>
      <c r="AB33" s="688"/>
      <c r="AC33" s="688"/>
      <c r="AD33" s="689" t="s">
        <v>240</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97.6</v>
      </c>
      <c r="BH33" s="756"/>
      <c r="BI33" s="756"/>
      <c r="BJ33" s="756"/>
      <c r="BK33" s="756"/>
      <c r="BL33" s="756"/>
      <c r="BM33" s="757">
        <v>97.1</v>
      </c>
      <c r="BN33" s="756"/>
      <c r="BO33" s="756"/>
      <c r="BP33" s="756"/>
      <c r="BQ33" s="758"/>
      <c r="BR33" s="755">
        <v>99.7</v>
      </c>
      <c r="BS33" s="756"/>
      <c r="BT33" s="756"/>
      <c r="BU33" s="756"/>
      <c r="BV33" s="756"/>
      <c r="BW33" s="756"/>
      <c r="BX33" s="757">
        <v>98.7</v>
      </c>
      <c r="BY33" s="756"/>
      <c r="BZ33" s="756"/>
      <c r="CA33" s="756"/>
      <c r="CB33" s="758"/>
      <c r="CD33" s="700" t="s">
        <v>316</v>
      </c>
      <c r="CE33" s="701"/>
      <c r="CF33" s="701"/>
      <c r="CG33" s="701"/>
      <c r="CH33" s="701"/>
      <c r="CI33" s="701"/>
      <c r="CJ33" s="701"/>
      <c r="CK33" s="701"/>
      <c r="CL33" s="701"/>
      <c r="CM33" s="701"/>
      <c r="CN33" s="701"/>
      <c r="CO33" s="701"/>
      <c r="CP33" s="701"/>
      <c r="CQ33" s="702"/>
      <c r="CR33" s="685">
        <v>6745634</v>
      </c>
      <c r="CS33" s="721"/>
      <c r="CT33" s="721"/>
      <c r="CU33" s="721"/>
      <c r="CV33" s="721"/>
      <c r="CW33" s="721"/>
      <c r="CX33" s="721"/>
      <c r="CY33" s="722"/>
      <c r="CZ33" s="690">
        <v>58.3</v>
      </c>
      <c r="DA33" s="719"/>
      <c r="DB33" s="719"/>
      <c r="DC33" s="723"/>
      <c r="DD33" s="694">
        <v>2830654</v>
      </c>
      <c r="DE33" s="721"/>
      <c r="DF33" s="721"/>
      <c r="DG33" s="721"/>
      <c r="DH33" s="721"/>
      <c r="DI33" s="721"/>
      <c r="DJ33" s="721"/>
      <c r="DK33" s="722"/>
      <c r="DL33" s="694">
        <v>2307100</v>
      </c>
      <c r="DM33" s="721"/>
      <c r="DN33" s="721"/>
      <c r="DO33" s="721"/>
      <c r="DP33" s="721"/>
      <c r="DQ33" s="721"/>
      <c r="DR33" s="721"/>
      <c r="DS33" s="721"/>
      <c r="DT33" s="721"/>
      <c r="DU33" s="721"/>
      <c r="DV33" s="722"/>
      <c r="DW33" s="690">
        <v>41.8</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22892</v>
      </c>
      <c r="S34" s="686"/>
      <c r="T34" s="686"/>
      <c r="U34" s="686"/>
      <c r="V34" s="686"/>
      <c r="W34" s="686"/>
      <c r="X34" s="686"/>
      <c r="Y34" s="687"/>
      <c r="Z34" s="688">
        <v>0.2</v>
      </c>
      <c r="AA34" s="688"/>
      <c r="AB34" s="688"/>
      <c r="AC34" s="688"/>
      <c r="AD34" s="689">
        <v>17982</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1343336</v>
      </c>
      <c r="CS34" s="686"/>
      <c r="CT34" s="686"/>
      <c r="CU34" s="686"/>
      <c r="CV34" s="686"/>
      <c r="CW34" s="686"/>
      <c r="CX34" s="686"/>
      <c r="CY34" s="687"/>
      <c r="CZ34" s="690">
        <v>11.6</v>
      </c>
      <c r="DA34" s="719"/>
      <c r="DB34" s="719"/>
      <c r="DC34" s="723"/>
      <c r="DD34" s="694">
        <v>745520</v>
      </c>
      <c r="DE34" s="686"/>
      <c r="DF34" s="686"/>
      <c r="DG34" s="686"/>
      <c r="DH34" s="686"/>
      <c r="DI34" s="686"/>
      <c r="DJ34" s="686"/>
      <c r="DK34" s="687"/>
      <c r="DL34" s="694">
        <v>597330</v>
      </c>
      <c r="DM34" s="686"/>
      <c r="DN34" s="686"/>
      <c r="DO34" s="686"/>
      <c r="DP34" s="686"/>
      <c r="DQ34" s="686"/>
      <c r="DR34" s="686"/>
      <c r="DS34" s="686"/>
      <c r="DT34" s="686"/>
      <c r="DU34" s="686"/>
      <c r="DV34" s="687"/>
      <c r="DW34" s="690">
        <v>10.8</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639716</v>
      </c>
      <c r="S35" s="686"/>
      <c r="T35" s="686"/>
      <c r="U35" s="686"/>
      <c r="V35" s="686"/>
      <c r="W35" s="686"/>
      <c r="X35" s="686"/>
      <c r="Y35" s="687"/>
      <c r="Z35" s="688">
        <v>5.4</v>
      </c>
      <c r="AA35" s="688"/>
      <c r="AB35" s="688"/>
      <c r="AC35" s="688"/>
      <c r="AD35" s="689" t="s">
        <v>125</v>
      </c>
      <c r="AE35" s="689"/>
      <c r="AF35" s="689"/>
      <c r="AG35" s="689"/>
      <c r="AH35" s="689"/>
      <c r="AI35" s="689"/>
      <c r="AJ35" s="689"/>
      <c r="AK35" s="689"/>
      <c r="AL35" s="690" t="s">
        <v>125</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53100</v>
      </c>
      <c r="CS35" s="721"/>
      <c r="CT35" s="721"/>
      <c r="CU35" s="721"/>
      <c r="CV35" s="721"/>
      <c r="CW35" s="721"/>
      <c r="CX35" s="721"/>
      <c r="CY35" s="722"/>
      <c r="CZ35" s="690">
        <v>0.5</v>
      </c>
      <c r="DA35" s="719"/>
      <c r="DB35" s="719"/>
      <c r="DC35" s="723"/>
      <c r="DD35" s="694">
        <v>28903</v>
      </c>
      <c r="DE35" s="721"/>
      <c r="DF35" s="721"/>
      <c r="DG35" s="721"/>
      <c r="DH35" s="721"/>
      <c r="DI35" s="721"/>
      <c r="DJ35" s="721"/>
      <c r="DK35" s="722"/>
      <c r="DL35" s="694">
        <v>26673</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534304</v>
      </c>
      <c r="S36" s="686"/>
      <c r="T36" s="686"/>
      <c r="U36" s="686"/>
      <c r="V36" s="686"/>
      <c r="W36" s="686"/>
      <c r="X36" s="686"/>
      <c r="Y36" s="687"/>
      <c r="Z36" s="688">
        <v>4.5</v>
      </c>
      <c r="AA36" s="688"/>
      <c r="AB36" s="688"/>
      <c r="AC36" s="688"/>
      <c r="AD36" s="689" t="s">
        <v>240</v>
      </c>
      <c r="AE36" s="689"/>
      <c r="AF36" s="689"/>
      <c r="AG36" s="689"/>
      <c r="AH36" s="689"/>
      <c r="AI36" s="689"/>
      <c r="AJ36" s="689"/>
      <c r="AK36" s="689"/>
      <c r="AL36" s="690" t="s">
        <v>240</v>
      </c>
      <c r="AM36" s="691"/>
      <c r="AN36" s="691"/>
      <c r="AO36" s="692"/>
      <c r="AP36" s="235"/>
      <c r="AQ36" s="759" t="s">
        <v>324</v>
      </c>
      <c r="AR36" s="760"/>
      <c r="AS36" s="760"/>
      <c r="AT36" s="760"/>
      <c r="AU36" s="760"/>
      <c r="AV36" s="760"/>
      <c r="AW36" s="760"/>
      <c r="AX36" s="760"/>
      <c r="AY36" s="761"/>
      <c r="AZ36" s="674">
        <v>1563149</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86243</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3749460</v>
      </c>
      <c r="CS36" s="686"/>
      <c r="CT36" s="686"/>
      <c r="CU36" s="686"/>
      <c r="CV36" s="686"/>
      <c r="CW36" s="686"/>
      <c r="CX36" s="686"/>
      <c r="CY36" s="687"/>
      <c r="CZ36" s="690">
        <v>32.4</v>
      </c>
      <c r="DA36" s="719"/>
      <c r="DB36" s="719"/>
      <c r="DC36" s="723"/>
      <c r="DD36" s="694">
        <v>1298919</v>
      </c>
      <c r="DE36" s="686"/>
      <c r="DF36" s="686"/>
      <c r="DG36" s="686"/>
      <c r="DH36" s="686"/>
      <c r="DI36" s="686"/>
      <c r="DJ36" s="686"/>
      <c r="DK36" s="687"/>
      <c r="DL36" s="694">
        <v>1169117</v>
      </c>
      <c r="DM36" s="686"/>
      <c r="DN36" s="686"/>
      <c r="DO36" s="686"/>
      <c r="DP36" s="686"/>
      <c r="DQ36" s="686"/>
      <c r="DR36" s="686"/>
      <c r="DS36" s="686"/>
      <c r="DT36" s="686"/>
      <c r="DU36" s="686"/>
      <c r="DV36" s="687"/>
      <c r="DW36" s="690">
        <v>21.2</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179091</v>
      </c>
      <c r="S37" s="686"/>
      <c r="T37" s="686"/>
      <c r="U37" s="686"/>
      <c r="V37" s="686"/>
      <c r="W37" s="686"/>
      <c r="X37" s="686"/>
      <c r="Y37" s="687"/>
      <c r="Z37" s="688">
        <v>1.5</v>
      </c>
      <c r="AA37" s="688"/>
      <c r="AB37" s="688"/>
      <c r="AC37" s="688"/>
      <c r="AD37" s="689" t="s">
        <v>125</v>
      </c>
      <c r="AE37" s="689"/>
      <c r="AF37" s="689"/>
      <c r="AG37" s="689"/>
      <c r="AH37" s="689"/>
      <c r="AI37" s="689"/>
      <c r="AJ37" s="689"/>
      <c r="AK37" s="689"/>
      <c r="AL37" s="690" t="s">
        <v>125</v>
      </c>
      <c r="AM37" s="691"/>
      <c r="AN37" s="691"/>
      <c r="AO37" s="692"/>
      <c r="AQ37" s="763" t="s">
        <v>328</v>
      </c>
      <c r="AR37" s="764"/>
      <c r="AS37" s="764"/>
      <c r="AT37" s="764"/>
      <c r="AU37" s="764"/>
      <c r="AV37" s="764"/>
      <c r="AW37" s="764"/>
      <c r="AX37" s="764"/>
      <c r="AY37" s="765"/>
      <c r="AZ37" s="685">
        <v>909791</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79674</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327126</v>
      </c>
      <c r="CS37" s="721"/>
      <c r="CT37" s="721"/>
      <c r="CU37" s="721"/>
      <c r="CV37" s="721"/>
      <c r="CW37" s="721"/>
      <c r="CX37" s="721"/>
      <c r="CY37" s="722"/>
      <c r="CZ37" s="690">
        <v>2.8</v>
      </c>
      <c r="DA37" s="719"/>
      <c r="DB37" s="719"/>
      <c r="DC37" s="723"/>
      <c r="DD37" s="694">
        <v>324684</v>
      </c>
      <c r="DE37" s="721"/>
      <c r="DF37" s="721"/>
      <c r="DG37" s="721"/>
      <c r="DH37" s="721"/>
      <c r="DI37" s="721"/>
      <c r="DJ37" s="721"/>
      <c r="DK37" s="722"/>
      <c r="DL37" s="694">
        <v>324684</v>
      </c>
      <c r="DM37" s="721"/>
      <c r="DN37" s="721"/>
      <c r="DO37" s="721"/>
      <c r="DP37" s="721"/>
      <c r="DQ37" s="721"/>
      <c r="DR37" s="721"/>
      <c r="DS37" s="721"/>
      <c r="DT37" s="721"/>
      <c r="DU37" s="721"/>
      <c r="DV37" s="722"/>
      <c r="DW37" s="690">
        <v>5.9</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198758</v>
      </c>
      <c r="S38" s="686"/>
      <c r="T38" s="686"/>
      <c r="U38" s="686"/>
      <c r="V38" s="686"/>
      <c r="W38" s="686"/>
      <c r="X38" s="686"/>
      <c r="Y38" s="687"/>
      <c r="Z38" s="688">
        <v>1.7</v>
      </c>
      <c r="AA38" s="688"/>
      <c r="AB38" s="688"/>
      <c r="AC38" s="688"/>
      <c r="AD38" s="689">
        <v>1012</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26558</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2222</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640376</v>
      </c>
      <c r="CS38" s="686"/>
      <c r="CT38" s="686"/>
      <c r="CU38" s="686"/>
      <c r="CV38" s="686"/>
      <c r="CW38" s="686"/>
      <c r="CX38" s="686"/>
      <c r="CY38" s="687"/>
      <c r="CZ38" s="690">
        <v>5.5</v>
      </c>
      <c r="DA38" s="719"/>
      <c r="DB38" s="719"/>
      <c r="DC38" s="723"/>
      <c r="DD38" s="694">
        <v>525171</v>
      </c>
      <c r="DE38" s="686"/>
      <c r="DF38" s="686"/>
      <c r="DG38" s="686"/>
      <c r="DH38" s="686"/>
      <c r="DI38" s="686"/>
      <c r="DJ38" s="686"/>
      <c r="DK38" s="687"/>
      <c r="DL38" s="694">
        <v>513980</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1003672</v>
      </c>
      <c r="S39" s="686"/>
      <c r="T39" s="686"/>
      <c r="U39" s="686"/>
      <c r="V39" s="686"/>
      <c r="W39" s="686"/>
      <c r="X39" s="686"/>
      <c r="Y39" s="687"/>
      <c r="Z39" s="688">
        <v>8.4</v>
      </c>
      <c r="AA39" s="688"/>
      <c r="AB39" s="688"/>
      <c r="AC39" s="688"/>
      <c r="AD39" s="689" t="s">
        <v>240</v>
      </c>
      <c r="AE39" s="689"/>
      <c r="AF39" s="689"/>
      <c r="AG39" s="689"/>
      <c r="AH39" s="689"/>
      <c r="AI39" s="689"/>
      <c r="AJ39" s="689"/>
      <c r="AK39" s="689"/>
      <c r="AL39" s="690" t="s">
        <v>125</v>
      </c>
      <c r="AM39" s="691"/>
      <c r="AN39" s="691"/>
      <c r="AO39" s="692"/>
      <c r="AQ39" s="763" t="s">
        <v>336</v>
      </c>
      <c r="AR39" s="764"/>
      <c r="AS39" s="764"/>
      <c r="AT39" s="764"/>
      <c r="AU39" s="764"/>
      <c r="AV39" s="764"/>
      <c r="AW39" s="764"/>
      <c r="AX39" s="764"/>
      <c r="AY39" s="765"/>
      <c r="AZ39" s="685" t="s">
        <v>125</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3857</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379604</v>
      </c>
      <c r="CS39" s="721"/>
      <c r="CT39" s="721"/>
      <c r="CU39" s="721"/>
      <c r="CV39" s="721"/>
      <c r="CW39" s="721"/>
      <c r="CX39" s="721"/>
      <c r="CY39" s="722"/>
      <c r="CZ39" s="690">
        <v>3.3</v>
      </c>
      <c r="DA39" s="719"/>
      <c r="DB39" s="719"/>
      <c r="DC39" s="723"/>
      <c r="DD39" s="694">
        <v>23811</v>
      </c>
      <c r="DE39" s="721"/>
      <c r="DF39" s="721"/>
      <c r="DG39" s="721"/>
      <c r="DH39" s="721"/>
      <c r="DI39" s="721"/>
      <c r="DJ39" s="721"/>
      <c r="DK39" s="722"/>
      <c r="DL39" s="694" t="s">
        <v>125</v>
      </c>
      <c r="DM39" s="721"/>
      <c r="DN39" s="721"/>
      <c r="DO39" s="721"/>
      <c r="DP39" s="721"/>
      <c r="DQ39" s="721"/>
      <c r="DR39" s="721"/>
      <c r="DS39" s="721"/>
      <c r="DT39" s="721"/>
      <c r="DU39" s="721"/>
      <c r="DV39" s="722"/>
      <c r="DW39" s="690" t="s">
        <v>125</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125</v>
      </c>
      <c r="AA40" s="688"/>
      <c r="AB40" s="688"/>
      <c r="AC40" s="688"/>
      <c r="AD40" s="689" t="s">
        <v>125</v>
      </c>
      <c r="AE40" s="689"/>
      <c r="AF40" s="689"/>
      <c r="AG40" s="689"/>
      <c r="AH40" s="689"/>
      <c r="AI40" s="689"/>
      <c r="AJ40" s="689"/>
      <c r="AK40" s="689"/>
      <c r="AL40" s="690" t="s">
        <v>240</v>
      </c>
      <c r="AM40" s="691"/>
      <c r="AN40" s="691"/>
      <c r="AO40" s="692"/>
      <c r="AQ40" s="763" t="s">
        <v>340</v>
      </c>
      <c r="AR40" s="764"/>
      <c r="AS40" s="764"/>
      <c r="AT40" s="764"/>
      <c r="AU40" s="764"/>
      <c r="AV40" s="764"/>
      <c r="AW40" s="764"/>
      <c r="AX40" s="764"/>
      <c r="AY40" s="765"/>
      <c r="AZ40" s="685" t="s">
        <v>125</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108</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579758</v>
      </c>
      <c r="CS40" s="686"/>
      <c r="CT40" s="686"/>
      <c r="CU40" s="686"/>
      <c r="CV40" s="686"/>
      <c r="CW40" s="686"/>
      <c r="CX40" s="686"/>
      <c r="CY40" s="687"/>
      <c r="CZ40" s="690">
        <v>5</v>
      </c>
      <c r="DA40" s="719"/>
      <c r="DB40" s="719"/>
      <c r="DC40" s="723"/>
      <c r="DD40" s="694">
        <v>208330</v>
      </c>
      <c r="DE40" s="686"/>
      <c r="DF40" s="686"/>
      <c r="DG40" s="686"/>
      <c r="DH40" s="686"/>
      <c r="DI40" s="686"/>
      <c r="DJ40" s="686"/>
      <c r="DK40" s="687"/>
      <c r="DL40" s="694" t="s">
        <v>125</v>
      </c>
      <c r="DM40" s="686"/>
      <c r="DN40" s="686"/>
      <c r="DO40" s="686"/>
      <c r="DP40" s="686"/>
      <c r="DQ40" s="686"/>
      <c r="DR40" s="686"/>
      <c r="DS40" s="686"/>
      <c r="DT40" s="686"/>
      <c r="DU40" s="686"/>
      <c r="DV40" s="687"/>
      <c r="DW40" s="690" t="s">
        <v>240</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125</v>
      </c>
      <c r="AA41" s="688"/>
      <c r="AB41" s="688"/>
      <c r="AC41" s="688"/>
      <c r="AD41" s="689" t="s">
        <v>125</v>
      </c>
      <c r="AE41" s="689"/>
      <c r="AF41" s="689"/>
      <c r="AG41" s="689"/>
      <c r="AH41" s="689"/>
      <c r="AI41" s="689"/>
      <c r="AJ41" s="689"/>
      <c r="AK41" s="689"/>
      <c r="AL41" s="690" t="s">
        <v>125</v>
      </c>
      <c r="AM41" s="691"/>
      <c r="AN41" s="691"/>
      <c r="AO41" s="692"/>
      <c r="AQ41" s="763" t="s">
        <v>345</v>
      </c>
      <c r="AR41" s="764"/>
      <c r="AS41" s="764"/>
      <c r="AT41" s="764"/>
      <c r="AU41" s="764"/>
      <c r="AV41" s="764"/>
      <c r="AW41" s="764"/>
      <c r="AX41" s="764"/>
      <c r="AY41" s="765"/>
      <c r="AZ41" s="685">
        <v>132539</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t="s">
        <v>240</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125</v>
      </c>
      <c r="DA41" s="719"/>
      <c r="DB41" s="719"/>
      <c r="DC41" s="723"/>
      <c r="DD41" s="694" t="s">
        <v>125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168223</v>
      </c>
      <c r="S42" s="686"/>
      <c r="T42" s="686"/>
      <c r="U42" s="686"/>
      <c r="V42" s="686"/>
      <c r="W42" s="686"/>
      <c r="X42" s="686"/>
      <c r="Y42" s="687"/>
      <c r="Z42" s="688">
        <v>1.4</v>
      </c>
      <c r="AA42" s="688"/>
      <c r="AB42" s="688"/>
      <c r="AC42" s="688"/>
      <c r="AD42" s="689" t="s">
        <v>240</v>
      </c>
      <c r="AE42" s="689"/>
      <c r="AF42" s="689"/>
      <c r="AG42" s="689"/>
      <c r="AH42" s="689"/>
      <c r="AI42" s="689"/>
      <c r="AJ42" s="689"/>
      <c r="AK42" s="689"/>
      <c r="AL42" s="690" t="s">
        <v>125</v>
      </c>
      <c r="AM42" s="691"/>
      <c r="AN42" s="691"/>
      <c r="AO42" s="692"/>
      <c r="AQ42" s="784" t="s">
        <v>349</v>
      </c>
      <c r="AR42" s="785"/>
      <c r="AS42" s="785"/>
      <c r="AT42" s="785"/>
      <c r="AU42" s="785"/>
      <c r="AV42" s="785"/>
      <c r="AW42" s="785"/>
      <c r="AX42" s="785"/>
      <c r="AY42" s="786"/>
      <c r="AZ42" s="776">
        <v>494261</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330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983614</v>
      </c>
      <c r="CS42" s="686"/>
      <c r="CT42" s="686"/>
      <c r="CU42" s="686"/>
      <c r="CV42" s="686"/>
      <c r="CW42" s="686"/>
      <c r="CX42" s="686"/>
      <c r="CY42" s="687"/>
      <c r="CZ42" s="690">
        <v>8.5</v>
      </c>
      <c r="DA42" s="691"/>
      <c r="DB42" s="691"/>
      <c r="DC42" s="703"/>
      <c r="DD42" s="694">
        <v>219795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11930333</v>
      </c>
      <c r="S43" s="777"/>
      <c r="T43" s="777"/>
      <c r="U43" s="777"/>
      <c r="V43" s="777"/>
      <c r="W43" s="777"/>
      <c r="X43" s="777"/>
      <c r="Y43" s="778"/>
      <c r="Z43" s="779">
        <v>100</v>
      </c>
      <c r="AA43" s="779"/>
      <c r="AB43" s="779"/>
      <c r="AC43" s="779"/>
      <c r="AD43" s="780">
        <v>5345245</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22739</v>
      </c>
      <c r="CS43" s="721"/>
      <c r="CT43" s="721"/>
      <c r="CU43" s="721"/>
      <c r="CV43" s="721"/>
      <c r="CW43" s="721"/>
      <c r="CX43" s="721"/>
      <c r="CY43" s="722"/>
      <c r="CZ43" s="690">
        <v>0.2</v>
      </c>
      <c r="DA43" s="719"/>
      <c r="DB43" s="719"/>
      <c r="DC43" s="723"/>
      <c r="DD43" s="694">
        <v>14488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983614</v>
      </c>
      <c r="CS44" s="686"/>
      <c r="CT44" s="686"/>
      <c r="CU44" s="686"/>
      <c r="CV44" s="686"/>
      <c r="CW44" s="686"/>
      <c r="CX44" s="686"/>
      <c r="CY44" s="687"/>
      <c r="CZ44" s="690">
        <v>8.5</v>
      </c>
      <c r="DA44" s="691"/>
      <c r="DB44" s="691"/>
      <c r="DC44" s="703"/>
      <c r="DD44" s="694">
        <v>219795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534163</v>
      </c>
      <c r="CS45" s="721"/>
      <c r="CT45" s="721"/>
      <c r="CU45" s="721"/>
      <c r="CV45" s="721"/>
      <c r="CW45" s="721"/>
      <c r="CX45" s="721"/>
      <c r="CY45" s="722"/>
      <c r="CZ45" s="690">
        <v>4.5999999999999996</v>
      </c>
      <c r="DA45" s="719"/>
      <c r="DB45" s="719"/>
      <c r="DC45" s="723"/>
      <c r="DD45" s="694">
        <v>11535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448001</v>
      </c>
      <c r="CS46" s="686"/>
      <c r="CT46" s="686"/>
      <c r="CU46" s="686"/>
      <c r="CV46" s="686"/>
      <c r="CW46" s="686"/>
      <c r="CX46" s="686"/>
      <c r="CY46" s="687"/>
      <c r="CZ46" s="690">
        <v>3.9</v>
      </c>
      <c r="DA46" s="691"/>
      <c r="DB46" s="691"/>
      <c r="DC46" s="703"/>
      <c r="DD46" s="694">
        <v>208110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t="s">
        <v>240</v>
      </c>
      <c r="CS47" s="721"/>
      <c r="CT47" s="721"/>
      <c r="CU47" s="721"/>
      <c r="CV47" s="721"/>
      <c r="CW47" s="721"/>
      <c r="CX47" s="721"/>
      <c r="CY47" s="722"/>
      <c r="CZ47" s="690" t="s">
        <v>125</v>
      </c>
      <c r="DA47" s="719"/>
      <c r="DB47" s="719"/>
      <c r="DC47" s="723"/>
      <c r="DD47" s="694" t="s">
        <v>240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125</v>
      </c>
      <c r="CS48" s="686"/>
      <c r="CT48" s="686"/>
      <c r="CU48" s="686"/>
      <c r="CV48" s="686"/>
      <c r="CW48" s="686"/>
      <c r="CX48" s="686"/>
      <c r="CY48" s="687"/>
      <c r="CZ48" s="690" t="s">
        <v>240</v>
      </c>
      <c r="DA48" s="691"/>
      <c r="DB48" s="691"/>
      <c r="DC48" s="703"/>
      <c r="DD48" s="694" t="s">
        <v>240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11561038</v>
      </c>
      <c r="CS49" s="756"/>
      <c r="CT49" s="756"/>
      <c r="CU49" s="756"/>
      <c r="CV49" s="756"/>
      <c r="CW49" s="756"/>
      <c r="CX49" s="756"/>
      <c r="CY49" s="787"/>
      <c r="CZ49" s="781">
        <v>100</v>
      </c>
      <c r="DA49" s="788"/>
      <c r="DB49" s="788"/>
      <c r="DC49" s="789"/>
      <c r="DD49" s="790">
        <v>5781930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wtXilyhiO5B7hwzy/PzkODT91Cy1NQECLVfcheK+li9dde5XJzPbJYjlqpFd9D/ugpKJKrG9FrNv8JS+Nc6Sg==" saltValue="QrUzCwK+BYOUwjM7e5LgX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M12" sqref="CM12:CQ1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11966</v>
      </c>
      <c r="R7" s="821"/>
      <c r="S7" s="821"/>
      <c r="T7" s="821"/>
      <c r="U7" s="821"/>
      <c r="V7" s="821">
        <v>11597</v>
      </c>
      <c r="W7" s="821"/>
      <c r="X7" s="821"/>
      <c r="Y7" s="821"/>
      <c r="Z7" s="821"/>
      <c r="AA7" s="821">
        <f>+Q7-V7</f>
        <v>369</v>
      </c>
      <c r="AB7" s="821"/>
      <c r="AC7" s="821"/>
      <c r="AD7" s="821"/>
      <c r="AE7" s="822"/>
      <c r="AF7" s="823">
        <v>240</v>
      </c>
      <c r="AG7" s="824"/>
      <c r="AH7" s="824"/>
      <c r="AI7" s="824"/>
      <c r="AJ7" s="825"/>
      <c r="AK7" s="857">
        <v>15</v>
      </c>
      <c r="AL7" s="858"/>
      <c r="AM7" s="858"/>
      <c r="AN7" s="858"/>
      <c r="AO7" s="858"/>
      <c r="AP7" s="858">
        <v>7366</v>
      </c>
      <c r="AQ7" s="858"/>
      <c r="AR7" s="858"/>
      <c r="AS7" s="858"/>
      <c r="AT7" s="858"/>
      <c r="AU7" s="859"/>
      <c r="AV7" s="859"/>
      <c r="AW7" s="859"/>
      <c r="AX7" s="859"/>
      <c r="AY7" s="860"/>
      <c r="AZ7" s="254"/>
      <c r="BA7" s="254"/>
      <c r="BB7" s="254"/>
      <c r="BC7" s="254"/>
      <c r="BD7" s="254"/>
      <c r="BE7" s="255"/>
      <c r="BF7" s="255"/>
      <c r="BG7" s="255"/>
      <c r="BH7" s="255"/>
      <c r="BI7" s="255"/>
      <c r="BJ7" s="255"/>
      <c r="BK7" s="255"/>
      <c r="BL7" s="255"/>
      <c r="BM7" s="255"/>
      <c r="BN7" s="255"/>
      <c r="BO7" s="255"/>
      <c r="BP7" s="255"/>
      <c r="BQ7" s="261">
        <v>1</v>
      </c>
      <c r="BR7" s="262"/>
      <c r="BS7" s="864" t="s">
        <v>610</v>
      </c>
      <c r="BT7" s="865"/>
      <c r="BU7" s="865"/>
      <c r="BV7" s="865"/>
      <c r="BW7" s="865"/>
      <c r="BX7" s="865"/>
      <c r="BY7" s="865"/>
      <c r="BZ7" s="865"/>
      <c r="CA7" s="865"/>
      <c r="CB7" s="865"/>
      <c r="CC7" s="865"/>
      <c r="CD7" s="865"/>
      <c r="CE7" s="865"/>
      <c r="CF7" s="865"/>
      <c r="CG7" s="866"/>
      <c r="CH7" s="854">
        <v>0</v>
      </c>
      <c r="CI7" s="855"/>
      <c r="CJ7" s="855"/>
      <c r="CK7" s="855"/>
      <c r="CL7" s="856"/>
      <c r="CM7" s="854">
        <v>8</v>
      </c>
      <c r="CN7" s="855"/>
      <c r="CO7" s="855"/>
      <c r="CP7" s="855"/>
      <c r="CQ7" s="856"/>
      <c r="CR7" s="854">
        <v>5</v>
      </c>
      <c r="CS7" s="855"/>
      <c r="CT7" s="855"/>
      <c r="CU7" s="855"/>
      <c r="CV7" s="856"/>
      <c r="CW7" s="854" t="s">
        <v>535</v>
      </c>
      <c r="CX7" s="855"/>
      <c r="CY7" s="855"/>
      <c r="CZ7" s="855"/>
      <c r="DA7" s="856"/>
      <c r="DB7" s="854" t="s">
        <v>535</v>
      </c>
      <c r="DC7" s="855"/>
      <c r="DD7" s="855"/>
      <c r="DE7" s="855"/>
      <c r="DF7" s="856"/>
      <c r="DG7" s="854" t="s">
        <v>535</v>
      </c>
      <c r="DH7" s="855"/>
      <c r="DI7" s="855"/>
      <c r="DJ7" s="855"/>
      <c r="DK7" s="856"/>
      <c r="DL7" s="854" t="s">
        <v>535</v>
      </c>
      <c r="DM7" s="855"/>
      <c r="DN7" s="855"/>
      <c r="DO7" s="855"/>
      <c r="DP7" s="856"/>
      <c r="DQ7" s="854" t="s">
        <v>535</v>
      </c>
      <c r="DR7" s="855"/>
      <c r="DS7" s="855"/>
      <c r="DT7" s="855"/>
      <c r="DU7" s="856"/>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45270</v>
      </c>
      <c r="R8" s="845"/>
      <c r="S8" s="845"/>
      <c r="T8" s="845"/>
      <c r="U8" s="845"/>
      <c r="V8" s="845">
        <v>45270</v>
      </c>
      <c r="W8" s="845"/>
      <c r="X8" s="845"/>
      <c r="Y8" s="845"/>
      <c r="Z8" s="845"/>
      <c r="AA8" s="846" t="s">
        <v>618</v>
      </c>
      <c r="AB8" s="846"/>
      <c r="AC8" s="846"/>
      <c r="AD8" s="846"/>
      <c r="AE8" s="846"/>
      <c r="AF8" s="847" t="s">
        <v>387</v>
      </c>
      <c r="AG8" s="848"/>
      <c r="AH8" s="848"/>
      <c r="AI8" s="848"/>
      <c r="AJ8" s="849"/>
      <c r="AK8" s="850">
        <v>28</v>
      </c>
      <c r="AL8" s="851"/>
      <c r="AM8" s="851"/>
      <c r="AN8" s="851"/>
      <c r="AO8" s="851"/>
      <c r="AP8" s="846" t="s">
        <v>618</v>
      </c>
      <c r="AQ8" s="846"/>
      <c r="AR8" s="846"/>
      <c r="AS8" s="846"/>
      <c r="AT8" s="846"/>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61" t="s">
        <v>611</v>
      </c>
      <c r="BT8" s="862"/>
      <c r="BU8" s="862"/>
      <c r="BV8" s="862"/>
      <c r="BW8" s="862"/>
      <c r="BX8" s="862"/>
      <c r="BY8" s="862"/>
      <c r="BZ8" s="862"/>
      <c r="CA8" s="862"/>
      <c r="CB8" s="862"/>
      <c r="CC8" s="862"/>
      <c r="CD8" s="862"/>
      <c r="CE8" s="862"/>
      <c r="CF8" s="862"/>
      <c r="CG8" s="863"/>
      <c r="CH8" s="867">
        <v>-3</v>
      </c>
      <c r="CI8" s="868"/>
      <c r="CJ8" s="868"/>
      <c r="CK8" s="868"/>
      <c r="CL8" s="869"/>
      <c r="CM8" s="867">
        <v>88</v>
      </c>
      <c r="CN8" s="868"/>
      <c r="CO8" s="868"/>
      <c r="CP8" s="868"/>
      <c r="CQ8" s="869"/>
      <c r="CR8" s="867">
        <v>15</v>
      </c>
      <c r="CS8" s="868"/>
      <c r="CT8" s="868"/>
      <c r="CU8" s="868"/>
      <c r="CV8" s="869"/>
      <c r="CW8" s="867" t="s">
        <v>535</v>
      </c>
      <c r="CX8" s="868"/>
      <c r="CY8" s="868"/>
      <c r="CZ8" s="868"/>
      <c r="DA8" s="869"/>
      <c r="DB8" s="867" t="s">
        <v>535</v>
      </c>
      <c r="DC8" s="868"/>
      <c r="DD8" s="868"/>
      <c r="DE8" s="868"/>
      <c r="DF8" s="869"/>
      <c r="DG8" s="867" t="s">
        <v>535</v>
      </c>
      <c r="DH8" s="868"/>
      <c r="DI8" s="868"/>
      <c r="DJ8" s="868"/>
      <c r="DK8" s="869"/>
      <c r="DL8" s="867" t="s">
        <v>535</v>
      </c>
      <c r="DM8" s="868"/>
      <c r="DN8" s="868"/>
      <c r="DO8" s="868"/>
      <c r="DP8" s="869"/>
      <c r="DQ8" s="867" t="s">
        <v>535</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73"/>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61"/>
      <c r="BT9" s="862"/>
      <c r="BU9" s="862"/>
      <c r="BV9" s="862"/>
      <c r="BW9" s="862"/>
      <c r="BX9" s="862"/>
      <c r="BY9" s="862"/>
      <c r="BZ9" s="862"/>
      <c r="CA9" s="862"/>
      <c r="CB9" s="862"/>
      <c r="CC9" s="862"/>
      <c r="CD9" s="862"/>
      <c r="CE9" s="862"/>
      <c r="CF9" s="862"/>
      <c r="CG9" s="863"/>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73"/>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61"/>
      <c r="BT10" s="862"/>
      <c r="BU10" s="862"/>
      <c r="BV10" s="862"/>
      <c r="BW10" s="862"/>
      <c r="BX10" s="862"/>
      <c r="BY10" s="862"/>
      <c r="BZ10" s="862"/>
      <c r="CA10" s="862"/>
      <c r="CB10" s="862"/>
      <c r="CC10" s="862"/>
      <c r="CD10" s="862"/>
      <c r="CE10" s="862"/>
      <c r="CF10" s="862"/>
      <c r="CG10" s="863"/>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73"/>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61"/>
      <c r="BT11" s="862"/>
      <c r="BU11" s="862"/>
      <c r="BV11" s="862"/>
      <c r="BW11" s="862"/>
      <c r="BX11" s="862"/>
      <c r="BY11" s="862"/>
      <c r="BZ11" s="862"/>
      <c r="CA11" s="862"/>
      <c r="CB11" s="862"/>
      <c r="CC11" s="862"/>
      <c r="CD11" s="862"/>
      <c r="CE11" s="862"/>
      <c r="CF11" s="862"/>
      <c r="CG11" s="863"/>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73"/>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61"/>
      <c r="BT12" s="862"/>
      <c r="BU12" s="862"/>
      <c r="BV12" s="862"/>
      <c r="BW12" s="862"/>
      <c r="BX12" s="862"/>
      <c r="BY12" s="862"/>
      <c r="BZ12" s="862"/>
      <c r="CA12" s="862"/>
      <c r="CB12" s="862"/>
      <c r="CC12" s="862"/>
      <c r="CD12" s="862"/>
      <c r="CE12" s="862"/>
      <c r="CF12" s="862"/>
      <c r="CG12" s="863"/>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73"/>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61"/>
      <c r="BT13" s="862"/>
      <c r="BU13" s="862"/>
      <c r="BV13" s="862"/>
      <c r="BW13" s="862"/>
      <c r="BX13" s="862"/>
      <c r="BY13" s="862"/>
      <c r="BZ13" s="862"/>
      <c r="CA13" s="862"/>
      <c r="CB13" s="862"/>
      <c r="CC13" s="862"/>
      <c r="CD13" s="862"/>
      <c r="CE13" s="862"/>
      <c r="CF13" s="862"/>
      <c r="CG13" s="863"/>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73"/>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61"/>
      <c r="BT14" s="862"/>
      <c r="BU14" s="862"/>
      <c r="BV14" s="862"/>
      <c r="BW14" s="862"/>
      <c r="BX14" s="862"/>
      <c r="BY14" s="862"/>
      <c r="BZ14" s="862"/>
      <c r="CA14" s="862"/>
      <c r="CB14" s="862"/>
      <c r="CC14" s="862"/>
      <c r="CD14" s="862"/>
      <c r="CE14" s="862"/>
      <c r="CF14" s="862"/>
      <c r="CG14" s="863"/>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73"/>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61"/>
      <c r="BT15" s="862"/>
      <c r="BU15" s="862"/>
      <c r="BV15" s="862"/>
      <c r="BW15" s="862"/>
      <c r="BX15" s="862"/>
      <c r="BY15" s="862"/>
      <c r="BZ15" s="862"/>
      <c r="CA15" s="862"/>
      <c r="CB15" s="862"/>
      <c r="CC15" s="862"/>
      <c r="CD15" s="862"/>
      <c r="CE15" s="862"/>
      <c r="CF15" s="862"/>
      <c r="CG15" s="863"/>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73"/>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61"/>
      <c r="BT16" s="862"/>
      <c r="BU16" s="862"/>
      <c r="BV16" s="862"/>
      <c r="BW16" s="862"/>
      <c r="BX16" s="862"/>
      <c r="BY16" s="862"/>
      <c r="BZ16" s="862"/>
      <c r="CA16" s="862"/>
      <c r="CB16" s="862"/>
      <c r="CC16" s="862"/>
      <c r="CD16" s="862"/>
      <c r="CE16" s="862"/>
      <c r="CF16" s="862"/>
      <c r="CG16" s="863"/>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73"/>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61"/>
      <c r="BT17" s="862"/>
      <c r="BU17" s="862"/>
      <c r="BV17" s="862"/>
      <c r="BW17" s="862"/>
      <c r="BX17" s="862"/>
      <c r="BY17" s="862"/>
      <c r="BZ17" s="862"/>
      <c r="CA17" s="862"/>
      <c r="CB17" s="862"/>
      <c r="CC17" s="862"/>
      <c r="CD17" s="862"/>
      <c r="CE17" s="862"/>
      <c r="CF17" s="862"/>
      <c r="CG17" s="863"/>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73"/>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61"/>
      <c r="BT18" s="862"/>
      <c r="BU18" s="862"/>
      <c r="BV18" s="862"/>
      <c r="BW18" s="862"/>
      <c r="BX18" s="862"/>
      <c r="BY18" s="862"/>
      <c r="BZ18" s="862"/>
      <c r="CA18" s="862"/>
      <c r="CB18" s="862"/>
      <c r="CC18" s="862"/>
      <c r="CD18" s="862"/>
      <c r="CE18" s="862"/>
      <c r="CF18" s="862"/>
      <c r="CG18" s="863"/>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73"/>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61"/>
      <c r="BT19" s="862"/>
      <c r="BU19" s="862"/>
      <c r="BV19" s="862"/>
      <c r="BW19" s="862"/>
      <c r="BX19" s="862"/>
      <c r="BY19" s="862"/>
      <c r="BZ19" s="862"/>
      <c r="CA19" s="862"/>
      <c r="CB19" s="862"/>
      <c r="CC19" s="862"/>
      <c r="CD19" s="862"/>
      <c r="CE19" s="862"/>
      <c r="CF19" s="862"/>
      <c r="CG19" s="863"/>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73"/>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61"/>
      <c r="BT20" s="862"/>
      <c r="BU20" s="862"/>
      <c r="BV20" s="862"/>
      <c r="BW20" s="862"/>
      <c r="BX20" s="862"/>
      <c r="BY20" s="862"/>
      <c r="BZ20" s="862"/>
      <c r="CA20" s="862"/>
      <c r="CB20" s="862"/>
      <c r="CC20" s="862"/>
      <c r="CD20" s="862"/>
      <c r="CE20" s="862"/>
      <c r="CF20" s="862"/>
      <c r="CG20" s="863"/>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73"/>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61"/>
      <c r="BT21" s="862"/>
      <c r="BU21" s="862"/>
      <c r="BV21" s="862"/>
      <c r="BW21" s="862"/>
      <c r="BX21" s="862"/>
      <c r="BY21" s="862"/>
      <c r="BZ21" s="862"/>
      <c r="CA21" s="862"/>
      <c r="CB21" s="862"/>
      <c r="CC21" s="862"/>
      <c r="CD21" s="862"/>
      <c r="CE21" s="862"/>
      <c r="CF21" s="862"/>
      <c r="CG21" s="863"/>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4"/>
      <c r="R22" s="875"/>
      <c r="S22" s="875"/>
      <c r="T22" s="875"/>
      <c r="U22" s="875"/>
      <c r="V22" s="875"/>
      <c r="W22" s="875"/>
      <c r="X22" s="875"/>
      <c r="Y22" s="875"/>
      <c r="Z22" s="875"/>
      <c r="AA22" s="875"/>
      <c r="AB22" s="875"/>
      <c r="AC22" s="875"/>
      <c r="AD22" s="875"/>
      <c r="AE22" s="876"/>
      <c r="AF22" s="847"/>
      <c r="AG22" s="848"/>
      <c r="AH22" s="848"/>
      <c r="AI22" s="848"/>
      <c r="AJ22" s="849"/>
      <c r="AK22" s="889"/>
      <c r="AL22" s="890"/>
      <c r="AM22" s="890"/>
      <c r="AN22" s="890"/>
      <c r="AO22" s="890"/>
      <c r="AP22" s="890"/>
      <c r="AQ22" s="890"/>
      <c r="AR22" s="890"/>
      <c r="AS22" s="890"/>
      <c r="AT22" s="890"/>
      <c r="AU22" s="891"/>
      <c r="AV22" s="891"/>
      <c r="AW22" s="891"/>
      <c r="AX22" s="891"/>
      <c r="AY22" s="892"/>
      <c r="AZ22" s="893" t="s">
        <v>388</v>
      </c>
      <c r="BA22" s="893"/>
      <c r="BB22" s="893"/>
      <c r="BC22" s="893"/>
      <c r="BD22" s="894"/>
      <c r="BE22" s="255"/>
      <c r="BF22" s="255"/>
      <c r="BG22" s="255"/>
      <c r="BH22" s="255"/>
      <c r="BI22" s="255"/>
      <c r="BJ22" s="255"/>
      <c r="BK22" s="255"/>
      <c r="BL22" s="255"/>
      <c r="BM22" s="255"/>
      <c r="BN22" s="255"/>
      <c r="BO22" s="255"/>
      <c r="BP22" s="255"/>
      <c r="BQ22" s="264">
        <v>16</v>
      </c>
      <c r="BR22" s="265"/>
      <c r="BS22" s="861"/>
      <c r="BT22" s="862"/>
      <c r="BU22" s="862"/>
      <c r="BV22" s="862"/>
      <c r="BW22" s="862"/>
      <c r="BX22" s="862"/>
      <c r="BY22" s="862"/>
      <c r="BZ22" s="862"/>
      <c r="CA22" s="862"/>
      <c r="CB22" s="862"/>
      <c r="CC22" s="862"/>
      <c r="CD22" s="862"/>
      <c r="CE22" s="862"/>
      <c r="CF22" s="862"/>
      <c r="CG22" s="863"/>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7" t="s">
        <v>390</v>
      </c>
      <c r="C23" s="878"/>
      <c r="D23" s="878"/>
      <c r="E23" s="878"/>
      <c r="F23" s="878"/>
      <c r="G23" s="878"/>
      <c r="H23" s="878"/>
      <c r="I23" s="878"/>
      <c r="J23" s="878"/>
      <c r="K23" s="878"/>
      <c r="L23" s="878"/>
      <c r="M23" s="878"/>
      <c r="N23" s="878"/>
      <c r="O23" s="878"/>
      <c r="P23" s="879"/>
      <c r="Q23" s="880"/>
      <c r="R23" s="881"/>
      <c r="S23" s="881"/>
      <c r="T23" s="881"/>
      <c r="U23" s="881"/>
      <c r="V23" s="881"/>
      <c r="W23" s="881"/>
      <c r="X23" s="881"/>
      <c r="Y23" s="881"/>
      <c r="Z23" s="881"/>
      <c r="AA23" s="881"/>
      <c r="AB23" s="881"/>
      <c r="AC23" s="881"/>
      <c r="AD23" s="881"/>
      <c r="AE23" s="882"/>
      <c r="AF23" s="883">
        <v>240</v>
      </c>
      <c r="AG23" s="881"/>
      <c r="AH23" s="881"/>
      <c r="AI23" s="881"/>
      <c r="AJ23" s="884"/>
      <c r="AK23" s="885"/>
      <c r="AL23" s="886"/>
      <c r="AM23" s="886"/>
      <c r="AN23" s="886"/>
      <c r="AO23" s="886"/>
      <c r="AP23" s="881"/>
      <c r="AQ23" s="881"/>
      <c r="AR23" s="881"/>
      <c r="AS23" s="881"/>
      <c r="AT23" s="881"/>
      <c r="AU23" s="887"/>
      <c r="AV23" s="887"/>
      <c r="AW23" s="887"/>
      <c r="AX23" s="887"/>
      <c r="AY23" s="888"/>
      <c r="AZ23" s="896" t="s">
        <v>387</v>
      </c>
      <c r="BA23" s="897"/>
      <c r="BB23" s="897"/>
      <c r="BC23" s="897"/>
      <c r="BD23" s="898"/>
      <c r="BE23" s="255"/>
      <c r="BF23" s="255"/>
      <c r="BG23" s="255"/>
      <c r="BH23" s="255"/>
      <c r="BI23" s="255"/>
      <c r="BJ23" s="255"/>
      <c r="BK23" s="255"/>
      <c r="BL23" s="255"/>
      <c r="BM23" s="255"/>
      <c r="BN23" s="255"/>
      <c r="BO23" s="255"/>
      <c r="BP23" s="255"/>
      <c r="BQ23" s="264">
        <v>17</v>
      </c>
      <c r="BR23" s="265"/>
      <c r="BS23" s="861"/>
      <c r="BT23" s="862"/>
      <c r="BU23" s="862"/>
      <c r="BV23" s="862"/>
      <c r="BW23" s="862"/>
      <c r="BX23" s="862"/>
      <c r="BY23" s="862"/>
      <c r="BZ23" s="862"/>
      <c r="CA23" s="862"/>
      <c r="CB23" s="862"/>
      <c r="CC23" s="862"/>
      <c r="CD23" s="862"/>
      <c r="CE23" s="862"/>
      <c r="CF23" s="862"/>
      <c r="CG23" s="863"/>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5" t="s">
        <v>391</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4"/>
      <c r="BA24" s="254"/>
      <c r="BB24" s="254"/>
      <c r="BC24" s="254"/>
      <c r="BD24" s="254"/>
      <c r="BE24" s="255"/>
      <c r="BF24" s="255"/>
      <c r="BG24" s="255"/>
      <c r="BH24" s="255"/>
      <c r="BI24" s="255"/>
      <c r="BJ24" s="255"/>
      <c r="BK24" s="255"/>
      <c r="BL24" s="255"/>
      <c r="BM24" s="255"/>
      <c r="BN24" s="255"/>
      <c r="BO24" s="255"/>
      <c r="BP24" s="255"/>
      <c r="BQ24" s="264">
        <v>18</v>
      </c>
      <c r="BR24" s="265"/>
      <c r="BS24" s="861"/>
      <c r="BT24" s="862"/>
      <c r="BU24" s="862"/>
      <c r="BV24" s="862"/>
      <c r="BW24" s="862"/>
      <c r="BX24" s="862"/>
      <c r="BY24" s="862"/>
      <c r="BZ24" s="862"/>
      <c r="CA24" s="862"/>
      <c r="CB24" s="862"/>
      <c r="CC24" s="862"/>
      <c r="CD24" s="862"/>
      <c r="CE24" s="862"/>
      <c r="CF24" s="862"/>
      <c r="CG24" s="863"/>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61"/>
      <c r="BT25" s="862"/>
      <c r="BU25" s="862"/>
      <c r="BV25" s="862"/>
      <c r="BW25" s="862"/>
      <c r="BX25" s="862"/>
      <c r="BY25" s="862"/>
      <c r="BZ25" s="862"/>
      <c r="CA25" s="862"/>
      <c r="CB25" s="862"/>
      <c r="CC25" s="862"/>
      <c r="CD25" s="862"/>
      <c r="CE25" s="862"/>
      <c r="CF25" s="862"/>
      <c r="CG25" s="863"/>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9" t="s">
        <v>396</v>
      </c>
      <c r="AG26" s="900"/>
      <c r="AH26" s="900"/>
      <c r="AI26" s="900"/>
      <c r="AJ26" s="901"/>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375</v>
      </c>
      <c r="BF26" s="804"/>
      <c r="BG26" s="804"/>
      <c r="BH26" s="804"/>
      <c r="BI26" s="815"/>
      <c r="BJ26" s="254"/>
      <c r="BK26" s="254"/>
      <c r="BL26" s="254"/>
      <c r="BM26" s="254"/>
      <c r="BN26" s="254"/>
      <c r="BO26" s="267"/>
      <c r="BP26" s="267"/>
      <c r="BQ26" s="264">
        <v>20</v>
      </c>
      <c r="BR26" s="265"/>
      <c r="BS26" s="861"/>
      <c r="BT26" s="862"/>
      <c r="BU26" s="862"/>
      <c r="BV26" s="862"/>
      <c r="BW26" s="862"/>
      <c r="BX26" s="862"/>
      <c r="BY26" s="862"/>
      <c r="BZ26" s="862"/>
      <c r="CA26" s="862"/>
      <c r="CB26" s="862"/>
      <c r="CC26" s="862"/>
      <c r="CD26" s="862"/>
      <c r="CE26" s="862"/>
      <c r="CF26" s="862"/>
      <c r="CG26" s="863"/>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61"/>
      <c r="BT27" s="862"/>
      <c r="BU27" s="862"/>
      <c r="BV27" s="862"/>
      <c r="BW27" s="862"/>
      <c r="BX27" s="862"/>
      <c r="BY27" s="862"/>
      <c r="BZ27" s="862"/>
      <c r="CA27" s="862"/>
      <c r="CB27" s="862"/>
      <c r="CC27" s="862"/>
      <c r="CD27" s="862"/>
      <c r="CE27" s="862"/>
      <c r="CF27" s="862"/>
      <c r="CG27" s="863"/>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1941</v>
      </c>
      <c r="R28" s="909"/>
      <c r="S28" s="909"/>
      <c r="T28" s="909"/>
      <c r="U28" s="909"/>
      <c r="V28" s="909">
        <v>1854</v>
      </c>
      <c r="W28" s="909"/>
      <c r="X28" s="909"/>
      <c r="Y28" s="909"/>
      <c r="Z28" s="909"/>
      <c r="AA28" s="909">
        <v>86</v>
      </c>
      <c r="AB28" s="909"/>
      <c r="AC28" s="909"/>
      <c r="AD28" s="909"/>
      <c r="AE28" s="910"/>
      <c r="AF28" s="911">
        <v>86</v>
      </c>
      <c r="AG28" s="909"/>
      <c r="AH28" s="909"/>
      <c r="AI28" s="909"/>
      <c r="AJ28" s="912"/>
      <c r="AK28" s="913">
        <v>122</v>
      </c>
      <c r="AL28" s="914"/>
      <c r="AM28" s="914"/>
      <c r="AN28" s="914"/>
      <c r="AO28" s="914"/>
      <c r="AP28" s="846" t="s">
        <v>618</v>
      </c>
      <c r="AQ28" s="846"/>
      <c r="AR28" s="846"/>
      <c r="AS28" s="846"/>
      <c r="AT28" s="846"/>
      <c r="AU28" s="846" t="s">
        <v>618</v>
      </c>
      <c r="AV28" s="846"/>
      <c r="AW28" s="846"/>
      <c r="AX28" s="846"/>
      <c r="AY28" s="846"/>
      <c r="AZ28" s="905"/>
      <c r="BA28" s="905"/>
      <c r="BB28" s="905"/>
      <c r="BC28" s="905"/>
      <c r="BD28" s="905"/>
      <c r="BE28" s="906"/>
      <c r="BF28" s="906"/>
      <c r="BG28" s="906"/>
      <c r="BH28" s="906"/>
      <c r="BI28" s="907"/>
      <c r="BJ28" s="254"/>
      <c r="BK28" s="254"/>
      <c r="BL28" s="254"/>
      <c r="BM28" s="254"/>
      <c r="BN28" s="254"/>
      <c r="BO28" s="267"/>
      <c r="BP28" s="267"/>
      <c r="BQ28" s="264">
        <v>22</v>
      </c>
      <c r="BR28" s="265"/>
      <c r="BS28" s="861"/>
      <c r="BT28" s="862"/>
      <c r="BU28" s="862"/>
      <c r="BV28" s="862"/>
      <c r="BW28" s="862"/>
      <c r="BX28" s="862"/>
      <c r="BY28" s="862"/>
      <c r="BZ28" s="862"/>
      <c r="CA28" s="862"/>
      <c r="CB28" s="862"/>
      <c r="CC28" s="862"/>
      <c r="CD28" s="862"/>
      <c r="CE28" s="862"/>
      <c r="CF28" s="862"/>
      <c r="CG28" s="863"/>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1666</v>
      </c>
      <c r="R29" s="845"/>
      <c r="S29" s="845"/>
      <c r="T29" s="845"/>
      <c r="U29" s="845"/>
      <c r="V29" s="845">
        <v>1622</v>
      </c>
      <c r="W29" s="845"/>
      <c r="X29" s="845"/>
      <c r="Y29" s="845"/>
      <c r="Z29" s="845"/>
      <c r="AA29" s="845">
        <v>44</v>
      </c>
      <c r="AB29" s="845"/>
      <c r="AC29" s="845"/>
      <c r="AD29" s="845"/>
      <c r="AE29" s="873"/>
      <c r="AF29" s="847">
        <v>44</v>
      </c>
      <c r="AG29" s="848"/>
      <c r="AH29" s="848"/>
      <c r="AI29" s="848"/>
      <c r="AJ29" s="849"/>
      <c r="AK29" s="917">
        <v>12</v>
      </c>
      <c r="AL29" s="846"/>
      <c r="AM29" s="846"/>
      <c r="AN29" s="846"/>
      <c r="AO29" s="846"/>
      <c r="AP29" s="846" t="s">
        <v>618</v>
      </c>
      <c r="AQ29" s="846"/>
      <c r="AR29" s="846"/>
      <c r="AS29" s="846"/>
      <c r="AT29" s="846"/>
      <c r="AU29" s="846" t="s">
        <v>618</v>
      </c>
      <c r="AV29" s="846"/>
      <c r="AW29" s="846"/>
      <c r="AX29" s="846"/>
      <c r="AY29" s="846"/>
      <c r="AZ29" s="918"/>
      <c r="BA29" s="918"/>
      <c r="BB29" s="918"/>
      <c r="BC29" s="918"/>
      <c r="BD29" s="918"/>
      <c r="BE29" s="915"/>
      <c r="BF29" s="915"/>
      <c r="BG29" s="915"/>
      <c r="BH29" s="915"/>
      <c r="BI29" s="916"/>
      <c r="BJ29" s="254"/>
      <c r="BK29" s="254"/>
      <c r="BL29" s="254"/>
      <c r="BM29" s="254"/>
      <c r="BN29" s="254"/>
      <c r="BO29" s="267"/>
      <c r="BP29" s="267"/>
      <c r="BQ29" s="264">
        <v>23</v>
      </c>
      <c r="BR29" s="265"/>
      <c r="BS29" s="861"/>
      <c r="BT29" s="862"/>
      <c r="BU29" s="862"/>
      <c r="BV29" s="862"/>
      <c r="BW29" s="862"/>
      <c r="BX29" s="862"/>
      <c r="BY29" s="862"/>
      <c r="BZ29" s="862"/>
      <c r="CA29" s="862"/>
      <c r="CB29" s="862"/>
      <c r="CC29" s="862"/>
      <c r="CD29" s="862"/>
      <c r="CE29" s="862"/>
      <c r="CF29" s="862"/>
      <c r="CG29" s="863"/>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17</v>
      </c>
      <c r="R30" s="845"/>
      <c r="S30" s="845"/>
      <c r="T30" s="845"/>
      <c r="U30" s="845"/>
      <c r="V30" s="845">
        <v>17</v>
      </c>
      <c r="W30" s="845"/>
      <c r="X30" s="845"/>
      <c r="Y30" s="845"/>
      <c r="Z30" s="845"/>
      <c r="AA30" s="846" t="s">
        <v>618</v>
      </c>
      <c r="AB30" s="846"/>
      <c r="AC30" s="846"/>
      <c r="AD30" s="846"/>
      <c r="AE30" s="846"/>
      <c r="AF30" s="847" t="s">
        <v>125</v>
      </c>
      <c r="AG30" s="848"/>
      <c r="AH30" s="848"/>
      <c r="AI30" s="848"/>
      <c r="AJ30" s="849"/>
      <c r="AK30" s="846" t="s">
        <v>618</v>
      </c>
      <c r="AL30" s="846"/>
      <c r="AM30" s="846"/>
      <c r="AN30" s="846"/>
      <c r="AO30" s="846"/>
      <c r="AP30" s="846" t="s">
        <v>618</v>
      </c>
      <c r="AQ30" s="846"/>
      <c r="AR30" s="846"/>
      <c r="AS30" s="846"/>
      <c r="AT30" s="846"/>
      <c r="AU30" s="846" t="s">
        <v>618</v>
      </c>
      <c r="AV30" s="846"/>
      <c r="AW30" s="846"/>
      <c r="AX30" s="846"/>
      <c r="AY30" s="846"/>
      <c r="AZ30" s="918"/>
      <c r="BA30" s="918"/>
      <c r="BB30" s="918"/>
      <c r="BC30" s="918"/>
      <c r="BD30" s="918"/>
      <c r="BE30" s="915"/>
      <c r="BF30" s="915"/>
      <c r="BG30" s="915"/>
      <c r="BH30" s="915"/>
      <c r="BI30" s="916"/>
      <c r="BJ30" s="254"/>
      <c r="BK30" s="254"/>
      <c r="BL30" s="254"/>
      <c r="BM30" s="254"/>
      <c r="BN30" s="254"/>
      <c r="BO30" s="267"/>
      <c r="BP30" s="267"/>
      <c r="BQ30" s="264">
        <v>24</v>
      </c>
      <c r="BR30" s="265"/>
      <c r="BS30" s="861"/>
      <c r="BT30" s="862"/>
      <c r="BU30" s="862"/>
      <c r="BV30" s="862"/>
      <c r="BW30" s="862"/>
      <c r="BX30" s="862"/>
      <c r="BY30" s="862"/>
      <c r="BZ30" s="862"/>
      <c r="CA30" s="862"/>
      <c r="CB30" s="862"/>
      <c r="CC30" s="862"/>
      <c r="CD30" s="862"/>
      <c r="CE30" s="862"/>
      <c r="CF30" s="862"/>
      <c r="CG30" s="863"/>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266</v>
      </c>
      <c r="R31" s="845"/>
      <c r="S31" s="845"/>
      <c r="T31" s="845"/>
      <c r="U31" s="845"/>
      <c r="V31" s="845">
        <v>197</v>
      </c>
      <c r="W31" s="845"/>
      <c r="X31" s="845"/>
      <c r="Y31" s="845"/>
      <c r="Z31" s="845"/>
      <c r="AA31" s="845">
        <v>69</v>
      </c>
      <c r="AB31" s="845"/>
      <c r="AC31" s="845"/>
      <c r="AD31" s="845"/>
      <c r="AE31" s="873"/>
      <c r="AF31" s="847">
        <v>303</v>
      </c>
      <c r="AG31" s="848"/>
      <c r="AH31" s="848"/>
      <c r="AI31" s="848"/>
      <c r="AJ31" s="849"/>
      <c r="AK31" s="917">
        <v>27</v>
      </c>
      <c r="AL31" s="846"/>
      <c r="AM31" s="846"/>
      <c r="AN31" s="846"/>
      <c r="AO31" s="846"/>
      <c r="AP31" s="846">
        <v>996</v>
      </c>
      <c r="AQ31" s="846"/>
      <c r="AR31" s="846"/>
      <c r="AS31" s="846"/>
      <c r="AT31" s="846"/>
      <c r="AU31" s="846" t="s">
        <v>618</v>
      </c>
      <c r="AV31" s="846"/>
      <c r="AW31" s="846"/>
      <c r="AX31" s="846"/>
      <c r="AY31" s="846"/>
      <c r="AZ31" s="918"/>
      <c r="BA31" s="918"/>
      <c r="BB31" s="918"/>
      <c r="BC31" s="918"/>
      <c r="BD31" s="918"/>
      <c r="BE31" s="915" t="s">
        <v>405</v>
      </c>
      <c r="BF31" s="915"/>
      <c r="BG31" s="915"/>
      <c r="BH31" s="915"/>
      <c r="BI31" s="916"/>
      <c r="BJ31" s="254"/>
      <c r="BK31" s="254"/>
      <c r="BL31" s="254"/>
      <c r="BM31" s="254"/>
      <c r="BN31" s="254"/>
      <c r="BO31" s="267"/>
      <c r="BP31" s="267"/>
      <c r="BQ31" s="264">
        <v>25</v>
      </c>
      <c r="BR31" s="265"/>
      <c r="BS31" s="861"/>
      <c r="BT31" s="862"/>
      <c r="BU31" s="862"/>
      <c r="BV31" s="862"/>
      <c r="BW31" s="862"/>
      <c r="BX31" s="862"/>
      <c r="BY31" s="862"/>
      <c r="BZ31" s="862"/>
      <c r="CA31" s="862"/>
      <c r="CB31" s="862"/>
      <c r="CC31" s="862"/>
      <c r="CD31" s="862"/>
      <c r="CE31" s="862"/>
      <c r="CF31" s="862"/>
      <c r="CG31" s="863"/>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1130</v>
      </c>
      <c r="R32" s="845"/>
      <c r="S32" s="845"/>
      <c r="T32" s="845"/>
      <c r="U32" s="845"/>
      <c r="V32" s="845">
        <v>878</v>
      </c>
      <c r="W32" s="845"/>
      <c r="X32" s="845"/>
      <c r="Y32" s="845"/>
      <c r="Z32" s="845"/>
      <c r="AA32" s="845">
        <v>312</v>
      </c>
      <c r="AB32" s="845"/>
      <c r="AC32" s="845"/>
      <c r="AD32" s="845"/>
      <c r="AE32" s="873"/>
      <c r="AF32" s="847">
        <v>268</v>
      </c>
      <c r="AG32" s="848"/>
      <c r="AH32" s="848"/>
      <c r="AI32" s="848"/>
      <c r="AJ32" s="849"/>
      <c r="AK32" s="917">
        <v>896</v>
      </c>
      <c r="AL32" s="846"/>
      <c r="AM32" s="846"/>
      <c r="AN32" s="846"/>
      <c r="AO32" s="846"/>
      <c r="AP32" s="919">
        <v>8130</v>
      </c>
      <c r="AQ32" s="920"/>
      <c r="AR32" s="920"/>
      <c r="AS32" s="920"/>
      <c r="AT32" s="917"/>
      <c r="AU32" s="919">
        <v>6607</v>
      </c>
      <c r="AV32" s="920"/>
      <c r="AW32" s="920"/>
      <c r="AX32" s="920"/>
      <c r="AY32" s="917"/>
      <c r="AZ32" s="918"/>
      <c r="BA32" s="918"/>
      <c r="BB32" s="918"/>
      <c r="BC32" s="918"/>
      <c r="BD32" s="918"/>
      <c r="BE32" s="915" t="s">
        <v>407</v>
      </c>
      <c r="BF32" s="915"/>
      <c r="BG32" s="915"/>
      <c r="BH32" s="915"/>
      <c r="BI32" s="916"/>
      <c r="BJ32" s="254"/>
      <c r="BK32" s="254"/>
      <c r="BL32" s="254"/>
      <c r="BM32" s="254"/>
      <c r="BN32" s="254"/>
      <c r="BO32" s="267"/>
      <c r="BP32" s="267"/>
      <c r="BQ32" s="264">
        <v>26</v>
      </c>
      <c r="BR32" s="265"/>
      <c r="BS32" s="861"/>
      <c r="BT32" s="862"/>
      <c r="BU32" s="862"/>
      <c r="BV32" s="862"/>
      <c r="BW32" s="862"/>
      <c r="BX32" s="862"/>
      <c r="BY32" s="862"/>
      <c r="BZ32" s="862"/>
      <c r="CA32" s="862"/>
      <c r="CB32" s="862"/>
      <c r="CC32" s="862"/>
      <c r="CD32" s="862"/>
      <c r="CE32" s="862"/>
      <c r="CF32" s="862"/>
      <c r="CG32" s="863"/>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465</v>
      </c>
      <c r="R33" s="845"/>
      <c r="S33" s="845"/>
      <c r="T33" s="845"/>
      <c r="U33" s="845"/>
      <c r="V33" s="845">
        <v>284</v>
      </c>
      <c r="W33" s="845"/>
      <c r="X33" s="845"/>
      <c r="Y33" s="845"/>
      <c r="Z33" s="845"/>
      <c r="AA33" s="845">
        <v>181</v>
      </c>
      <c r="AB33" s="845"/>
      <c r="AC33" s="845"/>
      <c r="AD33" s="845"/>
      <c r="AE33" s="873"/>
      <c r="AF33" s="847">
        <v>325</v>
      </c>
      <c r="AG33" s="848"/>
      <c r="AH33" s="848"/>
      <c r="AI33" s="848"/>
      <c r="AJ33" s="849"/>
      <c r="AK33" s="846" t="s">
        <v>618</v>
      </c>
      <c r="AL33" s="846"/>
      <c r="AM33" s="846"/>
      <c r="AN33" s="846"/>
      <c r="AO33" s="846"/>
      <c r="AP33" s="846" t="s">
        <v>618</v>
      </c>
      <c r="AQ33" s="846"/>
      <c r="AR33" s="846"/>
      <c r="AS33" s="846"/>
      <c r="AT33" s="846"/>
      <c r="AU33" s="846" t="s">
        <v>618</v>
      </c>
      <c r="AV33" s="846"/>
      <c r="AW33" s="846"/>
      <c r="AX33" s="846"/>
      <c r="AY33" s="846"/>
      <c r="AZ33" s="918"/>
      <c r="BA33" s="918"/>
      <c r="BB33" s="918"/>
      <c r="BC33" s="918"/>
      <c r="BD33" s="918"/>
      <c r="BE33" s="915" t="s">
        <v>409</v>
      </c>
      <c r="BF33" s="915"/>
      <c r="BG33" s="915"/>
      <c r="BH33" s="915"/>
      <c r="BI33" s="916"/>
      <c r="BJ33" s="254"/>
      <c r="BK33" s="254"/>
      <c r="BL33" s="254"/>
      <c r="BM33" s="254"/>
      <c r="BN33" s="254"/>
      <c r="BO33" s="267"/>
      <c r="BP33" s="267"/>
      <c r="BQ33" s="264">
        <v>27</v>
      </c>
      <c r="BR33" s="265"/>
      <c r="BS33" s="861"/>
      <c r="BT33" s="862"/>
      <c r="BU33" s="862"/>
      <c r="BV33" s="862"/>
      <c r="BW33" s="862"/>
      <c r="BX33" s="862"/>
      <c r="BY33" s="862"/>
      <c r="BZ33" s="862"/>
      <c r="CA33" s="862"/>
      <c r="CB33" s="862"/>
      <c r="CC33" s="862"/>
      <c r="CD33" s="862"/>
      <c r="CE33" s="862"/>
      <c r="CF33" s="862"/>
      <c r="CG33" s="863"/>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17</v>
      </c>
      <c r="R34" s="845"/>
      <c r="S34" s="845"/>
      <c r="T34" s="845"/>
      <c r="U34" s="845"/>
      <c r="V34" s="845">
        <v>17</v>
      </c>
      <c r="W34" s="845"/>
      <c r="X34" s="845"/>
      <c r="Y34" s="845"/>
      <c r="Z34" s="845"/>
      <c r="AA34" s="846" t="s">
        <v>618</v>
      </c>
      <c r="AB34" s="846"/>
      <c r="AC34" s="846"/>
      <c r="AD34" s="846"/>
      <c r="AE34" s="846"/>
      <c r="AF34" s="847" t="s">
        <v>411</v>
      </c>
      <c r="AG34" s="848"/>
      <c r="AH34" s="848"/>
      <c r="AI34" s="848"/>
      <c r="AJ34" s="849"/>
      <c r="AK34" s="917">
        <v>9</v>
      </c>
      <c r="AL34" s="846"/>
      <c r="AM34" s="846"/>
      <c r="AN34" s="846"/>
      <c r="AO34" s="846"/>
      <c r="AP34" s="846" t="s">
        <v>618</v>
      </c>
      <c r="AQ34" s="846"/>
      <c r="AR34" s="846"/>
      <c r="AS34" s="846"/>
      <c r="AT34" s="846"/>
      <c r="AU34" s="846">
        <v>5</v>
      </c>
      <c r="AV34" s="846"/>
      <c r="AW34" s="846"/>
      <c r="AX34" s="846"/>
      <c r="AY34" s="846"/>
      <c r="AZ34" s="918"/>
      <c r="BA34" s="918"/>
      <c r="BB34" s="918"/>
      <c r="BC34" s="918"/>
      <c r="BD34" s="918"/>
      <c r="BE34" s="915" t="s">
        <v>412</v>
      </c>
      <c r="BF34" s="915"/>
      <c r="BG34" s="915"/>
      <c r="BH34" s="915"/>
      <c r="BI34" s="916"/>
      <c r="BJ34" s="254"/>
      <c r="BK34" s="254"/>
      <c r="BL34" s="254"/>
      <c r="BM34" s="254"/>
      <c r="BN34" s="254"/>
      <c r="BO34" s="267"/>
      <c r="BP34" s="267"/>
      <c r="BQ34" s="264">
        <v>28</v>
      </c>
      <c r="BR34" s="265"/>
      <c r="BS34" s="861"/>
      <c r="BT34" s="862"/>
      <c r="BU34" s="862"/>
      <c r="BV34" s="862"/>
      <c r="BW34" s="862"/>
      <c r="BX34" s="862"/>
      <c r="BY34" s="862"/>
      <c r="BZ34" s="862"/>
      <c r="CA34" s="862"/>
      <c r="CB34" s="862"/>
      <c r="CC34" s="862"/>
      <c r="CD34" s="862"/>
      <c r="CE34" s="862"/>
      <c r="CF34" s="862"/>
      <c r="CG34" s="863"/>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7</v>
      </c>
      <c r="R35" s="845"/>
      <c r="S35" s="845"/>
      <c r="T35" s="845"/>
      <c r="U35" s="845"/>
      <c r="V35" s="845">
        <v>7</v>
      </c>
      <c r="W35" s="845"/>
      <c r="X35" s="845"/>
      <c r="Y35" s="845"/>
      <c r="Z35" s="845"/>
      <c r="AA35" s="846" t="s">
        <v>618</v>
      </c>
      <c r="AB35" s="846"/>
      <c r="AC35" s="846"/>
      <c r="AD35" s="846"/>
      <c r="AE35" s="846"/>
      <c r="AF35" s="847" t="s">
        <v>414</v>
      </c>
      <c r="AG35" s="848"/>
      <c r="AH35" s="848"/>
      <c r="AI35" s="848"/>
      <c r="AJ35" s="849"/>
      <c r="AK35" s="917">
        <v>4</v>
      </c>
      <c r="AL35" s="846"/>
      <c r="AM35" s="846"/>
      <c r="AN35" s="846"/>
      <c r="AO35" s="846"/>
      <c r="AP35" s="846" t="s">
        <v>618</v>
      </c>
      <c r="AQ35" s="846"/>
      <c r="AR35" s="846"/>
      <c r="AS35" s="846"/>
      <c r="AT35" s="846"/>
      <c r="AU35" s="846">
        <v>2</v>
      </c>
      <c r="AV35" s="846"/>
      <c r="AW35" s="846"/>
      <c r="AX35" s="846"/>
      <c r="AY35" s="846"/>
      <c r="AZ35" s="918"/>
      <c r="BA35" s="918"/>
      <c r="BB35" s="918"/>
      <c r="BC35" s="918"/>
      <c r="BD35" s="918"/>
      <c r="BE35" s="915" t="s">
        <v>415</v>
      </c>
      <c r="BF35" s="915"/>
      <c r="BG35" s="915"/>
      <c r="BH35" s="915"/>
      <c r="BI35" s="916"/>
      <c r="BJ35" s="254"/>
      <c r="BK35" s="254"/>
      <c r="BL35" s="254"/>
      <c r="BM35" s="254"/>
      <c r="BN35" s="254"/>
      <c r="BO35" s="267"/>
      <c r="BP35" s="267"/>
      <c r="BQ35" s="264">
        <v>29</v>
      </c>
      <c r="BR35" s="265"/>
      <c r="BS35" s="861"/>
      <c r="BT35" s="862"/>
      <c r="BU35" s="862"/>
      <c r="BV35" s="862"/>
      <c r="BW35" s="862"/>
      <c r="BX35" s="862"/>
      <c r="BY35" s="862"/>
      <c r="BZ35" s="862"/>
      <c r="CA35" s="862"/>
      <c r="CB35" s="862"/>
      <c r="CC35" s="862"/>
      <c r="CD35" s="862"/>
      <c r="CE35" s="862"/>
      <c r="CF35" s="862"/>
      <c r="CG35" s="863"/>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416</v>
      </c>
      <c r="C36" s="842"/>
      <c r="D36" s="842"/>
      <c r="E36" s="842"/>
      <c r="F36" s="842"/>
      <c r="G36" s="842"/>
      <c r="H36" s="842"/>
      <c r="I36" s="842"/>
      <c r="J36" s="842"/>
      <c r="K36" s="842"/>
      <c r="L36" s="842"/>
      <c r="M36" s="842"/>
      <c r="N36" s="842"/>
      <c r="O36" s="842"/>
      <c r="P36" s="843"/>
      <c r="Q36" s="844">
        <v>72</v>
      </c>
      <c r="R36" s="845"/>
      <c r="S36" s="845"/>
      <c r="T36" s="845"/>
      <c r="U36" s="845"/>
      <c r="V36" s="845">
        <v>69</v>
      </c>
      <c r="W36" s="845"/>
      <c r="X36" s="845"/>
      <c r="Y36" s="845"/>
      <c r="Z36" s="845"/>
      <c r="AA36" s="845">
        <v>3</v>
      </c>
      <c r="AB36" s="845"/>
      <c r="AC36" s="845"/>
      <c r="AD36" s="845"/>
      <c r="AE36" s="873"/>
      <c r="AF36" s="847" t="s">
        <v>417</v>
      </c>
      <c r="AG36" s="848"/>
      <c r="AH36" s="848"/>
      <c r="AI36" s="848"/>
      <c r="AJ36" s="849"/>
      <c r="AK36" s="846" t="s">
        <v>618</v>
      </c>
      <c r="AL36" s="846"/>
      <c r="AM36" s="846"/>
      <c r="AN36" s="846"/>
      <c r="AO36" s="846"/>
      <c r="AP36" s="846" t="s">
        <v>618</v>
      </c>
      <c r="AQ36" s="846"/>
      <c r="AR36" s="846"/>
      <c r="AS36" s="846"/>
      <c r="AT36" s="846"/>
      <c r="AU36" s="846" t="s">
        <v>618</v>
      </c>
      <c r="AV36" s="846"/>
      <c r="AW36" s="846"/>
      <c r="AX36" s="846"/>
      <c r="AY36" s="846"/>
      <c r="AZ36" s="918"/>
      <c r="BA36" s="918"/>
      <c r="BB36" s="918"/>
      <c r="BC36" s="918"/>
      <c r="BD36" s="918"/>
      <c r="BE36" s="915" t="s">
        <v>418</v>
      </c>
      <c r="BF36" s="915"/>
      <c r="BG36" s="915"/>
      <c r="BH36" s="915"/>
      <c r="BI36" s="916"/>
      <c r="BJ36" s="254"/>
      <c r="BK36" s="254"/>
      <c r="BL36" s="254"/>
      <c r="BM36" s="254"/>
      <c r="BN36" s="254"/>
      <c r="BO36" s="267"/>
      <c r="BP36" s="267"/>
      <c r="BQ36" s="264">
        <v>30</v>
      </c>
      <c r="BR36" s="265"/>
      <c r="BS36" s="861"/>
      <c r="BT36" s="862"/>
      <c r="BU36" s="862"/>
      <c r="BV36" s="862"/>
      <c r="BW36" s="862"/>
      <c r="BX36" s="862"/>
      <c r="BY36" s="862"/>
      <c r="BZ36" s="862"/>
      <c r="CA36" s="862"/>
      <c r="CB36" s="862"/>
      <c r="CC36" s="862"/>
      <c r="CD36" s="862"/>
      <c r="CE36" s="862"/>
      <c r="CF36" s="862"/>
      <c r="CG36" s="863"/>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73"/>
      <c r="AF37" s="847"/>
      <c r="AG37" s="848"/>
      <c r="AH37" s="848"/>
      <c r="AI37" s="848"/>
      <c r="AJ37" s="849"/>
      <c r="AK37" s="917"/>
      <c r="AL37" s="846"/>
      <c r="AM37" s="846"/>
      <c r="AN37" s="846"/>
      <c r="AO37" s="846"/>
      <c r="AP37" s="846"/>
      <c r="AQ37" s="846"/>
      <c r="AR37" s="846"/>
      <c r="AS37" s="846"/>
      <c r="AT37" s="846"/>
      <c r="AU37" s="846"/>
      <c r="AV37" s="846"/>
      <c r="AW37" s="846"/>
      <c r="AX37" s="846"/>
      <c r="AY37" s="846"/>
      <c r="AZ37" s="918"/>
      <c r="BA37" s="918"/>
      <c r="BB37" s="918"/>
      <c r="BC37" s="918"/>
      <c r="BD37" s="918"/>
      <c r="BE37" s="915"/>
      <c r="BF37" s="915"/>
      <c r="BG37" s="915"/>
      <c r="BH37" s="915"/>
      <c r="BI37" s="916"/>
      <c r="BJ37" s="254"/>
      <c r="BK37" s="254"/>
      <c r="BL37" s="254"/>
      <c r="BM37" s="254"/>
      <c r="BN37" s="254"/>
      <c r="BO37" s="267"/>
      <c r="BP37" s="267"/>
      <c r="BQ37" s="264">
        <v>31</v>
      </c>
      <c r="BR37" s="265"/>
      <c r="BS37" s="861"/>
      <c r="BT37" s="862"/>
      <c r="BU37" s="862"/>
      <c r="BV37" s="862"/>
      <c r="BW37" s="862"/>
      <c r="BX37" s="862"/>
      <c r="BY37" s="862"/>
      <c r="BZ37" s="862"/>
      <c r="CA37" s="862"/>
      <c r="CB37" s="862"/>
      <c r="CC37" s="862"/>
      <c r="CD37" s="862"/>
      <c r="CE37" s="862"/>
      <c r="CF37" s="862"/>
      <c r="CG37" s="863"/>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73"/>
      <c r="AF38" s="847"/>
      <c r="AG38" s="848"/>
      <c r="AH38" s="848"/>
      <c r="AI38" s="848"/>
      <c r="AJ38" s="849"/>
      <c r="AK38" s="917"/>
      <c r="AL38" s="846"/>
      <c r="AM38" s="846"/>
      <c r="AN38" s="846"/>
      <c r="AO38" s="846"/>
      <c r="AP38" s="846"/>
      <c r="AQ38" s="846"/>
      <c r="AR38" s="846"/>
      <c r="AS38" s="846"/>
      <c r="AT38" s="846"/>
      <c r="AU38" s="846"/>
      <c r="AV38" s="846"/>
      <c r="AW38" s="846"/>
      <c r="AX38" s="846"/>
      <c r="AY38" s="846"/>
      <c r="AZ38" s="918"/>
      <c r="BA38" s="918"/>
      <c r="BB38" s="918"/>
      <c r="BC38" s="918"/>
      <c r="BD38" s="918"/>
      <c r="BE38" s="915"/>
      <c r="BF38" s="915"/>
      <c r="BG38" s="915"/>
      <c r="BH38" s="915"/>
      <c r="BI38" s="916"/>
      <c r="BJ38" s="254"/>
      <c r="BK38" s="254"/>
      <c r="BL38" s="254"/>
      <c r="BM38" s="254"/>
      <c r="BN38" s="254"/>
      <c r="BO38" s="267"/>
      <c r="BP38" s="267"/>
      <c r="BQ38" s="264">
        <v>32</v>
      </c>
      <c r="BR38" s="265"/>
      <c r="BS38" s="861"/>
      <c r="BT38" s="862"/>
      <c r="BU38" s="862"/>
      <c r="BV38" s="862"/>
      <c r="BW38" s="862"/>
      <c r="BX38" s="862"/>
      <c r="BY38" s="862"/>
      <c r="BZ38" s="862"/>
      <c r="CA38" s="862"/>
      <c r="CB38" s="862"/>
      <c r="CC38" s="862"/>
      <c r="CD38" s="862"/>
      <c r="CE38" s="862"/>
      <c r="CF38" s="862"/>
      <c r="CG38" s="863"/>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73"/>
      <c r="AF39" s="847"/>
      <c r="AG39" s="848"/>
      <c r="AH39" s="848"/>
      <c r="AI39" s="848"/>
      <c r="AJ39" s="849"/>
      <c r="AK39" s="917"/>
      <c r="AL39" s="846"/>
      <c r="AM39" s="846"/>
      <c r="AN39" s="846"/>
      <c r="AO39" s="846"/>
      <c r="AP39" s="846"/>
      <c r="AQ39" s="846"/>
      <c r="AR39" s="846"/>
      <c r="AS39" s="846"/>
      <c r="AT39" s="846"/>
      <c r="AU39" s="846"/>
      <c r="AV39" s="846"/>
      <c r="AW39" s="846"/>
      <c r="AX39" s="846"/>
      <c r="AY39" s="846"/>
      <c r="AZ39" s="918"/>
      <c r="BA39" s="918"/>
      <c r="BB39" s="918"/>
      <c r="BC39" s="918"/>
      <c r="BD39" s="918"/>
      <c r="BE39" s="915"/>
      <c r="BF39" s="915"/>
      <c r="BG39" s="915"/>
      <c r="BH39" s="915"/>
      <c r="BI39" s="916"/>
      <c r="BJ39" s="254"/>
      <c r="BK39" s="254"/>
      <c r="BL39" s="254"/>
      <c r="BM39" s="254"/>
      <c r="BN39" s="254"/>
      <c r="BO39" s="267"/>
      <c r="BP39" s="267"/>
      <c r="BQ39" s="264">
        <v>33</v>
      </c>
      <c r="BR39" s="265"/>
      <c r="BS39" s="861"/>
      <c r="BT39" s="862"/>
      <c r="BU39" s="862"/>
      <c r="BV39" s="862"/>
      <c r="BW39" s="862"/>
      <c r="BX39" s="862"/>
      <c r="BY39" s="862"/>
      <c r="BZ39" s="862"/>
      <c r="CA39" s="862"/>
      <c r="CB39" s="862"/>
      <c r="CC39" s="862"/>
      <c r="CD39" s="862"/>
      <c r="CE39" s="862"/>
      <c r="CF39" s="862"/>
      <c r="CG39" s="863"/>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73"/>
      <c r="AF40" s="847"/>
      <c r="AG40" s="848"/>
      <c r="AH40" s="848"/>
      <c r="AI40" s="848"/>
      <c r="AJ40" s="849"/>
      <c r="AK40" s="917"/>
      <c r="AL40" s="846"/>
      <c r="AM40" s="846"/>
      <c r="AN40" s="846"/>
      <c r="AO40" s="846"/>
      <c r="AP40" s="846"/>
      <c r="AQ40" s="846"/>
      <c r="AR40" s="846"/>
      <c r="AS40" s="846"/>
      <c r="AT40" s="846"/>
      <c r="AU40" s="846"/>
      <c r="AV40" s="846"/>
      <c r="AW40" s="846"/>
      <c r="AX40" s="846"/>
      <c r="AY40" s="846"/>
      <c r="AZ40" s="918"/>
      <c r="BA40" s="918"/>
      <c r="BB40" s="918"/>
      <c r="BC40" s="918"/>
      <c r="BD40" s="918"/>
      <c r="BE40" s="915"/>
      <c r="BF40" s="915"/>
      <c r="BG40" s="915"/>
      <c r="BH40" s="915"/>
      <c r="BI40" s="916"/>
      <c r="BJ40" s="254"/>
      <c r="BK40" s="254"/>
      <c r="BL40" s="254"/>
      <c r="BM40" s="254"/>
      <c r="BN40" s="254"/>
      <c r="BO40" s="267"/>
      <c r="BP40" s="267"/>
      <c r="BQ40" s="264">
        <v>34</v>
      </c>
      <c r="BR40" s="265"/>
      <c r="BS40" s="861"/>
      <c r="BT40" s="862"/>
      <c r="BU40" s="862"/>
      <c r="BV40" s="862"/>
      <c r="BW40" s="862"/>
      <c r="BX40" s="862"/>
      <c r="BY40" s="862"/>
      <c r="BZ40" s="862"/>
      <c r="CA40" s="862"/>
      <c r="CB40" s="862"/>
      <c r="CC40" s="862"/>
      <c r="CD40" s="862"/>
      <c r="CE40" s="862"/>
      <c r="CF40" s="862"/>
      <c r="CG40" s="863"/>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73"/>
      <c r="AF41" s="847"/>
      <c r="AG41" s="848"/>
      <c r="AH41" s="848"/>
      <c r="AI41" s="848"/>
      <c r="AJ41" s="849"/>
      <c r="AK41" s="917"/>
      <c r="AL41" s="846"/>
      <c r="AM41" s="846"/>
      <c r="AN41" s="846"/>
      <c r="AO41" s="846"/>
      <c r="AP41" s="846"/>
      <c r="AQ41" s="846"/>
      <c r="AR41" s="846"/>
      <c r="AS41" s="846"/>
      <c r="AT41" s="846"/>
      <c r="AU41" s="846"/>
      <c r="AV41" s="846"/>
      <c r="AW41" s="846"/>
      <c r="AX41" s="846"/>
      <c r="AY41" s="846"/>
      <c r="AZ41" s="918"/>
      <c r="BA41" s="918"/>
      <c r="BB41" s="918"/>
      <c r="BC41" s="918"/>
      <c r="BD41" s="918"/>
      <c r="BE41" s="915"/>
      <c r="BF41" s="915"/>
      <c r="BG41" s="915"/>
      <c r="BH41" s="915"/>
      <c r="BI41" s="916"/>
      <c r="BJ41" s="254"/>
      <c r="BK41" s="254"/>
      <c r="BL41" s="254"/>
      <c r="BM41" s="254"/>
      <c r="BN41" s="254"/>
      <c r="BO41" s="267"/>
      <c r="BP41" s="267"/>
      <c r="BQ41" s="264">
        <v>35</v>
      </c>
      <c r="BR41" s="265"/>
      <c r="BS41" s="861"/>
      <c r="BT41" s="862"/>
      <c r="BU41" s="862"/>
      <c r="BV41" s="862"/>
      <c r="BW41" s="862"/>
      <c r="BX41" s="862"/>
      <c r="BY41" s="862"/>
      <c r="BZ41" s="862"/>
      <c r="CA41" s="862"/>
      <c r="CB41" s="862"/>
      <c r="CC41" s="862"/>
      <c r="CD41" s="862"/>
      <c r="CE41" s="862"/>
      <c r="CF41" s="862"/>
      <c r="CG41" s="863"/>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73"/>
      <c r="AF42" s="847"/>
      <c r="AG42" s="848"/>
      <c r="AH42" s="848"/>
      <c r="AI42" s="848"/>
      <c r="AJ42" s="849"/>
      <c r="AK42" s="917"/>
      <c r="AL42" s="846"/>
      <c r="AM42" s="846"/>
      <c r="AN42" s="846"/>
      <c r="AO42" s="846"/>
      <c r="AP42" s="846"/>
      <c r="AQ42" s="846"/>
      <c r="AR42" s="846"/>
      <c r="AS42" s="846"/>
      <c r="AT42" s="846"/>
      <c r="AU42" s="846"/>
      <c r="AV42" s="846"/>
      <c r="AW42" s="846"/>
      <c r="AX42" s="846"/>
      <c r="AY42" s="846"/>
      <c r="AZ42" s="918"/>
      <c r="BA42" s="918"/>
      <c r="BB42" s="918"/>
      <c r="BC42" s="918"/>
      <c r="BD42" s="918"/>
      <c r="BE42" s="915"/>
      <c r="BF42" s="915"/>
      <c r="BG42" s="915"/>
      <c r="BH42" s="915"/>
      <c r="BI42" s="916"/>
      <c r="BJ42" s="254"/>
      <c r="BK42" s="254"/>
      <c r="BL42" s="254"/>
      <c r="BM42" s="254"/>
      <c r="BN42" s="254"/>
      <c r="BO42" s="267"/>
      <c r="BP42" s="267"/>
      <c r="BQ42" s="264">
        <v>36</v>
      </c>
      <c r="BR42" s="265"/>
      <c r="BS42" s="861"/>
      <c r="BT42" s="862"/>
      <c r="BU42" s="862"/>
      <c r="BV42" s="862"/>
      <c r="BW42" s="862"/>
      <c r="BX42" s="862"/>
      <c r="BY42" s="862"/>
      <c r="BZ42" s="862"/>
      <c r="CA42" s="862"/>
      <c r="CB42" s="862"/>
      <c r="CC42" s="862"/>
      <c r="CD42" s="862"/>
      <c r="CE42" s="862"/>
      <c r="CF42" s="862"/>
      <c r="CG42" s="863"/>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73"/>
      <c r="AF43" s="847"/>
      <c r="AG43" s="848"/>
      <c r="AH43" s="848"/>
      <c r="AI43" s="848"/>
      <c r="AJ43" s="849"/>
      <c r="AK43" s="917"/>
      <c r="AL43" s="846"/>
      <c r="AM43" s="846"/>
      <c r="AN43" s="846"/>
      <c r="AO43" s="846"/>
      <c r="AP43" s="846"/>
      <c r="AQ43" s="846"/>
      <c r="AR43" s="846"/>
      <c r="AS43" s="846"/>
      <c r="AT43" s="846"/>
      <c r="AU43" s="846"/>
      <c r="AV43" s="846"/>
      <c r="AW43" s="846"/>
      <c r="AX43" s="846"/>
      <c r="AY43" s="846"/>
      <c r="AZ43" s="918"/>
      <c r="BA43" s="918"/>
      <c r="BB43" s="918"/>
      <c r="BC43" s="918"/>
      <c r="BD43" s="918"/>
      <c r="BE43" s="915"/>
      <c r="BF43" s="915"/>
      <c r="BG43" s="915"/>
      <c r="BH43" s="915"/>
      <c r="BI43" s="916"/>
      <c r="BJ43" s="254"/>
      <c r="BK43" s="254"/>
      <c r="BL43" s="254"/>
      <c r="BM43" s="254"/>
      <c r="BN43" s="254"/>
      <c r="BO43" s="267"/>
      <c r="BP43" s="267"/>
      <c r="BQ43" s="264">
        <v>37</v>
      </c>
      <c r="BR43" s="265"/>
      <c r="BS43" s="861"/>
      <c r="BT43" s="862"/>
      <c r="BU43" s="862"/>
      <c r="BV43" s="862"/>
      <c r="BW43" s="862"/>
      <c r="BX43" s="862"/>
      <c r="BY43" s="862"/>
      <c r="BZ43" s="862"/>
      <c r="CA43" s="862"/>
      <c r="CB43" s="862"/>
      <c r="CC43" s="862"/>
      <c r="CD43" s="862"/>
      <c r="CE43" s="862"/>
      <c r="CF43" s="862"/>
      <c r="CG43" s="863"/>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73"/>
      <c r="AF44" s="847"/>
      <c r="AG44" s="848"/>
      <c r="AH44" s="848"/>
      <c r="AI44" s="848"/>
      <c r="AJ44" s="849"/>
      <c r="AK44" s="917"/>
      <c r="AL44" s="846"/>
      <c r="AM44" s="846"/>
      <c r="AN44" s="846"/>
      <c r="AO44" s="846"/>
      <c r="AP44" s="846"/>
      <c r="AQ44" s="846"/>
      <c r="AR44" s="846"/>
      <c r="AS44" s="846"/>
      <c r="AT44" s="846"/>
      <c r="AU44" s="846"/>
      <c r="AV44" s="846"/>
      <c r="AW44" s="846"/>
      <c r="AX44" s="846"/>
      <c r="AY44" s="846"/>
      <c r="AZ44" s="918"/>
      <c r="BA44" s="918"/>
      <c r="BB44" s="918"/>
      <c r="BC44" s="918"/>
      <c r="BD44" s="918"/>
      <c r="BE44" s="915"/>
      <c r="BF44" s="915"/>
      <c r="BG44" s="915"/>
      <c r="BH44" s="915"/>
      <c r="BI44" s="916"/>
      <c r="BJ44" s="254"/>
      <c r="BK44" s="254"/>
      <c r="BL44" s="254"/>
      <c r="BM44" s="254"/>
      <c r="BN44" s="254"/>
      <c r="BO44" s="267"/>
      <c r="BP44" s="267"/>
      <c r="BQ44" s="264">
        <v>38</v>
      </c>
      <c r="BR44" s="265"/>
      <c r="BS44" s="861"/>
      <c r="BT44" s="862"/>
      <c r="BU44" s="862"/>
      <c r="BV44" s="862"/>
      <c r="BW44" s="862"/>
      <c r="BX44" s="862"/>
      <c r="BY44" s="862"/>
      <c r="BZ44" s="862"/>
      <c r="CA44" s="862"/>
      <c r="CB44" s="862"/>
      <c r="CC44" s="862"/>
      <c r="CD44" s="862"/>
      <c r="CE44" s="862"/>
      <c r="CF44" s="862"/>
      <c r="CG44" s="863"/>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73"/>
      <c r="AF45" s="847"/>
      <c r="AG45" s="848"/>
      <c r="AH45" s="848"/>
      <c r="AI45" s="848"/>
      <c r="AJ45" s="849"/>
      <c r="AK45" s="917"/>
      <c r="AL45" s="846"/>
      <c r="AM45" s="846"/>
      <c r="AN45" s="846"/>
      <c r="AO45" s="846"/>
      <c r="AP45" s="846"/>
      <c r="AQ45" s="846"/>
      <c r="AR45" s="846"/>
      <c r="AS45" s="846"/>
      <c r="AT45" s="846"/>
      <c r="AU45" s="846"/>
      <c r="AV45" s="846"/>
      <c r="AW45" s="846"/>
      <c r="AX45" s="846"/>
      <c r="AY45" s="846"/>
      <c r="AZ45" s="918"/>
      <c r="BA45" s="918"/>
      <c r="BB45" s="918"/>
      <c r="BC45" s="918"/>
      <c r="BD45" s="918"/>
      <c r="BE45" s="915"/>
      <c r="BF45" s="915"/>
      <c r="BG45" s="915"/>
      <c r="BH45" s="915"/>
      <c r="BI45" s="916"/>
      <c r="BJ45" s="254"/>
      <c r="BK45" s="254"/>
      <c r="BL45" s="254"/>
      <c r="BM45" s="254"/>
      <c r="BN45" s="254"/>
      <c r="BO45" s="267"/>
      <c r="BP45" s="267"/>
      <c r="BQ45" s="264">
        <v>39</v>
      </c>
      <c r="BR45" s="265"/>
      <c r="BS45" s="861"/>
      <c r="BT45" s="862"/>
      <c r="BU45" s="862"/>
      <c r="BV45" s="862"/>
      <c r="BW45" s="862"/>
      <c r="BX45" s="862"/>
      <c r="BY45" s="862"/>
      <c r="BZ45" s="862"/>
      <c r="CA45" s="862"/>
      <c r="CB45" s="862"/>
      <c r="CC45" s="862"/>
      <c r="CD45" s="862"/>
      <c r="CE45" s="862"/>
      <c r="CF45" s="862"/>
      <c r="CG45" s="863"/>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73"/>
      <c r="AF46" s="847"/>
      <c r="AG46" s="848"/>
      <c r="AH46" s="848"/>
      <c r="AI46" s="848"/>
      <c r="AJ46" s="849"/>
      <c r="AK46" s="917"/>
      <c r="AL46" s="846"/>
      <c r="AM46" s="846"/>
      <c r="AN46" s="846"/>
      <c r="AO46" s="846"/>
      <c r="AP46" s="846"/>
      <c r="AQ46" s="846"/>
      <c r="AR46" s="846"/>
      <c r="AS46" s="846"/>
      <c r="AT46" s="846"/>
      <c r="AU46" s="846"/>
      <c r="AV46" s="846"/>
      <c r="AW46" s="846"/>
      <c r="AX46" s="846"/>
      <c r="AY46" s="846"/>
      <c r="AZ46" s="918"/>
      <c r="BA46" s="918"/>
      <c r="BB46" s="918"/>
      <c r="BC46" s="918"/>
      <c r="BD46" s="918"/>
      <c r="BE46" s="915"/>
      <c r="BF46" s="915"/>
      <c r="BG46" s="915"/>
      <c r="BH46" s="915"/>
      <c r="BI46" s="916"/>
      <c r="BJ46" s="254"/>
      <c r="BK46" s="254"/>
      <c r="BL46" s="254"/>
      <c r="BM46" s="254"/>
      <c r="BN46" s="254"/>
      <c r="BO46" s="267"/>
      <c r="BP46" s="267"/>
      <c r="BQ46" s="264">
        <v>40</v>
      </c>
      <c r="BR46" s="265"/>
      <c r="BS46" s="861"/>
      <c r="BT46" s="862"/>
      <c r="BU46" s="862"/>
      <c r="BV46" s="862"/>
      <c r="BW46" s="862"/>
      <c r="BX46" s="862"/>
      <c r="BY46" s="862"/>
      <c r="BZ46" s="862"/>
      <c r="CA46" s="862"/>
      <c r="CB46" s="862"/>
      <c r="CC46" s="862"/>
      <c r="CD46" s="862"/>
      <c r="CE46" s="862"/>
      <c r="CF46" s="862"/>
      <c r="CG46" s="863"/>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73"/>
      <c r="AF47" s="847"/>
      <c r="AG47" s="848"/>
      <c r="AH47" s="848"/>
      <c r="AI47" s="848"/>
      <c r="AJ47" s="849"/>
      <c r="AK47" s="917"/>
      <c r="AL47" s="846"/>
      <c r="AM47" s="846"/>
      <c r="AN47" s="846"/>
      <c r="AO47" s="846"/>
      <c r="AP47" s="846"/>
      <c r="AQ47" s="846"/>
      <c r="AR47" s="846"/>
      <c r="AS47" s="846"/>
      <c r="AT47" s="846"/>
      <c r="AU47" s="846"/>
      <c r="AV47" s="846"/>
      <c r="AW47" s="846"/>
      <c r="AX47" s="846"/>
      <c r="AY47" s="846"/>
      <c r="AZ47" s="918"/>
      <c r="BA47" s="918"/>
      <c r="BB47" s="918"/>
      <c r="BC47" s="918"/>
      <c r="BD47" s="918"/>
      <c r="BE47" s="915"/>
      <c r="BF47" s="915"/>
      <c r="BG47" s="915"/>
      <c r="BH47" s="915"/>
      <c r="BI47" s="916"/>
      <c r="BJ47" s="254"/>
      <c r="BK47" s="254"/>
      <c r="BL47" s="254"/>
      <c r="BM47" s="254"/>
      <c r="BN47" s="254"/>
      <c r="BO47" s="267"/>
      <c r="BP47" s="267"/>
      <c r="BQ47" s="264">
        <v>41</v>
      </c>
      <c r="BR47" s="265"/>
      <c r="BS47" s="861"/>
      <c r="BT47" s="862"/>
      <c r="BU47" s="862"/>
      <c r="BV47" s="862"/>
      <c r="BW47" s="862"/>
      <c r="BX47" s="862"/>
      <c r="BY47" s="862"/>
      <c r="BZ47" s="862"/>
      <c r="CA47" s="862"/>
      <c r="CB47" s="862"/>
      <c r="CC47" s="862"/>
      <c r="CD47" s="862"/>
      <c r="CE47" s="862"/>
      <c r="CF47" s="862"/>
      <c r="CG47" s="863"/>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73"/>
      <c r="AF48" s="847"/>
      <c r="AG48" s="848"/>
      <c r="AH48" s="848"/>
      <c r="AI48" s="848"/>
      <c r="AJ48" s="849"/>
      <c r="AK48" s="917"/>
      <c r="AL48" s="846"/>
      <c r="AM48" s="846"/>
      <c r="AN48" s="846"/>
      <c r="AO48" s="846"/>
      <c r="AP48" s="846"/>
      <c r="AQ48" s="846"/>
      <c r="AR48" s="846"/>
      <c r="AS48" s="846"/>
      <c r="AT48" s="846"/>
      <c r="AU48" s="846"/>
      <c r="AV48" s="846"/>
      <c r="AW48" s="846"/>
      <c r="AX48" s="846"/>
      <c r="AY48" s="846"/>
      <c r="AZ48" s="918"/>
      <c r="BA48" s="918"/>
      <c r="BB48" s="918"/>
      <c r="BC48" s="918"/>
      <c r="BD48" s="918"/>
      <c r="BE48" s="915"/>
      <c r="BF48" s="915"/>
      <c r="BG48" s="915"/>
      <c r="BH48" s="915"/>
      <c r="BI48" s="916"/>
      <c r="BJ48" s="254"/>
      <c r="BK48" s="254"/>
      <c r="BL48" s="254"/>
      <c r="BM48" s="254"/>
      <c r="BN48" s="254"/>
      <c r="BO48" s="267"/>
      <c r="BP48" s="267"/>
      <c r="BQ48" s="264">
        <v>42</v>
      </c>
      <c r="BR48" s="265"/>
      <c r="BS48" s="861"/>
      <c r="BT48" s="862"/>
      <c r="BU48" s="862"/>
      <c r="BV48" s="862"/>
      <c r="BW48" s="862"/>
      <c r="BX48" s="862"/>
      <c r="BY48" s="862"/>
      <c r="BZ48" s="862"/>
      <c r="CA48" s="862"/>
      <c r="CB48" s="862"/>
      <c r="CC48" s="862"/>
      <c r="CD48" s="862"/>
      <c r="CE48" s="862"/>
      <c r="CF48" s="862"/>
      <c r="CG48" s="863"/>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73"/>
      <c r="AF49" s="847"/>
      <c r="AG49" s="848"/>
      <c r="AH49" s="848"/>
      <c r="AI49" s="848"/>
      <c r="AJ49" s="849"/>
      <c r="AK49" s="917"/>
      <c r="AL49" s="846"/>
      <c r="AM49" s="846"/>
      <c r="AN49" s="846"/>
      <c r="AO49" s="846"/>
      <c r="AP49" s="846"/>
      <c r="AQ49" s="846"/>
      <c r="AR49" s="846"/>
      <c r="AS49" s="846"/>
      <c r="AT49" s="846"/>
      <c r="AU49" s="846"/>
      <c r="AV49" s="846"/>
      <c r="AW49" s="846"/>
      <c r="AX49" s="846"/>
      <c r="AY49" s="846"/>
      <c r="AZ49" s="918"/>
      <c r="BA49" s="918"/>
      <c r="BB49" s="918"/>
      <c r="BC49" s="918"/>
      <c r="BD49" s="918"/>
      <c r="BE49" s="915"/>
      <c r="BF49" s="915"/>
      <c r="BG49" s="915"/>
      <c r="BH49" s="915"/>
      <c r="BI49" s="916"/>
      <c r="BJ49" s="254"/>
      <c r="BK49" s="254"/>
      <c r="BL49" s="254"/>
      <c r="BM49" s="254"/>
      <c r="BN49" s="254"/>
      <c r="BO49" s="267"/>
      <c r="BP49" s="267"/>
      <c r="BQ49" s="264">
        <v>43</v>
      </c>
      <c r="BR49" s="265"/>
      <c r="BS49" s="861"/>
      <c r="BT49" s="862"/>
      <c r="BU49" s="862"/>
      <c r="BV49" s="862"/>
      <c r="BW49" s="862"/>
      <c r="BX49" s="862"/>
      <c r="BY49" s="862"/>
      <c r="BZ49" s="862"/>
      <c r="CA49" s="862"/>
      <c r="CB49" s="862"/>
      <c r="CC49" s="862"/>
      <c r="CD49" s="862"/>
      <c r="CE49" s="862"/>
      <c r="CF49" s="862"/>
      <c r="CG49" s="863"/>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5"/>
      <c r="BF50" s="915"/>
      <c r="BG50" s="915"/>
      <c r="BH50" s="915"/>
      <c r="BI50" s="916"/>
      <c r="BJ50" s="254"/>
      <c r="BK50" s="254"/>
      <c r="BL50" s="254"/>
      <c r="BM50" s="254"/>
      <c r="BN50" s="254"/>
      <c r="BO50" s="267"/>
      <c r="BP50" s="267"/>
      <c r="BQ50" s="264">
        <v>44</v>
      </c>
      <c r="BR50" s="265"/>
      <c r="BS50" s="861"/>
      <c r="BT50" s="862"/>
      <c r="BU50" s="862"/>
      <c r="BV50" s="862"/>
      <c r="BW50" s="862"/>
      <c r="BX50" s="862"/>
      <c r="BY50" s="862"/>
      <c r="BZ50" s="862"/>
      <c r="CA50" s="862"/>
      <c r="CB50" s="862"/>
      <c r="CC50" s="862"/>
      <c r="CD50" s="862"/>
      <c r="CE50" s="862"/>
      <c r="CF50" s="862"/>
      <c r="CG50" s="863"/>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5"/>
      <c r="BF51" s="915"/>
      <c r="BG51" s="915"/>
      <c r="BH51" s="915"/>
      <c r="BI51" s="916"/>
      <c r="BJ51" s="254"/>
      <c r="BK51" s="254"/>
      <c r="BL51" s="254"/>
      <c r="BM51" s="254"/>
      <c r="BN51" s="254"/>
      <c r="BO51" s="267"/>
      <c r="BP51" s="267"/>
      <c r="BQ51" s="264">
        <v>45</v>
      </c>
      <c r="BR51" s="265"/>
      <c r="BS51" s="861"/>
      <c r="BT51" s="862"/>
      <c r="BU51" s="862"/>
      <c r="BV51" s="862"/>
      <c r="BW51" s="862"/>
      <c r="BX51" s="862"/>
      <c r="BY51" s="862"/>
      <c r="BZ51" s="862"/>
      <c r="CA51" s="862"/>
      <c r="CB51" s="862"/>
      <c r="CC51" s="862"/>
      <c r="CD51" s="862"/>
      <c r="CE51" s="862"/>
      <c r="CF51" s="862"/>
      <c r="CG51" s="863"/>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5"/>
      <c r="BF52" s="915"/>
      <c r="BG52" s="915"/>
      <c r="BH52" s="915"/>
      <c r="BI52" s="916"/>
      <c r="BJ52" s="254"/>
      <c r="BK52" s="254"/>
      <c r="BL52" s="254"/>
      <c r="BM52" s="254"/>
      <c r="BN52" s="254"/>
      <c r="BO52" s="267"/>
      <c r="BP52" s="267"/>
      <c r="BQ52" s="264">
        <v>46</v>
      </c>
      <c r="BR52" s="265"/>
      <c r="BS52" s="861"/>
      <c r="BT52" s="862"/>
      <c r="BU52" s="862"/>
      <c r="BV52" s="862"/>
      <c r="BW52" s="862"/>
      <c r="BX52" s="862"/>
      <c r="BY52" s="862"/>
      <c r="BZ52" s="862"/>
      <c r="CA52" s="862"/>
      <c r="CB52" s="862"/>
      <c r="CC52" s="862"/>
      <c r="CD52" s="862"/>
      <c r="CE52" s="862"/>
      <c r="CF52" s="862"/>
      <c r="CG52" s="863"/>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5"/>
      <c r="BF53" s="915"/>
      <c r="BG53" s="915"/>
      <c r="BH53" s="915"/>
      <c r="BI53" s="916"/>
      <c r="BJ53" s="254"/>
      <c r="BK53" s="254"/>
      <c r="BL53" s="254"/>
      <c r="BM53" s="254"/>
      <c r="BN53" s="254"/>
      <c r="BO53" s="267"/>
      <c r="BP53" s="267"/>
      <c r="BQ53" s="264">
        <v>47</v>
      </c>
      <c r="BR53" s="265"/>
      <c r="BS53" s="861"/>
      <c r="BT53" s="862"/>
      <c r="BU53" s="862"/>
      <c r="BV53" s="862"/>
      <c r="BW53" s="862"/>
      <c r="BX53" s="862"/>
      <c r="BY53" s="862"/>
      <c r="BZ53" s="862"/>
      <c r="CA53" s="862"/>
      <c r="CB53" s="862"/>
      <c r="CC53" s="862"/>
      <c r="CD53" s="862"/>
      <c r="CE53" s="862"/>
      <c r="CF53" s="862"/>
      <c r="CG53" s="863"/>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5"/>
      <c r="BF54" s="915"/>
      <c r="BG54" s="915"/>
      <c r="BH54" s="915"/>
      <c r="BI54" s="916"/>
      <c r="BJ54" s="254"/>
      <c r="BK54" s="254"/>
      <c r="BL54" s="254"/>
      <c r="BM54" s="254"/>
      <c r="BN54" s="254"/>
      <c r="BO54" s="267"/>
      <c r="BP54" s="267"/>
      <c r="BQ54" s="264">
        <v>48</v>
      </c>
      <c r="BR54" s="265"/>
      <c r="BS54" s="861"/>
      <c r="BT54" s="862"/>
      <c r="BU54" s="862"/>
      <c r="BV54" s="862"/>
      <c r="BW54" s="862"/>
      <c r="BX54" s="862"/>
      <c r="BY54" s="862"/>
      <c r="BZ54" s="862"/>
      <c r="CA54" s="862"/>
      <c r="CB54" s="862"/>
      <c r="CC54" s="862"/>
      <c r="CD54" s="862"/>
      <c r="CE54" s="862"/>
      <c r="CF54" s="862"/>
      <c r="CG54" s="863"/>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5"/>
      <c r="BF55" s="915"/>
      <c r="BG55" s="915"/>
      <c r="BH55" s="915"/>
      <c r="BI55" s="916"/>
      <c r="BJ55" s="254"/>
      <c r="BK55" s="254"/>
      <c r="BL55" s="254"/>
      <c r="BM55" s="254"/>
      <c r="BN55" s="254"/>
      <c r="BO55" s="267"/>
      <c r="BP55" s="267"/>
      <c r="BQ55" s="264">
        <v>49</v>
      </c>
      <c r="BR55" s="265"/>
      <c r="BS55" s="861"/>
      <c r="BT55" s="862"/>
      <c r="BU55" s="862"/>
      <c r="BV55" s="862"/>
      <c r="BW55" s="862"/>
      <c r="BX55" s="862"/>
      <c r="BY55" s="862"/>
      <c r="BZ55" s="862"/>
      <c r="CA55" s="862"/>
      <c r="CB55" s="862"/>
      <c r="CC55" s="862"/>
      <c r="CD55" s="862"/>
      <c r="CE55" s="862"/>
      <c r="CF55" s="862"/>
      <c r="CG55" s="863"/>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5"/>
      <c r="BF56" s="915"/>
      <c r="BG56" s="915"/>
      <c r="BH56" s="915"/>
      <c r="BI56" s="916"/>
      <c r="BJ56" s="254"/>
      <c r="BK56" s="254"/>
      <c r="BL56" s="254"/>
      <c r="BM56" s="254"/>
      <c r="BN56" s="254"/>
      <c r="BO56" s="267"/>
      <c r="BP56" s="267"/>
      <c r="BQ56" s="264">
        <v>50</v>
      </c>
      <c r="BR56" s="265"/>
      <c r="BS56" s="861"/>
      <c r="BT56" s="862"/>
      <c r="BU56" s="862"/>
      <c r="BV56" s="862"/>
      <c r="BW56" s="862"/>
      <c r="BX56" s="862"/>
      <c r="BY56" s="862"/>
      <c r="BZ56" s="862"/>
      <c r="CA56" s="862"/>
      <c r="CB56" s="862"/>
      <c r="CC56" s="862"/>
      <c r="CD56" s="862"/>
      <c r="CE56" s="862"/>
      <c r="CF56" s="862"/>
      <c r="CG56" s="863"/>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5"/>
      <c r="BF57" s="915"/>
      <c r="BG57" s="915"/>
      <c r="BH57" s="915"/>
      <c r="BI57" s="916"/>
      <c r="BJ57" s="254"/>
      <c r="BK57" s="254"/>
      <c r="BL57" s="254"/>
      <c r="BM57" s="254"/>
      <c r="BN57" s="254"/>
      <c r="BO57" s="267"/>
      <c r="BP57" s="267"/>
      <c r="BQ57" s="264">
        <v>51</v>
      </c>
      <c r="BR57" s="265"/>
      <c r="BS57" s="861"/>
      <c r="BT57" s="862"/>
      <c r="BU57" s="862"/>
      <c r="BV57" s="862"/>
      <c r="BW57" s="862"/>
      <c r="BX57" s="862"/>
      <c r="BY57" s="862"/>
      <c r="BZ57" s="862"/>
      <c r="CA57" s="862"/>
      <c r="CB57" s="862"/>
      <c r="CC57" s="862"/>
      <c r="CD57" s="862"/>
      <c r="CE57" s="862"/>
      <c r="CF57" s="862"/>
      <c r="CG57" s="863"/>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5"/>
      <c r="BF58" s="915"/>
      <c r="BG58" s="915"/>
      <c r="BH58" s="915"/>
      <c r="BI58" s="916"/>
      <c r="BJ58" s="254"/>
      <c r="BK58" s="254"/>
      <c r="BL58" s="254"/>
      <c r="BM58" s="254"/>
      <c r="BN58" s="254"/>
      <c r="BO58" s="267"/>
      <c r="BP58" s="267"/>
      <c r="BQ58" s="264">
        <v>52</v>
      </c>
      <c r="BR58" s="265"/>
      <c r="BS58" s="861"/>
      <c r="BT58" s="862"/>
      <c r="BU58" s="862"/>
      <c r="BV58" s="862"/>
      <c r="BW58" s="862"/>
      <c r="BX58" s="862"/>
      <c r="BY58" s="862"/>
      <c r="BZ58" s="862"/>
      <c r="CA58" s="862"/>
      <c r="CB58" s="862"/>
      <c r="CC58" s="862"/>
      <c r="CD58" s="862"/>
      <c r="CE58" s="862"/>
      <c r="CF58" s="862"/>
      <c r="CG58" s="863"/>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5"/>
      <c r="BF59" s="915"/>
      <c r="BG59" s="915"/>
      <c r="BH59" s="915"/>
      <c r="BI59" s="916"/>
      <c r="BJ59" s="254"/>
      <c r="BK59" s="254"/>
      <c r="BL59" s="254"/>
      <c r="BM59" s="254"/>
      <c r="BN59" s="254"/>
      <c r="BO59" s="267"/>
      <c r="BP59" s="267"/>
      <c r="BQ59" s="264">
        <v>53</v>
      </c>
      <c r="BR59" s="265"/>
      <c r="BS59" s="861"/>
      <c r="BT59" s="862"/>
      <c r="BU59" s="862"/>
      <c r="BV59" s="862"/>
      <c r="BW59" s="862"/>
      <c r="BX59" s="862"/>
      <c r="BY59" s="862"/>
      <c r="BZ59" s="862"/>
      <c r="CA59" s="862"/>
      <c r="CB59" s="862"/>
      <c r="CC59" s="862"/>
      <c r="CD59" s="862"/>
      <c r="CE59" s="862"/>
      <c r="CF59" s="862"/>
      <c r="CG59" s="863"/>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5"/>
      <c r="BF60" s="915"/>
      <c r="BG60" s="915"/>
      <c r="BH60" s="915"/>
      <c r="BI60" s="916"/>
      <c r="BJ60" s="254"/>
      <c r="BK60" s="254"/>
      <c r="BL60" s="254"/>
      <c r="BM60" s="254"/>
      <c r="BN60" s="254"/>
      <c r="BO60" s="267"/>
      <c r="BP60" s="267"/>
      <c r="BQ60" s="264">
        <v>54</v>
      </c>
      <c r="BR60" s="265"/>
      <c r="BS60" s="861"/>
      <c r="BT60" s="862"/>
      <c r="BU60" s="862"/>
      <c r="BV60" s="862"/>
      <c r="BW60" s="862"/>
      <c r="BX60" s="862"/>
      <c r="BY60" s="862"/>
      <c r="BZ60" s="862"/>
      <c r="CA60" s="862"/>
      <c r="CB60" s="862"/>
      <c r="CC60" s="862"/>
      <c r="CD60" s="862"/>
      <c r="CE60" s="862"/>
      <c r="CF60" s="862"/>
      <c r="CG60" s="863"/>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5"/>
      <c r="BF61" s="915"/>
      <c r="BG61" s="915"/>
      <c r="BH61" s="915"/>
      <c r="BI61" s="916"/>
      <c r="BJ61" s="254"/>
      <c r="BK61" s="254"/>
      <c r="BL61" s="254"/>
      <c r="BM61" s="254"/>
      <c r="BN61" s="254"/>
      <c r="BO61" s="267"/>
      <c r="BP61" s="267"/>
      <c r="BQ61" s="264">
        <v>55</v>
      </c>
      <c r="BR61" s="265"/>
      <c r="BS61" s="861"/>
      <c r="BT61" s="862"/>
      <c r="BU61" s="862"/>
      <c r="BV61" s="862"/>
      <c r="BW61" s="862"/>
      <c r="BX61" s="862"/>
      <c r="BY61" s="862"/>
      <c r="BZ61" s="862"/>
      <c r="CA61" s="862"/>
      <c r="CB61" s="862"/>
      <c r="CC61" s="862"/>
      <c r="CD61" s="862"/>
      <c r="CE61" s="862"/>
      <c r="CF61" s="862"/>
      <c r="CG61" s="863"/>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5"/>
      <c r="BF62" s="915"/>
      <c r="BG62" s="915"/>
      <c r="BH62" s="915"/>
      <c r="BI62" s="916"/>
      <c r="BJ62" s="933" t="s">
        <v>419</v>
      </c>
      <c r="BK62" s="893"/>
      <c r="BL62" s="893"/>
      <c r="BM62" s="893"/>
      <c r="BN62" s="894"/>
      <c r="BO62" s="267"/>
      <c r="BP62" s="267"/>
      <c r="BQ62" s="264">
        <v>56</v>
      </c>
      <c r="BR62" s="265"/>
      <c r="BS62" s="861"/>
      <c r="BT62" s="862"/>
      <c r="BU62" s="862"/>
      <c r="BV62" s="862"/>
      <c r="BW62" s="862"/>
      <c r="BX62" s="862"/>
      <c r="BY62" s="862"/>
      <c r="BZ62" s="862"/>
      <c r="CA62" s="862"/>
      <c r="CB62" s="862"/>
      <c r="CC62" s="862"/>
      <c r="CD62" s="862"/>
      <c r="CE62" s="862"/>
      <c r="CF62" s="862"/>
      <c r="CG62" s="863"/>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7" t="s">
        <v>420</v>
      </c>
      <c r="C63" s="878"/>
      <c r="D63" s="878"/>
      <c r="E63" s="878"/>
      <c r="F63" s="878"/>
      <c r="G63" s="878"/>
      <c r="H63" s="878"/>
      <c r="I63" s="878"/>
      <c r="J63" s="878"/>
      <c r="K63" s="878"/>
      <c r="L63" s="878"/>
      <c r="M63" s="878"/>
      <c r="N63" s="878"/>
      <c r="O63" s="878"/>
      <c r="P63" s="879"/>
      <c r="Q63" s="926"/>
      <c r="R63" s="927"/>
      <c r="S63" s="927"/>
      <c r="T63" s="927"/>
      <c r="U63" s="927"/>
      <c r="V63" s="927"/>
      <c r="W63" s="927"/>
      <c r="X63" s="927"/>
      <c r="Y63" s="927"/>
      <c r="Z63" s="927"/>
      <c r="AA63" s="927"/>
      <c r="AB63" s="927"/>
      <c r="AC63" s="927"/>
      <c r="AD63" s="927"/>
      <c r="AE63" s="928"/>
      <c r="AF63" s="929">
        <v>1026</v>
      </c>
      <c r="AG63" s="930"/>
      <c r="AH63" s="930"/>
      <c r="AI63" s="930"/>
      <c r="AJ63" s="931"/>
      <c r="AK63" s="932"/>
      <c r="AL63" s="927"/>
      <c r="AM63" s="927"/>
      <c r="AN63" s="927"/>
      <c r="AO63" s="927"/>
      <c r="AP63" s="930"/>
      <c r="AQ63" s="930"/>
      <c r="AR63" s="930"/>
      <c r="AS63" s="930"/>
      <c r="AT63" s="930"/>
      <c r="AU63" s="930"/>
      <c r="AV63" s="930"/>
      <c r="AW63" s="930"/>
      <c r="AX63" s="930"/>
      <c r="AY63" s="930"/>
      <c r="AZ63" s="934"/>
      <c r="BA63" s="934"/>
      <c r="BB63" s="934"/>
      <c r="BC63" s="934"/>
      <c r="BD63" s="934"/>
      <c r="BE63" s="935"/>
      <c r="BF63" s="935"/>
      <c r="BG63" s="935"/>
      <c r="BH63" s="935"/>
      <c r="BI63" s="936"/>
      <c r="BJ63" s="937" t="s">
        <v>421</v>
      </c>
      <c r="BK63" s="938"/>
      <c r="BL63" s="938"/>
      <c r="BM63" s="938"/>
      <c r="BN63" s="939"/>
      <c r="BO63" s="267"/>
      <c r="BP63" s="267"/>
      <c r="BQ63" s="264">
        <v>57</v>
      </c>
      <c r="BR63" s="265"/>
      <c r="BS63" s="861"/>
      <c r="BT63" s="862"/>
      <c r="BU63" s="862"/>
      <c r="BV63" s="862"/>
      <c r="BW63" s="862"/>
      <c r="BX63" s="862"/>
      <c r="BY63" s="862"/>
      <c r="BZ63" s="862"/>
      <c r="CA63" s="862"/>
      <c r="CB63" s="862"/>
      <c r="CC63" s="862"/>
      <c r="CD63" s="862"/>
      <c r="CE63" s="862"/>
      <c r="CF63" s="862"/>
      <c r="CG63" s="863"/>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1"/>
      <c r="BT64" s="862"/>
      <c r="BU64" s="862"/>
      <c r="BV64" s="862"/>
      <c r="BW64" s="862"/>
      <c r="BX64" s="862"/>
      <c r="BY64" s="862"/>
      <c r="BZ64" s="862"/>
      <c r="CA64" s="862"/>
      <c r="CB64" s="862"/>
      <c r="CC64" s="862"/>
      <c r="CD64" s="862"/>
      <c r="CE64" s="862"/>
      <c r="CF64" s="862"/>
      <c r="CG64" s="863"/>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1"/>
      <c r="BT65" s="862"/>
      <c r="BU65" s="862"/>
      <c r="BV65" s="862"/>
      <c r="BW65" s="862"/>
      <c r="BX65" s="862"/>
      <c r="BY65" s="862"/>
      <c r="BZ65" s="862"/>
      <c r="CA65" s="862"/>
      <c r="CB65" s="862"/>
      <c r="CC65" s="862"/>
      <c r="CD65" s="862"/>
      <c r="CE65" s="862"/>
      <c r="CF65" s="862"/>
      <c r="CG65" s="863"/>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40" t="s">
        <v>427</v>
      </c>
      <c r="AG66" s="900"/>
      <c r="AH66" s="900"/>
      <c r="AI66" s="900"/>
      <c r="AJ66" s="941"/>
      <c r="AK66" s="803" t="s">
        <v>428</v>
      </c>
      <c r="AL66" s="827"/>
      <c r="AM66" s="827"/>
      <c r="AN66" s="827"/>
      <c r="AO66" s="828"/>
      <c r="AP66" s="803" t="s">
        <v>429</v>
      </c>
      <c r="AQ66" s="804"/>
      <c r="AR66" s="804"/>
      <c r="AS66" s="804"/>
      <c r="AT66" s="805"/>
      <c r="AU66" s="803" t="s">
        <v>430</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3"/>
      <c r="AH67" s="903"/>
      <c r="AI67" s="903"/>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613</v>
      </c>
      <c r="C68" s="958"/>
      <c r="D68" s="958"/>
      <c r="E68" s="958"/>
      <c r="F68" s="958"/>
      <c r="G68" s="958"/>
      <c r="H68" s="958"/>
      <c r="I68" s="958"/>
      <c r="J68" s="958"/>
      <c r="K68" s="958"/>
      <c r="L68" s="958"/>
      <c r="M68" s="958"/>
      <c r="N68" s="958"/>
      <c r="O68" s="958"/>
      <c r="P68" s="959"/>
      <c r="Q68" s="960">
        <v>3199</v>
      </c>
      <c r="R68" s="954"/>
      <c r="S68" s="954"/>
      <c r="T68" s="954"/>
      <c r="U68" s="954"/>
      <c r="V68" s="954">
        <v>3196</v>
      </c>
      <c r="W68" s="954"/>
      <c r="X68" s="954"/>
      <c r="Y68" s="954"/>
      <c r="Z68" s="954"/>
      <c r="AA68" s="954">
        <v>3</v>
      </c>
      <c r="AB68" s="954"/>
      <c r="AC68" s="954"/>
      <c r="AD68" s="954"/>
      <c r="AE68" s="954"/>
      <c r="AF68" s="954">
        <v>3</v>
      </c>
      <c r="AG68" s="954"/>
      <c r="AH68" s="954"/>
      <c r="AI68" s="954"/>
      <c r="AJ68" s="954"/>
      <c r="AK68" s="954" t="s">
        <v>618</v>
      </c>
      <c r="AL68" s="954"/>
      <c r="AM68" s="954"/>
      <c r="AN68" s="954"/>
      <c r="AO68" s="954"/>
      <c r="AP68" s="954">
        <v>3488</v>
      </c>
      <c r="AQ68" s="954"/>
      <c r="AR68" s="954"/>
      <c r="AS68" s="954"/>
      <c r="AT68" s="954"/>
      <c r="AU68" s="954">
        <v>303</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614</v>
      </c>
      <c r="C69" s="962"/>
      <c r="D69" s="962"/>
      <c r="E69" s="962"/>
      <c r="F69" s="962"/>
      <c r="G69" s="962"/>
      <c r="H69" s="962"/>
      <c r="I69" s="962"/>
      <c r="J69" s="962"/>
      <c r="K69" s="962"/>
      <c r="L69" s="962"/>
      <c r="M69" s="962"/>
      <c r="N69" s="962"/>
      <c r="O69" s="962"/>
      <c r="P69" s="963"/>
      <c r="Q69" s="964">
        <v>45</v>
      </c>
      <c r="R69" s="846"/>
      <c r="S69" s="846"/>
      <c r="T69" s="846"/>
      <c r="U69" s="846"/>
      <c r="V69" s="846">
        <v>44</v>
      </c>
      <c r="W69" s="846"/>
      <c r="X69" s="846"/>
      <c r="Y69" s="846"/>
      <c r="Z69" s="846"/>
      <c r="AA69" s="846">
        <v>1</v>
      </c>
      <c r="AB69" s="846"/>
      <c r="AC69" s="846"/>
      <c r="AD69" s="846"/>
      <c r="AE69" s="846"/>
      <c r="AF69" s="846">
        <v>1</v>
      </c>
      <c r="AG69" s="846"/>
      <c r="AH69" s="846"/>
      <c r="AI69" s="846"/>
      <c r="AJ69" s="846"/>
      <c r="AK69" s="846">
        <v>24</v>
      </c>
      <c r="AL69" s="846"/>
      <c r="AM69" s="846"/>
      <c r="AN69" s="846"/>
      <c r="AO69" s="846"/>
      <c r="AP69" s="846" t="s">
        <v>618</v>
      </c>
      <c r="AQ69" s="846"/>
      <c r="AR69" s="846"/>
      <c r="AS69" s="846"/>
      <c r="AT69" s="846"/>
      <c r="AU69" s="846" t="s">
        <v>618</v>
      </c>
      <c r="AV69" s="846"/>
      <c r="AW69" s="846"/>
      <c r="AX69" s="846"/>
      <c r="AY69" s="846"/>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615</v>
      </c>
      <c r="C70" s="962"/>
      <c r="D70" s="962"/>
      <c r="E70" s="962"/>
      <c r="F70" s="962"/>
      <c r="G70" s="962"/>
      <c r="H70" s="962"/>
      <c r="I70" s="962"/>
      <c r="J70" s="962"/>
      <c r="K70" s="962"/>
      <c r="L70" s="962"/>
      <c r="M70" s="962"/>
      <c r="N70" s="962"/>
      <c r="O70" s="962"/>
      <c r="P70" s="963"/>
      <c r="Q70" s="964">
        <v>40</v>
      </c>
      <c r="R70" s="846"/>
      <c r="S70" s="846"/>
      <c r="T70" s="846"/>
      <c r="U70" s="846"/>
      <c r="V70" s="846">
        <v>40</v>
      </c>
      <c r="W70" s="846"/>
      <c r="X70" s="846"/>
      <c r="Y70" s="846"/>
      <c r="Z70" s="846"/>
      <c r="AA70" s="846">
        <v>0</v>
      </c>
      <c r="AB70" s="846"/>
      <c r="AC70" s="846"/>
      <c r="AD70" s="846"/>
      <c r="AE70" s="846"/>
      <c r="AF70" s="846">
        <v>0</v>
      </c>
      <c r="AG70" s="846"/>
      <c r="AH70" s="846"/>
      <c r="AI70" s="846"/>
      <c r="AJ70" s="846"/>
      <c r="AK70" s="846">
        <v>7</v>
      </c>
      <c r="AL70" s="846"/>
      <c r="AM70" s="846"/>
      <c r="AN70" s="846"/>
      <c r="AO70" s="846"/>
      <c r="AP70" s="846" t="s">
        <v>618</v>
      </c>
      <c r="AQ70" s="846"/>
      <c r="AR70" s="846"/>
      <c r="AS70" s="846"/>
      <c r="AT70" s="846"/>
      <c r="AU70" s="846" t="s">
        <v>618</v>
      </c>
      <c r="AV70" s="846"/>
      <c r="AW70" s="846"/>
      <c r="AX70" s="846"/>
      <c r="AY70" s="846"/>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616</v>
      </c>
      <c r="C71" s="962"/>
      <c r="D71" s="962"/>
      <c r="E71" s="962"/>
      <c r="F71" s="962"/>
      <c r="G71" s="962"/>
      <c r="H71" s="962"/>
      <c r="I71" s="962"/>
      <c r="J71" s="962"/>
      <c r="K71" s="962"/>
      <c r="L71" s="962"/>
      <c r="M71" s="962"/>
      <c r="N71" s="962"/>
      <c r="O71" s="962"/>
      <c r="P71" s="963"/>
      <c r="Q71" s="964">
        <v>206</v>
      </c>
      <c r="R71" s="846"/>
      <c r="S71" s="846"/>
      <c r="T71" s="846"/>
      <c r="U71" s="846"/>
      <c r="V71" s="846">
        <v>204</v>
      </c>
      <c r="W71" s="846"/>
      <c r="X71" s="846"/>
      <c r="Y71" s="846"/>
      <c r="Z71" s="846"/>
      <c r="AA71" s="846">
        <v>2</v>
      </c>
      <c r="AB71" s="846"/>
      <c r="AC71" s="846"/>
      <c r="AD71" s="846"/>
      <c r="AE71" s="846"/>
      <c r="AF71" s="846">
        <v>2</v>
      </c>
      <c r="AG71" s="846"/>
      <c r="AH71" s="846"/>
      <c r="AI71" s="846"/>
      <c r="AJ71" s="846"/>
      <c r="AK71" s="846">
        <v>54</v>
      </c>
      <c r="AL71" s="846"/>
      <c r="AM71" s="846"/>
      <c r="AN71" s="846"/>
      <c r="AO71" s="846"/>
      <c r="AP71" s="846" t="s">
        <v>618</v>
      </c>
      <c r="AQ71" s="846"/>
      <c r="AR71" s="846"/>
      <c r="AS71" s="846"/>
      <c r="AT71" s="846"/>
      <c r="AU71" s="846" t="s">
        <v>618</v>
      </c>
      <c r="AV71" s="846"/>
      <c r="AW71" s="846"/>
      <c r="AX71" s="846"/>
      <c r="AY71" s="846"/>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617</v>
      </c>
      <c r="C72" s="962"/>
      <c r="D72" s="962"/>
      <c r="E72" s="962"/>
      <c r="F72" s="962"/>
      <c r="G72" s="962"/>
      <c r="H72" s="962"/>
      <c r="I72" s="962"/>
      <c r="J72" s="962"/>
      <c r="K72" s="962"/>
      <c r="L72" s="962"/>
      <c r="M72" s="962"/>
      <c r="N72" s="962"/>
      <c r="O72" s="962"/>
      <c r="P72" s="963"/>
      <c r="Q72" s="964">
        <v>84925</v>
      </c>
      <c r="R72" s="846"/>
      <c r="S72" s="846"/>
      <c r="T72" s="846"/>
      <c r="U72" s="846"/>
      <c r="V72" s="846">
        <v>81561</v>
      </c>
      <c r="W72" s="846"/>
      <c r="X72" s="846"/>
      <c r="Y72" s="846"/>
      <c r="Z72" s="846"/>
      <c r="AA72" s="846">
        <v>3363</v>
      </c>
      <c r="AB72" s="846"/>
      <c r="AC72" s="846"/>
      <c r="AD72" s="846"/>
      <c r="AE72" s="846"/>
      <c r="AF72" s="846">
        <v>3363</v>
      </c>
      <c r="AG72" s="846"/>
      <c r="AH72" s="846"/>
      <c r="AI72" s="846"/>
      <c r="AJ72" s="846"/>
      <c r="AK72" s="846">
        <v>854</v>
      </c>
      <c r="AL72" s="846"/>
      <c r="AM72" s="846"/>
      <c r="AN72" s="846"/>
      <c r="AO72" s="846"/>
      <c r="AP72" s="846" t="s">
        <v>618</v>
      </c>
      <c r="AQ72" s="846"/>
      <c r="AR72" s="846"/>
      <c r="AS72" s="846"/>
      <c r="AT72" s="846"/>
      <c r="AU72" s="846" t="s">
        <v>618</v>
      </c>
      <c r="AV72" s="846"/>
      <c r="AW72" s="846"/>
      <c r="AX72" s="846"/>
      <c r="AY72" s="846"/>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612</v>
      </c>
      <c r="C73" s="962"/>
      <c r="D73" s="962"/>
      <c r="E73" s="962"/>
      <c r="F73" s="962"/>
      <c r="G73" s="962"/>
      <c r="H73" s="962"/>
      <c r="I73" s="962"/>
      <c r="J73" s="962"/>
      <c r="K73" s="962"/>
      <c r="L73" s="962"/>
      <c r="M73" s="962"/>
      <c r="N73" s="962"/>
      <c r="O73" s="962"/>
      <c r="P73" s="963"/>
      <c r="Q73" s="964">
        <v>2154</v>
      </c>
      <c r="R73" s="846"/>
      <c r="S73" s="846"/>
      <c r="T73" s="846"/>
      <c r="U73" s="846"/>
      <c r="V73" s="846">
        <v>1960</v>
      </c>
      <c r="W73" s="846"/>
      <c r="X73" s="846"/>
      <c r="Y73" s="846"/>
      <c r="Z73" s="846"/>
      <c r="AA73" s="846">
        <v>195</v>
      </c>
      <c r="AB73" s="846"/>
      <c r="AC73" s="846"/>
      <c r="AD73" s="846"/>
      <c r="AE73" s="846"/>
      <c r="AF73" s="846">
        <v>190</v>
      </c>
      <c r="AG73" s="846"/>
      <c r="AH73" s="846"/>
      <c r="AI73" s="846"/>
      <c r="AJ73" s="846"/>
      <c r="AK73" s="846" t="s">
        <v>618</v>
      </c>
      <c r="AL73" s="846"/>
      <c r="AM73" s="846"/>
      <c r="AN73" s="846"/>
      <c r="AO73" s="846"/>
      <c r="AP73" s="846" t="s">
        <v>618</v>
      </c>
      <c r="AQ73" s="846"/>
      <c r="AR73" s="846"/>
      <c r="AS73" s="846"/>
      <c r="AT73" s="846"/>
      <c r="AU73" s="846" t="s">
        <v>618</v>
      </c>
      <c r="AV73" s="846"/>
      <c r="AW73" s="846"/>
      <c r="AX73" s="846"/>
      <c r="AY73" s="846"/>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c r="C74" s="962"/>
      <c r="D74" s="962"/>
      <c r="E74" s="962"/>
      <c r="F74" s="962"/>
      <c r="G74" s="962"/>
      <c r="H74" s="962"/>
      <c r="I74" s="962"/>
      <c r="J74" s="962"/>
      <c r="K74" s="962"/>
      <c r="L74" s="962"/>
      <c r="M74" s="962"/>
      <c r="N74" s="962"/>
      <c r="O74" s="962"/>
      <c r="P74" s="963"/>
      <c r="Q74" s="964"/>
      <c r="R74" s="846"/>
      <c r="S74" s="846"/>
      <c r="T74" s="846"/>
      <c r="U74" s="846"/>
      <c r="V74" s="846"/>
      <c r="W74" s="846"/>
      <c r="X74" s="846"/>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c r="C75" s="962"/>
      <c r="D75" s="962"/>
      <c r="E75" s="962"/>
      <c r="F75" s="962"/>
      <c r="G75" s="962"/>
      <c r="H75" s="962"/>
      <c r="I75" s="962"/>
      <c r="J75" s="962"/>
      <c r="K75" s="962"/>
      <c r="L75" s="962"/>
      <c r="M75" s="962"/>
      <c r="N75" s="962"/>
      <c r="O75" s="962"/>
      <c r="P75" s="963"/>
      <c r="Q75" s="967"/>
      <c r="R75" s="920"/>
      <c r="S75" s="920"/>
      <c r="T75" s="920"/>
      <c r="U75" s="917"/>
      <c r="V75" s="919"/>
      <c r="W75" s="920"/>
      <c r="X75" s="920"/>
      <c r="Y75" s="920"/>
      <c r="Z75" s="917"/>
      <c r="AA75" s="919"/>
      <c r="AB75" s="920"/>
      <c r="AC75" s="920"/>
      <c r="AD75" s="920"/>
      <c r="AE75" s="917"/>
      <c r="AF75" s="919"/>
      <c r="AG75" s="920"/>
      <c r="AH75" s="920"/>
      <c r="AI75" s="920"/>
      <c r="AJ75" s="917"/>
      <c r="AK75" s="919"/>
      <c r="AL75" s="920"/>
      <c r="AM75" s="920"/>
      <c r="AN75" s="920"/>
      <c r="AO75" s="917"/>
      <c r="AP75" s="919"/>
      <c r="AQ75" s="920"/>
      <c r="AR75" s="920"/>
      <c r="AS75" s="920"/>
      <c r="AT75" s="917"/>
      <c r="AU75" s="919"/>
      <c r="AV75" s="920"/>
      <c r="AW75" s="920"/>
      <c r="AX75" s="920"/>
      <c r="AY75" s="917"/>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20"/>
      <c r="S76" s="920"/>
      <c r="T76" s="920"/>
      <c r="U76" s="917"/>
      <c r="V76" s="919"/>
      <c r="W76" s="920"/>
      <c r="X76" s="920"/>
      <c r="Y76" s="920"/>
      <c r="Z76" s="917"/>
      <c r="AA76" s="919"/>
      <c r="AB76" s="920"/>
      <c r="AC76" s="920"/>
      <c r="AD76" s="920"/>
      <c r="AE76" s="917"/>
      <c r="AF76" s="919"/>
      <c r="AG76" s="920"/>
      <c r="AH76" s="920"/>
      <c r="AI76" s="920"/>
      <c r="AJ76" s="917"/>
      <c r="AK76" s="919"/>
      <c r="AL76" s="920"/>
      <c r="AM76" s="920"/>
      <c r="AN76" s="920"/>
      <c r="AO76" s="917"/>
      <c r="AP76" s="919"/>
      <c r="AQ76" s="920"/>
      <c r="AR76" s="920"/>
      <c r="AS76" s="920"/>
      <c r="AT76" s="917"/>
      <c r="AU76" s="919"/>
      <c r="AV76" s="920"/>
      <c r="AW76" s="920"/>
      <c r="AX76" s="920"/>
      <c r="AY76" s="917"/>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20"/>
      <c r="S77" s="920"/>
      <c r="T77" s="920"/>
      <c r="U77" s="917"/>
      <c r="V77" s="919"/>
      <c r="W77" s="920"/>
      <c r="X77" s="920"/>
      <c r="Y77" s="920"/>
      <c r="Z77" s="917"/>
      <c r="AA77" s="919"/>
      <c r="AB77" s="920"/>
      <c r="AC77" s="920"/>
      <c r="AD77" s="920"/>
      <c r="AE77" s="917"/>
      <c r="AF77" s="919"/>
      <c r="AG77" s="920"/>
      <c r="AH77" s="920"/>
      <c r="AI77" s="920"/>
      <c r="AJ77" s="917"/>
      <c r="AK77" s="919"/>
      <c r="AL77" s="920"/>
      <c r="AM77" s="920"/>
      <c r="AN77" s="920"/>
      <c r="AO77" s="917"/>
      <c r="AP77" s="919"/>
      <c r="AQ77" s="920"/>
      <c r="AR77" s="920"/>
      <c r="AS77" s="920"/>
      <c r="AT77" s="917"/>
      <c r="AU77" s="919"/>
      <c r="AV77" s="920"/>
      <c r="AW77" s="920"/>
      <c r="AX77" s="920"/>
      <c r="AY77" s="917"/>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389</v>
      </c>
      <c r="B88" s="877" t="s">
        <v>431</v>
      </c>
      <c r="C88" s="878"/>
      <c r="D88" s="878"/>
      <c r="E88" s="878"/>
      <c r="F88" s="878"/>
      <c r="G88" s="878"/>
      <c r="H88" s="878"/>
      <c r="I88" s="878"/>
      <c r="J88" s="878"/>
      <c r="K88" s="878"/>
      <c r="L88" s="878"/>
      <c r="M88" s="878"/>
      <c r="N88" s="878"/>
      <c r="O88" s="878"/>
      <c r="P88" s="879"/>
      <c r="Q88" s="926"/>
      <c r="R88" s="927"/>
      <c r="S88" s="927"/>
      <c r="T88" s="927"/>
      <c r="U88" s="927"/>
      <c r="V88" s="927"/>
      <c r="W88" s="927"/>
      <c r="X88" s="927"/>
      <c r="Y88" s="927"/>
      <c r="Z88" s="927"/>
      <c r="AA88" s="927"/>
      <c r="AB88" s="927"/>
      <c r="AC88" s="927"/>
      <c r="AD88" s="927"/>
      <c r="AE88" s="927"/>
      <c r="AF88" s="930"/>
      <c r="AG88" s="930"/>
      <c r="AH88" s="930"/>
      <c r="AI88" s="930"/>
      <c r="AJ88" s="930"/>
      <c r="AK88" s="927"/>
      <c r="AL88" s="927"/>
      <c r="AM88" s="927"/>
      <c r="AN88" s="927"/>
      <c r="AO88" s="927"/>
      <c r="AP88" s="930"/>
      <c r="AQ88" s="930"/>
      <c r="AR88" s="930"/>
      <c r="AS88" s="930"/>
      <c r="AT88" s="930"/>
      <c r="AU88" s="930"/>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7" t="s">
        <v>432</v>
      </c>
      <c r="BS102" s="878"/>
      <c r="BT102" s="878"/>
      <c r="BU102" s="878"/>
      <c r="BV102" s="878"/>
      <c r="BW102" s="878"/>
      <c r="BX102" s="878"/>
      <c r="BY102" s="878"/>
      <c r="BZ102" s="878"/>
      <c r="CA102" s="878"/>
      <c r="CB102" s="878"/>
      <c r="CC102" s="878"/>
      <c r="CD102" s="878"/>
      <c r="CE102" s="878"/>
      <c r="CF102" s="878"/>
      <c r="CG102" s="879"/>
      <c r="CH102" s="975"/>
      <c r="CI102" s="976"/>
      <c r="CJ102" s="976"/>
      <c r="CK102" s="976"/>
      <c r="CL102" s="977"/>
      <c r="CM102" s="975"/>
      <c r="CN102" s="976"/>
      <c r="CO102" s="976"/>
      <c r="CP102" s="976"/>
      <c r="CQ102" s="977"/>
      <c r="CR102" s="978"/>
      <c r="CS102" s="938"/>
      <c r="CT102" s="938"/>
      <c r="CU102" s="938"/>
      <c r="CV102" s="979"/>
      <c r="CW102" s="978"/>
      <c r="CX102" s="938"/>
      <c r="CY102" s="938"/>
      <c r="CZ102" s="938"/>
      <c r="DA102" s="979"/>
      <c r="DB102" s="978"/>
      <c r="DC102" s="938"/>
      <c r="DD102" s="938"/>
      <c r="DE102" s="938"/>
      <c r="DF102" s="979"/>
      <c r="DG102" s="978"/>
      <c r="DH102" s="938"/>
      <c r="DI102" s="938"/>
      <c r="DJ102" s="938"/>
      <c r="DK102" s="979"/>
      <c r="DL102" s="978"/>
      <c r="DM102" s="938"/>
      <c r="DN102" s="938"/>
      <c r="DO102" s="938"/>
      <c r="DP102" s="979"/>
      <c r="DQ102" s="978"/>
      <c r="DR102" s="938"/>
      <c r="DS102" s="938"/>
      <c r="DT102" s="938"/>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303</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303</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303</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968198</v>
      </c>
      <c r="AB110" s="988"/>
      <c r="AC110" s="988"/>
      <c r="AD110" s="988"/>
      <c r="AE110" s="989"/>
      <c r="AF110" s="990">
        <v>853230</v>
      </c>
      <c r="AG110" s="988"/>
      <c r="AH110" s="988"/>
      <c r="AI110" s="988"/>
      <c r="AJ110" s="989"/>
      <c r="AK110" s="990">
        <v>795072</v>
      </c>
      <c r="AL110" s="988"/>
      <c r="AM110" s="988"/>
      <c r="AN110" s="988"/>
      <c r="AO110" s="989"/>
      <c r="AP110" s="991">
        <v>18.2</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7405846</v>
      </c>
      <c r="BR110" s="1023"/>
      <c r="BS110" s="1023"/>
      <c r="BT110" s="1023"/>
      <c r="BU110" s="1023"/>
      <c r="BV110" s="1023">
        <v>7125676</v>
      </c>
      <c r="BW110" s="1023"/>
      <c r="BX110" s="1023"/>
      <c r="BY110" s="1023"/>
      <c r="BZ110" s="1023"/>
      <c r="CA110" s="1023">
        <v>7366453</v>
      </c>
      <c r="CB110" s="1023"/>
      <c r="CC110" s="1023"/>
      <c r="CD110" s="1023"/>
      <c r="CE110" s="1023"/>
      <c r="CF110" s="1037">
        <v>169.1</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414</v>
      </c>
      <c r="DM110" s="1023"/>
      <c r="DN110" s="1023"/>
      <c r="DO110" s="1023"/>
      <c r="DP110" s="1023"/>
      <c r="DQ110" s="1023" t="s">
        <v>411</v>
      </c>
      <c r="DR110" s="1023"/>
      <c r="DS110" s="1023"/>
      <c r="DT110" s="1023"/>
      <c r="DU110" s="1023"/>
      <c r="DV110" s="1024" t="s">
        <v>449</v>
      </c>
      <c r="DW110" s="1024"/>
      <c r="DX110" s="1024"/>
      <c r="DY110" s="1024"/>
      <c r="DZ110" s="1025"/>
    </row>
    <row r="111" spans="1:131" s="248" customFormat="1" ht="26.25" customHeight="1" x14ac:dyDescent="0.15">
      <c r="A111" s="1026" t="s">
        <v>450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449</v>
      </c>
      <c r="AB111" s="1030"/>
      <c r="AC111" s="1030"/>
      <c r="AD111" s="1030"/>
      <c r="AE111" s="1031"/>
      <c r="AF111" s="1032" t="s">
        <v>448</v>
      </c>
      <c r="AG111" s="1030"/>
      <c r="AH111" s="1030"/>
      <c r="AI111" s="1030"/>
      <c r="AJ111" s="1031"/>
      <c r="AK111" s="1032" t="s">
        <v>451</v>
      </c>
      <c r="AL111" s="1030"/>
      <c r="AM111" s="1030"/>
      <c r="AN111" s="1030"/>
      <c r="AO111" s="1031"/>
      <c r="AP111" s="1033" t="s">
        <v>452</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10691</v>
      </c>
      <c r="BR111" s="1016"/>
      <c r="BS111" s="1016"/>
      <c r="BT111" s="1016"/>
      <c r="BU111" s="1016"/>
      <c r="BV111" s="1016">
        <v>8372</v>
      </c>
      <c r="BW111" s="1016"/>
      <c r="BX111" s="1016"/>
      <c r="BY111" s="1016"/>
      <c r="BZ111" s="1016"/>
      <c r="CA111" s="1016">
        <v>5772</v>
      </c>
      <c r="CB111" s="1016"/>
      <c r="CC111" s="1016"/>
      <c r="CD111" s="1016"/>
      <c r="CE111" s="1016"/>
      <c r="CF111" s="1010">
        <v>0.1</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387</v>
      </c>
      <c r="DH111" s="1016"/>
      <c r="DI111" s="1016"/>
      <c r="DJ111" s="1016"/>
      <c r="DK111" s="1016"/>
      <c r="DL111" s="1016" t="s">
        <v>451</v>
      </c>
      <c r="DM111" s="1016"/>
      <c r="DN111" s="1016"/>
      <c r="DO111" s="1016"/>
      <c r="DP111" s="1016"/>
      <c r="DQ111" s="1016" t="s">
        <v>387</v>
      </c>
      <c r="DR111" s="1016"/>
      <c r="DS111" s="1016"/>
      <c r="DT111" s="1016"/>
      <c r="DU111" s="1016"/>
      <c r="DV111" s="1017" t="s">
        <v>455</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451</v>
      </c>
      <c r="AB112" s="1055"/>
      <c r="AC112" s="1055"/>
      <c r="AD112" s="1055"/>
      <c r="AE112" s="1056"/>
      <c r="AF112" s="1057" t="s">
        <v>452</v>
      </c>
      <c r="AG112" s="1055"/>
      <c r="AH112" s="1055"/>
      <c r="AI112" s="1055"/>
      <c r="AJ112" s="1056"/>
      <c r="AK112" s="1057" t="s">
        <v>449</v>
      </c>
      <c r="AL112" s="1055"/>
      <c r="AM112" s="1055"/>
      <c r="AN112" s="1055"/>
      <c r="AO112" s="1056"/>
      <c r="AP112" s="1058" t="s">
        <v>451</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8701538</v>
      </c>
      <c r="BR112" s="1016"/>
      <c r="BS112" s="1016"/>
      <c r="BT112" s="1016"/>
      <c r="BU112" s="1016"/>
      <c r="BV112" s="1016">
        <v>7864932</v>
      </c>
      <c r="BW112" s="1016"/>
      <c r="BX112" s="1016"/>
      <c r="BY112" s="1016"/>
      <c r="BZ112" s="1016"/>
      <c r="CA112" s="1016">
        <v>7329515</v>
      </c>
      <c r="CB112" s="1016"/>
      <c r="CC112" s="1016"/>
      <c r="CD112" s="1016"/>
      <c r="CE112" s="1016"/>
      <c r="CF112" s="1010">
        <v>168.2</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455</v>
      </c>
      <c r="DH112" s="1016"/>
      <c r="DI112" s="1016"/>
      <c r="DJ112" s="1016"/>
      <c r="DK112" s="1016"/>
      <c r="DL112" s="1016" t="s">
        <v>460</v>
      </c>
      <c r="DM112" s="1016"/>
      <c r="DN112" s="1016"/>
      <c r="DO112" s="1016"/>
      <c r="DP112" s="1016"/>
      <c r="DQ112" s="1016" t="s">
        <v>414</v>
      </c>
      <c r="DR112" s="1016"/>
      <c r="DS112" s="1016"/>
      <c r="DT112" s="1016"/>
      <c r="DU112" s="1016"/>
      <c r="DV112" s="1017" t="s">
        <v>455</v>
      </c>
      <c r="DW112" s="1017"/>
      <c r="DX112" s="1017"/>
      <c r="DY112" s="1017"/>
      <c r="DZ112" s="1018"/>
    </row>
    <row r="113" spans="1:130" s="248" customFormat="1" ht="26.25" customHeight="1" x14ac:dyDescent="0.15">
      <c r="A113" s="1050"/>
      <c r="B113" s="1051"/>
      <c r="C113" s="1046" t="s">
        <v>461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802969</v>
      </c>
      <c r="AB113" s="1030"/>
      <c r="AC113" s="1030"/>
      <c r="AD113" s="1030"/>
      <c r="AE113" s="1031"/>
      <c r="AF113" s="1032">
        <v>826227</v>
      </c>
      <c r="AG113" s="1030"/>
      <c r="AH113" s="1030"/>
      <c r="AI113" s="1030"/>
      <c r="AJ113" s="1031"/>
      <c r="AK113" s="1032">
        <v>813701</v>
      </c>
      <c r="AL113" s="1030"/>
      <c r="AM113" s="1030"/>
      <c r="AN113" s="1030"/>
      <c r="AO113" s="1031"/>
      <c r="AP113" s="1033">
        <v>18.7</v>
      </c>
      <c r="AQ113" s="1034"/>
      <c r="AR113" s="1034"/>
      <c r="AS113" s="1034"/>
      <c r="AT113" s="1035"/>
      <c r="AU113" s="996"/>
      <c r="AV113" s="997"/>
      <c r="AW113" s="997"/>
      <c r="AX113" s="997"/>
      <c r="AY113" s="997"/>
      <c r="AZ113" s="1045" t="s">
        <v>462</v>
      </c>
      <c r="BA113" s="1046"/>
      <c r="BB113" s="1046"/>
      <c r="BC113" s="1046"/>
      <c r="BD113" s="1046"/>
      <c r="BE113" s="1046"/>
      <c r="BF113" s="1046"/>
      <c r="BG113" s="1046"/>
      <c r="BH113" s="1046"/>
      <c r="BI113" s="1046"/>
      <c r="BJ113" s="1046"/>
      <c r="BK113" s="1046"/>
      <c r="BL113" s="1046"/>
      <c r="BM113" s="1046"/>
      <c r="BN113" s="1046"/>
      <c r="BO113" s="1046"/>
      <c r="BP113" s="1047"/>
      <c r="BQ113" s="1015">
        <v>238706</v>
      </c>
      <c r="BR113" s="1016"/>
      <c r="BS113" s="1016"/>
      <c r="BT113" s="1016"/>
      <c r="BU113" s="1016"/>
      <c r="BV113" s="1016">
        <v>277863</v>
      </c>
      <c r="BW113" s="1016"/>
      <c r="BX113" s="1016"/>
      <c r="BY113" s="1016"/>
      <c r="BZ113" s="1016"/>
      <c r="CA113" s="1016">
        <v>265084</v>
      </c>
      <c r="CB113" s="1016"/>
      <c r="CC113" s="1016"/>
      <c r="CD113" s="1016"/>
      <c r="CE113" s="1016"/>
      <c r="CF113" s="1010">
        <v>6.1</v>
      </c>
      <c r="CG113" s="1011"/>
      <c r="CH113" s="1011"/>
      <c r="CI113" s="1011"/>
      <c r="CJ113" s="1011"/>
      <c r="CK113" s="1041"/>
      <c r="CL113" s="1042"/>
      <c r="CM113" s="1012" t="s">
        <v>463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455</v>
      </c>
      <c r="DH113" s="1055"/>
      <c r="DI113" s="1055"/>
      <c r="DJ113" s="1055"/>
      <c r="DK113" s="1056"/>
      <c r="DL113" s="1057" t="s">
        <v>411</v>
      </c>
      <c r="DM113" s="1055"/>
      <c r="DN113" s="1055"/>
      <c r="DO113" s="1055"/>
      <c r="DP113" s="1056"/>
      <c r="DQ113" s="1057" t="s">
        <v>451</v>
      </c>
      <c r="DR113" s="1055"/>
      <c r="DS113" s="1055"/>
      <c r="DT113" s="1055"/>
      <c r="DU113" s="1056"/>
      <c r="DV113" s="1058" t="s">
        <v>451</v>
      </c>
      <c r="DW113" s="1059"/>
      <c r="DX113" s="1059"/>
      <c r="DY113" s="1059"/>
      <c r="DZ113" s="1060"/>
    </row>
    <row r="114" spans="1:130" s="248" customFormat="1" ht="26.25" customHeight="1" x14ac:dyDescent="0.15">
      <c r="A114" s="1050"/>
      <c r="B114" s="1051"/>
      <c r="C114" s="1046" t="s">
        <v>464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17031</v>
      </c>
      <c r="AB114" s="1055"/>
      <c r="AC114" s="1055"/>
      <c r="AD114" s="1055"/>
      <c r="AE114" s="1056"/>
      <c r="AF114" s="1057">
        <v>14081</v>
      </c>
      <c r="AG114" s="1055"/>
      <c r="AH114" s="1055"/>
      <c r="AI114" s="1055"/>
      <c r="AJ114" s="1056"/>
      <c r="AK114" s="1057">
        <v>15505</v>
      </c>
      <c r="AL114" s="1055"/>
      <c r="AM114" s="1055"/>
      <c r="AN114" s="1055"/>
      <c r="AO114" s="1056"/>
      <c r="AP114" s="1058">
        <v>0.4</v>
      </c>
      <c r="AQ114" s="1059"/>
      <c r="AR114" s="1059"/>
      <c r="AS114" s="1059"/>
      <c r="AT114" s="1060"/>
      <c r="AU114" s="996"/>
      <c r="AV114" s="997"/>
      <c r="AW114" s="997"/>
      <c r="AX114" s="997"/>
      <c r="AY114" s="997"/>
      <c r="AZ114" s="1045" t="s">
        <v>465</v>
      </c>
      <c r="BA114" s="1046"/>
      <c r="BB114" s="1046"/>
      <c r="BC114" s="1046"/>
      <c r="BD114" s="1046"/>
      <c r="BE114" s="1046"/>
      <c r="BF114" s="1046"/>
      <c r="BG114" s="1046"/>
      <c r="BH114" s="1046"/>
      <c r="BI114" s="1046"/>
      <c r="BJ114" s="1046"/>
      <c r="BK114" s="1046"/>
      <c r="BL114" s="1046"/>
      <c r="BM114" s="1046"/>
      <c r="BN114" s="1046"/>
      <c r="BO114" s="1046"/>
      <c r="BP114" s="1047"/>
      <c r="BQ114" s="1015">
        <v>789876</v>
      </c>
      <c r="BR114" s="1016"/>
      <c r="BS114" s="1016"/>
      <c r="BT114" s="1016"/>
      <c r="BU114" s="1016"/>
      <c r="BV114" s="1016">
        <v>798875</v>
      </c>
      <c r="BW114" s="1016"/>
      <c r="BX114" s="1016"/>
      <c r="BY114" s="1016"/>
      <c r="BZ114" s="1016"/>
      <c r="CA114" s="1016">
        <v>774024</v>
      </c>
      <c r="CB114" s="1016"/>
      <c r="CC114" s="1016"/>
      <c r="CD114" s="1016"/>
      <c r="CE114" s="1016"/>
      <c r="CF114" s="1010">
        <v>17.8</v>
      </c>
      <c r="CG114" s="1011"/>
      <c r="CH114" s="1011"/>
      <c r="CI114" s="1011"/>
      <c r="CJ114" s="1011"/>
      <c r="CK114" s="1041"/>
      <c r="CL114" s="1042"/>
      <c r="CM114" s="1012" t="s">
        <v>466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467</v>
      </c>
      <c r="DM114" s="1055"/>
      <c r="DN114" s="1055"/>
      <c r="DO114" s="1055"/>
      <c r="DP114" s="1056"/>
      <c r="DQ114" s="1057" t="s">
        <v>468</v>
      </c>
      <c r="DR114" s="1055"/>
      <c r="DS114" s="1055"/>
      <c r="DT114" s="1055"/>
      <c r="DU114" s="1056"/>
      <c r="DV114" s="1058" t="s">
        <v>469</v>
      </c>
      <c r="DW114" s="1059"/>
      <c r="DX114" s="1059"/>
      <c r="DY114" s="1059"/>
      <c r="DZ114" s="1060"/>
    </row>
    <row r="115" spans="1:130" s="248" customFormat="1" ht="26.25" customHeight="1" x14ac:dyDescent="0.15">
      <c r="A115" s="1050"/>
      <c r="B115" s="1051"/>
      <c r="C115" s="1046" t="s">
        <v>470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4454</v>
      </c>
      <c r="AB115" s="1030"/>
      <c r="AC115" s="1030"/>
      <c r="AD115" s="1030"/>
      <c r="AE115" s="1031"/>
      <c r="AF115" s="1032">
        <v>1714</v>
      </c>
      <c r="AG115" s="1030"/>
      <c r="AH115" s="1030"/>
      <c r="AI115" s="1030"/>
      <c r="AJ115" s="1031"/>
      <c r="AK115" s="1032">
        <v>1714</v>
      </c>
      <c r="AL115" s="1030"/>
      <c r="AM115" s="1030"/>
      <c r="AN115" s="1030"/>
      <c r="AO115" s="1031"/>
      <c r="AP115" s="1033">
        <v>0</v>
      </c>
      <c r="AQ115" s="1034"/>
      <c r="AR115" s="1034"/>
      <c r="AS115" s="1034"/>
      <c r="AT115" s="1035"/>
      <c r="AU115" s="996"/>
      <c r="AV115" s="997"/>
      <c r="AW115" s="997"/>
      <c r="AX115" s="997"/>
      <c r="AY115" s="997"/>
      <c r="AZ115" s="1045" t="s">
        <v>471</v>
      </c>
      <c r="BA115" s="1046"/>
      <c r="BB115" s="1046"/>
      <c r="BC115" s="1046"/>
      <c r="BD115" s="1046"/>
      <c r="BE115" s="1046"/>
      <c r="BF115" s="1046"/>
      <c r="BG115" s="1046"/>
      <c r="BH115" s="1046"/>
      <c r="BI115" s="1046"/>
      <c r="BJ115" s="1046"/>
      <c r="BK115" s="1046"/>
      <c r="BL115" s="1046"/>
      <c r="BM115" s="1046"/>
      <c r="BN115" s="1046"/>
      <c r="BO115" s="1046"/>
      <c r="BP115" s="1047"/>
      <c r="BQ115" s="1015" t="s">
        <v>472</v>
      </c>
      <c r="BR115" s="1016"/>
      <c r="BS115" s="1016"/>
      <c r="BT115" s="1016"/>
      <c r="BU115" s="1016"/>
      <c r="BV115" s="1016" t="s">
        <v>387</v>
      </c>
      <c r="BW115" s="1016"/>
      <c r="BX115" s="1016"/>
      <c r="BY115" s="1016"/>
      <c r="BZ115" s="1016"/>
      <c r="CA115" s="1016" t="s">
        <v>411</v>
      </c>
      <c r="CB115" s="1016"/>
      <c r="CC115" s="1016"/>
      <c r="CD115" s="1016"/>
      <c r="CE115" s="1016"/>
      <c r="CF115" s="1010" t="s">
        <v>387</v>
      </c>
      <c r="CG115" s="1011"/>
      <c r="CH115" s="1011"/>
      <c r="CI115" s="1011"/>
      <c r="CJ115" s="1011"/>
      <c r="CK115" s="1041"/>
      <c r="CL115" s="1042"/>
      <c r="CM115" s="1045" t="s">
        <v>473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455</v>
      </c>
      <c r="DH115" s="1055"/>
      <c r="DI115" s="1055"/>
      <c r="DJ115" s="1055"/>
      <c r="DK115" s="1056"/>
      <c r="DL115" s="1057" t="s">
        <v>414</v>
      </c>
      <c r="DM115" s="1055"/>
      <c r="DN115" s="1055"/>
      <c r="DO115" s="1055"/>
      <c r="DP115" s="1056"/>
      <c r="DQ115" s="1057" t="s">
        <v>387</v>
      </c>
      <c r="DR115" s="1055"/>
      <c r="DS115" s="1055"/>
      <c r="DT115" s="1055"/>
      <c r="DU115" s="1056"/>
      <c r="DV115" s="1058" t="s">
        <v>448</v>
      </c>
      <c r="DW115" s="1059"/>
      <c r="DX115" s="1059"/>
      <c r="DY115" s="1059"/>
      <c r="DZ115" s="1060"/>
    </row>
    <row r="116" spans="1:130" s="248" customFormat="1" ht="26.25" customHeight="1" x14ac:dyDescent="0.15">
      <c r="A116" s="1052"/>
      <c r="B116" s="1053"/>
      <c r="C116" s="1061" t="s">
        <v>474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387</v>
      </c>
      <c r="AB116" s="1055"/>
      <c r="AC116" s="1055"/>
      <c r="AD116" s="1055"/>
      <c r="AE116" s="1056"/>
      <c r="AF116" s="1057" t="s">
        <v>451</v>
      </c>
      <c r="AG116" s="1055"/>
      <c r="AH116" s="1055"/>
      <c r="AI116" s="1055"/>
      <c r="AJ116" s="1056"/>
      <c r="AK116" s="1057" t="s">
        <v>452</v>
      </c>
      <c r="AL116" s="1055"/>
      <c r="AM116" s="1055"/>
      <c r="AN116" s="1055"/>
      <c r="AO116" s="1056"/>
      <c r="AP116" s="1058" t="s">
        <v>452</v>
      </c>
      <c r="AQ116" s="1059"/>
      <c r="AR116" s="1059"/>
      <c r="AS116" s="1059"/>
      <c r="AT116" s="1060"/>
      <c r="AU116" s="996"/>
      <c r="AV116" s="997"/>
      <c r="AW116" s="997"/>
      <c r="AX116" s="997"/>
      <c r="AY116" s="997"/>
      <c r="AZ116" s="1063" t="s">
        <v>475</v>
      </c>
      <c r="BA116" s="1064"/>
      <c r="BB116" s="1064"/>
      <c r="BC116" s="1064"/>
      <c r="BD116" s="1064"/>
      <c r="BE116" s="1064"/>
      <c r="BF116" s="1064"/>
      <c r="BG116" s="1064"/>
      <c r="BH116" s="1064"/>
      <c r="BI116" s="1064"/>
      <c r="BJ116" s="1064"/>
      <c r="BK116" s="1064"/>
      <c r="BL116" s="1064"/>
      <c r="BM116" s="1064"/>
      <c r="BN116" s="1064"/>
      <c r="BO116" s="1064"/>
      <c r="BP116" s="1065"/>
      <c r="BQ116" s="1015" t="s">
        <v>455</v>
      </c>
      <c r="BR116" s="1016"/>
      <c r="BS116" s="1016"/>
      <c r="BT116" s="1016"/>
      <c r="BU116" s="1016"/>
      <c r="BV116" s="1016" t="s">
        <v>455</v>
      </c>
      <c r="BW116" s="1016"/>
      <c r="BX116" s="1016"/>
      <c r="BY116" s="1016"/>
      <c r="BZ116" s="1016"/>
      <c r="CA116" s="1016" t="s">
        <v>472</v>
      </c>
      <c r="CB116" s="1016"/>
      <c r="CC116" s="1016"/>
      <c r="CD116" s="1016"/>
      <c r="CE116" s="1016"/>
      <c r="CF116" s="1010" t="s">
        <v>449</v>
      </c>
      <c r="CG116" s="1011"/>
      <c r="CH116" s="1011"/>
      <c r="CI116" s="1011"/>
      <c r="CJ116" s="1011"/>
      <c r="CK116" s="1041"/>
      <c r="CL116" s="1042"/>
      <c r="CM116" s="1012" t="s">
        <v>476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468</v>
      </c>
      <c r="DH116" s="1055"/>
      <c r="DI116" s="1055"/>
      <c r="DJ116" s="1055"/>
      <c r="DK116" s="1056"/>
      <c r="DL116" s="1057" t="s">
        <v>387</v>
      </c>
      <c r="DM116" s="1055"/>
      <c r="DN116" s="1055"/>
      <c r="DO116" s="1055"/>
      <c r="DP116" s="1056"/>
      <c r="DQ116" s="1057" t="s">
        <v>477</v>
      </c>
      <c r="DR116" s="1055"/>
      <c r="DS116" s="1055"/>
      <c r="DT116" s="1055"/>
      <c r="DU116" s="1056"/>
      <c r="DV116" s="1058" t="s">
        <v>451</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478</v>
      </c>
      <c r="Z117" s="982"/>
      <c r="AA117" s="1072">
        <v>1792652</v>
      </c>
      <c r="AB117" s="1073"/>
      <c r="AC117" s="1073"/>
      <c r="AD117" s="1073"/>
      <c r="AE117" s="1074"/>
      <c r="AF117" s="1075">
        <v>1695252</v>
      </c>
      <c r="AG117" s="1073"/>
      <c r="AH117" s="1073"/>
      <c r="AI117" s="1073"/>
      <c r="AJ117" s="1074"/>
      <c r="AK117" s="1075">
        <v>1625992</v>
      </c>
      <c r="AL117" s="1073"/>
      <c r="AM117" s="1073"/>
      <c r="AN117" s="1073"/>
      <c r="AO117" s="1074"/>
      <c r="AP117" s="1076"/>
      <c r="AQ117" s="1077"/>
      <c r="AR117" s="1077"/>
      <c r="AS117" s="1077"/>
      <c r="AT117" s="1078"/>
      <c r="AU117" s="996"/>
      <c r="AV117" s="997"/>
      <c r="AW117" s="997"/>
      <c r="AX117" s="997"/>
      <c r="AY117" s="997"/>
      <c r="AZ117" s="1063" t="s">
        <v>479</v>
      </c>
      <c r="BA117" s="1064"/>
      <c r="BB117" s="1064"/>
      <c r="BC117" s="1064"/>
      <c r="BD117" s="1064"/>
      <c r="BE117" s="1064"/>
      <c r="BF117" s="1064"/>
      <c r="BG117" s="1064"/>
      <c r="BH117" s="1064"/>
      <c r="BI117" s="1064"/>
      <c r="BJ117" s="1064"/>
      <c r="BK117" s="1064"/>
      <c r="BL117" s="1064"/>
      <c r="BM117" s="1064"/>
      <c r="BN117" s="1064"/>
      <c r="BO117" s="1064"/>
      <c r="BP117" s="1065"/>
      <c r="BQ117" s="1015" t="s">
        <v>414</v>
      </c>
      <c r="BR117" s="1016"/>
      <c r="BS117" s="1016"/>
      <c r="BT117" s="1016"/>
      <c r="BU117" s="1016"/>
      <c r="BV117" s="1016" t="s">
        <v>455</v>
      </c>
      <c r="BW117" s="1016"/>
      <c r="BX117" s="1016"/>
      <c r="BY117" s="1016"/>
      <c r="BZ117" s="1016"/>
      <c r="CA117" s="1016" t="s">
        <v>455</v>
      </c>
      <c r="CB117" s="1016"/>
      <c r="CC117" s="1016"/>
      <c r="CD117" s="1016"/>
      <c r="CE117" s="1016"/>
      <c r="CF117" s="1010" t="s">
        <v>480</v>
      </c>
      <c r="CG117" s="1011"/>
      <c r="CH117" s="1011"/>
      <c r="CI117" s="1011"/>
      <c r="CJ117" s="1011"/>
      <c r="CK117" s="1041"/>
      <c r="CL117" s="1042"/>
      <c r="CM117" s="1012" t="s">
        <v>481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387</v>
      </c>
      <c r="DH117" s="1055"/>
      <c r="DI117" s="1055"/>
      <c r="DJ117" s="1055"/>
      <c r="DK117" s="1056"/>
      <c r="DL117" s="1057" t="s">
        <v>387</v>
      </c>
      <c r="DM117" s="1055"/>
      <c r="DN117" s="1055"/>
      <c r="DO117" s="1055"/>
      <c r="DP117" s="1056"/>
      <c r="DQ117" s="1057" t="s">
        <v>472</v>
      </c>
      <c r="DR117" s="1055"/>
      <c r="DS117" s="1055"/>
      <c r="DT117" s="1055"/>
      <c r="DU117" s="1056"/>
      <c r="DV117" s="1058" t="s">
        <v>469</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303</v>
      </c>
      <c r="AL118" s="981"/>
      <c r="AM118" s="981"/>
      <c r="AN118" s="981"/>
      <c r="AO118" s="982"/>
      <c r="AP118" s="1067" t="s">
        <v>442</v>
      </c>
      <c r="AQ118" s="1068"/>
      <c r="AR118" s="1068"/>
      <c r="AS118" s="1068"/>
      <c r="AT118" s="1069"/>
      <c r="AU118" s="996"/>
      <c r="AV118" s="997"/>
      <c r="AW118" s="997"/>
      <c r="AX118" s="997"/>
      <c r="AY118" s="997"/>
      <c r="AZ118" s="1070" t="s">
        <v>482</v>
      </c>
      <c r="BA118" s="1061"/>
      <c r="BB118" s="1061"/>
      <c r="BC118" s="1061"/>
      <c r="BD118" s="1061"/>
      <c r="BE118" s="1061"/>
      <c r="BF118" s="1061"/>
      <c r="BG118" s="1061"/>
      <c r="BH118" s="1061"/>
      <c r="BI118" s="1061"/>
      <c r="BJ118" s="1061"/>
      <c r="BK118" s="1061"/>
      <c r="BL118" s="1061"/>
      <c r="BM118" s="1061"/>
      <c r="BN118" s="1061"/>
      <c r="BO118" s="1061"/>
      <c r="BP118" s="1062"/>
      <c r="BQ118" s="1093" t="s">
        <v>469</v>
      </c>
      <c r="BR118" s="1094"/>
      <c r="BS118" s="1094"/>
      <c r="BT118" s="1094"/>
      <c r="BU118" s="1094"/>
      <c r="BV118" s="1094" t="s">
        <v>414</v>
      </c>
      <c r="BW118" s="1094"/>
      <c r="BX118" s="1094"/>
      <c r="BY118" s="1094"/>
      <c r="BZ118" s="1094"/>
      <c r="CA118" s="1094" t="s">
        <v>387</v>
      </c>
      <c r="CB118" s="1094"/>
      <c r="CC118" s="1094"/>
      <c r="CD118" s="1094"/>
      <c r="CE118" s="1094"/>
      <c r="CF118" s="1010" t="s">
        <v>472</v>
      </c>
      <c r="CG118" s="1011"/>
      <c r="CH118" s="1011"/>
      <c r="CI118" s="1011"/>
      <c r="CJ118" s="1011"/>
      <c r="CK118" s="1041"/>
      <c r="CL118" s="1042"/>
      <c r="CM118" s="1012" t="s">
        <v>483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414</v>
      </c>
      <c r="DH118" s="1055"/>
      <c r="DI118" s="1055"/>
      <c r="DJ118" s="1055"/>
      <c r="DK118" s="1056"/>
      <c r="DL118" s="1057" t="s">
        <v>467</v>
      </c>
      <c r="DM118" s="1055"/>
      <c r="DN118" s="1055"/>
      <c r="DO118" s="1055"/>
      <c r="DP118" s="1056"/>
      <c r="DQ118" s="1057" t="s">
        <v>477</v>
      </c>
      <c r="DR118" s="1055"/>
      <c r="DS118" s="1055"/>
      <c r="DT118" s="1055"/>
      <c r="DU118" s="1056"/>
      <c r="DV118" s="1058" t="s">
        <v>484</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485</v>
      </c>
      <c r="AB119" s="988"/>
      <c r="AC119" s="988"/>
      <c r="AD119" s="988"/>
      <c r="AE119" s="989"/>
      <c r="AF119" s="990" t="s">
        <v>469</v>
      </c>
      <c r="AG119" s="988"/>
      <c r="AH119" s="988"/>
      <c r="AI119" s="988"/>
      <c r="AJ119" s="989"/>
      <c r="AK119" s="990" t="s">
        <v>472</v>
      </c>
      <c r="AL119" s="988"/>
      <c r="AM119" s="988"/>
      <c r="AN119" s="988"/>
      <c r="AO119" s="989"/>
      <c r="AP119" s="991" t="s">
        <v>414</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486</v>
      </c>
      <c r="BP119" s="1102"/>
      <c r="BQ119" s="1093">
        <v>17146657</v>
      </c>
      <c r="BR119" s="1094"/>
      <c r="BS119" s="1094"/>
      <c r="BT119" s="1094"/>
      <c r="BU119" s="1094"/>
      <c r="BV119" s="1094">
        <v>16075718</v>
      </c>
      <c r="BW119" s="1094"/>
      <c r="BX119" s="1094"/>
      <c r="BY119" s="1094"/>
      <c r="BZ119" s="1094"/>
      <c r="CA119" s="1094">
        <v>15740848</v>
      </c>
      <c r="CB119" s="1094"/>
      <c r="CC119" s="1094"/>
      <c r="CD119" s="1094"/>
      <c r="CE119" s="1094"/>
      <c r="CF119" s="1095"/>
      <c r="CG119" s="1096"/>
      <c r="CH119" s="1096"/>
      <c r="CI119" s="1096"/>
      <c r="CJ119" s="1097"/>
      <c r="CK119" s="1043"/>
      <c r="CL119" s="1044"/>
      <c r="CM119" s="1098" t="s">
        <v>487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10691</v>
      </c>
      <c r="DH119" s="1080"/>
      <c r="DI119" s="1080"/>
      <c r="DJ119" s="1080"/>
      <c r="DK119" s="1081"/>
      <c r="DL119" s="1079">
        <v>8372</v>
      </c>
      <c r="DM119" s="1080"/>
      <c r="DN119" s="1080"/>
      <c r="DO119" s="1080"/>
      <c r="DP119" s="1081"/>
      <c r="DQ119" s="1079">
        <v>5772</v>
      </c>
      <c r="DR119" s="1080"/>
      <c r="DS119" s="1080"/>
      <c r="DT119" s="1080"/>
      <c r="DU119" s="1081"/>
      <c r="DV119" s="1082">
        <v>0.1</v>
      </c>
      <c r="DW119" s="1083"/>
      <c r="DX119" s="1083"/>
      <c r="DY119" s="1083"/>
      <c r="DZ119" s="1084"/>
    </row>
    <row r="120" spans="1:130" s="248" customFormat="1" ht="26.25" customHeight="1" x14ac:dyDescent="0.15">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414</v>
      </c>
      <c r="AB120" s="1055"/>
      <c r="AC120" s="1055"/>
      <c r="AD120" s="1055"/>
      <c r="AE120" s="1056"/>
      <c r="AF120" s="1057" t="s">
        <v>414</v>
      </c>
      <c r="AG120" s="1055"/>
      <c r="AH120" s="1055"/>
      <c r="AI120" s="1055"/>
      <c r="AJ120" s="1056"/>
      <c r="AK120" s="1057" t="s">
        <v>485</v>
      </c>
      <c r="AL120" s="1055"/>
      <c r="AM120" s="1055"/>
      <c r="AN120" s="1055"/>
      <c r="AO120" s="1056"/>
      <c r="AP120" s="1058" t="s">
        <v>414</v>
      </c>
      <c r="AQ120" s="1059"/>
      <c r="AR120" s="1059"/>
      <c r="AS120" s="1059"/>
      <c r="AT120" s="1060"/>
      <c r="AU120" s="1085" t="s">
        <v>488</v>
      </c>
      <c r="AV120" s="1086"/>
      <c r="AW120" s="1086"/>
      <c r="AX120" s="1086"/>
      <c r="AY120" s="1087"/>
      <c r="AZ120" s="1036" t="s">
        <v>489</v>
      </c>
      <c r="BA120" s="985"/>
      <c r="BB120" s="985"/>
      <c r="BC120" s="985"/>
      <c r="BD120" s="985"/>
      <c r="BE120" s="985"/>
      <c r="BF120" s="985"/>
      <c r="BG120" s="985"/>
      <c r="BH120" s="985"/>
      <c r="BI120" s="985"/>
      <c r="BJ120" s="985"/>
      <c r="BK120" s="985"/>
      <c r="BL120" s="985"/>
      <c r="BM120" s="985"/>
      <c r="BN120" s="985"/>
      <c r="BO120" s="985"/>
      <c r="BP120" s="986"/>
      <c r="BQ120" s="1022">
        <v>2078242</v>
      </c>
      <c r="BR120" s="1023"/>
      <c r="BS120" s="1023"/>
      <c r="BT120" s="1023"/>
      <c r="BU120" s="1023"/>
      <c r="BV120" s="1023">
        <v>2317449</v>
      </c>
      <c r="BW120" s="1023"/>
      <c r="BX120" s="1023"/>
      <c r="BY120" s="1023"/>
      <c r="BZ120" s="1023"/>
      <c r="CA120" s="1023">
        <v>2208698</v>
      </c>
      <c r="CB120" s="1023"/>
      <c r="CC120" s="1023"/>
      <c r="CD120" s="1023"/>
      <c r="CE120" s="1023"/>
      <c r="CF120" s="1037">
        <v>50.7</v>
      </c>
      <c r="CG120" s="1038"/>
      <c r="CH120" s="1038"/>
      <c r="CI120" s="1038"/>
      <c r="CJ120" s="1038"/>
      <c r="CK120" s="1103" t="s">
        <v>490</v>
      </c>
      <c r="CL120" s="1104"/>
      <c r="CM120" s="1104"/>
      <c r="CN120" s="1104"/>
      <c r="CO120" s="1105"/>
      <c r="CP120" s="1111" t="s">
        <v>491</v>
      </c>
      <c r="CQ120" s="1112"/>
      <c r="CR120" s="1112"/>
      <c r="CS120" s="1112"/>
      <c r="CT120" s="1112"/>
      <c r="CU120" s="1112"/>
      <c r="CV120" s="1112"/>
      <c r="CW120" s="1112"/>
      <c r="CX120" s="1112"/>
      <c r="CY120" s="1112"/>
      <c r="CZ120" s="1112"/>
      <c r="DA120" s="1112"/>
      <c r="DB120" s="1112"/>
      <c r="DC120" s="1112"/>
      <c r="DD120" s="1112"/>
      <c r="DE120" s="1112"/>
      <c r="DF120" s="1113"/>
      <c r="DG120" s="1022" t="s">
        <v>460</v>
      </c>
      <c r="DH120" s="1023"/>
      <c r="DI120" s="1023"/>
      <c r="DJ120" s="1023"/>
      <c r="DK120" s="1023"/>
      <c r="DL120" s="1023">
        <v>7791645</v>
      </c>
      <c r="DM120" s="1023"/>
      <c r="DN120" s="1023"/>
      <c r="DO120" s="1023"/>
      <c r="DP120" s="1023"/>
      <c r="DQ120" s="1023">
        <v>7260270</v>
      </c>
      <c r="DR120" s="1023"/>
      <c r="DS120" s="1023"/>
      <c r="DT120" s="1023"/>
      <c r="DU120" s="1023"/>
      <c r="DV120" s="1024">
        <v>166.6</v>
      </c>
      <c r="DW120" s="1024"/>
      <c r="DX120" s="1024"/>
      <c r="DY120" s="1024"/>
      <c r="DZ120" s="1025"/>
    </row>
    <row r="121" spans="1:130" s="248" customFormat="1" ht="26.25" customHeight="1" x14ac:dyDescent="0.15">
      <c r="A121" s="1155"/>
      <c r="B121" s="1042"/>
      <c r="C121" s="1063" t="s">
        <v>492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477</v>
      </c>
      <c r="AB121" s="1055"/>
      <c r="AC121" s="1055"/>
      <c r="AD121" s="1055"/>
      <c r="AE121" s="1056"/>
      <c r="AF121" s="1057" t="s">
        <v>387</v>
      </c>
      <c r="AG121" s="1055"/>
      <c r="AH121" s="1055"/>
      <c r="AI121" s="1055"/>
      <c r="AJ121" s="1056"/>
      <c r="AK121" s="1057" t="s">
        <v>414</v>
      </c>
      <c r="AL121" s="1055"/>
      <c r="AM121" s="1055"/>
      <c r="AN121" s="1055"/>
      <c r="AO121" s="1056"/>
      <c r="AP121" s="1058" t="s">
        <v>414</v>
      </c>
      <c r="AQ121" s="1059"/>
      <c r="AR121" s="1059"/>
      <c r="AS121" s="1059"/>
      <c r="AT121" s="1060"/>
      <c r="AU121" s="1088"/>
      <c r="AV121" s="1089"/>
      <c r="AW121" s="1089"/>
      <c r="AX121" s="1089"/>
      <c r="AY121" s="1090"/>
      <c r="AZ121" s="1045" t="s">
        <v>493</v>
      </c>
      <c r="BA121" s="1046"/>
      <c r="BB121" s="1046"/>
      <c r="BC121" s="1046"/>
      <c r="BD121" s="1046"/>
      <c r="BE121" s="1046"/>
      <c r="BF121" s="1046"/>
      <c r="BG121" s="1046"/>
      <c r="BH121" s="1046"/>
      <c r="BI121" s="1046"/>
      <c r="BJ121" s="1046"/>
      <c r="BK121" s="1046"/>
      <c r="BL121" s="1046"/>
      <c r="BM121" s="1046"/>
      <c r="BN121" s="1046"/>
      <c r="BO121" s="1046"/>
      <c r="BP121" s="1047"/>
      <c r="BQ121" s="1015">
        <v>18878</v>
      </c>
      <c r="BR121" s="1016"/>
      <c r="BS121" s="1016"/>
      <c r="BT121" s="1016"/>
      <c r="BU121" s="1016"/>
      <c r="BV121" s="1016">
        <v>15130</v>
      </c>
      <c r="BW121" s="1016"/>
      <c r="BX121" s="1016"/>
      <c r="BY121" s="1016"/>
      <c r="BZ121" s="1016"/>
      <c r="CA121" s="1016">
        <v>368118</v>
      </c>
      <c r="CB121" s="1016"/>
      <c r="CC121" s="1016"/>
      <c r="CD121" s="1016"/>
      <c r="CE121" s="1016"/>
      <c r="CF121" s="1010">
        <v>8.4</v>
      </c>
      <c r="CG121" s="1011"/>
      <c r="CH121" s="1011"/>
      <c r="CI121" s="1011"/>
      <c r="CJ121" s="1011"/>
      <c r="CK121" s="1106"/>
      <c r="CL121" s="1107"/>
      <c r="CM121" s="1107"/>
      <c r="CN121" s="1107"/>
      <c r="CO121" s="1108"/>
      <c r="CP121" s="1116" t="s">
        <v>494</v>
      </c>
      <c r="CQ121" s="1117"/>
      <c r="CR121" s="1117"/>
      <c r="CS121" s="1117"/>
      <c r="CT121" s="1117"/>
      <c r="CU121" s="1117"/>
      <c r="CV121" s="1117"/>
      <c r="CW121" s="1117"/>
      <c r="CX121" s="1117"/>
      <c r="CY121" s="1117"/>
      <c r="CZ121" s="1117"/>
      <c r="DA121" s="1117"/>
      <c r="DB121" s="1117"/>
      <c r="DC121" s="1117"/>
      <c r="DD121" s="1117"/>
      <c r="DE121" s="1117"/>
      <c r="DF121" s="1118"/>
      <c r="DG121" s="1015">
        <v>50742</v>
      </c>
      <c r="DH121" s="1016"/>
      <c r="DI121" s="1016"/>
      <c r="DJ121" s="1016"/>
      <c r="DK121" s="1016"/>
      <c r="DL121" s="1016">
        <v>42139</v>
      </c>
      <c r="DM121" s="1016"/>
      <c r="DN121" s="1016"/>
      <c r="DO121" s="1016"/>
      <c r="DP121" s="1016"/>
      <c r="DQ121" s="1016">
        <v>35191</v>
      </c>
      <c r="DR121" s="1016"/>
      <c r="DS121" s="1016"/>
      <c r="DT121" s="1016"/>
      <c r="DU121" s="1016"/>
      <c r="DV121" s="1017">
        <v>0.8</v>
      </c>
      <c r="DW121" s="1017"/>
      <c r="DX121" s="1017"/>
      <c r="DY121" s="1017"/>
      <c r="DZ121" s="1018"/>
    </row>
    <row r="122" spans="1:130" s="248" customFormat="1" ht="26.25" customHeight="1" x14ac:dyDescent="0.15">
      <c r="A122" s="1155"/>
      <c r="B122" s="1042"/>
      <c r="C122" s="1012" t="s">
        <v>466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448</v>
      </c>
      <c r="AB122" s="1055"/>
      <c r="AC122" s="1055"/>
      <c r="AD122" s="1055"/>
      <c r="AE122" s="1056"/>
      <c r="AF122" s="1057" t="s">
        <v>467</v>
      </c>
      <c r="AG122" s="1055"/>
      <c r="AH122" s="1055"/>
      <c r="AI122" s="1055"/>
      <c r="AJ122" s="1056"/>
      <c r="AK122" s="1057" t="s">
        <v>387</v>
      </c>
      <c r="AL122" s="1055"/>
      <c r="AM122" s="1055"/>
      <c r="AN122" s="1055"/>
      <c r="AO122" s="1056"/>
      <c r="AP122" s="1058" t="s">
        <v>387</v>
      </c>
      <c r="AQ122" s="1059"/>
      <c r="AR122" s="1059"/>
      <c r="AS122" s="1059"/>
      <c r="AT122" s="1060"/>
      <c r="AU122" s="1088"/>
      <c r="AV122" s="1089"/>
      <c r="AW122" s="1089"/>
      <c r="AX122" s="1089"/>
      <c r="AY122" s="1090"/>
      <c r="AZ122" s="1070" t="s">
        <v>495</v>
      </c>
      <c r="BA122" s="1061"/>
      <c r="BB122" s="1061"/>
      <c r="BC122" s="1061"/>
      <c r="BD122" s="1061"/>
      <c r="BE122" s="1061"/>
      <c r="BF122" s="1061"/>
      <c r="BG122" s="1061"/>
      <c r="BH122" s="1061"/>
      <c r="BI122" s="1061"/>
      <c r="BJ122" s="1061"/>
      <c r="BK122" s="1061"/>
      <c r="BL122" s="1061"/>
      <c r="BM122" s="1061"/>
      <c r="BN122" s="1061"/>
      <c r="BO122" s="1061"/>
      <c r="BP122" s="1062"/>
      <c r="BQ122" s="1093">
        <v>11106652</v>
      </c>
      <c r="BR122" s="1094"/>
      <c r="BS122" s="1094"/>
      <c r="BT122" s="1094"/>
      <c r="BU122" s="1094"/>
      <c r="BV122" s="1094">
        <v>10438528</v>
      </c>
      <c r="BW122" s="1094"/>
      <c r="BX122" s="1094"/>
      <c r="BY122" s="1094"/>
      <c r="BZ122" s="1094"/>
      <c r="CA122" s="1094">
        <v>9708972</v>
      </c>
      <c r="CB122" s="1094"/>
      <c r="CC122" s="1094"/>
      <c r="CD122" s="1094"/>
      <c r="CE122" s="1094"/>
      <c r="CF122" s="1114">
        <v>222.9</v>
      </c>
      <c r="CG122" s="1115"/>
      <c r="CH122" s="1115"/>
      <c r="CI122" s="1115"/>
      <c r="CJ122" s="1115"/>
      <c r="CK122" s="1106"/>
      <c r="CL122" s="1107"/>
      <c r="CM122" s="1107"/>
      <c r="CN122" s="1107"/>
      <c r="CO122" s="1108"/>
      <c r="CP122" s="1116" t="s">
        <v>496</v>
      </c>
      <c r="CQ122" s="1117"/>
      <c r="CR122" s="1117"/>
      <c r="CS122" s="1117"/>
      <c r="CT122" s="1117"/>
      <c r="CU122" s="1117"/>
      <c r="CV122" s="1117"/>
      <c r="CW122" s="1117"/>
      <c r="CX122" s="1117"/>
      <c r="CY122" s="1117"/>
      <c r="CZ122" s="1117"/>
      <c r="DA122" s="1117"/>
      <c r="DB122" s="1117"/>
      <c r="DC122" s="1117"/>
      <c r="DD122" s="1117"/>
      <c r="DE122" s="1117"/>
      <c r="DF122" s="1118"/>
      <c r="DG122" s="1015" t="s">
        <v>414</v>
      </c>
      <c r="DH122" s="1016"/>
      <c r="DI122" s="1016"/>
      <c r="DJ122" s="1016"/>
      <c r="DK122" s="1016"/>
      <c r="DL122" s="1016">
        <v>17837</v>
      </c>
      <c r="DM122" s="1016"/>
      <c r="DN122" s="1016"/>
      <c r="DO122" s="1016"/>
      <c r="DP122" s="1016"/>
      <c r="DQ122" s="1016">
        <v>21906</v>
      </c>
      <c r="DR122" s="1016"/>
      <c r="DS122" s="1016"/>
      <c r="DT122" s="1016"/>
      <c r="DU122" s="1016"/>
      <c r="DV122" s="1017">
        <v>0.5</v>
      </c>
      <c r="DW122" s="1017"/>
      <c r="DX122" s="1017"/>
      <c r="DY122" s="1017"/>
      <c r="DZ122" s="1018"/>
    </row>
    <row r="123" spans="1:130" s="248" customFormat="1" ht="26.25" customHeight="1" x14ac:dyDescent="0.15">
      <c r="A123" s="1155"/>
      <c r="B123" s="1042"/>
      <c r="C123" s="1012" t="s">
        <v>476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387</v>
      </c>
      <c r="AB123" s="1055"/>
      <c r="AC123" s="1055"/>
      <c r="AD123" s="1055"/>
      <c r="AE123" s="1056"/>
      <c r="AF123" s="1057" t="s">
        <v>448</v>
      </c>
      <c r="AG123" s="1055"/>
      <c r="AH123" s="1055"/>
      <c r="AI123" s="1055"/>
      <c r="AJ123" s="1056"/>
      <c r="AK123" s="1057" t="s">
        <v>485</v>
      </c>
      <c r="AL123" s="1055"/>
      <c r="AM123" s="1055"/>
      <c r="AN123" s="1055"/>
      <c r="AO123" s="1056"/>
      <c r="AP123" s="1058" t="s">
        <v>414</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497</v>
      </c>
      <c r="BP123" s="1102"/>
      <c r="BQ123" s="1161">
        <v>13203772</v>
      </c>
      <c r="BR123" s="1162"/>
      <c r="BS123" s="1162"/>
      <c r="BT123" s="1162"/>
      <c r="BU123" s="1162"/>
      <c r="BV123" s="1162">
        <v>12771107</v>
      </c>
      <c r="BW123" s="1162"/>
      <c r="BX123" s="1162"/>
      <c r="BY123" s="1162"/>
      <c r="BZ123" s="1162"/>
      <c r="CA123" s="1162">
        <v>12285788</v>
      </c>
      <c r="CB123" s="1162"/>
      <c r="CC123" s="1162"/>
      <c r="CD123" s="1162"/>
      <c r="CE123" s="1162"/>
      <c r="CF123" s="1095"/>
      <c r="CG123" s="1096"/>
      <c r="CH123" s="1096"/>
      <c r="CI123" s="1096"/>
      <c r="CJ123" s="1097"/>
      <c r="CK123" s="1106"/>
      <c r="CL123" s="1107"/>
      <c r="CM123" s="1107"/>
      <c r="CN123" s="1107"/>
      <c r="CO123" s="1108"/>
      <c r="CP123" s="1116" t="s">
        <v>498</v>
      </c>
      <c r="CQ123" s="1117"/>
      <c r="CR123" s="1117"/>
      <c r="CS123" s="1117"/>
      <c r="CT123" s="1117"/>
      <c r="CU123" s="1117"/>
      <c r="CV123" s="1117"/>
      <c r="CW123" s="1117"/>
      <c r="CX123" s="1117"/>
      <c r="CY123" s="1117"/>
      <c r="CZ123" s="1117"/>
      <c r="DA123" s="1117"/>
      <c r="DB123" s="1117"/>
      <c r="DC123" s="1117"/>
      <c r="DD123" s="1117"/>
      <c r="DE123" s="1117"/>
      <c r="DF123" s="1118"/>
      <c r="DG123" s="1054">
        <v>14680</v>
      </c>
      <c r="DH123" s="1055"/>
      <c r="DI123" s="1055"/>
      <c r="DJ123" s="1055"/>
      <c r="DK123" s="1056"/>
      <c r="DL123" s="1057">
        <v>13311</v>
      </c>
      <c r="DM123" s="1055"/>
      <c r="DN123" s="1055"/>
      <c r="DO123" s="1055"/>
      <c r="DP123" s="1056"/>
      <c r="DQ123" s="1057">
        <v>12148</v>
      </c>
      <c r="DR123" s="1055"/>
      <c r="DS123" s="1055"/>
      <c r="DT123" s="1055"/>
      <c r="DU123" s="1056"/>
      <c r="DV123" s="1058">
        <v>0.3</v>
      </c>
      <c r="DW123" s="1059"/>
      <c r="DX123" s="1059"/>
      <c r="DY123" s="1059"/>
      <c r="DZ123" s="1060"/>
    </row>
    <row r="124" spans="1:130" s="248" customFormat="1" ht="26.25" customHeight="1" thickBot="1" x14ac:dyDescent="0.2">
      <c r="A124" s="1155"/>
      <c r="B124" s="1042"/>
      <c r="C124" s="1012" t="s">
        <v>481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414</v>
      </c>
      <c r="AB124" s="1055"/>
      <c r="AC124" s="1055"/>
      <c r="AD124" s="1055"/>
      <c r="AE124" s="1056"/>
      <c r="AF124" s="1057" t="s">
        <v>485</v>
      </c>
      <c r="AG124" s="1055"/>
      <c r="AH124" s="1055"/>
      <c r="AI124" s="1055"/>
      <c r="AJ124" s="1056"/>
      <c r="AK124" s="1057" t="s">
        <v>460</v>
      </c>
      <c r="AL124" s="1055"/>
      <c r="AM124" s="1055"/>
      <c r="AN124" s="1055"/>
      <c r="AO124" s="1056"/>
      <c r="AP124" s="1058" t="s">
        <v>485</v>
      </c>
      <c r="AQ124" s="1059"/>
      <c r="AR124" s="1059"/>
      <c r="AS124" s="1059"/>
      <c r="AT124" s="1060"/>
      <c r="AU124" s="1157" t="s">
        <v>499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93.8</v>
      </c>
      <c r="BR124" s="1124"/>
      <c r="BS124" s="1124"/>
      <c r="BT124" s="1124"/>
      <c r="BU124" s="1124"/>
      <c r="BV124" s="1124">
        <v>77.900000000000006</v>
      </c>
      <c r="BW124" s="1124"/>
      <c r="BX124" s="1124"/>
      <c r="BY124" s="1124"/>
      <c r="BZ124" s="1124"/>
      <c r="CA124" s="1124">
        <v>79.3</v>
      </c>
      <c r="CB124" s="1124"/>
      <c r="CC124" s="1124"/>
      <c r="CD124" s="1124"/>
      <c r="CE124" s="1124"/>
      <c r="CF124" s="1125"/>
      <c r="CG124" s="1126"/>
      <c r="CH124" s="1126"/>
      <c r="CI124" s="1126"/>
      <c r="CJ124" s="1127"/>
      <c r="CK124" s="1109"/>
      <c r="CL124" s="1109"/>
      <c r="CM124" s="1109"/>
      <c r="CN124" s="1109"/>
      <c r="CO124" s="1110"/>
      <c r="CP124" s="1116" t="s">
        <v>500</v>
      </c>
      <c r="CQ124" s="1117"/>
      <c r="CR124" s="1117"/>
      <c r="CS124" s="1117"/>
      <c r="CT124" s="1117"/>
      <c r="CU124" s="1117"/>
      <c r="CV124" s="1117"/>
      <c r="CW124" s="1117"/>
      <c r="CX124" s="1117"/>
      <c r="CY124" s="1117"/>
      <c r="CZ124" s="1117"/>
      <c r="DA124" s="1117"/>
      <c r="DB124" s="1117"/>
      <c r="DC124" s="1117"/>
      <c r="DD124" s="1117"/>
      <c r="DE124" s="1117"/>
      <c r="DF124" s="1118"/>
      <c r="DG124" s="1101">
        <v>8636116</v>
      </c>
      <c r="DH124" s="1080"/>
      <c r="DI124" s="1080"/>
      <c r="DJ124" s="1080"/>
      <c r="DK124" s="1081"/>
      <c r="DL124" s="1079" t="s">
        <v>460</v>
      </c>
      <c r="DM124" s="1080"/>
      <c r="DN124" s="1080"/>
      <c r="DO124" s="1080"/>
      <c r="DP124" s="1081"/>
      <c r="DQ124" s="1079" t="s">
        <v>448</v>
      </c>
      <c r="DR124" s="1080"/>
      <c r="DS124" s="1080"/>
      <c r="DT124" s="1080"/>
      <c r="DU124" s="1081"/>
      <c r="DV124" s="1082" t="s">
        <v>460</v>
      </c>
      <c r="DW124" s="1083"/>
      <c r="DX124" s="1083"/>
      <c r="DY124" s="1083"/>
      <c r="DZ124" s="1084"/>
    </row>
    <row r="125" spans="1:130" s="248" customFormat="1" ht="26.25" customHeight="1" x14ac:dyDescent="0.15">
      <c r="A125" s="1155"/>
      <c r="B125" s="1042"/>
      <c r="C125" s="1012" t="s">
        <v>483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460</v>
      </c>
      <c r="AB125" s="1055"/>
      <c r="AC125" s="1055"/>
      <c r="AD125" s="1055"/>
      <c r="AE125" s="1056"/>
      <c r="AF125" s="1057" t="s">
        <v>467</v>
      </c>
      <c r="AG125" s="1055"/>
      <c r="AH125" s="1055"/>
      <c r="AI125" s="1055"/>
      <c r="AJ125" s="1056"/>
      <c r="AK125" s="1057" t="s">
        <v>480</v>
      </c>
      <c r="AL125" s="1055"/>
      <c r="AM125" s="1055"/>
      <c r="AN125" s="1055"/>
      <c r="AO125" s="1056"/>
      <c r="AP125" s="1058" t="s">
        <v>460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501</v>
      </c>
      <c r="CL125" s="1104"/>
      <c r="CM125" s="1104"/>
      <c r="CN125" s="1104"/>
      <c r="CO125" s="1105"/>
      <c r="CP125" s="1036" t="s">
        <v>502</v>
      </c>
      <c r="CQ125" s="985"/>
      <c r="CR125" s="985"/>
      <c r="CS125" s="985"/>
      <c r="CT125" s="985"/>
      <c r="CU125" s="985"/>
      <c r="CV125" s="985"/>
      <c r="CW125" s="985"/>
      <c r="CX125" s="985"/>
      <c r="CY125" s="985"/>
      <c r="CZ125" s="985"/>
      <c r="DA125" s="985"/>
      <c r="DB125" s="985"/>
      <c r="DC125" s="985"/>
      <c r="DD125" s="985"/>
      <c r="DE125" s="985"/>
      <c r="DF125" s="986"/>
      <c r="DG125" s="1022" t="s">
        <v>467</v>
      </c>
      <c r="DH125" s="1023"/>
      <c r="DI125" s="1023"/>
      <c r="DJ125" s="1023"/>
      <c r="DK125" s="1023"/>
      <c r="DL125" s="1023" t="s">
        <v>480</v>
      </c>
      <c r="DM125" s="1023"/>
      <c r="DN125" s="1023"/>
      <c r="DO125" s="1023"/>
      <c r="DP125" s="1023"/>
      <c r="DQ125" s="1023" t="s">
        <v>460</v>
      </c>
      <c r="DR125" s="1023"/>
      <c r="DS125" s="1023"/>
      <c r="DT125" s="1023"/>
      <c r="DU125" s="1023"/>
      <c r="DV125" s="1024" t="s">
        <v>480</v>
      </c>
      <c r="DW125" s="1024"/>
      <c r="DX125" s="1024"/>
      <c r="DY125" s="1024"/>
      <c r="DZ125" s="1025"/>
    </row>
    <row r="126" spans="1:130" s="248" customFormat="1" ht="26.25" customHeight="1" thickBot="1" x14ac:dyDescent="0.2">
      <c r="A126" s="1155"/>
      <c r="B126" s="1042"/>
      <c r="C126" s="1012" t="s">
        <v>487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448</v>
      </c>
      <c r="AB126" s="1055"/>
      <c r="AC126" s="1055"/>
      <c r="AD126" s="1055"/>
      <c r="AE126" s="1056"/>
      <c r="AF126" s="1057" t="s">
        <v>460</v>
      </c>
      <c r="AG126" s="1055"/>
      <c r="AH126" s="1055"/>
      <c r="AI126" s="1055"/>
      <c r="AJ126" s="1056"/>
      <c r="AK126" s="1057" t="s">
        <v>460</v>
      </c>
      <c r="AL126" s="1055"/>
      <c r="AM126" s="1055"/>
      <c r="AN126" s="1055"/>
      <c r="AO126" s="1056"/>
      <c r="AP126" s="1058" t="s">
        <v>480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503</v>
      </c>
      <c r="CQ126" s="1046"/>
      <c r="CR126" s="1046"/>
      <c r="CS126" s="1046"/>
      <c r="CT126" s="1046"/>
      <c r="CU126" s="1046"/>
      <c r="CV126" s="1046"/>
      <c r="CW126" s="1046"/>
      <c r="CX126" s="1046"/>
      <c r="CY126" s="1046"/>
      <c r="CZ126" s="1046"/>
      <c r="DA126" s="1046"/>
      <c r="DB126" s="1046"/>
      <c r="DC126" s="1046"/>
      <c r="DD126" s="1046"/>
      <c r="DE126" s="1046"/>
      <c r="DF126" s="1047"/>
      <c r="DG126" s="1015" t="s">
        <v>460</v>
      </c>
      <c r="DH126" s="1016"/>
      <c r="DI126" s="1016"/>
      <c r="DJ126" s="1016"/>
      <c r="DK126" s="1016"/>
      <c r="DL126" s="1016" t="s">
        <v>480</v>
      </c>
      <c r="DM126" s="1016"/>
      <c r="DN126" s="1016"/>
      <c r="DO126" s="1016"/>
      <c r="DP126" s="1016"/>
      <c r="DQ126" s="1016" t="s">
        <v>480</v>
      </c>
      <c r="DR126" s="1016"/>
      <c r="DS126" s="1016"/>
      <c r="DT126" s="1016"/>
      <c r="DU126" s="1016"/>
      <c r="DV126" s="1017" t="s">
        <v>448</v>
      </c>
      <c r="DW126" s="1017"/>
      <c r="DX126" s="1017"/>
      <c r="DY126" s="1017"/>
      <c r="DZ126" s="1018"/>
    </row>
    <row r="127" spans="1:130" s="248" customFormat="1" ht="26.25" customHeight="1" x14ac:dyDescent="0.15">
      <c r="A127" s="1156"/>
      <c r="B127" s="1044"/>
      <c r="C127" s="1098" t="s">
        <v>504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4454</v>
      </c>
      <c r="AB127" s="1055"/>
      <c r="AC127" s="1055"/>
      <c r="AD127" s="1055"/>
      <c r="AE127" s="1056"/>
      <c r="AF127" s="1057">
        <v>1714</v>
      </c>
      <c r="AG127" s="1055"/>
      <c r="AH127" s="1055"/>
      <c r="AI127" s="1055"/>
      <c r="AJ127" s="1056"/>
      <c r="AK127" s="1057">
        <v>1714</v>
      </c>
      <c r="AL127" s="1055"/>
      <c r="AM127" s="1055"/>
      <c r="AN127" s="1055"/>
      <c r="AO127" s="1056"/>
      <c r="AP127" s="1058">
        <v>0</v>
      </c>
      <c r="AQ127" s="1059"/>
      <c r="AR127" s="1059"/>
      <c r="AS127" s="1059"/>
      <c r="AT127" s="1060"/>
      <c r="AU127" s="284"/>
      <c r="AV127" s="284"/>
      <c r="AW127" s="284"/>
      <c r="AX127" s="1128" t="s">
        <v>505</v>
      </c>
      <c r="AY127" s="1129"/>
      <c r="AZ127" s="1129"/>
      <c r="BA127" s="1129"/>
      <c r="BB127" s="1129"/>
      <c r="BC127" s="1129"/>
      <c r="BD127" s="1129"/>
      <c r="BE127" s="1130"/>
      <c r="BF127" s="1131" t="s">
        <v>506</v>
      </c>
      <c r="BG127" s="1129"/>
      <c r="BH127" s="1129"/>
      <c r="BI127" s="1129"/>
      <c r="BJ127" s="1129"/>
      <c r="BK127" s="1129"/>
      <c r="BL127" s="1130"/>
      <c r="BM127" s="1131" t="s">
        <v>507</v>
      </c>
      <c r="BN127" s="1129"/>
      <c r="BO127" s="1129"/>
      <c r="BP127" s="1129"/>
      <c r="BQ127" s="1129"/>
      <c r="BR127" s="1129"/>
      <c r="BS127" s="1130"/>
      <c r="BT127" s="1131" t="s">
        <v>508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509</v>
      </c>
      <c r="CQ127" s="1046"/>
      <c r="CR127" s="1046"/>
      <c r="CS127" s="1046"/>
      <c r="CT127" s="1046"/>
      <c r="CU127" s="1046"/>
      <c r="CV127" s="1046"/>
      <c r="CW127" s="1046"/>
      <c r="CX127" s="1046"/>
      <c r="CY127" s="1046"/>
      <c r="CZ127" s="1046"/>
      <c r="DA127" s="1046"/>
      <c r="DB127" s="1046"/>
      <c r="DC127" s="1046"/>
      <c r="DD127" s="1046"/>
      <c r="DE127" s="1046"/>
      <c r="DF127" s="1047"/>
      <c r="DG127" s="1015" t="s">
        <v>467</v>
      </c>
      <c r="DH127" s="1016"/>
      <c r="DI127" s="1016"/>
      <c r="DJ127" s="1016"/>
      <c r="DK127" s="1016"/>
      <c r="DL127" s="1016" t="s">
        <v>480</v>
      </c>
      <c r="DM127" s="1016"/>
      <c r="DN127" s="1016"/>
      <c r="DO127" s="1016"/>
      <c r="DP127" s="1016"/>
      <c r="DQ127" s="1016" t="s">
        <v>480</v>
      </c>
      <c r="DR127" s="1016"/>
      <c r="DS127" s="1016"/>
      <c r="DT127" s="1016"/>
      <c r="DU127" s="1016"/>
      <c r="DV127" s="1017" t="s">
        <v>467</v>
      </c>
      <c r="DW127" s="1017"/>
      <c r="DX127" s="1017"/>
      <c r="DY127" s="1017"/>
      <c r="DZ127" s="1018"/>
    </row>
    <row r="128" spans="1:130" s="248" customFormat="1" ht="26.25" customHeight="1" thickBot="1" x14ac:dyDescent="0.2">
      <c r="A128" s="1139" t="s">
        <v>510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511</v>
      </c>
      <c r="X128" s="1141"/>
      <c r="Y128" s="1141"/>
      <c r="Z128" s="1142"/>
      <c r="AA128" s="1143">
        <v>5374</v>
      </c>
      <c r="AB128" s="1144"/>
      <c r="AC128" s="1144"/>
      <c r="AD128" s="1144"/>
      <c r="AE128" s="1145"/>
      <c r="AF128" s="1146">
        <v>3841</v>
      </c>
      <c r="AG128" s="1144"/>
      <c r="AH128" s="1144"/>
      <c r="AI128" s="1144"/>
      <c r="AJ128" s="1145"/>
      <c r="AK128" s="1146">
        <v>3120</v>
      </c>
      <c r="AL128" s="1144"/>
      <c r="AM128" s="1144"/>
      <c r="AN128" s="1144"/>
      <c r="AO128" s="1145"/>
      <c r="AP128" s="1147"/>
      <c r="AQ128" s="1148"/>
      <c r="AR128" s="1148"/>
      <c r="AS128" s="1148"/>
      <c r="AT128" s="1149"/>
      <c r="AU128" s="284"/>
      <c r="AV128" s="284"/>
      <c r="AW128" s="284"/>
      <c r="AX128" s="984" t="s">
        <v>512</v>
      </c>
      <c r="AY128" s="985"/>
      <c r="AZ128" s="985"/>
      <c r="BA128" s="985"/>
      <c r="BB128" s="985"/>
      <c r="BC128" s="985"/>
      <c r="BD128" s="985"/>
      <c r="BE128" s="986"/>
      <c r="BF128" s="1150" t="s">
        <v>448</v>
      </c>
      <c r="BG128" s="1151"/>
      <c r="BH128" s="1151"/>
      <c r="BI128" s="1151"/>
      <c r="BJ128" s="1151"/>
      <c r="BK128" s="1151"/>
      <c r="BL128" s="1152"/>
      <c r="BM128" s="1150">
        <v>14.69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513</v>
      </c>
      <c r="CQ128" s="1133"/>
      <c r="CR128" s="1133"/>
      <c r="CS128" s="1133"/>
      <c r="CT128" s="1133"/>
      <c r="CU128" s="1133"/>
      <c r="CV128" s="1133"/>
      <c r="CW128" s="1133"/>
      <c r="CX128" s="1133"/>
      <c r="CY128" s="1133"/>
      <c r="CZ128" s="1133"/>
      <c r="DA128" s="1133"/>
      <c r="DB128" s="1133"/>
      <c r="DC128" s="1133"/>
      <c r="DD128" s="1133"/>
      <c r="DE128" s="1133"/>
      <c r="DF128" s="1134"/>
      <c r="DG128" s="1135" t="s">
        <v>448</v>
      </c>
      <c r="DH128" s="1136"/>
      <c r="DI128" s="1136"/>
      <c r="DJ128" s="1136"/>
      <c r="DK128" s="1136"/>
      <c r="DL128" s="1136" t="s">
        <v>448</v>
      </c>
      <c r="DM128" s="1136"/>
      <c r="DN128" s="1136"/>
      <c r="DO128" s="1136"/>
      <c r="DP128" s="1136"/>
      <c r="DQ128" s="1136" t="s">
        <v>467</v>
      </c>
      <c r="DR128" s="1136"/>
      <c r="DS128" s="1136"/>
      <c r="DT128" s="1136"/>
      <c r="DU128" s="1136"/>
      <c r="DV128" s="1137" t="s">
        <v>448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514</v>
      </c>
      <c r="X129" s="1170"/>
      <c r="Y129" s="1170"/>
      <c r="Z129" s="1171"/>
      <c r="AA129" s="1054">
        <v>5419855</v>
      </c>
      <c r="AB129" s="1055"/>
      <c r="AC129" s="1055"/>
      <c r="AD129" s="1055"/>
      <c r="AE129" s="1056"/>
      <c r="AF129" s="1057">
        <v>5426216</v>
      </c>
      <c r="AG129" s="1055"/>
      <c r="AH129" s="1055"/>
      <c r="AI129" s="1055"/>
      <c r="AJ129" s="1056"/>
      <c r="AK129" s="1057">
        <v>5505444</v>
      </c>
      <c r="AL129" s="1055"/>
      <c r="AM129" s="1055"/>
      <c r="AN129" s="1055"/>
      <c r="AO129" s="1056"/>
      <c r="AP129" s="1172"/>
      <c r="AQ129" s="1173"/>
      <c r="AR129" s="1173"/>
      <c r="AS129" s="1173"/>
      <c r="AT129" s="1174"/>
      <c r="AU129" s="286"/>
      <c r="AV129" s="286"/>
      <c r="AW129" s="286"/>
      <c r="AX129" s="1163" t="s">
        <v>515</v>
      </c>
      <c r="AY129" s="1046"/>
      <c r="AZ129" s="1046"/>
      <c r="BA129" s="1046"/>
      <c r="BB129" s="1046"/>
      <c r="BC129" s="1046"/>
      <c r="BD129" s="1046"/>
      <c r="BE129" s="1047"/>
      <c r="BF129" s="1164" t="s">
        <v>448</v>
      </c>
      <c r="BG129" s="1165"/>
      <c r="BH129" s="1165"/>
      <c r="BI129" s="1165"/>
      <c r="BJ129" s="1165"/>
      <c r="BK129" s="1165"/>
      <c r="BL129" s="1166"/>
      <c r="BM129" s="1164">
        <v>19.690000000000001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517</v>
      </c>
      <c r="X130" s="1170"/>
      <c r="Y130" s="1170"/>
      <c r="Z130" s="1171"/>
      <c r="AA130" s="1054">
        <v>1216800</v>
      </c>
      <c r="AB130" s="1055"/>
      <c r="AC130" s="1055"/>
      <c r="AD130" s="1055"/>
      <c r="AE130" s="1056"/>
      <c r="AF130" s="1057">
        <v>1185107</v>
      </c>
      <c r="AG130" s="1055"/>
      <c r="AH130" s="1055"/>
      <c r="AI130" s="1055"/>
      <c r="AJ130" s="1056"/>
      <c r="AK130" s="1057">
        <v>1148840</v>
      </c>
      <c r="AL130" s="1055"/>
      <c r="AM130" s="1055"/>
      <c r="AN130" s="1055"/>
      <c r="AO130" s="1056"/>
      <c r="AP130" s="1172"/>
      <c r="AQ130" s="1173"/>
      <c r="AR130" s="1173"/>
      <c r="AS130" s="1173"/>
      <c r="AT130" s="1174"/>
      <c r="AU130" s="286"/>
      <c r="AV130" s="286"/>
      <c r="AW130" s="286"/>
      <c r="AX130" s="1163" t="s">
        <v>518</v>
      </c>
      <c r="AY130" s="1046"/>
      <c r="AZ130" s="1046"/>
      <c r="BA130" s="1046"/>
      <c r="BB130" s="1046"/>
      <c r="BC130" s="1046"/>
      <c r="BD130" s="1046"/>
      <c r="BE130" s="1047"/>
      <c r="BF130" s="1200">
        <v>12.1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519</v>
      </c>
      <c r="X131" s="1208"/>
      <c r="Y131" s="1208"/>
      <c r="Z131" s="1209"/>
      <c r="AA131" s="1101">
        <v>4203055</v>
      </c>
      <c r="AB131" s="1080"/>
      <c r="AC131" s="1080"/>
      <c r="AD131" s="1080"/>
      <c r="AE131" s="1081"/>
      <c r="AF131" s="1079">
        <v>4241109</v>
      </c>
      <c r="AG131" s="1080"/>
      <c r="AH131" s="1080"/>
      <c r="AI131" s="1080"/>
      <c r="AJ131" s="1081"/>
      <c r="AK131" s="1079">
        <v>4356604</v>
      </c>
      <c r="AL131" s="1080"/>
      <c r="AM131" s="1080"/>
      <c r="AN131" s="1080"/>
      <c r="AO131" s="1081"/>
      <c r="AP131" s="1210"/>
      <c r="AQ131" s="1211"/>
      <c r="AR131" s="1211"/>
      <c r="AS131" s="1211"/>
      <c r="AT131" s="1212"/>
      <c r="AU131" s="286"/>
      <c r="AV131" s="286"/>
      <c r="AW131" s="286"/>
      <c r="AX131" s="1182" t="s">
        <v>520</v>
      </c>
      <c r="AY131" s="1133"/>
      <c r="AZ131" s="1133"/>
      <c r="BA131" s="1133"/>
      <c r="BB131" s="1133"/>
      <c r="BC131" s="1133"/>
      <c r="BD131" s="1133"/>
      <c r="BE131" s="1134"/>
      <c r="BF131" s="1183">
        <v>79.3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522</v>
      </c>
      <c r="W132" s="1193"/>
      <c r="X132" s="1193"/>
      <c r="Y132" s="1193"/>
      <c r="Z132" s="1194"/>
      <c r="AA132" s="1195">
        <v>13.57293683</v>
      </c>
      <c r="AB132" s="1196"/>
      <c r="AC132" s="1196"/>
      <c r="AD132" s="1196"/>
      <c r="AE132" s="1197"/>
      <c r="AF132" s="1198">
        <v>11.93800961</v>
      </c>
      <c r="AG132" s="1196"/>
      <c r="AH132" s="1196"/>
      <c r="AI132" s="1196"/>
      <c r="AJ132" s="1197"/>
      <c r="AK132" s="1198">
        <v>10.8807686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523</v>
      </c>
      <c r="W133" s="1176"/>
      <c r="X133" s="1176"/>
      <c r="Y133" s="1176"/>
      <c r="Z133" s="1177"/>
      <c r="AA133" s="1178">
        <v>13.8</v>
      </c>
      <c r="AB133" s="1179"/>
      <c r="AC133" s="1179"/>
      <c r="AD133" s="1179"/>
      <c r="AE133" s="1180"/>
      <c r="AF133" s="1178">
        <v>12.8</v>
      </c>
      <c r="AG133" s="1179"/>
      <c r="AH133" s="1179"/>
      <c r="AI133" s="1179"/>
      <c r="AJ133" s="1180"/>
      <c r="AK133" s="1178">
        <v>12.1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tyKDsY+BgiDNnYr5Dwx48g9z4KBUh0JV73HYTvJOHjKe8WzbyVm+8qJJ4pMykuXzu8EBonpXESqrSKHZn6jVA==" saltValue="9gywTy1xNZY2nelidcw8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M4" zoomScaleNormal="85" zoomScaleSheetLayoutView="100" workbookViewId="0">
      <selection activeCell="DD10" sqref="DD1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cSgzfQvW1NkCcFH0+LFFa8BjvtY702yZVIXNgQyaF0qzCMz38nlx3/bBD6Q4blo84HO2fGXlRaKkGGUl2ur0A==" saltValue="RCKh5I1q2Pub3YvEjD0L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GHbdP23cw2KEE7ASh3fdsdBVvcIGXyUFe1T+jARSIZv56ZPtl25e+i+5vXfYvDjLjNw/Re9EhbGca4v5dPjSw==" saltValue="nFd0StXYPMF8zL3yxA7d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8"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527</v>
      </c>
      <c r="AP7" s="305"/>
      <c r="AQ7" s="306" t="s">
        <v>528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529</v>
      </c>
      <c r="AQ8" s="312" t="s">
        <v>530</v>
      </c>
      <c r="AR8" s="313" t="s">
        <v>531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532</v>
      </c>
      <c r="AL9" s="1216"/>
      <c r="AM9" s="1216"/>
      <c r="AN9" s="1217"/>
      <c r="AO9" s="314">
        <v>1756311</v>
      </c>
      <c r="AP9" s="314">
        <v>119226</v>
      </c>
      <c r="AQ9" s="315">
        <v>113148</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533</v>
      </c>
      <c r="AL10" s="1216"/>
      <c r="AM10" s="1216"/>
      <c r="AN10" s="1217"/>
      <c r="AO10" s="317">
        <v>164942</v>
      </c>
      <c r="AP10" s="317">
        <v>11197</v>
      </c>
      <c r="AQ10" s="318">
        <v>18254</v>
      </c>
      <c r="AR10" s="319">
        <v>-38.700000000000003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534</v>
      </c>
      <c r="AL11" s="1216"/>
      <c r="AM11" s="1216"/>
      <c r="AN11" s="1217"/>
      <c r="AO11" s="317" t="s">
        <v>535</v>
      </c>
      <c r="AP11" s="317" t="s">
        <v>535</v>
      </c>
      <c r="AQ11" s="318">
        <v>2541</v>
      </c>
      <c r="AR11" s="319" t="s">
        <v>535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536</v>
      </c>
      <c r="AL12" s="1216"/>
      <c r="AM12" s="1216"/>
      <c r="AN12" s="1217"/>
      <c r="AO12" s="317" t="s">
        <v>535</v>
      </c>
      <c r="AP12" s="317" t="s">
        <v>535</v>
      </c>
      <c r="AQ12" s="318" t="s">
        <v>535</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537</v>
      </c>
      <c r="AL13" s="1216"/>
      <c r="AM13" s="1216"/>
      <c r="AN13" s="1217"/>
      <c r="AO13" s="317">
        <v>28513</v>
      </c>
      <c r="AP13" s="317">
        <v>1936</v>
      </c>
      <c r="AQ13" s="318">
        <v>6076</v>
      </c>
      <c r="AR13" s="319">
        <v>-68.099999999999994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538</v>
      </c>
      <c r="AL14" s="1216"/>
      <c r="AM14" s="1216"/>
      <c r="AN14" s="1217"/>
      <c r="AO14" s="317">
        <v>22739</v>
      </c>
      <c r="AP14" s="317">
        <v>1544</v>
      </c>
      <c r="AQ14" s="318">
        <v>2732</v>
      </c>
      <c r="AR14" s="319">
        <v>-43.5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539</v>
      </c>
      <c r="AL15" s="1222"/>
      <c r="AM15" s="1222"/>
      <c r="AN15" s="1223"/>
      <c r="AO15" s="317">
        <v>-118272</v>
      </c>
      <c r="AP15" s="317">
        <v>-8029</v>
      </c>
      <c r="AQ15" s="318">
        <v>-9152</v>
      </c>
      <c r="AR15" s="319">
        <v>-12.3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1854233</v>
      </c>
      <c r="AP16" s="317">
        <v>125873</v>
      </c>
      <c r="AQ16" s="318">
        <v>133599</v>
      </c>
      <c r="AR16" s="319">
        <v>-5.8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544</v>
      </c>
      <c r="AL21" s="1225"/>
      <c r="AM21" s="1225"/>
      <c r="AN21" s="1226"/>
      <c r="AO21" s="330">
        <v>12.35</v>
      </c>
      <c r="AP21" s="331">
        <v>12.02</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545</v>
      </c>
      <c r="AL22" s="1225"/>
      <c r="AM22" s="1225"/>
      <c r="AN22" s="1226"/>
      <c r="AO22" s="335">
        <v>93.6</v>
      </c>
      <c r="AP22" s="336">
        <v>95.8</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527</v>
      </c>
      <c r="AP30" s="305"/>
      <c r="AQ30" s="306" t="s">
        <v>528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529</v>
      </c>
      <c r="AQ31" s="312" t="s">
        <v>530</v>
      </c>
      <c r="AR31" s="313" t="s">
        <v>531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549</v>
      </c>
      <c r="AL32" s="1219"/>
      <c r="AM32" s="1219"/>
      <c r="AN32" s="1220"/>
      <c r="AO32" s="345">
        <v>795072</v>
      </c>
      <c r="AP32" s="345">
        <v>53973</v>
      </c>
      <c r="AQ32" s="346">
        <v>79356</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550</v>
      </c>
      <c r="AL33" s="1219"/>
      <c r="AM33" s="1219"/>
      <c r="AN33" s="1220"/>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551</v>
      </c>
      <c r="AL34" s="1219"/>
      <c r="AM34" s="1219"/>
      <c r="AN34" s="1220"/>
      <c r="AO34" s="345" t="s">
        <v>535</v>
      </c>
      <c r="AP34" s="345" t="s">
        <v>535</v>
      </c>
      <c r="AQ34" s="346" t="s">
        <v>535</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552</v>
      </c>
      <c r="AL35" s="1219"/>
      <c r="AM35" s="1219"/>
      <c r="AN35" s="1220"/>
      <c r="AO35" s="345">
        <v>813701</v>
      </c>
      <c r="AP35" s="345">
        <v>55237</v>
      </c>
      <c r="AQ35" s="346">
        <v>27499</v>
      </c>
      <c r="AR35" s="347">
        <v>100.9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553</v>
      </c>
      <c r="AL36" s="1219"/>
      <c r="AM36" s="1219"/>
      <c r="AN36" s="1220"/>
      <c r="AO36" s="345">
        <v>15505</v>
      </c>
      <c r="AP36" s="345">
        <v>1053</v>
      </c>
      <c r="AQ36" s="346">
        <v>3427</v>
      </c>
      <c r="AR36" s="347">
        <v>-69.3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554</v>
      </c>
      <c r="AL37" s="1219"/>
      <c r="AM37" s="1219"/>
      <c r="AN37" s="1220"/>
      <c r="AO37" s="345">
        <v>1714</v>
      </c>
      <c r="AP37" s="345">
        <v>116</v>
      </c>
      <c r="AQ37" s="346">
        <v>1232</v>
      </c>
      <c r="AR37" s="347">
        <v>-90.6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555</v>
      </c>
      <c r="AL38" s="1228"/>
      <c r="AM38" s="1228"/>
      <c r="AN38" s="1229"/>
      <c r="AO38" s="348" t="s">
        <v>535</v>
      </c>
      <c r="AP38" s="348" t="s">
        <v>535</v>
      </c>
      <c r="AQ38" s="349">
        <v>22</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556</v>
      </c>
      <c r="AL39" s="1228"/>
      <c r="AM39" s="1228"/>
      <c r="AN39" s="1229"/>
      <c r="AO39" s="345">
        <v>-3120</v>
      </c>
      <c r="AP39" s="345">
        <v>-212</v>
      </c>
      <c r="AQ39" s="346">
        <v>-3656</v>
      </c>
      <c r="AR39" s="347">
        <v>-94.2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557</v>
      </c>
      <c r="AL40" s="1219"/>
      <c r="AM40" s="1219"/>
      <c r="AN40" s="1220"/>
      <c r="AO40" s="345">
        <v>-1148840</v>
      </c>
      <c r="AP40" s="345">
        <v>-77988</v>
      </c>
      <c r="AQ40" s="346">
        <v>-73860</v>
      </c>
      <c r="AR40" s="347">
        <v>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474032</v>
      </c>
      <c r="AP41" s="345">
        <v>32179</v>
      </c>
      <c r="AQ41" s="346">
        <v>34020</v>
      </c>
      <c r="AR41" s="347">
        <v>-5.4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527</v>
      </c>
      <c r="AN49" s="1235" t="s">
        <v>561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562</v>
      </c>
      <c r="AO50" s="362" t="s">
        <v>563</v>
      </c>
      <c r="AP50" s="363" t="s">
        <v>564</v>
      </c>
      <c r="AQ50" s="364" t="s">
        <v>565</v>
      </c>
      <c r="AR50" s="365" t="s">
        <v>566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567</v>
      </c>
      <c r="AL51" s="358"/>
      <c r="AM51" s="366">
        <v>990440</v>
      </c>
      <c r="AN51" s="367">
        <v>64306</v>
      </c>
      <c r="AO51" s="368">
        <v>30.2</v>
      </c>
      <c r="AP51" s="369">
        <v>107537</v>
      </c>
      <c r="AQ51" s="370">
        <v>14.7</v>
      </c>
      <c r="AR51" s="371">
        <v>15.5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568</v>
      </c>
      <c r="AM52" s="374">
        <v>414446</v>
      </c>
      <c r="AN52" s="375">
        <v>26909</v>
      </c>
      <c r="AO52" s="376">
        <v>-5.9</v>
      </c>
      <c r="AP52" s="377">
        <v>57923</v>
      </c>
      <c r="AQ52" s="378">
        <v>25.1</v>
      </c>
      <c r="AR52" s="379">
        <v>-31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569</v>
      </c>
      <c r="AL53" s="358"/>
      <c r="AM53" s="366">
        <v>1002666</v>
      </c>
      <c r="AN53" s="367">
        <v>65662</v>
      </c>
      <c r="AO53" s="368">
        <v>2.1</v>
      </c>
      <c r="AP53" s="369">
        <v>113913</v>
      </c>
      <c r="AQ53" s="370">
        <v>5.9</v>
      </c>
      <c r="AR53" s="371">
        <v>-3.8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568</v>
      </c>
      <c r="AM54" s="374">
        <v>416120</v>
      </c>
      <c r="AN54" s="375">
        <v>27251</v>
      </c>
      <c r="AO54" s="376">
        <v>1.3</v>
      </c>
      <c r="AP54" s="377">
        <v>53160</v>
      </c>
      <c r="AQ54" s="378">
        <v>-8.1999999999999993</v>
      </c>
      <c r="AR54" s="379">
        <v>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570</v>
      </c>
      <c r="AL55" s="358"/>
      <c r="AM55" s="366">
        <v>969657</v>
      </c>
      <c r="AN55" s="367">
        <v>64135</v>
      </c>
      <c r="AO55" s="368">
        <v>-2.2999999999999998</v>
      </c>
      <c r="AP55" s="369">
        <v>115050</v>
      </c>
      <c r="AQ55" s="370">
        <v>1</v>
      </c>
      <c r="AR55" s="371">
        <v>-3.3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568</v>
      </c>
      <c r="AM56" s="374">
        <v>495828</v>
      </c>
      <c r="AN56" s="375">
        <v>32795</v>
      </c>
      <c r="AO56" s="376">
        <v>20.3</v>
      </c>
      <c r="AP56" s="377">
        <v>53792</v>
      </c>
      <c r="AQ56" s="378">
        <v>1.2</v>
      </c>
      <c r="AR56" s="379">
        <v>19.100000000000001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571</v>
      </c>
      <c r="AL57" s="358"/>
      <c r="AM57" s="366">
        <v>844972</v>
      </c>
      <c r="AN57" s="367">
        <v>56543</v>
      </c>
      <c r="AO57" s="368">
        <v>-11.8</v>
      </c>
      <c r="AP57" s="369">
        <v>118252</v>
      </c>
      <c r="AQ57" s="370">
        <v>2.8</v>
      </c>
      <c r="AR57" s="371">
        <v>-14.6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568</v>
      </c>
      <c r="AM58" s="374">
        <v>244354</v>
      </c>
      <c r="AN58" s="375">
        <v>16351</v>
      </c>
      <c r="AO58" s="376">
        <v>-50.1</v>
      </c>
      <c r="AP58" s="377">
        <v>49994</v>
      </c>
      <c r="AQ58" s="378">
        <v>-7.1</v>
      </c>
      <c r="AR58" s="379">
        <v>-43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572</v>
      </c>
      <c r="AL59" s="358"/>
      <c r="AM59" s="366">
        <v>983614</v>
      </c>
      <c r="AN59" s="367">
        <v>66772</v>
      </c>
      <c r="AO59" s="368">
        <v>18.100000000000001</v>
      </c>
      <c r="AP59" s="369">
        <v>120302</v>
      </c>
      <c r="AQ59" s="370">
        <v>1.7</v>
      </c>
      <c r="AR59" s="371">
        <v>16.399999999999999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568</v>
      </c>
      <c r="AM60" s="374">
        <v>448001</v>
      </c>
      <c r="AN60" s="375">
        <v>30412</v>
      </c>
      <c r="AO60" s="376">
        <v>86</v>
      </c>
      <c r="AP60" s="377">
        <v>59328</v>
      </c>
      <c r="AQ60" s="378">
        <v>18.7</v>
      </c>
      <c r="AR60" s="379">
        <v>67.3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573</v>
      </c>
      <c r="AL61" s="380"/>
      <c r="AM61" s="381">
        <v>958270</v>
      </c>
      <c r="AN61" s="382">
        <v>63484</v>
      </c>
      <c r="AO61" s="383">
        <v>7.3</v>
      </c>
      <c r="AP61" s="384">
        <v>115011</v>
      </c>
      <c r="AQ61" s="385">
        <v>5.2</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568</v>
      </c>
      <c r="AM62" s="374">
        <v>403750</v>
      </c>
      <c r="AN62" s="375">
        <v>26744</v>
      </c>
      <c r="AO62" s="376">
        <v>10.3</v>
      </c>
      <c r="AP62" s="377">
        <v>54839</v>
      </c>
      <c r="AQ62" s="378">
        <v>5.9</v>
      </c>
      <c r="AR62" s="379">
        <v>4.4000000000000004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FNb6TtJDhTjkavYA2O/2R1whXhehy4q2OgIxTnk2chreHEaUN20R75wMQknmOY3BQJpo5gDT+8U9qvk+Xb3Lg==" saltValue="oS41uMYlcVa90nHQlSPf4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M100" zoomScaleNormal="100" zoomScaleSheetLayoutView="55" workbookViewId="0">
      <selection activeCell="AI116" sqref="AI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row r="120" spans="125:125" ht="13.5" hidden="1" customHeight="1" x14ac:dyDescent="0.15"/>
    <row r="121" spans="125:125" ht="13.5" hidden="1" customHeight="1" x14ac:dyDescent="0.15">
      <c r="DU121" s="292"/>
    </row>
  </sheetData>
  <sheetProtection algorithmName="SHA-512" hashValue="5Nlap6LDDliZbgjCoJVnywXwfeMbUmv4IyPgdxmrHsOjnUYK5oAYoYxmygB6uQIClYJNAEj6LLDS648rAdAodA==" saltValue="boMBP+XL4+PrAiOExgwZ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10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576</v>
      </c>
    </row>
  </sheetData>
  <sheetProtection algorithmName="SHA-512" hashValue="jAkQsPmOEpXwa/rdJdolq6mcEJxTSaYQueYA7XzELsFV0B6gvLIYttvet+8dUMERppCrsO7lCG9SxcnnuGBMTA==" saltValue="HOo5Xcgeub5pn2Nqw6wS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8" t="s">
        <v>3</v>
      </c>
      <c r="D47" s="1238"/>
      <c r="E47" s="1239"/>
      <c r="F47" s="11">
        <v>22.75</v>
      </c>
      <c r="G47" s="12">
        <v>26.38</v>
      </c>
      <c r="H47" s="12">
        <v>28.63</v>
      </c>
      <c r="I47" s="12">
        <v>30.11</v>
      </c>
      <c r="J47" s="13">
        <v>26.5</v>
      </c>
    </row>
    <row r="48" spans="2:10" ht="57.75" customHeight="1" x14ac:dyDescent="0.15">
      <c r="B48" s="14"/>
      <c r="C48" s="1240" t="s">
        <v>4</v>
      </c>
      <c r="D48" s="1240"/>
      <c r="E48" s="1241"/>
      <c r="F48" s="15">
        <v>4.9400000000000004</v>
      </c>
      <c r="G48" s="16">
        <v>7.94</v>
      </c>
      <c r="H48" s="16">
        <v>4.4000000000000004</v>
      </c>
      <c r="I48" s="16">
        <v>2.36</v>
      </c>
      <c r="J48" s="17">
        <v>4.37</v>
      </c>
    </row>
    <row r="49" spans="2:10" ht="57.75" customHeight="1" thickBot="1" x14ac:dyDescent="0.2">
      <c r="B49" s="18"/>
      <c r="C49" s="1242" t="s">
        <v>5</v>
      </c>
      <c r="D49" s="1242"/>
      <c r="E49" s="1243"/>
      <c r="F49" s="19" t="s">
        <v>582</v>
      </c>
      <c r="G49" s="20">
        <v>7.3</v>
      </c>
      <c r="H49" s="20" t="s">
        <v>583</v>
      </c>
      <c r="I49" s="20" t="s">
        <v>584</v>
      </c>
      <c r="J49" s="21" t="s">
        <v>585</v>
      </c>
    </row>
    <row r="50" spans="2:10" ht="13.5" customHeight="1" x14ac:dyDescent="0.15"/>
  </sheetData>
  <sheetProtection algorithmName="SHA-512" hashValue="wDs+U+Cublf2kjTLggjBprhD/e0ecjPSFyq4fW7A7ogUNRDth6pmr+DK4njMrMdrKBaUZpR9usW3wF51mrbxDA==" saltValue="RlCOxgq+VJs4m8punWPK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2022-09-15T04:31:39Z</cp:lastPrinted>
  <dcterms:created xsi:type="dcterms:W3CDTF">2022-02-02T06:19:31Z</dcterms:created>
  <dcterms:modified xsi:type="dcterms:W3CDTF">2022-09-20T09:09:15Z</dcterms:modified>
  <cp:category/>
</cp:coreProperties>
</file>