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10.1.14.209\disk\25_県産材\◆事業執行\R8非住宅木造建築拡大推進事業\00 電子申請関係\01 Excel様式\HP用\"/>
    </mc:Choice>
  </mc:AlternateContent>
  <xr:revisionPtr revIDLastSave="0" documentId="13_ncr:1_{EA8805C0-6044-49F3-BCD6-436C2839CBE1}" xr6:coauthVersionLast="47" xr6:coauthVersionMax="47" xr10:uidLastSave="{00000000-0000-0000-0000-000000000000}"/>
  <bookViews>
    <workbookView xWindow="28680" yWindow="-120" windowWidth="29040" windowHeight="16440" xr2:uid="{00000000-000D-0000-FFFF-FFFF00000000}"/>
  </bookViews>
  <sheets>
    <sheet name="①最初に黄色セル選択、赤色セルに入力　関連情報入力シート" sheetId="3" r:id="rId1"/>
    <sheet name="②赤色セルに入力　実施計画（報告）書" sheetId="1" r:id="rId2"/>
    <sheet name="③計画承認申請書" sheetId="4" r:id="rId3"/>
    <sheet name="④変更計画承認申請書" sheetId="7" r:id="rId4"/>
    <sheet name="⑤交付申請書" sheetId="5" r:id="rId5"/>
    <sheet name="⑥変更承認申請書" sheetId="8" r:id="rId6"/>
    <sheet name="⑦廃止承認申請書" sheetId="9" r:id="rId7"/>
    <sheet name="⑧実績報告書" sheetId="6" r:id="rId8"/>
    <sheet name="⑨進捗状況報告書" sheetId="10" r:id="rId9"/>
  </sheets>
  <definedNames>
    <definedName name="_xlnm.Print_Area" localSheetId="1">'②赤色セルに入力　実施計画（報告）書'!$A$1:$H$115</definedName>
    <definedName name="_xlnm.Print_Area" localSheetId="2">③計画承認申請書!$A$1:$H$30</definedName>
    <definedName name="_xlnm.Print_Area" localSheetId="3">④変更計画承認申請書!$A$1:$H$30</definedName>
    <definedName name="_xlnm.Print_Area" localSheetId="4">⑤交付申請書!$A$1:$H$31</definedName>
    <definedName name="_xlnm.Print_Area" localSheetId="5">⑥変更承認申請書!$A$1:$H$37</definedName>
    <definedName name="_xlnm.Print_Area" localSheetId="6">⑦廃止承認申請書!$A$1:$H$37</definedName>
    <definedName name="_xlnm.Print_Area" localSheetId="7">⑧実績報告書!$A$1:$H$36</definedName>
    <definedName name="_xlnm.Print_Area" localSheetId="8">⑨進捗状況報告書!$A$1:$H$38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 l="1"/>
  <c r="D23" i="9"/>
  <c r="D23" i="6"/>
  <c r="D23" i="10"/>
  <c r="D23" i="8"/>
  <c r="F11" i="7"/>
  <c r="F12" i="7"/>
  <c r="F13" i="7"/>
  <c r="F27" i="7"/>
  <c r="F28" i="7"/>
  <c r="F29" i="7"/>
  <c r="F30" i="7"/>
  <c r="D21" i="3"/>
  <c r="J1" i="1" l="1"/>
  <c r="I59" i="1" l="1"/>
  <c r="D30" i="10" l="1"/>
  <c r="D21" i="5"/>
  <c r="L2" i="1"/>
  <c r="L3" i="1"/>
  <c r="L1" i="1"/>
  <c r="A88" i="1"/>
  <c r="I89" i="1"/>
  <c r="I14" i="1" l="1"/>
  <c r="I13" i="1"/>
  <c r="D29" i="10"/>
  <c r="D27" i="10"/>
  <c r="D26" i="6"/>
  <c r="I58" i="1"/>
  <c r="C60" i="1"/>
  <c r="I31" i="1"/>
  <c r="I20" i="1"/>
  <c r="I21" i="1"/>
  <c r="I22" i="1"/>
  <c r="I23" i="1"/>
  <c r="I24" i="1"/>
  <c r="I25" i="1"/>
  <c r="I27" i="1"/>
  <c r="I28" i="1"/>
  <c r="I29" i="1"/>
  <c r="I19" i="1"/>
  <c r="H15" i="1" l="1"/>
  <c r="I15" i="1" s="1"/>
  <c r="E21" i="3" l="1"/>
  <c r="G60" i="1"/>
  <c r="F69" i="1" l="1"/>
  <c r="D22" i="5" s="1"/>
  <c r="E28" i="3"/>
  <c r="D31" i="10"/>
  <c r="F20" i="3"/>
  <c r="F19" i="3"/>
  <c r="C7" i="3"/>
  <c r="D13" i="3"/>
  <c r="E24" i="3"/>
  <c r="E23" i="3"/>
  <c r="F38" i="10"/>
  <c r="I38" i="10" s="1"/>
  <c r="F37" i="10"/>
  <c r="I37" i="10" s="1"/>
  <c r="F36" i="10"/>
  <c r="I36" i="10" s="1"/>
  <c r="F35" i="10"/>
  <c r="I35" i="10" s="1"/>
  <c r="G25" i="10"/>
  <c r="D25" i="10"/>
  <c r="M20" i="10"/>
  <c r="M19" i="10"/>
  <c r="M18" i="10"/>
  <c r="A17" i="10" s="1"/>
  <c r="M17" i="10"/>
  <c r="F11" i="10"/>
  <c r="I11" i="10" s="1"/>
  <c r="F10" i="10"/>
  <c r="I10" i="10" s="1"/>
  <c r="F9" i="10"/>
  <c r="I9" i="10" s="1"/>
  <c r="I4" i="10"/>
  <c r="G25" i="6"/>
  <c r="D25" i="6"/>
  <c r="D25" i="9" l="1"/>
  <c r="I25" i="9" s="1"/>
  <c r="M19" i="6" l="1"/>
  <c r="M20" i="6"/>
  <c r="F36" i="6"/>
  <c r="I36" i="6" s="1"/>
  <c r="F35" i="6"/>
  <c r="I35" i="6" s="1"/>
  <c r="F34" i="6"/>
  <c r="I34" i="6" s="1"/>
  <c r="F33" i="6"/>
  <c r="I33" i="6" s="1"/>
  <c r="M18" i="6"/>
  <c r="M17" i="6"/>
  <c r="A17" i="6" s="1"/>
  <c r="F11" i="6"/>
  <c r="I11" i="6" s="1"/>
  <c r="F10" i="6"/>
  <c r="I10" i="6" s="1"/>
  <c r="F9" i="6"/>
  <c r="I9" i="6" s="1"/>
  <c r="I4" i="6"/>
  <c r="D12" i="3"/>
  <c r="D11" i="3"/>
  <c r="D10" i="3"/>
  <c r="D9" i="3"/>
  <c r="D8" i="3"/>
  <c r="F37" i="9"/>
  <c r="I37" i="9" s="1"/>
  <c r="F36" i="9"/>
  <c r="I36" i="9" s="1"/>
  <c r="F35" i="9"/>
  <c r="I35" i="9" s="1"/>
  <c r="F34" i="9"/>
  <c r="I34" i="9" s="1"/>
  <c r="D24" i="9"/>
  <c r="M18" i="9"/>
  <c r="M17" i="9"/>
  <c r="A17" i="9" s="1"/>
  <c r="F11" i="9"/>
  <c r="I11" i="9" s="1"/>
  <c r="F10" i="9"/>
  <c r="I10" i="9" s="1"/>
  <c r="F9" i="9"/>
  <c r="I9" i="9" s="1"/>
  <c r="I4" i="9"/>
  <c r="D24" i="8"/>
  <c r="M18" i="8"/>
  <c r="M17" i="8"/>
  <c r="F37" i="8"/>
  <c r="I37" i="8" s="1"/>
  <c r="F36" i="8"/>
  <c r="I36" i="8" s="1"/>
  <c r="F35" i="8"/>
  <c r="I35" i="8" s="1"/>
  <c r="F34" i="8"/>
  <c r="I34" i="8" s="1"/>
  <c r="F11" i="8"/>
  <c r="I11" i="8" s="1"/>
  <c r="F10" i="8"/>
  <c r="I10" i="8" s="1"/>
  <c r="F9" i="8"/>
  <c r="I9" i="8" s="1"/>
  <c r="I4" i="8"/>
  <c r="F31" i="5"/>
  <c r="I31" i="5" s="1"/>
  <c r="F30" i="5"/>
  <c r="I30" i="5" s="1"/>
  <c r="F29" i="5"/>
  <c r="I29" i="5" s="1"/>
  <c r="F28" i="5"/>
  <c r="I28" i="5" s="1"/>
  <c r="F11" i="5"/>
  <c r="I11" i="5" s="1"/>
  <c r="F10" i="5"/>
  <c r="I10" i="5" s="1"/>
  <c r="F9" i="5"/>
  <c r="I9" i="5" s="1"/>
  <c r="I4" i="5"/>
  <c r="A17" i="8" l="1"/>
  <c r="I6" i="7"/>
  <c r="I30" i="4"/>
  <c r="I29" i="4"/>
  <c r="I28" i="4"/>
  <c r="I27" i="4"/>
  <c r="I12" i="4"/>
  <c r="I13" i="4"/>
  <c r="I11" i="4"/>
  <c r="I6" i="4"/>
  <c r="I28" i="7" l="1"/>
  <c r="I13" i="7"/>
  <c r="I12" i="7"/>
  <c r="I11" i="7"/>
  <c r="I30" i="7"/>
  <c r="I29" i="7"/>
  <c r="I27" i="7"/>
  <c r="C3" i="3" l="1"/>
  <c r="I36" i="1"/>
  <c r="C14" i="3"/>
  <c r="F21" i="3" l="1"/>
  <c r="I35" i="1"/>
  <c r="I76" i="1"/>
  <c r="I73" i="1"/>
  <c r="I84" i="1"/>
  <c r="I82" i="1"/>
  <c r="I47" i="1"/>
  <c r="I42" i="1"/>
  <c r="I51" i="1"/>
  <c r="I50" i="1"/>
  <c r="I49" i="1"/>
  <c r="I48" i="1"/>
  <c r="I46" i="1"/>
  <c r="I45" i="1"/>
  <c r="I44" i="1"/>
  <c r="I43" i="1"/>
  <c r="I41" i="1"/>
  <c r="I40" i="1"/>
  <c r="I37" i="1"/>
  <c r="I38" i="1"/>
  <c r="I39" i="1"/>
  <c r="I34" i="1"/>
  <c r="I12" i="1"/>
  <c r="I33" i="1"/>
  <c r="I10" i="1"/>
  <c r="I11" i="1"/>
  <c r="I9" i="1"/>
  <c r="I6" i="1"/>
  <c r="D27" i="6" l="1"/>
  <c r="K60" i="1"/>
  <c r="G27" i="10" l="1"/>
  <c r="D25" i="8"/>
  <c r="D26" i="8" s="1"/>
  <c r="G26" i="6"/>
  <c r="G27" i="6" s="1"/>
  <c r="D26" i="9"/>
  <c r="K61" i="1"/>
</calcChain>
</file>

<file path=xl/sharedStrings.xml><?xml version="1.0" encoding="utf-8"?>
<sst xmlns="http://schemas.openxmlformats.org/spreadsheetml/2006/main" count="380" uniqueCount="224">
  <si>
    <t>１　事業の目的</t>
  </si>
  <si>
    <t>２　事業の内容</t>
  </si>
  <si>
    <t>施設の名称</t>
  </si>
  <si>
    <t>施設の所在地</t>
  </si>
  <si>
    <t>施設の用途</t>
  </si>
  <si>
    <t>施設の規模</t>
  </si>
  <si>
    <t>円</t>
  </si>
  <si>
    <t>間接補助事業者（名称）</t>
  </si>
  <si>
    <t>代表者名（職・氏名）</t>
  </si>
  <si>
    <t>施工者（建築業者の名称）</t>
  </si>
  <si>
    <t>所在地</t>
  </si>
  <si>
    <t>担当者（職・氏名）</t>
  </si>
  <si>
    <t>連絡先</t>
  </si>
  <si>
    <t>ﾒｰﾙｱﾄﾞﾚｽ：</t>
  </si>
  <si>
    <t>設計者（設計事務所の名称）</t>
  </si>
  <si>
    <t>建築主（団体又は氏名）</t>
  </si>
  <si>
    <t>階数：地上　　</t>
    <phoneticPr fontId="2"/>
  </si>
  <si>
    <t>階数：地下　　</t>
    <phoneticPr fontId="2"/>
  </si>
  <si>
    <t>番地まで入力</t>
    <rPh sb="0" eb="2">
      <t>バンチ</t>
    </rPh>
    <rPh sb="4" eb="6">
      <t>ニュウリョク</t>
    </rPh>
    <phoneticPr fontId="2"/>
  </si>
  <si>
    <t>延床面積</t>
    <phoneticPr fontId="2"/>
  </si>
  <si>
    <t>法人の場合、職名も記載</t>
    <rPh sb="0" eb="2">
      <t>ホウジン</t>
    </rPh>
    <rPh sb="3" eb="5">
      <t>バアイ</t>
    </rPh>
    <rPh sb="6" eb="7">
      <t>ショク</t>
    </rPh>
    <rPh sb="7" eb="8">
      <t>メイ</t>
    </rPh>
    <rPh sb="9" eb="11">
      <t>キサイ</t>
    </rPh>
    <phoneticPr fontId="2"/>
  </si>
  <si>
    <t>円</t>
    <phoneticPr fontId="2"/>
  </si>
  <si>
    <t>～</t>
    <phoneticPr fontId="2"/>
  </si>
  <si>
    <t>階数を入力、地下はない場合は０を入力</t>
    <rPh sb="0" eb="2">
      <t>カイスウ</t>
    </rPh>
    <rPh sb="3" eb="5">
      <t>ニュウリョク</t>
    </rPh>
    <rPh sb="6" eb="8">
      <t>チカ</t>
    </rPh>
    <rPh sb="11" eb="13">
      <t>バアイ</t>
    </rPh>
    <rPh sb="16" eb="18">
      <t>ニュウリョク</t>
    </rPh>
    <phoneticPr fontId="2"/>
  </si>
  <si>
    <t>３　補助金の額</t>
  </si>
  <si>
    <t>種類</t>
  </si>
  <si>
    <t>補助金額（Ａ×Ｂ）</t>
  </si>
  <si>
    <t>（２）非住宅木造建築拡大推進事業費補助金運営事業</t>
  </si>
  <si>
    <t>事業費（Ｄ）</t>
  </si>
  <si>
    <t>補助率（Ｅ）</t>
  </si>
  <si>
    <t>補助金額（Ｄ×Ｅ）</t>
  </si>
  <si>
    <r>
      <t>（（Ｃ）×</t>
    </r>
    <r>
      <rPr>
        <sz val="10.5"/>
        <color theme="1"/>
        <rFont val="ＭＳ 明朝"/>
        <family val="1"/>
        <charset val="128"/>
      </rPr>
      <t>１０％</t>
    </r>
    <r>
      <rPr>
        <sz val="10.5"/>
        <color rgb="FF000000"/>
        <rFont val="ＭＳ 明朝"/>
        <family val="1"/>
        <charset val="128"/>
      </rPr>
      <t>）</t>
    </r>
  </si>
  <si>
    <t>４　事業完了（予定）年月日　　　　　年　　月　　日</t>
  </si>
  <si>
    <t>５　他の補助金の活用</t>
  </si>
  <si>
    <t>（２）活用補助金の概要</t>
  </si>
  <si>
    <t>電話：　　　　　　　　　</t>
    <phoneticPr fontId="2"/>
  </si>
  <si>
    <t>円</t>
    <rPh sb="0" eb="1">
      <t>エン</t>
    </rPh>
    <phoneticPr fontId="2"/>
  </si>
  <si>
    <t>１０／１０</t>
    <phoneticPr fontId="2"/>
  </si>
  <si>
    <t>間接補助事業の場合のみ入力（県以外の団体を経由する場合）</t>
    <rPh sb="0" eb="2">
      <t>カンセツ</t>
    </rPh>
    <rPh sb="2" eb="6">
      <t>ホジョジギョウ</t>
    </rPh>
    <rPh sb="7" eb="9">
      <t>バアイ</t>
    </rPh>
    <rPh sb="11" eb="13">
      <t>ニュウリョク</t>
    </rPh>
    <rPh sb="14" eb="15">
      <t>ケン</t>
    </rPh>
    <rPh sb="15" eb="17">
      <t>イガイ</t>
    </rPh>
    <rPh sb="18" eb="20">
      <t>ダンタイ</t>
    </rPh>
    <rPh sb="21" eb="23">
      <t>ケイユ</t>
    </rPh>
    <rPh sb="25" eb="27">
      <t>バアイ</t>
    </rPh>
    <phoneticPr fontId="2"/>
  </si>
  <si>
    <t>補助事業者が間接補助事業を行うために申請する。</t>
    <rPh sb="0" eb="2">
      <t>ホジョ</t>
    </rPh>
    <rPh sb="2" eb="5">
      <t>ジギョウシャ</t>
    </rPh>
    <rPh sb="6" eb="8">
      <t>カンセツ</t>
    </rPh>
    <rPh sb="8" eb="12">
      <t>ホジョジギョウ</t>
    </rPh>
    <rPh sb="13" eb="14">
      <t>オコナ</t>
    </rPh>
    <rPh sb="18" eb="20">
      <t>シンセイ</t>
    </rPh>
    <phoneticPr fontId="2"/>
  </si>
  <si>
    <t>事業完了予定日は、事業が確実に終わる日程としてください。</t>
    <rPh sb="0" eb="2">
      <t>ジギョウ</t>
    </rPh>
    <rPh sb="2" eb="4">
      <t>カンリョウ</t>
    </rPh>
    <rPh sb="4" eb="7">
      <t>ヨテイビ</t>
    </rPh>
    <rPh sb="9" eb="11">
      <t>ジギョウ</t>
    </rPh>
    <rPh sb="12" eb="14">
      <t>カクジツ</t>
    </rPh>
    <rPh sb="15" eb="16">
      <t>オ</t>
    </rPh>
    <rPh sb="18" eb="20">
      <t>ニッテイ</t>
    </rPh>
    <phoneticPr fontId="2"/>
  </si>
  <si>
    <t>事業者名入力</t>
    <rPh sb="0" eb="3">
      <t>ジギョウシャ</t>
    </rPh>
    <rPh sb="3" eb="4">
      <t>メイ</t>
    </rPh>
    <rPh sb="4" eb="6">
      <t>ニュウリョク</t>
    </rPh>
    <phoneticPr fontId="2"/>
  </si>
  <si>
    <t>事業者の所在地入力</t>
    <rPh sb="0" eb="3">
      <t>ジギョウシャ</t>
    </rPh>
    <rPh sb="4" eb="7">
      <t>ショザイチ</t>
    </rPh>
    <rPh sb="7" eb="9">
      <t>ニュウリョク</t>
    </rPh>
    <phoneticPr fontId="2"/>
  </si>
  <si>
    <t>電話番号入力</t>
    <rPh sb="0" eb="2">
      <t>デンワ</t>
    </rPh>
    <rPh sb="2" eb="4">
      <t>バンゴウ</t>
    </rPh>
    <rPh sb="4" eb="6">
      <t>ニュウリョク</t>
    </rPh>
    <phoneticPr fontId="2"/>
  </si>
  <si>
    <t>電子メールアドレス入力</t>
    <rPh sb="0" eb="2">
      <t>デンシ</t>
    </rPh>
    <rPh sb="9" eb="11">
      <t>ニュウリョク</t>
    </rPh>
    <phoneticPr fontId="2"/>
  </si>
  <si>
    <t>（１）活用の有無</t>
    <phoneticPr fontId="2"/>
  </si>
  <si>
    <t>有、無のいずれか一つを選択</t>
    <rPh sb="0" eb="1">
      <t>ア</t>
    </rPh>
    <rPh sb="2" eb="3">
      <t>ナ</t>
    </rPh>
    <rPh sb="8" eb="9">
      <t>ヒト</t>
    </rPh>
    <rPh sb="11" eb="13">
      <t>センタク</t>
    </rPh>
    <phoneticPr fontId="2"/>
  </si>
  <si>
    <t>補助金名</t>
    <rPh sb="0" eb="3">
      <t>ホジョキン</t>
    </rPh>
    <rPh sb="3" eb="4">
      <t>メイ</t>
    </rPh>
    <phoneticPr fontId="2"/>
  </si>
  <si>
    <t>所管する所属及び部署名</t>
    <rPh sb="0" eb="2">
      <t>ショカン</t>
    </rPh>
    <rPh sb="4" eb="6">
      <t>ショゾク</t>
    </rPh>
    <rPh sb="6" eb="7">
      <t>オヨ</t>
    </rPh>
    <rPh sb="8" eb="11">
      <t>ブショメイ</t>
    </rPh>
    <phoneticPr fontId="2"/>
  </si>
  <si>
    <t>電話番号</t>
    <rPh sb="0" eb="2">
      <t>デンワ</t>
    </rPh>
    <rPh sb="2" eb="4">
      <t>バンゴウ</t>
    </rPh>
    <phoneticPr fontId="2"/>
  </si>
  <si>
    <t>補助内容及び補助対象</t>
    <rPh sb="0" eb="2">
      <t>ホジョ</t>
    </rPh>
    <rPh sb="2" eb="4">
      <t>ナイヨウ</t>
    </rPh>
    <rPh sb="4" eb="5">
      <t>オヨ</t>
    </rPh>
    <rPh sb="6" eb="8">
      <t>ホジョ</t>
    </rPh>
    <rPh sb="8" eb="10">
      <t>タイショウ</t>
    </rPh>
    <phoneticPr fontId="2"/>
  </si>
  <si>
    <t>要綱等を添付する場合は、その旨を記載してください。</t>
    <rPh sb="0" eb="2">
      <t>ヨウコウ</t>
    </rPh>
    <rPh sb="2" eb="3">
      <t>ナド</t>
    </rPh>
    <rPh sb="4" eb="6">
      <t>テンプ</t>
    </rPh>
    <rPh sb="8" eb="10">
      <t>バアイ</t>
    </rPh>
    <rPh sb="14" eb="15">
      <t>ムネ</t>
    </rPh>
    <rPh sb="16" eb="18">
      <t>キサイ</t>
    </rPh>
    <phoneticPr fontId="2"/>
  </si>
  <si>
    <t>当初の実施計画承認申請</t>
    <rPh sb="0" eb="2">
      <t>トウショ</t>
    </rPh>
    <rPh sb="3" eb="5">
      <t>ジッシ</t>
    </rPh>
    <rPh sb="5" eb="7">
      <t>ケイカク</t>
    </rPh>
    <rPh sb="7" eb="9">
      <t>ショウニン</t>
    </rPh>
    <rPh sb="9" eb="11">
      <t>シンセイ</t>
    </rPh>
    <phoneticPr fontId="2"/>
  </si>
  <si>
    <t>変更の実施計画承認申請</t>
    <rPh sb="0" eb="2">
      <t>ヘンコウ</t>
    </rPh>
    <rPh sb="3" eb="5">
      <t>ジッシ</t>
    </rPh>
    <rPh sb="5" eb="7">
      <t>ケイカク</t>
    </rPh>
    <rPh sb="7" eb="9">
      <t>ショウニン</t>
    </rPh>
    <rPh sb="9" eb="11">
      <t>シンセイ</t>
    </rPh>
    <phoneticPr fontId="2"/>
  </si>
  <si>
    <t>当初の交付申請</t>
    <rPh sb="0" eb="2">
      <t>トウショ</t>
    </rPh>
    <rPh sb="3" eb="5">
      <t>コウフ</t>
    </rPh>
    <rPh sb="5" eb="7">
      <t>シンセイ</t>
    </rPh>
    <phoneticPr fontId="2"/>
  </si>
  <si>
    <t>変更承認申請</t>
    <rPh sb="0" eb="2">
      <t>ヘンコウ</t>
    </rPh>
    <rPh sb="2" eb="4">
      <t>ショウニン</t>
    </rPh>
    <rPh sb="4" eb="6">
      <t>シンセイ</t>
    </rPh>
    <phoneticPr fontId="2"/>
  </si>
  <si>
    <t>実績報告書</t>
    <rPh sb="0" eb="2">
      <t>ジッセキ</t>
    </rPh>
    <rPh sb="2" eb="5">
      <t>ホウコクショ</t>
    </rPh>
    <phoneticPr fontId="2"/>
  </si>
  <si>
    <r>
      <rPr>
        <sz val="11"/>
        <color rgb="FFFF0000"/>
        <rFont val="ＭＳ 明朝"/>
        <family val="1"/>
        <charset val="128"/>
      </rPr>
      <t>交付決定金額</t>
    </r>
    <r>
      <rPr>
        <sz val="11"/>
        <color theme="1"/>
        <rFont val="ＭＳ 明朝"/>
        <family val="1"/>
        <charset val="128"/>
      </rPr>
      <t>（変更承認した場合は、最後の承認を受けたもの）</t>
    </r>
    <rPh sb="0" eb="4">
      <t>コウフケッテイ</t>
    </rPh>
    <rPh sb="4" eb="6">
      <t>キンガク</t>
    </rPh>
    <rPh sb="7" eb="9">
      <t>ヘンコウ</t>
    </rPh>
    <rPh sb="9" eb="11">
      <t>ショウニン</t>
    </rPh>
    <rPh sb="13" eb="15">
      <t>バアイ</t>
    </rPh>
    <rPh sb="17" eb="19">
      <t>サイゴ</t>
    </rPh>
    <rPh sb="20" eb="22">
      <t>ショウニン</t>
    </rPh>
    <rPh sb="23" eb="24">
      <t>ウ</t>
    </rPh>
    <phoneticPr fontId="2"/>
  </si>
  <si>
    <t>一般課税事業者、簡易課税事業者、免税事業者、特定収入割合が５％を超えている公益法人等、仕入控除税額が明らかでない一般課税事業者のうちから選択</t>
    <rPh sb="68" eb="70">
      <t>センタク</t>
    </rPh>
    <phoneticPr fontId="2"/>
  </si>
  <si>
    <t>項目</t>
    <rPh sb="0" eb="2">
      <t>コウモク</t>
    </rPh>
    <phoneticPr fontId="2"/>
  </si>
  <si>
    <t>上限金額</t>
    <rPh sb="0" eb="2">
      <t>ジョウゲン</t>
    </rPh>
    <rPh sb="2" eb="4">
      <t>キンガク</t>
    </rPh>
    <phoneticPr fontId="2"/>
  </si>
  <si>
    <r>
      <rPr>
        <sz val="11"/>
        <color rgb="FF0000FF"/>
        <rFont val="ＭＳ 明朝"/>
        <family val="1"/>
        <charset val="128"/>
      </rPr>
      <t>実施計画書承認金額</t>
    </r>
    <r>
      <rPr>
        <sz val="11"/>
        <color theme="1"/>
        <rFont val="ＭＳ 明朝"/>
        <family val="1"/>
        <charset val="128"/>
      </rPr>
      <t>（変更承認申請した場合は、最後の承認を受けたもの）</t>
    </r>
    <rPh sb="0" eb="2">
      <t>ジッシ</t>
    </rPh>
    <rPh sb="2" eb="5">
      <t>ケイカクショ</t>
    </rPh>
    <rPh sb="5" eb="7">
      <t>ショウニン</t>
    </rPh>
    <rPh sb="7" eb="9">
      <t>キンガク</t>
    </rPh>
    <rPh sb="10" eb="12">
      <t>ヘンコウ</t>
    </rPh>
    <rPh sb="12" eb="14">
      <t>ショウニン</t>
    </rPh>
    <rPh sb="14" eb="16">
      <t>シンセイ</t>
    </rPh>
    <rPh sb="18" eb="20">
      <t>バアイ</t>
    </rPh>
    <rPh sb="22" eb="24">
      <t>サイゴ</t>
    </rPh>
    <rPh sb="25" eb="27">
      <t>ショウニン</t>
    </rPh>
    <rPh sb="28" eb="29">
      <t>ウ</t>
    </rPh>
    <phoneticPr fontId="2"/>
  </si>
  <si>
    <t>電子申請システムで直接県に申請する。</t>
    <rPh sb="0" eb="2">
      <t>デンシ</t>
    </rPh>
    <rPh sb="2" eb="4">
      <t>シンセイ</t>
    </rPh>
    <rPh sb="9" eb="11">
      <t>チョクセツ</t>
    </rPh>
    <rPh sb="11" eb="12">
      <t>ケン</t>
    </rPh>
    <rPh sb="13" eb="15">
      <t>シンセイ</t>
    </rPh>
    <phoneticPr fontId="2"/>
  </si>
  <si>
    <t>７　添付書類</t>
  </si>
  <si>
    <t>実施計画書には、以下の資料を添付すること。</t>
  </si>
  <si>
    <t>（１）施工位置図、設計図面（県産材の使用箇所が分かる配置図、平面図、立面図等）</t>
  </si>
  <si>
    <t>（２）補助金の申請者・受領者が建築主以外の場合は建築主の承諾書（様式第７号）</t>
  </si>
  <si>
    <t>交付申請時には、以下の資料を添付すること。なお、実施計画書に添付した内容と同じ場合は、添付の必要はありません。</t>
  </si>
  <si>
    <t>（２）木材使用量、県産材使用量が確認できる資料（樹種別に分かるもの）</t>
  </si>
  <si>
    <t>実績報告時には、以下の資料を添付すること。</t>
  </si>
  <si>
    <t>（１）施工位置図、設計図面（交付申請時から変更となった場合に添付）</t>
  </si>
  <si>
    <t>　※他の補助金活用の有無について、「有」、「無」のいずれかを選択すること。</t>
    <phoneticPr fontId="2"/>
  </si>
  <si>
    <t>（注）補助内容及び補助対象の記載は、当該補助事業の交付要綱、交付申請書等の添付に代えることが
　　　できる。</t>
    <phoneticPr fontId="2"/>
  </si>
  <si>
    <t>様式第１号（第５条関係）</t>
  </si>
  <si>
    <t>鳥取県非住宅木造建築拡大推進事業実施計画申請書</t>
  </si>
  <si>
    <t>氏　　  名</t>
  </si>
  <si>
    <t>役職・所属</t>
  </si>
  <si>
    <t>申請者</t>
    <phoneticPr fontId="2"/>
  </si>
  <si>
    <t>代表者職氏名</t>
    <rPh sb="0" eb="3">
      <t>ダイヒョウシャ</t>
    </rPh>
    <rPh sb="3" eb="4">
      <t>ショク</t>
    </rPh>
    <rPh sb="4" eb="6">
      <t>シメイ</t>
    </rPh>
    <phoneticPr fontId="2"/>
  </si>
  <si>
    <t>住　　　　所</t>
    <rPh sb="0" eb="1">
      <t>ジュウ</t>
    </rPh>
    <rPh sb="5" eb="6">
      <t>ショ</t>
    </rPh>
    <phoneticPr fontId="2"/>
  </si>
  <si>
    <t>名　　　　称</t>
    <rPh sb="0" eb="1">
      <t>メイ</t>
    </rPh>
    <rPh sb="5" eb="6">
      <t>ショウ</t>
    </rPh>
    <phoneticPr fontId="2"/>
  </si>
  <si>
    <t>→申請者住所入力</t>
    <rPh sb="1" eb="4">
      <t>シンセイシャ</t>
    </rPh>
    <rPh sb="4" eb="6">
      <t>ジュウショ</t>
    </rPh>
    <rPh sb="6" eb="8">
      <t>ニュウリョク</t>
    </rPh>
    <phoneticPr fontId="2"/>
  </si>
  <si>
    <t>→申請者組織名称を入力</t>
    <rPh sb="1" eb="4">
      <t>シンセイシャ</t>
    </rPh>
    <rPh sb="4" eb="6">
      <t>ソシキ</t>
    </rPh>
    <rPh sb="6" eb="8">
      <t>メイショウ</t>
    </rPh>
    <rPh sb="9" eb="11">
      <t>ニュウリョク</t>
    </rPh>
    <phoneticPr fontId="2"/>
  </si>
  <si>
    <t>→申請者代表者職氏名を入力</t>
    <rPh sb="1" eb="4">
      <t>シンセイシャ</t>
    </rPh>
    <rPh sb="4" eb="7">
      <t>ダイヒョウシャ</t>
    </rPh>
    <rPh sb="7" eb="8">
      <t>ショク</t>
    </rPh>
    <rPh sb="8" eb="10">
      <t>シメイ</t>
    </rPh>
    <rPh sb="11" eb="13">
      <t>ニュウリョク</t>
    </rPh>
    <phoneticPr fontId="2"/>
  </si>
  <si>
    <t>連絡先
(電話･ﾒｰﾙ)</t>
    <phoneticPr fontId="2"/>
  </si>
  <si>
    <t>【担当者】</t>
    <phoneticPr fontId="2"/>
  </si>
  <si>
    <t>　鳥取県非住宅木造建築拡大推進事業費補助金交付要綱を承知の上、別添のとおり、鳥取県非住宅木造建築拡大推進事業実施計画書を添えて提出します。</t>
    <phoneticPr fontId="2"/>
  </si>
  <si>
    <t>　鳥取県非住宅木造建築拡大推進事業費補助金交付要綱を承知の上、別添のとおり、鳥取県非住宅木造建築拡大推進事業変更実施計画書を添えて提出します。</t>
    <rPh sb="54" eb="56">
      <t>ヘンコウ</t>
    </rPh>
    <phoneticPr fontId="2"/>
  </si>
  <si>
    <t>鳥取県非住宅木造建築拡大推進事業変更実施計画申請書</t>
    <rPh sb="16" eb="18">
      <t>ヘンコウ</t>
    </rPh>
    <phoneticPr fontId="2"/>
  </si>
  <si>
    <t>→担当者の氏名を入力</t>
    <rPh sb="1" eb="4">
      <t>タントウシャ</t>
    </rPh>
    <rPh sb="5" eb="7">
      <t>シメイ</t>
    </rPh>
    <rPh sb="8" eb="10">
      <t>ニュウリョク</t>
    </rPh>
    <phoneticPr fontId="2"/>
  </si>
  <si>
    <t>→担当者の役職、所属を入力</t>
    <rPh sb="1" eb="4">
      <t>タントウシャ</t>
    </rPh>
    <rPh sb="5" eb="7">
      <t>ヤクショク</t>
    </rPh>
    <rPh sb="8" eb="10">
      <t>ショゾク</t>
    </rPh>
    <rPh sb="11" eb="13">
      <t>ニュウリョク</t>
    </rPh>
    <phoneticPr fontId="2"/>
  </si>
  <si>
    <t>→電話番号</t>
    <rPh sb="1" eb="3">
      <t>デンワ</t>
    </rPh>
    <rPh sb="3" eb="5">
      <t>バンゴウ</t>
    </rPh>
    <phoneticPr fontId="2"/>
  </si>
  <si>
    <t>→電子メールアドレス</t>
    <rPh sb="1" eb="3">
      <t>デンシ</t>
    </rPh>
    <phoneticPr fontId="2"/>
  </si>
  <si>
    <t>　鳥取県非住宅木造建築拡大推進事業の交付を受けたいので、鳥取県補助金等交付規則第５条の規程により、下記のとおり申請します。</t>
    <rPh sb="18" eb="20">
      <t>コウフ</t>
    </rPh>
    <rPh sb="21" eb="22">
      <t>ウ</t>
    </rPh>
    <rPh sb="28" eb="31">
      <t>トットリケン</t>
    </rPh>
    <rPh sb="31" eb="34">
      <t>ホジョキン</t>
    </rPh>
    <rPh sb="34" eb="35">
      <t>ナド</t>
    </rPh>
    <rPh sb="35" eb="37">
      <t>コウフ</t>
    </rPh>
    <rPh sb="37" eb="39">
      <t>キソク</t>
    </rPh>
    <rPh sb="39" eb="40">
      <t>ダイ</t>
    </rPh>
    <rPh sb="41" eb="42">
      <t>ジョウ</t>
    </rPh>
    <rPh sb="43" eb="45">
      <t>キテイ</t>
    </rPh>
    <rPh sb="49" eb="51">
      <t>カキ</t>
    </rPh>
    <rPh sb="55" eb="57">
      <t>シンセイ</t>
    </rPh>
    <phoneticPr fontId="2"/>
  </si>
  <si>
    <t>補助事業等の名称</t>
  </si>
  <si>
    <t>算定基準額(見込み)</t>
  </si>
  <si>
    <t>交付申請額</t>
  </si>
  <si>
    <t>添付書類</t>
    <rPh sb="0" eb="2">
      <t>テンプ</t>
    </rPh>
    <rPh sb="2" eb="4">
      <t>ショルイ</t>
    </rPh>
    <phoneticPr fontId="2"/>
  </si>
  <si>
    <t>１　事業計画書</t>
    <rPh sb="2" eb="4">
      <t>ジギョウ</t>
    </rPh>
    <rPh sb="4" eb="7">
      <t>ケイカクショ</t>
    </rPh>
    <phoneticPr fontId="2"/>
  </si>
  <si>
    <t>交付決定年月日</t>
    <rPh sb="0" eb="4">
      <t>コウフケッテイ</t>
    </rPh>
    <rPh sb="4" eb="7">
      <t>ネンガッピ</t>
    </rPh>
    <phoneticPr fontId="2"/>
  </si>
  <si>
    <t>交付決定番号</t>
    <rPh sb="0" eb="4">
      <t>コウフケッテイ</t>
    </rPh>
    <rPh sb="4" eb="6">
      <t>バンゴウ</t>
    </rPh>
    <phoneticPr fontId="2"/>
  </si>
  <si>
    <t>交付決定番号入力（数字のみ、第と号は不要）</t>
    <rPh sb="0" eb="4">
      <t>コウフケッテイ</t>
    </rPh>
    <rPh sb="4" eb="6">
      <t>バンゴウ</t>
    </rPh>
    <rPh sb="6" eb="8">
      <t>ニュウリョク</t>
    </rPh>
    <rPh sb="9" eb="11">
      <t>スウジ</t>
    </rPh>
    <rPh sb="14" eb="15">
      <t>ダイ</t>
    </rPh>
    <rPh sb="16" eb="17">
      <t>ゴウ</t>
    </rPh>
    <rPh sb="18" eb="20">
      <t>フヨウ</t>
    </rPh>
    <phoneticPr fontId="2"/>
  </si>
  <si>
    <t>による交付決定に係る事業について、下記のとおり変更したいので、鳥取県補助金等交付規則第１２条第３項の規定により申請します。</t>
    <phoneticPr fontId="2"/>
  </si>
  <si>
    <t>記</t>
    <rPh sb="0" eb="1">
      <t>キ</t>
    </rPh>
    <phoneticPr fontId="2"/>
  </si>
  <si>
    <t>交付決定額</t>
    <rPh sb="0" eb="5">
      <t>コウフケッテイガク</t>
    </rPh>
    <phoneticPr fontId="2"/>
  </si>
  <si>
    <t>変更後の額</t>
    <rPh sb="0" eb="2">
      <t>ヘンコウ</t>
    </rPh>
    <rPh sb="2" eb="3">
      <t>ゴ</t>
    </rPh>
    <rPh sb="4" eb="5">
      <t>ガク</t>
    </rPh>
    <phoneticPr fontId="2"/>
  </si>
  <si>
    <t>１　変更後の事業計画書</t>
    <rPh sb="2" eb="5">
      <t>ヘンコウゴ</t>
    </rPh>
    <rPh sb="6" eb="8">
      <t>ジギョウ</t>
    </rPh>
    <rPh sb="8" eb="11">
      <t>ケイカクショ</t>
    </rPh>
    <phoneticPr fontId="2"/>
  </si>
  <si>
    <t>差　　　引</t>
    <rPh sb="0" eb="1">
      <t>サ</t>
    </rPh>
    <rPh sb="4" eb="5">
      <t>イン</t>
    </rPh>
    <phoneticPr fontId="2"/>
  </si>
  <si>
    <t>変更の時期</t>
    <rPh sb="0" eb="2">
      <t>ヘンコウ</t>
    </rPh>
    <rPh sb="3" eb="5">
      <t>ジキ</t>
    </rPh>
    <phoneticPr fontId="2"/>
  </si>
  <si>
    <t>変更の理由</t>
    <rPh sb="0" eb="2">
      <t>ヘンコウ</t>
    </rPh>
    <rPh sb="3" eb="5">
      <t>リユウ</t>
    </rPh>
    <phoneticPr fontId="2"/>
  </si>
  <si>
    <t>変更承認後</t>
    <rPh sb="0" eb="2">
      <t>ヘンコウ</t>
    </rPh>
    <rPh sb="2" eb="4">
      <t>ショウニン</t>
    </rPh>
    <rPh sb="4" eb="5">
      <t>ゴ</t>
    </rPh>
    <phoneticPr fontId="2"/>
  </si>
  <si>
    <t>による交付決定に係る事業について、下記のとおり廃止したいので、鳥取県補助金等交付規則第１２条第３項の規定により申請します。</t>
    <rPh sb="23" eb="25">
      <t>ハイシ</t>
    </rPh>
    <phoneticPr fontId="2"/>
  </si>
  <si>
    <t>廃止承認後</t>
    <rPh sb="0" eb="2">
      <t>ハイシ</t>
    </rPh>
    <rPh sb="2" eb="4">
      <t>ショウニン</t>
    </rPh>
    <rPh sb="4" eb="5">
      <t>ゴ</t>
    </rPh>
    <phoneticPr fontId="2"/>
  </si>
  <si>
    <t>１　廃止後の事業計画書</t>
    <rPh sb="2" eb="5">
      <t>ハイシゴ</t>
    </rPh>
    <rPh sb="6" eb="8">
      <t>ジギョウ</t>
    </rPh>
    <rPh sb="8" eb="11">
      <t>ケイカクショ</t>
    </rPh>
    <phoneticPr fontId="2"/>
  </si>
  <si>
    <t>廃止の理由</t>
    <rPh sb="0" eb="2">
      <t>ハイシ</t>
    </rPh>
    <rPh sb="3" eb="5">
      <t>リユウ</t>
    </rPh>
    <phoneticPr fontId="2"/>
  </si>
  <si>
    <t>廃止の時期</t>
    <rPh sb="0" eb="2">
      <t>ハイシ</t>
    </rPh>
    <rPh sb="3" eb="5">
      <t>ジキ</t>
    </rPh>
    <phoneticPr fontId="2"/>
  </si>
  <si>
    <t>廃止後の額</t>
    <rPh sb="0" eb="2">
      <t>ハイシ</t>
    </rPh>
    <rPh sb="2" eb="3">
      <t>ゴ</t>
    </rPh>
    <rPh sb="4" eb="5">
      <t>ガク</t>
    </rPh>
    <phoneticPr fontId="2"/>
  </si>
  <si>
    <t>令和５年４月１日　文字列で入力</t>
    <rPh sb="0" eb="2">
      <t>レイワ</t>
    </rPh>
    <rPh sb="3" eb="4">
      <t>ネン</t>
    </rPh>
    <rPh sb="5" eb="6">
      <t>ガツ</t>
    </rPh>
    <rPh sb="7" eb="8">
      <t>ニチ</t>
    </rPh>
    <rPh sb="9" eb="12">
      <t>モジレツ</t>
    </rPh>
    <rPh sb="13" eb="15">
      <t>ニュウリョク</t>
    </rPh>
    <phoneticPr fontId="2"/>
  </si>
  <si>
    <t>様式第２号(第１２条関係)</t>
    <phoneticPr fontId="2"/>
  </si>
  <si>
    <t>様式第３号（第１７条関係）</t>
    <phoneticPr fontId="2"/>
  </si>
  <si>
    <t>実　　　績</t>
    <rPh sb="0" eb="1">
      <t>ジツ</t>
    </rPh>
    <rPh sb="4" eb="5">
      <t>イサオ</t>
    </rPh>
    <phoneticPr fontId="2"/>
  </si>
  <si>
    <t>算　定　基　準　額</t>
    <rPh sb="0" eb="1">
      <t>サン</t>
    </rPh>
    <rPh sb="2" eb="3">
      <t>サダム</t>
    </rPh>
    <rPh sb="4" eb="5">
      <t>モト</t>
    </rPh>
    <rPh sb="6" eb="7">
      <t>ジュン</t>
    </rPh>
    <rPh sb="8" eb="9">
      <t>ガク</t>
    </rPh>
    <phoneticPr fontId="2"/>
  </si>
  <si>
    <t>交　付　決　定　額</t>
    <rPh sb="0" eb="1">
      <t>コウ</t>
    </rPh>
    <rPh sb="2" eb="3">
      <t>ツキ</t>
    </rPh>
    <rPh sb="4" eb="5">
      <t>ケツ</t>
    </rPh>
    <rPh sb="6" eb="7">
      <t>サダム</t>
    </rPh>
    <rPh sb="8" eb="9">
      <t>ガク</t>
    </rPh>
    <phoneticPr fontId="2"/>
  </si>
  <si>
    <t>交付決定時の算定基準額</t>
    <rPh sb="0" eb="4">
      <t>コウフケッテイ</t>
    </rPh>
    <rPh sb="4" eb="5">
      <t>ジ</t>
    </rPh>
    <rPh sb="6" eb="8">
      <t>サンテイ</t>
    </rPh>
    <rPh sb="8" eb="11">
      <t>キジュンガク</t>
    </rPh>
    <phoneticPr fontId="2"/>
  </si>
  <si>
    <t>運営事業承認補助金額</t>
    <rPh sb="0" eb="2">
      <t>ウンエイ</t>
    </rPh>
    <rPh sb="2" eb="4">
      <t>ジギョウ</t>
    </rPh>
    <rPh sb="4" eb="6">
      <t>ショウニン</t>
    </rPh>
    <rPh sb="6" eb="8">
      <t>ホジョ</t>
    </rPh>
    <rPh sb="8" eb="10">
      <t>キンガク</t>
    </rPh>
    <phoneticPr fontId="2"/>
  </si>
  <si>
    <t>変更承認年月日</t>
    <rPh sb="0" eb="2">
      <t>ヘンコウ</t>
    </rPh>
    <rPh sb="2" eb="4">
      <t>ショウニン</t>
    </rPh>
    <rPh sb="4" eb="7">
      <t>ネンガッピ</t>
    </rPh>
    <phoneticPr fontId="2"/>
  </si>
  <si>
    <t>変更承認番号</t>
    <rPh sb="0" eb="2">
      <t>ヘンコウ</t>
    </rPh>
    <rPh sb="2" eb="4">
      <t>ショウニン</t>
    </rPh>
    <rPh sb="4" eb="6">
      <t>バンゴウ</t>
    </rPh>
    <phoneticPr fontId="2"/>
  </si>
  <si>
    <t>変更承認を行った場合必ず入力</t>
    <rPh sb="0" eb="2">
      <t>ヘンコウ</t>
    </rPh>
    <rPh sb="2" eb="4">
      <t>ショウニン</t>
    </rPh>
    <rPh sb="5" eb="6">
      <t>オコナ</t>
    </rPh>
    <rPh sb="8" eb="10">
      <t>バアイ</t>
    </rPh>
    <rPh sb="10" eb="11">
      <t>カナラ</t>
    </rPh>
    <rPh sb="12" eb="14">
      <t>ニュウリョク</t>
    </rPh>
    <phoneticPr fontId="2"/>
  </si>
  <si>
    <t>による交付決定に係る事業の実績について、鳥取県補助金等交付規則第１７条第１項の規定により、下記のとおり報告します。</t>
    <phoneticPr fontId="2"/>
  </si>
  <si>
    <t>による交付決定及び</t>
    <rPh sb="7" eb="8">
      <t>オヨ</t>
    </rPh>
    <phoneticPr fontId="2"/>
  </si>
  <si>
    <t>による変更承認に係る事業の実績について、鳥取県補助金等交付規則第１７条第１項の規定により、下記のとおり報告します。</t>
    <rPh sb="3" eb="5">
      <t>ヘンコウ</t>
    </rPh>
    <rPh sb="5" eb="7">
      <t>ショウニン</t>
    </rPh>
    <phoneticPr fontId="2"/>
  </si>
  <si>
    <t>交付決定</t>
    <rPh sb="0" eb="2">
      <t>コウフ</t>
    </rPh>
    <rPh sb="2" eb="4">
      <t>ケッテイ</t>
    </rPh>
    <phoneticPr fontId="2"/>
  </si>
  <si>
    <t>交付決定を受けた年度に
係る実績（Ａ）</t>
    <rPh sb="0" eb="2">
      <t>コウフ</t>
    </rPh>
    <rPh sb="2" eb="4">
      <t>ケッテイ</t>
    </rPh>
    <rPh sb="5" eb="6">
      <t>ウ</t>
    </rPh>
    <rPh sb="8" eb="10">
      <t>ネンド</t>
    </rPh>
    <rPh sb="12" eb="13">
      <t>カカワ</t>
    </rPh>
    <rPh sb="14" eb="16">
      <t>ジッセキ</t>
    </rPh>
    <phoneticPr fontId="2"/>
  </si>
  <si>
    <t>交付決定を受けた年度の
翌年度に係る見込（Ｂ）</t>
    <rPh sb="0" eb="2">
      <t>コウフ</t>
    </rPh>
    <rPh sb="2" eb="4">
      <t>ケッテイ</t>
    </rPh>
    <rPh sb="5" eb="6">
      <t>ウ</t>
    </rPh>
    <rPh sb="8" eb="10">
      <t>ネンド</t>
    </rPh>
    <rPh sb="12" eb="15">
      <t>ヨクネンド</t>
    </rPh>
    <rPh sb="16" eb="17">
      <t>カカワ</t>
    </rPh>
    <rPh sb="18" eb="20">
      <t>ミコミ</t>
    </rPh>
    <phoneticPr fontId="2"/>
  </si>
  <si>
    <t>交付決定を受けた年度の
翌年度に係る県産材使用量（見込）</t>
    <phoneticPr fontId="2"/>
  </si>
  <si>
    <t>交付決定を受けた年度の
県産材使用量</t>
    <rPh sb="0" eb="2">
      <t>コウフ</t>
    </rPh>
    <rPh sb="2" eb="4">
      <t>ケッテイ</t>
    </rPh>
    <rPh sb="5" eb="6">
      <t>ウ</t>
    </rPh>
    <rPh sb="8" eb="10">
      <t>ネンド</t>
    </rPh>
    <rPh sb="12" eb="13">
      <t>ケン</t>
    </rPh>
    <rPh sb="13" eb="15">
      <t>サンザイ</t>
    </rPh>
    <rPh sb="15" eb="18">
      <t>シヨウリョウ</t>
    </rPh>
    <phoneticPr fontId="2"/>
  </si>
  <si>
    <t>事業着手年月日</t>
    <rPh sb="0" eb="2">
      <t>ジギョウ</t>
    </rPh>
    <rPh sb="2" eb="4">
      <t>チャクシュ</t>
    </rPh>
    <rPh sb="4" eb="7">
      <t>ネンガッピ</t>
    </rPh>
    <phoneticPr fontId="2"/>
  </si>
  <si>
    <t>事業完了予定年月日</t>
    <rPh sb="0" eb="2">
      <t>ジギョウ</t>
    </rPh>
    <rPh sb="2" eb="4">
      <t>カンリョウ</t>
    </rPh>
    <rPh sb="4" eb="6">
      <t>ヨテイ</t>
    </rPh>
    <rPh sb="6" eb="9">
      <t>ネンガッピ</t>
    </rPh>
    <phoneticPr fontId="2"/>
  </si>
  <si>
    <t>進捗状況報告書</t>
    <rPh sb="0" eb="2">
      <t>シンチョク</t>
    </rPh>
    <rPh sb="2" eb="4">
      <t>ジョウキョウ</t>
    </rPh>
    <rPh sb="4" eb="6">
      <t>ホウコク</t>
    </rPh>
    <rPh sb="6" eb="7">
      <t>ショ</t>
    </rPh>
    <phoneticPr fontId="2"/>
  </si>
  <si>
    <t>（注）ＡとＢの合計は交付決定額と一致する。</t>
    <phoneticPr fontId="2"/>
  </si>
  <si>
    <t>による交付決定に係る事業について、鳥取県補助金等交付規則第１７条第３項の規定により、下記のとおり報告します。</t>
    <phoneticPr fontId="2"/>
  </si>
  <si>
    <t>による変更承認に係る事業について、鳥取県補助金等交付規則第１７条第３項の規定により、下記のとおり報告します。</t>
    <rPh sb="3" eb="5">
      <t>ヘンコウ</t>
    </rPh>
    <rPh sb="5" eb="7">
      <t>ショウニン</t>
    </rPh>
    <phoneticPr fontId="2"/>
  </si>
  <si>
    <t>実績報告時及び進捗状況報告時は交付決定通知（又は最終の変更承認通知）から算定基準額を転記してください。</t>
    <rPh sb="0" eb="2">
      <t>ジッセキ</t>
    </rPh>
    <rPh sb="2" eb="4">
      <t>ホウコク</t>
    </rPh>
    <rPh sb="4" eb="5">
      <t>ジ</t>
    </rPh>
    <rPh sb="5" eb="6">
      <t>オヨ</t>
    </rPh>
    <rPh sb="7" eb="9">
      <t>シンチョク</t>
    </rPh>
    <rPh sb="9" eb="11">
      <t>ジョウキョウ</t>
    </rPh>
    <rPh sb="11" eb="13">
      <t>ホウコク</t>
    </rPh>
    <rPh sb="13" eb="14">
      <t>ジ</t>
    </rPh>
    <rPh sb="15" eb="19">
      <t>コウフケッテイ</t>
    </rPh>
    <rPh sb="19" eb="21">
      <t>ツウチ</t>
    </rPh>
    <rPh sb="22" eb="23">
      <t>マタ</t>
    </rPh>
    <rPh sb="24" eb="26">
      <t>サイシュウ</t>
    </rPh>
    <rPh sb="27" eb="29">
      <t>ヘンコウ</t>
    </rPh>
    <rPh sb="29" eb="31">
      <t>ショウニン</t>
    </rPh>
    <rPh sb="31" eb="33">
      <t>ツウチ</t>
    </rPh>
    <rPh sb="36" eb="38">
      <t>サンテイ</t>
    </rPh>
    <rPh sb="38" eb="41">
      <t>キジュンガク</t>
    </rPh>
    <rPh sb="42" eb="44">
      <t>テンキ</t>
    </rPh>
    <phoneticPr fontId="2"/>
  </si>
  <si>
    <t>書類作成指導を受けながら申請する。（間接補助事業）</t>
    <rPh sb="18" eb="20">
      <t>カンセツ</t>
    </rPh>
    <rPh sb="20" eb="24">
      <t>ホジョジギョウ</t>
    </rPh>
    <phoneticPr fontId="2"/>
  </si>
  <si>
    <t>内外装木質化承認補助金額</t>
    <rPh sb="0" eb="3">
      <t>ナイガイソウ</t>
    </rPh>
    <rPh sb="3" eb="5">
      <t>モクシツ</t>
    </rPh>
    <rPh sb="5" eb="6">
      <t>カ</t>
    </rPh>
    <rPh sb="6" eb="8">
      <t>ショウニン</t>
    </rPh>
    <rPh sb="8" eb="10">
      <t>ホジョ</t>
    </rPh>
    <rPh sb="10" eb="12">
      <t>キンガク</t>
    </rPh>
    <phoneticPr fontId="2"/>
  </si>
  <si>
    <t>該当すれば選択してください。</t>
    <rPh sb="0" eb="2">
      <t>ガイトウ</t>
    </rPh>
    <rPh sb="5" eb="7">
      <t>センタク</t>
    </rPh>
    <phoneticPr fontId="2"/>
  </si>
  <si>
    <t>木育スペースを設置する。</t>
    <rPh sb="0" eb="2">
      <t>モクイク</t>
    </rPh>
    <rPh sb="7" eb="9">
      <t>セッチ</t>
    </rPh>
    <phoneticPr fontId="2"/>
  </si>
  <si>
    <t>（記載例）県産材を活用した（施設の名称）の内装木質化を行うため</t>
    <rPh sb="1" eb="4">
      <t>キサイレイ</t>
    </rPh>
    <rPh sb="5" eb="8">
      <t>ケンサンザイ</t>
    </rPh>
    <rPh sb="9" eb="11">
      <t>カツヨウ</t>
    </rPh>
    <rPh sb="14" eb="16">
      <t>シセツ</t>
    </rPh>
    <rPh sb="17" eb="19">
      <t>メイショウ</t>
    </rPh>
    <rPh sb="21" eb="23">
      <t>ナイソウ</t>
    </rPh>
    <rPh sb="23" eb="26">
      <t>モクシツカ</t>
    </rPh>
    <rPh sb="27" eb="28">
      <t>オコナ</t>
    </rPh>
    <phoneticPr fontId="2"/>
  </si>
  <si>
    <t>内外装木質化等の面積：</t>
    <rPh sb="0" eb="3">
      <t>ナイガイソウ</t>
    </rPh>
    <rPh sb="3" eb="6">
      <t>モクシツカ</t>
    </rPh>
    <rPh sb="6" eb="7">
      <t>ナド</t>
    </rPh>
    <rPh sb="8" eb="10">
      <t>メンセキ</t>
    </rPh>
    <phoneticPr fontId="2"/>
  </si>
  <si>
    <t>内外装木質化等の規模</t>
    <rPh sb="0" eb="3">
      <t>ナイガイソウ</t>
    </rPh>
    <rPh sb="3" eb="6">
      <t>モクシツカ</t>
    </rPh>
    <rPh sb="6" eb="7">
      <t>ナド</t>
    </rPh>
    <phoneticPr fontId="2"/>
  </si>
  <si>
    <t>内外装木質化等を行う面積及び延床面積を入力</t>
    <rPh sb="0" eb="3">
      <t>ナイガイソウ</t>
    </rPh>
    <rPh sb="3" eb="6">
      <t>モクシツカ</t>
    </rPh>
    <rPh sb="6" eb="7">
      <t>ナド</t>
    </rPh>
    <rPh sb="8" eb="9">
      <t>オコナ</t>
    </rPh>
    <rPh sb="10" eb="12">
      <t>メンセキ</t>
    </rPh>
    <rPh sb="12" eb="13">
      <t>オヨ</t>
    </rPh>
    <rPh sb="14" eb="15">
      <t>ノベ</t>
    </rPh>
    <rPh sb="15" eb="16">
      <t>ユカ</t>
    </rPh>
    <rPh sb="16" eb="18">
      <t>メンセキ</t>
    </rPh>
    <rPh sb="19" eb="21">
      <t>ニュウリョク</t>
    </rPh>
    <phoneticPr fontId="2"/>
  </si>
  <si>
    <t>木材使用量</t>
    <phoneticPr fontId="2"/>
  </si>
  <si>
    <t>県産材使用量(0.05m3以上）及び使用率</t>
    <rPh sb="13" eb="15">
      <t>イジョウ</t>
    </rPh>
    <rPh sb="16" eb="17">
      <t>オヨ</t>
    </rPh>
    <rPh sb="18" eb="21">
      <t>シヨウリツ</t>
    </rPh>
    <phoneticPr fontId="2"/>
  </si>
  <si>
    <t>内外装木質化等の内容</t>
    <rPh sb="0" eb="3">
      <t>ナイガイソウ</t>
    </rPh>
    <rPh sb="3" eb="6">
      <t>モクシツカ</t>
    </rPh>
    <rPh sb="6" eb="7">
      <t>ナド</t>
    </rPh>
    <rPh sb="8" eb="10">
      <t>ナイヨウ</t>
    </rPh>
    <phoneticPr fontId="2"/>
  </si>
  <si>
    <t>内外装木質化</t>
    <rPh sb="0" eb="3">
      <t>ナイガイソウ</t>
    </rPh>
    <rPh sb="3" eb="6">
      <t>モクシツカ</t>
    </rPh>
    <phoneticPr fontId="2"/>
  </si>
  <si>
    <t>木質化する部分</t>
    <rPh sb="0" eb="3">
      <t>モクシツカ</t>
    </rPh>
    <rPh sb="5" eb="7">
      <t>ブブン</t>
    </rPh>
    <phoneticPr fontId="2"/>
  </si>
  <si>
    <t>使用する県産材（樹種別）</t>
    <rPh sb="0" eb="2">
      <t>シヨウ</t>
    </rPh>
    <rPh sb="4" eb="7">
      <t>ケンサンザイ</t>
    </rPh>
    <rPh sb="8" eb="10">
      <t>ジュシュ</t>
    </rPh>
    <rPh sb="10" eb="11">
      <t>ベツ</t>
    </rPh>
    <phoneticPr fontId="2"/>
  </si>
  <si>
    <t>什器などの制作・
購入</t>
    <rPh sb="0" eb="2">
      <t>ジュウキ</t>
    </rPh>
    <rPh sb="5" eb="7">
      <t>セイサク</t>
    </rPh>
    <rPh sb="9" eb="11">
      <t>コウニュウ</t>
    </rPh>
    <phoneticPr fontId="2"/>
  </si>
  <si>
    <t>材積</t>
    <rPh sb="0" eb="2">
      <t>ザイセキ</t>
    </rPh>
    <phoneticPr fontId="2"/>
  </si>
  <si>
    <t>（注）木質化する部分別に使用する樹種別の県産材使用量を記載すること。</t>
    <phoneticPr fontId="2"/>
  </si>
  <si>
    <t>（注）什器等の制作、購入の内容及び県産材使用量を記載すること。</t>
  </si>
  <si>
    <t>内外装木質化等に係る木材使用量を入力してください。</t>
    <rPh sb="0" eb="3">
      <t>ナイガイソウ</t>
    </rPh>
    <rPh sb="3" eb="6">
      <t>モクシツカ</t>
    </rPh>
    <rPh sb="6" eb="7">
      <t>ナド</t>
    </rPh>
    <rPh sb="8" eb="9">
      <t>カカ</t>
    </rPh>
    <rPh sb="10" eb="12">
      <t>モクザイ</t>
    </rPh>
    <rPh sb="12" eb="15">
      <t>シヨウリョウ</t>
    </rPh>
    <rPh sb="16" eb="18">
      <t>ニュウリョク</t>
    </rPh>
    <phoneticPr fontId="2"/>
  </si>
  <si>
    <t>内外装木質化等に係る県産材使用量を入力してください。</t>
    <rPh sb="0" eb="3">
      <t>ナイガイソウ</t>
    </rPh>
    <rPh sb="3" eb="6">
      <t>モクシツカ</t>
    </rPh>
    <rPh sb="6" eb="7">
      <t>ナド</t>
    </rPh>
    <rPh sb="8" eb="9">
      <t>カカ</t>
    </rPh>
    <rPh sb="10" eb="13">
      <t>ケンサンザイ</t>
    </rPh>
    <rPh sb="13" eb="16">
      <t>シヨウリョウ</t>
    </rPh>
    <rPh sb="17" eb="19">
      <t>ニュウリョク</t>
    </rPh>
    <phoneticPr fontId="2"/>
  </si>
  <si>
    <t>記載例を参考に、部分別、樹種別に入力</t>
    <rPh sb="0" eb="3">
      <t>キサイレイ</t>
    </rPh>
    <rPh sb="4" eb="6">
      <t>サンコウ</t>
    </rPh>
    <rPh sb="8" eb="10">
      <t>ブブン</t>
    </rPh>
    <rPh sb="10" eb="11">
      <t>ベツ</t>
    </rPh>
    <rPh sb="12" eb="14">
      <t>ジュシュ</t>
    </rPh>
    <rPh sb="14" eb="15">
      <t>ベツ</t>
    </rPh>
    <rPh sb="16" eb="18">
      <t>ニュウリョク</t>
    </rPh>
    <phoneticPr fontId="2"/>
  </si>
  <si>
    <t>什器の種類、数量等を入力</t>
    <rPh sb="0" eb="2">
      <t>ジュウキ</t>
    </rPh>
    <rPh sb="3" eb="5">
      <t>シュルイ</t>
    </rPh>
    <rPh sb="6" eb="8">
      <t>スウリョウ</t>
    </rPh>
    <rPh sb="8" eb="9">
      <t>ナド</t>
    </rPh>
    <rPh sb="10" eb="12">
      <t>ニュウリョク</t>
    </rPh>
    <phoneticPr fontId="2"/>
  </si>
  <si>
    <t>内外装木質化等に係る経費</t>
    <rPh sb="0" eb="3">
      <t>ナイガイソウ</t>
    </rPh>
    <rPh sb="3" eb="6">
      <t>モクシツカ</t>
    </rPh>
    <rPh sb="6" eb="7">
      <t>ナド</t>
    </rPh>
    <rPh sb="8" eb="9">
      <t>カカ</t>
    </rPh>
    <rPh sb="10" eb="12">
      <t>ケイヒ</t>
    </rPh>
    <phoneticPr fontId="2"/>
  </si>
  <si>
    <t>内外装木質化等の期間（予定）</t>
    <rPh sb="0" eb="3">
      <t>ナイガイソウ</t>
    </rPh>
    <rPh sb="3" eb="6">
      <t>モクシツカ</t>
    </rPh>
    <rPh sb="6" eb="7">
      <t>ナド</t>
    </rPh>
    <phoneticPr fontId="2"/>
  </si>
  <si>
    <t>補助率（Ｂ）</t>
    <rPh sb="0" eb="3">
      <t>ホジョリツ</t>
    </rPh>
    <phoneticPr fontId="2"/>
  </si>
  <si>
    <t>（１）非住宅木造建築拡大推進事業（内外装木質化等）</t>
    <rPh sb="17" eb="20">
      <t>ナイガイソウ</t>
    </rPh>
    <rPh sb="20" eb="23">
      <t>モクシツカ</t>
    </rPh>
    <rPh sb="23" eb="24">
      <t>ナド</t>
    </rPh>
    <phoneticPr fontId="2"/>
  </si>
  <si>
    <t>内外装木質化に係る経費</t>
    <rPh sb="0" eb="3">
      <t>ナイガイソウ</t>
    </rPh>
    <rPh sb="3" eb="6">
      <t>モクシツカ</t>
    </rPh>
    <rPh sb="7" eb="8">
      <t>カカ</t>
    </rPh>
    <rPh sb="9" eb="11">
      <t>ケイヒ</t>
    </rPh>
    <phoneticPr fontId="2"/>
  </si>
  <si>
    <t>什器等の制作・購入に係る経費</t>
    <rPh sb="0" eb="2">
      <t>ジュウキ</t>
    </rPh>
    <rPh sb="2" eb="3">
      <t>ナド</t>
    </rPh>
    <rPh sb="4" eb="6">
      <t>セイサク</t>
    </rPh>
    <rPh sb="7" eb="9">
      <t>コウニュウ</t>
    </rPh>
    <rPh sb="10" eb="11">
      <t>カカ</t>
    </rPh>
    <rPh sb="12" eb="14">
      <t>ケイヒ</t>
    </rPh>
    <phoneticPr fontId="2"/>
  </si>
  <si>
    <t>事業費（Ａ）</t>
    <rPh sb="0" eb="2">
      <t>ジギョウ</t>
    </rPh>
    <rPh sb="2" eb="3">
      <t>ヒ</t>
    </rPh>
    <phoneticPr fontId="2"/>
  </si>
  <si>
    <t>－</t>
    <phoneticPr fontId="2"/>
  </si>
  <si>
    <t>　　－</t>
    <phoneticPr fontId="2"/>
  </si>
  <si>
    <t>計</t>
    <rPh sb="0" eb="1">
      <t>ケイ</t>
    </rPh>
    <phoneticPr fontId="2"/>
  </si>
  <si>
    <t>1/3(木育スペース設置1/2）</t>
    <rPh sb="4" eb="6">
      <t>モクイク</t>
    </rPh>
    <rPh sb="10" eb="12">
      <t>セッチ</t>
    </rPh>
    <phoneticPr fontId="2"/>
  </si>
  <si>
    <t>（Ｃ）　　　　　　</t>
    <phoneticPr fontId="2"/>
  </si>
  <si>
    <t>（Ｃ）666,666円
（1,000,000円）　　　　　　</t>
    <rPh sb="10" eb="11">
      <t>エン</t>
    </rPh>
    <rPh sb="22" eb="23">
      <t>エン</t>
    </rPh>
    <phoneticPr fontId="2"/>
  </si>
  <si>
    <t>（＞2,000千円）
=2,000千円</t>
    <rPh sb="7" eb="9">
      <t>センエン</t>
    </rPh>
    <rPh sb="17" eb="19">
      <t>センエン</t>
    </rPh>
    <phoneticPr fontId="2"/>
  </si>
  <si>
    <t>（注）ア　内外装木質化等に係る経費の事業費は２，０００千円を上限とする。</t>
  </si>
  <si>
    <t>　　　ウ　什器単独の場合は、県産ＣＬＴ材を使用した場合又は木育スペースを設置した場合に限る。</t>
  </si>
  <si>
    <r>
      <t>　　　イ　木育スペースの設置の場合は、補助率を１</t>
    </r>
    <r>
      <rPr>
        <sz val="10.5"/>
        <rFont val="Times New Roman"/>
        <family val="1"/>
      </rPr>
      <t>/</t>
    </r>
    <r>
      <rPr>
        <sz val="10.5"/>
        <rFont val="ＭＳ 明朝"/>
        <family val="1"/>
        <charset val="128"/>
      </rPr>
      <t>２とする。</t>
    </r>
  </si>
  <si>
    <t>（注）内外装木質化等の補助金額の１０％を上限とする（間接補助事業を行う場合のみ記載）。</t>
    <rPh sb="3" eb="6">
      <t>ナイガイソウ</t>
    </rPh>
    <rPh sb="6" eb="9">
      <t>モクシツカ</t>
    </rPh>
    <rPh sb="9" eb="10">
      <t>ナド</t>
    </rPh>
    <phoneticPr fontId="2"/>
  </si>
  <si>
    <t>　※他の事業を活用する場合は、補助金名、所管する所属及び部署名、電話番号、補助内容及び補助対象を
　　記載すること。</t>
    <phoneticPr fontId="2"/>
  </si>
  <si>
    <t>（４）補助金の申請者・受領者が建築主以外の場合は建築主の承諾書（様式第７号）</t>
    <phoneticPr fontId="2"/>
  </si>
  <si>
    <t>（５）木育スペースを設置する場合は、その活用方法等概要がわかる図面及び資料</t>
    <phoneticPr fontId="2"/>
  </si>
  <si>
    <t>（６）その他、県が必要と認める書類</t>
    <phoneticPr fontId="2"/>
  </si>
  <si>
    <t>（２）木材使用量、県産材使用量が確認できる資料（納品書の写し等樹種別に分かるもの）</t>
    <phoneticPr fontId="2"/>
  </si>
  <si>
    <t>（４）鳥取県産材産地証明書の写し（鳥取県産材活用用議会等が発行するもの）</t>
    <phoneticPr fontId="2"/>
  </si>
  <si>
    <t>（５）施工前写真、施工状況写真、完成写真、木育スペース写真（該当する場合に限る。）</t>
    <phoneticPr fontId="2"/>
  </si>
  <si>
    <t>木材発注年月日（予定）から内外装木質化の完了予定日　R5.4.1等で入力＞＞令和５年４月１日で自動変換</t>
    <rPh sb="0" eb="2">
      <t>モクザイ</t>
    </rPh>
    <rPh sb="2" eb="4">
      <t>ハッチュウ</t>
    </rPh>
    <rPh sb="4" eb="7">
      <t>ネンガッピ</t>
    </rPh>
    <rPh sb="8" eb="10">
      <t>ヨテイ</t>
    </rPh>
    <rPh sb="13" eb="16">
      <t>ナイガイソウ</t>
    </rPh>
    <rPh sb="16" eb="18">
      <t>モクシツ</t>
    </rPh>
    <rPh sb="18" eb="19">
      <t>カ</t>
    </rPh>
    <rPh sb="20" eb="22">
      <t>カンリョウ</t>
    </rPh>
    <rPh sb="22" eb="24">
      <t>ヨテイ</t>
    </rPh>
    <rPh sb="24" eb="25">
      <t>ビ</t>
    </rPh>
    <rPh sb="32" eb="33">
      <t>ナド</t>
    </rPh>
    <rPh sb="34" eb="36">
      <t>ニュウリョク</t>
    </rPh>
    <rPh sb="38" eb="40">
      <t>レイワ</t>
    </rPh>
    <rPh sb="41" eb="42">
      <t>ネン</t>
    </rPh>
    <rPh sb="43" eb="44">
      <t>ガツ</t>
    </rPh>
    <rPh sb="45" eb="46">
      <t>ニチ</t>
    </rPh>
    <rPh sb="47" eb="49">
      <t>ジドウ</t>
    </rPh>
    <rPh sb="49" eb="51">
      <t>ヘンカン</t>
    </rPh>
    <phoneticPr fontId="2"/>
  </si>
  <si>
    <t>県産材に係る木工事費のみ計上（見積書添付）</t>
    <rPh sb="0" eb="3">
      <t>ケンサンザイ</t>
    </rPh>
    <rPh sb="4" eb="5">
      <t>カカ</t>
    </rPh>
    <rPh sb="6" eb="9">
      <t>モッコウジ</t>
    </rPh>
    <rPh sb="9" eb="10">
      <t>ヒ</t>
    </rPh>
    <rPh sb="12" eb="14">
      <t>ケイジョウ</t>
    </rPh>
    <rPh sb="15" eb="18">
      <t>ミツモリショ</t>
    </rPh>
    <rPh sb="18" eb="20">
      <t>テンプ</t>
    </rPh>
    <phoneticPr fontId="2"/>
  </si>
  <si>
    <t>県産材に係る什器制作（購入）費のみ計上（見積書添付）</t>
    <rPh sb="0" eb="3">
      <t>ケンサンザイ</t>
    </rPh>
    <rPh sb="4" eb="5">
      <t>カカ</t>
    </rPh>
    <rPh sb="6" eb="8">
      <t>ジュウキ</t>
    </rPh>
    <rPh sb="8" eb="10">
      <t>セイサク</t>
    </rPh>
    <rPh sb="11" eb="13">
      <t>コウニュウ</t>
    </rPh>
    <rPh sb="14" eb="15">
      <t>ヒ</t>
    </rPh>
    <rPh sb="17" eb="19">
      <t>ケイジョウ</t>
    </rPh>
    <rPh sb="20" eb="23">
      <t>ミツモリショ</t>
    </rPh>
    <rPh sb="23" eb="25">
      <t>テンプ</t>
    </rPh>
    <phoneticPr fontId="2"/>
  </si>
  <si>
    <t>県産材に係る木工事費のみ記載</t>
    <rPh sb="0" eb="3">
      <t>ケンサンザイ</t>
    </rPh>
    <rPh sb="4" eb="5">
      <t>カカ</t>
    </rPh>
    <rPh sb="6" eb="9">
      <t>モッコウジ</t>
    </rPh>
    <rPh sb="9" eb="10">
      <t>ヒ</t>
    </rPh>
    <rPh sb="12" eb="14">
      <t>キサイ</t>
    </rPh>
    <phoneticPr fontId="2"/>
  </si>
  <si>
    <t>（注）ア　木材使用量、県産材使用量、内外装木質化等の内容、内外装木質化等に係る経費については、
　　　　実施計画時は概算とする。</t>
    <phoneticPr fontId="2"/>
  </si>
  <si>
    <t>　　　イ　間接補助事業を行う場合は、間接補助事業者の欄を入力する。</t>
    <phoneticPr fontId="2"/>
  </si>
  <si>
    <t>（３）内外装木質化等の経費の内訳が確認できる資料（見積書鑑、見積金額内訳等及び
   必要に応じてエクセルデータ）</t>
    <phoneticPr fontId="2"/>
  </si>
  <si>
    <t>（４）建築物木材利用促進協定書の写し（該当する場合に限る。）</t>
    <phoneticPr fontId="2"/>
  </si>
  <si>
    <t>（３）内外装木質化等の経費の最終的な内訳が確認できる資料（請求書鑑、金額内訳等証票書類及び
　　必要に応じてエクセルデータ）</t>
    <rPh sb="48" eb="50">
      <t>ヒツヨウ</t>
    </rPh>
    <rPh sb="51" eb="52">
      <t>オウ</t>
    </rPh>
    <phoneticPr fontId="2"/>
  </si>
  <si>
    <t>R5.4.1で入力＞＞令和５年４月１日で自動変換</t>
    <rPh sb="7" eb="9">
      <t>ニュウリョク</t>
    </rPh>
    <rPh sb="11" eb="13">
      <t>レイワ</t>
    </rPh>
    <rPh sb="14" eb="15">
      <t>ネン</t>
    </rPh>
    <rPh sb="16" eb="17">
      <t>ガツ</t>
    </rPh>
    <rPh sb="18" eb="19">
      <t>ニチ</t>
    </rPh>
    <rPh sb="20" eb="22">
      <t>ジドウ</t>
    </rPh>
    <rPh sb="22" eb="24">
      <t>ヘンカン</t>
    </rPh>
    <phoneticPr fontId="2"/>
  </si>
  <si>
    <t>→日付入力（R6.5.8で入力すると令和6年５月８日に変換）</t>
    <rPh sb="1" eb="3">
      <t>ヒヅケ</t>
    </rPh>
    <rPh sb="3" eb="5">
      <t>ニュウリョク</t>
    </rPh>
    <rPh sb="13" eb="15">
      <t>ニュウリョク</t>
    </rPh>
    <rPh sb="18" eb="20">
      <t>レイワ</t>
    </rPh>
    <rPh sb="21" eb="22">
      <t>ネン</t>
    </rPh>
    <rPh sb="23" eb="24">
      <t>ガツ</t>
    </rPh>
    <rPh sb="25" eb="26">
      <t>ニチ</t>
    </rPh>
    <rPh sb="27" eb="29">
      <t>ヘンカン</t>
    </rPh>
    <phoneticPr fontId="2"/>
  </si>
  <si>
    <t>→日付入力（R6.4.8で入力すると令和6年４月８日に変換）</t>
    <rPh sb="1" eb="3">
      <t>ヒヅケ</t>
    </rPh>
    <rPh sb="3" eb="5">
      <t>ニュウリョク</t>
    </rPh>
    <rPh sb="13" eb="15">
      <t>ニュウリョク</t>
    </rPh>
    <rPh sb="18" eb="20">
      <t>レイワ</t>
    </rPh>
    <rPh sb="21" eb="22">
      <t>ネン</t>
    </rPh>
    <rPh sb="23" eb="24">
      <t>ガツ</t>
    </rPh>
    <rPh sb="25" eb="26">
      <t>ニチ</t>
    </rPh>
    <rPh sb="27" eb="29">
      <t>ヘンカン</t>
    </rPh>
    <phoneticPr fontId="2"/>
  </si>
  <si>
    <t>→日付入力（R6.5.28で入力すると令和６年５月2８日に変換）</t>
    <rPh sb="1" eb="3">
      <t>ヒヅケ</t>
    </rPh>
    <rPh sb="3" eb="5">
      <t>ニュウリョク</t>
    </rPh>
    <rPh sb="14" eb="16">
      <t>ニュウリョク</t>
    </rPh>
    <rPh sb="19" eb="21">
      <t>レイワ</t>
    </rPh>
    <rPh sb="22" eb="23">
      <t>ネン</t>
    </rPh>
    <rPh sb="24" eb="25">
      <t>ガツ</t>
    </rPh>
    <rPh sb="27" eb="28">
      <t>ニチ</t>
    </rPh>
    <rPh sb="29" eb="31">
      <t>ヘンカン</t>
    </rPh>
    <phoneticPr fontId="2"/>
  </si>
  <si>
    <t>→日付入力（R6.7.14で入力すると令和６年7月14日に変換）</t>
    <rPh sb="1" eb="3">
      <t>ヒヅケ</t>
    </rPh>
    <rPh sb="3" eb="5">
      <t>ニュウリョク</t>
    </rPh>
    <rPh sb="14" eb="16">
      <t>ニュウリョク</t>
    </rPh>
    <rPh sb="19" eb="21">
      <t>レイワ</t>
    </rPh>
    <rPh sb="22" eb="23">
      <t>ネン</t>
    </rPh>
    <rPh sb="24" eb="25">
      <t>ガツ</t>
    </rPh>
    <rPh sb="27" eb="28">
      <t>ニチ</t>
    </rPh>
    <rPh sb="29" eb="31">
      <t>ヘンカン</t>
    </rPh>
    <phoneticPr fontId="2"/>
  </si>
  <si>
    <t xml:space="preserve"> 鳥取県非住宅木造建築拡大推進事業（内外装木質化等）</t>
    <rPh sb="1" eb="4">
      <t>トットリケン</t>
    </rPh>
    <rPh sb="4" eb="7">
      <t>ヒジュウタク</t>
    </rPh>
    <rPh sb="7" eb="9">
      <t>モクゾウ</t>
    </rPh>
    <rPh sb="9" eb="11">
      <t>ケンチク</t>
    </rPh>
    <rPh sb="11" eb="13">
      <t>カクダイ</t>
    </rPh>
    <rPh sb="13" eb="17">
      <t>スイシンジギョウ</t>
    </rPh>
    <rPh sb="18" eb="21">
      <t>ナイガイソウ</t>
    </rPh>
    <rPh sb="21" eb="23">
      <t>モクシツ</t>
    </rPh>
    <rPh sb="23" eb="24">
      <t>カ</t>
    </rPh>
    <rPh sb="24" eb="25">
      <t>トウ</t>
    </rPh>
    <phoneticPr fontId="2"/>
  </si>
  <si>
    <t>→日付入力（R6.4.8で令和６年４月８日に変換）</t>
    <rPh sb="1" eb="3">
      <t>ヒヅケ</t>
    </rPh>
    <rPh sb="3" eb="5">
      <t>ニュウリョク</t>
    </rPh>
    <rPh sb="13" eb="15">
      <t>レイワ</t>
    </rPh>
    <rPh sb="16" eb="17">
      <t>ネン</t>
    </rPh>
    <rPh sb="18" eb="19">
      <t>ガツ</t>
    </rPh>
    <rPh sb="20" eb="21">
      <t>ニチ</t>
    </rPh>
    <rPh sb="22" eb="24">
      <t>ヘンカン</t>
    </rPh>
    <phoneticPr fontId="2"/>
  </si>
  <si>
    <t>→日付入力（R6.3.8で令和６年３月８日に変換）</t>
    <rPh sb="1" eb="3">
      <t>ヒヅケ</t>
    </rPh>
    <rPh sb="3" eb="5">
      <t>ニュウリョク</t>
    </rPh>
    <rPh sb="13" eb="15">
      <t>レイワ</t>
    </rPh>
    <rPh sb="16" eb="17">
      <t>ネン</t>
    </rPh>
    <rPh sb="18" eb="19">
      <t>ガツ</t>
    </rPh>
    <rPh sb="20" eb="21">
      <t>ニチ</t>
    </rPh>
    <rPh sb="22" eb="24">
      <t>ヘンカン</t>
    </rPh>
    <phoneticPr fontId="2"/>
  </si>
  <si>
    <t>→日付入力（R6.3.20で令和６年３月２０日に変換）</t>
    <rPh sb="1" eb="3">
      <t>ヒヅケ</t>
    </rPh>
    <rPh sb="3" eb="5">
      <t>ニュウリョク</t>
    </rPh>
    <rPh sb="14" eb="16">
      <t>レイワ</t>
    </rPh>
    <rPh sb="17" eb="18">
      <t>ネン</t>
    </rPh>
    <rPh sb="19" eb="20">
      <t>ガツ</t>
    </rPh>
    <rPh sb="22" eb="23">
      <t>ニチ</t>
    </rPh>
    <rPh sb="24" eb="26">
      <t>ヘンカン</t>
    </rPh>
    <phoneticPr fontId="2"/>
  </si>
  <si>
    <t>様式第３－４号 　　　　　　　　　　　　　　 （第５条、第６条、第13条関係）</t>
    <phoneticPr fontId="2"/>
  </si>
  <si>
    <t>６　消費税の取扱い（該当するものを選択）</t>
    <phoneticPr fontId="2"/>
  </si>
  <si>
    <t>（６）木育スペースを設置する場合は、その活用方法等概要がわかる図面及び資料（交付申請時から変更と
    なった場合に添付）</t>
    <phoneticPr fontId="2"/>
  </si>
  <si>
    <t>（７）その他、県が必要と認める書類</t>
    <phoneticPr fontId="2"/>
  </si>
  <si>
    <t>ＪＡＳ事業（ＪＡＳ構造材実証支援事業）＞＞＞https://www.jas-kouzouzai.jp/jigyou2/</t>
    <rPh sb="3" eb="5">
      <t>ジギョウ</t>
    </rPh>
    <rPh sb="9" eb="12">
      <t>コウゾウザイ</t>
    </rPh>
    <rPh sb="12" eb="14">
      <t>ジッショウ</t>
    </rPh>
    <rPh sb="14" eb="16">
      <t>シエン</t>
    </rPh>
    <rPh sb="16" eb="18">
      <t>ジギョウ</t>
    </rPh>
    <phoneticPr fontId="2"/>
  </si>
  <si>
    <t>　令和８年度 鳥取県非住宅木造建築拡大推進事業実施計画（報告）書 　　　</t>
    <rPh sb="1" eb="3">
      <t>レイワ</t>
    </rPh>
    <phoneticPr fontId="2"/>
  </si>
  <si>
    <t>令和８年度鳥取県非住宅木造建築拡大推進事業交付申請書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3">
      <t>コウフ</t>
    </rPh>
    <rPh sb="23" eb="26">
      <t>シンセイショ</t>
    </rPh>
    <phoneticPr fontId="2"/>
  </si>
  <si>
    <t>令和８年度鳥取県非住宅木造建築拡大推進事業変更承認申請書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3">
      <t>ヘンコウ</t>
    </rPh>
    <rPh sb="23" eb="25">
      <t>ショウニン</t>
    </rPh>
    <rPh sb="25" eb="28">
      <t>シンセイショ</t>
    </rPh>
    <phoneticPr fontId="2"/>
  </si>
  <si>
    <t>　鳥取県知事　様</t>
    <rPh sb="1" eb="4">
      <t>トットリケン</t>
    </rPh>
    <rPh sb="7" eb="8">
      <t>サマ</t>
    </rPh>
    <phoneticPr fontId="2"/>
  </si>
  <si>
    <t>　鳥取県農林水産部森林・林業振興局県産材・林産振興課長　様</t>
  </si>
  <si>
    <t>　鳥取県農林水産部森林・林業振興局県産材・林産振興課長　様</t>
    <phoneticPr fontId="2"/>
  </si>
  <si>
    <t>　鳥取県知事　様</t>
    <phoneticPr fontId="2"/>
  </si>
  <si>
    <t>令和８年度鳥取県非住宅木造建築拡大推進事業廃止承認申請書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3">
      <t>ハイシ</t>
    </rPh>
    <rPh sb="23" eb="25">
      <t>ショウニン</t>
    </rPh>
    <rPh sb="25" eb="28">
      <t>シンセイショ</t>
    </rPh>
    <phoneticPr fontId="2"/>
  </si>
  <si>
    <t>令和８年度鳥取県非住宅木造建築拡大推進事業実績報告書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3">
      <t>ジッセキ</t>
    </rPh>
    <rPh sb="23" eb="26">
      <t>ホウコクショ</t>
    </rPh>
    <phoneticPr fontId="2"/>
  </si>
  <si>
    <t>様式第５号（第９条関係）</t>
    <phoneticPr fontId="2"/>
  </si>
  <si>
    <t>令和８年度鳥取県非住宅木造建築拡大推進事業費補助金進捗状況報告書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2">
      <t>ヒ</t>
    </rPh>
    <rPh sb="22" eb="25">
      <t>ホジョキン</t>
    </rPh>
    <rPh sb="25" eb="27">
      <t>シンチョク</t>
    </rPh>
    <rPh sb="27" eb="29">
      <t>ジョウキョウ</t>
    </rPh>
    <rPh sb="29" eb="32">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</si>
</sst>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階&quot;"/>
    <numFmt numFmtId="177" formatCode="0.00000&quot;ｍ３&quot;"/>
    <numFmt numFmtId="178" formatCode="\(0.0%\)"/>
    <numFmt numFmtId="179" formatCode="0.00&quot;ｍ２&quot;"/>
    <numFmt numFmtId="180" formatCode="[$-411]ggge&quot;年&quot;m&quot;月&quot;d&quot;日&quot;;@"/>
    <numFmt numFmtId="181" formatCode="#,##0&quot;円&quot;"/>
    <numFmt numFmtId="182" formatCode="&quot;金&quot;#,##0&quot;円&quot;"/>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color rgb="FF000000"/>
      <name val="ＭＳ 明朝"/>
      <family val="1"/>
      <charset val="128"/>
    </font>
    <font>
      <sz val="10.5"/>
      <color theme="1"/>
      <name val="ＭＳ 明朝"/>
      <family val="1"/>
      <charset val="128"/>
    </font>
    <font>
      <sz val="12"/>
      <color theme="1"/>
      <name val="ＭＳ 明朝"/>
      <family val="1"/>
      <charset val="128"/>
    </font>
    <font>
      <sz val="11"/>
      <color theme="1"/>
      <name val="ＭＳ 明朝"/>
      <family val="1"/>
      <charset val="128"/>
    </font>
    <font>
      <sz val="10.5"/>
      <name val="ＭＳ 明朝"/>
      <family val="1"/>
      <charset val="128"/>
    </font>
    <font>
      <sz val="11"/>
      <name val="ＭＳ 明朝"/>
      <family val="1"/>
      <charset val="128"/>
    </font>
    <font>
      <sz val="11"/>
      <color rgb="FFFF0000"/>
      <name val="ＭＳ 明朝"/>
      <family val="1"/>
      <charset val="128"/>
    </font>
    <font>
      <sz val="11"/>
      <color rgb="FF0000FF"/>
      <name val="ＭＳ 明朝"/>
      <family val="1"/>
      <charset val="128"/>
    </font>
    <font>
      <sz val="11"/>
      <color rgb="FF000000"/>
      <name val="Times New Roman"/>
      <family val="1"/>
    </font>
    <font>
      <sz val="11"/>
      <color rgb="FFC00000"/>
      <name val="ＭＳ 明朝"/>
      <family val="1"/>
      <charset val="128"/>
    </font>
    <font>
      <u/>
      <sz val="11"/>
      <color theme="10"/>
      <name val="游ゴシック"/>
      <family val="2"/>
      <charset val="128"/>
      <scheme val="minor"/>
    </font>
    <font>
      <sz val="9"/>
      <color theme="1"/>
      <name val="ＭＳ 明朝"/>
      <family val="1"/>
      <charset val="128"/>
    </font>
    <font>
      <sz val="10.5"/>
      <color rgb="FFFF0000"/>
      <name val="ＭＳ 明朝"/>
      <family val="1"/>
      <charset val="128"/>
    </font>
    <font>
      <sz val="10.5"/>
      <name val="Times New Roman"/>
      <family val="1"/>
    </font>
    <font>
      <sz val="10"/>
      <color rgb="FF000000"/>
      <name val="ＭＳ 明朝"/>
      <family val="1"/>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233">
    <xf numFmtId="0" fontId="0" fillId="0" borderId="0" xfId="0">
      <alignment vertical="center"/>
    </xf>
    <xf numFmtId="0" fontId="4" fillId="0" borderId="0" xfId="0" applyFont="1" applyAlignment="1">
      <alignment horizontal="justify" vertical="center"/>
    </xf>
    <xf numFmtId="0" fontId="3"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justify" vertical="center"/>
    </xf>
    <xf numFmtId="0" fontId="6" fillId="0" borderId="0" xfId="0" applyFont="1" applyAlignment="1">
      <alignment horizontal="centerContinuous" vertical="center"/>
    </xf>
    <xf numFmtId="0" fontId="4" fillId="0" borderId="0" xfId="0" applyFont="1">
      <alignment vertical="center"/>
    </xf>
    <xf numFmtId="0" fontId="4" fillId="0" borderId="0" xfId="0" applyFont="1" applyAlignment="1">
      <alignment horizontal="left" vertical="center"/>
    </xf>
    <xf numFmtId="0" fontId="4" fillId="0" borderId="1" xfId="0" applyFont="1" applyBorder="1" applyAlignment="1">
      <alignment horizontal="justify" vertical="center" wrapText="1"/>
    </xf>
    <xf numFmtId="0" fontId="4" fillId="0" borderId="6" xfId="0" applyFont="1" applyBorder="1" applyAlignment="1">
      <alignment horizontal="left" vertical="center" wrapText="1"/>
    </xf>
    <xf numFmtId="0" fontId="4" fillId="0" borderId="8" xfId="0" applyFont="1" applyBorder="1" applyAlignment="1">
      <alignment horizontal="center" vertical="center" wrapText="1"/>
    </xf>
    <xf numFmtId="0" fontId="4" fillId="0" borderId="3" xfId="0" applyFont="1" applyBorder="1" applyAlignment="1">
      <alignment horizontal="justify" vertical="center" wrapText="1"/>
    </xf>
    <xf numFmtId="0" fontId="4" fillId="0" borderId="13" xfId="0" applyFont="1" applyBorder="1" applyAlignment="1">
      <alignment horizontal="justify" vertical="center" wrapText="1"/>
    </xf>
    <xf numFmtId="0" fontId="3" fillId="0" borderId="1" xfId="0" applyFont="1" applyBorder="1" applyAlignment="1">
      <alignment horizontal="center" vertical="center" wrapText="1"/>
    </xf>
    <xf numFmtId="0" fontId="7" fillId="0" borderId="0" xfId="0" applyFont="1" applyAlignment="1">
      <alignment horizontal="left" vertical="center"/>
    </xf>
    <xf numFmtId="180" fontId="4" fillId="0" borderId="2" xfId="0" applyNumberFormat="1" applyFont="1" applyBorder="1" applyAlignment="1">
      <alignment vertical="center" wrapText="1"/>
    </xf>
    <xf numFmtId="0" fontId="9" fillId="0" borderId="0" xfId="0" applyFont="1">
      <alignment vertical="center"/>
    </xf>
    <xf numFmtId="0" fontId="6" fillId="0" borderId="2" xfId="0" applyFont="1" applyBorder="1">
      <alignment vertical="center"/>
    </xf>
    <xf numFmtId="0" fontId="6" fillId="0" borderId="6" xfId="0" applyFont="1" applyBorder="1">
      <alignment vertical="center"/>
    </xf>
    <xf numFmtId="0" fontId="6" fillId="0" borderId="11" xfId="0" applyFont="1" applyBorder="1">
      <alignment vertical="center"/>
    </xf>
    <xf numFmtId="0" fontId="4" fillId="0" borderId="0" xfId="0" applyFont="1" applyAlignment="1">
      <alignment vertical="center" wrapText="1"/>
    </xf>
    <xf numFmtId="0" fontId="6" fillId="0" borderId="1"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wrapText="1"/>
    </xf>
    <xf numFmtId="0" fontId="3" fillId="0" borderId="0" xfId="0" applyFont="1">
      <alignment vertical="center"/>
    </xf>
    <xf numFmtId="0" fontId="8" fillId="0" borderId="0" xfId="0" applyFont="1">
      <alignment vertical="center"/>
    </xf>
    <xf numFmtId="38" fontId="6" fillId="0" borderId="1" xfId="2" applyFont="1" applyBorder="1">
      <alignment vertical="center"/>
    </xf>
    <xf numFmtId="0" fontId="11" fillId="0" borderId="0" xfId="0" applyFont="1" applyAlignment="1">
      <alignment horizontal="left" vertical="center"/>
    </xf>
    <xf numFmtId="0" fontId="3" fillId="0" borderId="11" xfId="0" applyFont="1" applyBorder="1" applyAlignment="1">
      <alignment horizontal="left" vertical="center"/>
    </xf>
    <xf numFmtId="0" fontId="6" fillId="0" borderId="0" xfId="0" applyFont="1" applyAlignment="1">
      <alignment vertical="top"/>
    </xf>
    <xf numFmtId="0" fontId="7" fillId="0" borderId="0" xfId="0" applyFont="1">
      <alignment vertical="center"/>
    </xf>
    <xf numFmtId="0" fontId="6" fillId="0" borderId="0" xfId="0" applyFont="1" applyAlignment="1">
      <alignment horizontal="left" vertical="center" wrapText="1"/>
    </xf>
    <xf numFmtId="0" fontId="6" fillId="0" borderId="0" xfId="0" applyFont="1" applyAlignment="1">
      <alignment horizontal="center" vertical="center"/>
    </xf>
    <xf numFmtId="180" fontId="6" fillId="0" borderId="0" xfId="0" applyNumberFormat="1" applyFont="1">
      <alignment vertical="center"/>
    </xf>
    <xf numFmtId="0" fontId="12" fillId="0" borderId="0" xfId="0" applyFont="1">
      <alignment vertical="center"/>
    </xf>
    <xf numFmtId="0" fontId="4" fillId="0" borderId="0" xfId="0" applyFont="1" applyAlignment="1">
      <alignment horizontal="justify" vertical="center" wrapText="1"/>
    </xf>
    <xf numFmtId="0" fontId="4" fillId="0" borderId="0" xfId="0" applyFont="1" applyAlignment="1">
      <alignment horizontal="center" vertical="center" wrapText="1"/>
    </xf>
    <xf numFmtId="49" fontId="6" fillId="0" borderId="0" xfId="0" applyNumberFormat="1" applyFont="1">
      <alignment vertical="center"/>
    </xf>
    <xf numFmtId="0" fontId="6" fillId="0" borderId="0" xfId="0" applyFont="1" applyAlignment="1">
      <alignment vertical="center" shrinkToFit="1"/>
    </xf>
    <xf numFmtId="49" fontId="6" fillId="0" borderId="0" xfId="0" applyNumberFormat="1" applyFont="1" applyAlignment="1">
      <alignment horizontal="right" vertical="center"/>
    </xf>
    <xf numFmtId="38" fontId="6" fillId="0" borderId="0" xfId="0" applyNumberFormat="1" applyFont="1">
      <alignment vertical="center"/>
    </xf>
    <xf numFmtId="181" fontId="6" fillId="0" borderId="0" xfId="0" applyNumberFormat="1" applyFont="1">
      <alignment vertical="center"/>
    </xf>
    <xf numFmtId="0" fontId="6" fillId="2" borderId="1" xfId="0" applyFont="1" applyFill="1" applyBorder="1" applyAlignment="1" applyProtection="1">
      <alignment horizontal="center" vertical="center"/>
      <protection locked="0"/>
    </xf>
    <xf numFmtId="38" fontId="6" fillId="0" borderId="1" xfId="2" applyFont="1" applyBorder="1" applyProtection="1">
      <alignment vertical="center"/>
      <protection locked="0"/>
    </xf>
    <xf numFmtId="179" fontId="4" fillId="0" borderId="2" xfId="0" applyNumberFormat="1" applyFont="1" applyBorder="1" applyAlignment="1" applyProtection="1">
      <alignment vertical="center" wrapText="1"/>
      <protection locked="0"/>
    </xf>
    <xf numFmtId="180" fontId="6" fillId="0" borderId="0" xfId="0" applyNumberFormat="1" applyFont="1" applyProtection="1">
      <alignment vertical="center"/>
      <protection locked="0"/>
    </xf>
    <xf numFmtId="0" fontId="4" fillId="0" borderId="4"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10" fillId="0" borderId="0" xfId="0" applyFont="1">
      <alignment vertical="center"/>
    </xf>
    <xf numFmtId="0" fontId="6" fillId="0" borderId="1" xfId="0" applyFont="1" applyBorder="1" applyAlignment="1" applyProtection="1">
      <alignment horizontal="center" vertical="center"/>
      <protection locked="0"/>
    </xf>
    <xf numFmtId="0" fontId="3" fillId="0" borderId="8" xfId="0" applyFont="1" applyBorder="1" applyAlignment="1">
      <alignment horizontal="center" vertical="center" wrapText="1"/>
    </xf>
    <xf numFmtId="0" fontId="7" fillId="0" borderId="8" xfId="0" applyFont="1" applyBorder="1" applyAlignment="1">
      <alignment horizontal="center" vertical="center" wrapText="1"/>
    </xf>
    <xf numFmtId="0" fontId="5" fillId="0" borderId="0" xfId="0" applyFont="1" applyAlignment="1">
      <alignment horizontal="left" vertical="center"/>
    </xf>
    <xf numFmtId="176" fontId="4" fillId="0" borderId="12" xfId="0" applyNumberFormat="1" applyFont="1" applyBorder="1" applyAlignment="1" applyProtection="1">
      <alignment horizontal="center" vertical="center" wrapText="1"/>
      <protection locked="0"/>
    </xf>
    <xf numFmtId="179" fontId="4" fillId="0" borderId="6" xfId="0" applyNumberFormat="1" applyFont="1" applyBorder="1" applyAlignment="1" applyProtection="1">
      <alignment vertical="center" wrapText="1"/>
      <protection locked="0"/>
    </xf>
    <xf numFmtId="178" fontId="4" fillId="0" borderId="11" xfId="1" applyNumberFormat="1" applyFont="1" applyBorder="1" applyAlignment="1">
      <alignment horizontal="center" vertical="center" wrapText="1"/>
    </xf>
    <xf numFmtId="179" fontId="4" fillId="0" borderId="8" xfId="0" applyNumberFormat="1" applyFont="1" applyBorder="1" applyAlignment="1" applyProtection="1">
      <alignment vertical="center" wrapText="1"/>
      <protection locked="0"/>
    </xf>
    <xf numFmtId="0" fontId="4" fillId="0" borderId="0" xfId="0" applyFont="1" applyAlignment="1" applyProtection="1">
      <alignment horizontal="justify" vertical="center" wrapText="1"/>
      <protection locked="0"/>
    </xf>
    <xf numFmtId="0" fontId="4" fillId="0" borderId="15" xfId="0" applyFont="1" applyBorder="1" applyAlignment="1" applyProtection="1">
      <alignment horizontal="justify" vertical="center" wrapText="1"/>
      <protection locked="0"/>
    </xf>
    <xf numFmtId="0" fontId="4" fillId="0" borderId="14"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177" fontId="4" fillId="0" borderId="1" xfId="0" applyNumberFormat="1" applyFont="1" applyBorder="1" applyAlignment="1" applyProtection="1">
      <alignment horizontal="right" vertical="center" wrapText="1"/>
      <protection locked="0"/>
    </xf>
    <xf numFmtId="0" fontId="14" fillId="0" borderId="0" xfId="0" applyFont="1">
      <alignment vertical="center"/>
    </xf>
    <xf numFmtId="0" fontId="6" fillId="0" borderId="13" xfId="0" applyFont="1" applyBorder="1">
      <alignment vertical="center"/>
    </xf>
    <xf numFmtId="0" fontId="3" fillId="0" borderId="5" xfId="0" applyFont="1" applyBorder="1" applyAlignment="1">
      <alignment horizontal="left" vertical="center" wrapText="1"/>
    </xf>
    <xf numFmtId="0" fontId="7" fillId="0" borderId="5" xfId="0" applyFont="1" applyBorder="1" applyAlignment="1">
      <alignment horizontal="left" vertical="center" wrapText="1"/>
    </xf>
    <xf numFmtId="38" fontId="6" fillId="2" borderId="1" xfId="2" applyFont="1" applyFill="1" applyBorder="1" applyProtection="1">
      <alignment vertical="center"/>
      <protection locked="0"/>
    </xf>
    <xf numFmtId="38" fontId="6" fillId="2" borderId="1" xfId="2" applyFont="1" applyFill="1" applyBorder="1">
      <alignment vertical="center"/>
    </xf>
    <xf numFmtId="49" fontId="6" fillId="2" borderId="1" xfId="0" applyNumberFormat="1" applyFont="1" applyFill="1" applyBorder="1" applyProtection="1">
      <alignment vertical="center"/>
      <protection locked="0"/>
    </xf>
    <xf numFmtId="0" fontId="7" fillId="0" borderId="0" xfId="0" applyFont="1" applyAlignment="1">
      <alignment horizontal="left" vertical="center" wrapText="1"/>
    </xf>
    <xf numFmtId="0" fontId="3" fillId="0" borderId="0" xfId="0" applyFont="1" applyAlignment="1">
      <alignment horizontal="left" vertical="center"/>
    </xf>
    <xf numFmtId="0" fontId="7" fillId="0" borderId="0" xfId="0" applyFont="1" applyAlignment="1">
      <alignment horizontal="left" vertical="center"/>
    </xf>
    <xf numFmtId="0" fontId="17" fillId="0" borderId="0" xfId="0" applyFont="1" applyAlignment="1">
      <alignment horizontal="left" vertical="center" wrapText="1"/>
    </xf>
    <xf numFmtId="0" fontId="6" fillId="0" borderId="1"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49" fontId="6" fillId="0" borderId="1" xfId="0" applyNumberFormat="1" applyFont="1" applyBorder="1" applyAlignment="1" applyProtection="1">
      <alignment horizontal="left" vertical="center"/>
      <protection locked="0"/>
    </xf>
    <xf numFmtId="49" fontId="6" fillId="0" borderId="7" xfId="0" applyNumberFormat="1" applyFont="1" applyBorder="1" applyAlignment="1" applyProtection="1">
      <alignment horizontal="left" vertical="center"/>
      <protection locked="0"/>
    </xf>
    <xf numFmtId="49" fontId="6" fillId="0" borderId="8" xfId="0" applyNumberFormat="1" applyFont="1" applyBorder="1" applyAlignment="1" applyProtection="1">
      <alignment horizontal="left" vertical="center"/>
      <protection locked="0"/>
    </xf>
    <xf numFmtId="49" fontId="6" fillId="0" borderId="2" xfId="0" applyNumberFormat="1" applyFont="1" applyBorder="1" applyAlignment="1" applyProtection="1">
      <alignment horizontal="left" vertical="center"/>
      <protection locked="0"/>
    </xf>
    <xf numFmtId="0" fontId="4" fillId="0" borderId="0" xfId="0" applyFont="1" applyAlignment="1">
      <alignment horizontal="left" vertical="center" wrapText="1"/>
    </xf>
    <xf numFmtId="0" fontId="7" fillId="0" borderId="12" xfId="0" applyFont="1" applyBorder="1" applyAlignment="1">
      <alignment horizontal="left" vertical="center" wrapText="1"/>
    </xf>
    <xf numFmtId="0" fontId="7" fillId="0" borderId="12" xfId="0" applyFont="1" applyBorder="1" applyAlignment="1">
      <alignment horizontal="left" vertical="center"/>
    </xf>
    <xf numFmtId="0" fontId="4" fillId="0" borderId="0" xfId="0" applyFont="1" applyAlignment="1">
      <alignment horizontal="left" vertical="center"/>
    </xf>
    <xf numFmtId="180" fontId="6" fillId="0" borderId="1" xfId="0" applyNumberFormat="1" applyFont="1" applyBorder="1" applyAlignment="1" applyProtection="1">
      <alignment horizontal="center" vertical="center"/>
      <protection locked="0"/>
    </xf>
    <xf numFmtId="49" fontId="4" fillId="0" borderId="8"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181" fontId="3" fillId="0" borderId="7" xfId="0" applyNumberFormat="1" applyFont="1" applyBorder="1" applyAlignment="1" applyProtection="1">
      <alignment horizontal="right" vertical="center" wrapText="1"/>
      <protection locked="0"/>
    </xf>
    <xf numFmtId="181" fontId="3" fillId="0" borderId="2" xfId="0" applyNumberFormat="1" applyFont="1" applyBorder="1" applyAlignment="1" applyProtection="1">
      <alignment horizontal="right" vertical="center" wrapText="1"/>
      <protection locked="0"/>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181" fontId="3" fillId="0" borderId="7" xfId="0" applyNumberFormat="1" applyFont="1" applyBorder="1" applyAlignment="1">
      <alignment horizontal="right" vertical="center" wrapText="1"/>
    </xf>
    <xf numFmtId="181" fontId="3" fillId="0" borderId="2" xfId="0" applyNumberFormat="1" applyFont="1" applyBorder="1" applyAlignment="1">
      <alignment horizontal="righ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3" xfId="0" applyFont="1" applyBorder="1" applyAlignment="1">
      <alignment horizontal="justify" vertical="center" wrapText="1"/>
    </xf>
    <xf numFmtId="49" fontId="4" fillId="0" borderId="2" xfId="0" applyNumberFormat="1" applyFont="1" applyBorder="1" applyAlignment="1" applyProtection="1">
      <alignment horizontal="justify" vertical="center" wrapText="1"/>
      <protection locked="0"/>
    </xf>
    <xf numFmtId="49" fontId="4" fillId="0" borderId="1" xfId="0" applyNumberFormat="1" applyFont="1" applyBorder="1" applyAlignment="1" applyProtection="1">
      <alignment horizontal="justify" vertical="center" wrapText="1"/>
      <protection locked="0"/>
    </xf>
    <xf numFmtId="0" fontId="4" fillId="0" borderId="7" xfId="0" applyFont="1" applyBorder="1" applyAlignment="1">
      <alignment horizontal="justify" vertical="center" wrapText="1"/>
    </xf>
    <xf numFmtId="0" fontId="4" fillId="0" borderId="5" xfId="0" applyFont="1" applyBorder="1" applyAlignment="1">
      <alignment horizontal="justify" vertical="center" wrapText="1"/>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38" fontId="3" fillId="0" borderId="9" xfId="2" applyFont="1" applyBorder="1" applyAlignment="1" applyProtection="1">
      <alignment horizontal="right" vertical="center" wrapText="1"/>
      <protection locked="0"/>
    </xf>
    <xf numFmtId="38" fontId="3" fillId="0" borderId="10" xfId="2" applyFont="1" applyBorder="1" applyAlignment="1" applyProtection="1">
      <alignment horizontal="right" vertical="center" wrapText="1"/>
      <protection locked="0"/>
    </xf>
    <xf numFmtId="0" fontId="3" fillId="0" borderId="6" xfId="0" applyFont="1" applyBorder="1" applyAlignment="1">
      <alignment horizontal="center" vertical="center" wrapText="1"/>
    </xf>
    <xf numFmtId="0" fontId="4" fillId="0" borderId="7" xfId="0" applyFont="1" applyBorder="1" applyAlignment="1" applyProtection="1">
      <alignment horizontal="justify" vertical="center" wrapText="1"/>
      <protection locked="0"/>
    </xf>
    <xf numFmtId="0" fontId="4" fillId="0" borderId="8" xfId="0" applyFont="1" applyBorder="1" applyAlignment="1" applyProtection="1">
      <alignment horizontal="justify" vertical="center" wrapText="1"/>
      <protection locked="0"/>
    </xf>
    <xf numFmtId="0" fontId="4" fillId="0" borderId="2" xfId="0" applyFont="1" applyBorder="1" applyAlignment="1" applyProtection="1">
      <alignment horizontal="justify" vertical="center" wrapText="1"/>
      <protection locked="0"/>
    </xf>
    <xf numFmtId="0" fontId="15" fillId="0" borderId="15" xfId="0" applyFont="1" applyBorder="1" applyAlignment="1" applyProtection="1">
      <alignment horizontal="justify" vertical="center" wrapText="1"/>
      <protection locked="0"/>
    </xf>
    <xf numFmtId="0" fontId="15" fillId="0" borderId="13" xfId="0" applyFont="1" applyBorder="1" applyAlignment="1" applyProtection="1">
      <alignment horizontal="justify" vertical="center" wrapText="1"/>
      <protection locked="0"/>
    </xf>
    <xf numFmtId="0" fontId="7" fillId="0" borderId="4" xfId="0" applyFont="1" applyBorder="1" applyAlignment="1">
      <alignment horizontal="justify" vertical="center" wrapText="1"/>
    </xf>
    <xf numFmtId="0" fontId="7" fillId="0" borderId="9" xfId="0" applyFont="1" applyBorder="1" applyAlignment="1">
      <alignment horizontal="justify" vertical="center" wrapText="1"/>
    </xf>
    <xf numFmtId="38" fontId="4" fillId="0" borderId="5" xfId="2" applyFont="1" applyBorder="1" applyAlignment="1" applyProtection="1">
      <alignment horizontal="right" vertical="center" wrapText="1"/>
      <protection locked="0"/>
    </xf>
    <xf numFmtId="38" fontId="4" fillId="0" borderId="12" xfId="2" applyFont="1" applyBorder="1" applyAlignment="1" applyProtection="1">
      <alignment horizontal="right" vertical="center" wrapText="1"/>
      <protection locked="0"/>
    </xf>
    <xf numFmtId="180" fontId="4" fillId="0" borderId="8" xfId="0" applyNumberFormat="1" applyFont="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7" xfId="0" applyFont="1" applyBorder="1" applyAlignment="1">
      <alignment horizontal="right" vertical="center" wrapText="1"/>
    </xf>
    <xf numFmtId="0" fontId="4" fillId="0" borderId="8" xfId="0" applyFont="1" applyBorder="1" applyAlignment="1">
      <alignment horizontal="right" vertical="center" wrapText="1"/>
    </xf>
    <xf numFmtId="177" fontId="4" fillId="0" borderId="7" xfId="0" applyNumberFormat="1" applyFont="1" applyBorder="1" applyAlignment="1" applyProtection="1">
      <alignment horizontal="right" vertical="center" wrapText="1"/>
      <protection locked="0"/>
    </xf>
    <xf numFmtId="177" fontId="4" fillId="0" borderId="8" xfId="0" applyNumberFormat="1" applyFont="1" applyBorder="1" applyAlignment="1" applyProtection="1">
      <alignment horizontal="right" vertical="center" wrapText="1"/>
      <protection locked="0"/>
    </xf>
    <xf numFmtId="0" fontId="4" fillId="0" borderId="1" xfId="0" applyFont="1" applyBorder="1" applyAlignment="1" applyProtection="1">
      <alignment horizontal="center" vertical="center" wrapText="1"/>
      <protection locked="0"/>
    </xf>
    <xf numFmtId="181" fontId="3" fillId="0" borderId="12" xfId="0" applyNumberFormat="1" applyFont="1" applyBorder="1" applyAlignment="1">
      <alignment horizontal="left" vertical="center" wrapText="1"/>
    </xf>
    <xf numFmtId="181" fontId="3" fillId="0" borderId="6" xfId="0" applyNumberFormat="1" applyFont="1" applyBorder="1" applyAlignment="1">
      <alignment horizontal="left" vertical="center" wrapText="1"/>
    </xf>
    <xf numFmtId="181" fontId="3" fillId="0" borderId="8" xfId="0" applyNumberFormat="1" applyFont="1" applyBorder="1" applyAlignment="1">
      <alignment horizontal="right" vertical="center" wrapText="1"/>
    </xf>
    <xf numFmtId="0" fontId="3" fillId="0" borderId="1" xfId="0" applyFont="1" applyBorder="1" applyAlignment="1">
      <alignment horizontal="center" vertical="center" wrapText="1"/>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horizontal="center" vertical="center"/>
    </xf>
    <xf numFmtId="38" fontId="6" fillId="0" borderId="9" xfId="0" applyNumberFormat="1" applyFont="1" applyBorder="1" applyAlignment="1">
      <alignment horizontal="right" vertical="center"/>
    </xf>
    <xf numFmtId="0" fontId="6" fillId="0" borderId="10" xfId="0" applyFont="1" applyBorder="1" applyAlignment="1">
      <alignment horizontal="right" vertical="center"/>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180" fontId="4" fillId="0" borderId="7" xfId="0" applyNumberFormat="1" applyFont="1" applyBorder="1" applyAlignment="1" applyProtection="1">
      <alignment horizontal="center" vertical="center" wrapText="1"/>
      <protection locked="0"/>
    </xf>
    <xf numFmtId="0" fontId="4" fillId="0" borderId="6"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49" fontId="4" fillId="0" borderId="11" xfId="0" applyNumberFormat="1" applyFont="1" applyBorder="1" applyAlignment="1" applyProtection="1">
      <alignment horizontal="justify" vertical="center" wrapText="1"/>
      <protection locked="0"/>
    </xf>
    <xf numFmtId="49" fontId="4" fillId="0" borderId="4" xfId="0" applyNumberFormat="1" applyFont="1" applyBorder="1" applyAlignment="1" applyProtection="1">
      <alignment horizontal="justify" vertical="center" wrapText="1"/>
      <protection locked="0"/>
    </xf>
    <xf numFmtId="0" fontId="4" fillId="0" borderId="1" xfId="0" applyFont="1" applyBorder="1" applyAlignment="1">
      <alignment horizontal="center" vertical="center" wrapText="1"/>
    </xf>
    <xf numFmtId="0" fontId="14" fillId="0" borderId="7"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49" fontId="3" fillId="0" borderId="7"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49" fontId="6" fillId="0" borderId="5" xfId="0" applyNumberFormat="1" applyFont="1" applyBorder="1" applyAlignment="1" applyProtection="1">
      <alignment horizontal="center" vertical="center"/>
      <protection locked="0"/>
    </xf>
    <xf numFmtId="49" fontId="6" fillId="0" borderId="12" xfId="0" applyNumberFormat="1"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protection locked="0"/>
    </xf>
    <xf numFmtId="49" fontId="13" fillId="0" borderId="9" xfId="3" applyNumberFormat="1" applyBorder="1" applyAlignment="1" applyProtection="1">
      <alignment horizontal="center" vertical="center"/>
      <protection locked="0"/>
    </xf>
    <xf numFmtId="49" fontId="6" fillId="0" borderId="10" xfId="0" applyNumberFormat="1" applyFont="1" applyBorder="1" applyAlignment="1" applyProtection="1">
      <alignment horizontal="center" vertical="center"/>
      <protection locked="0"/>
    </xf>
    <xf numFmtId="49" fontId="6" fillId="0" borderId="11"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pplyProtection="1">
      <alignment horizontal="left" vertical="center" wrapText="1"/>
      <protection locked="0"/>
    </xf>
    <xf numFmtId="0" fontId="6" fillId="0" borderId="1" xfId="0" applyFont="1" applyBorder="1" applyAlignment="1" applyProtection="1">
      <alignment horizontal="center" vertical="center"/>
      <protection locked="0"/>
    </xf>
    <xf numFmtId="0" fontId="6" fillId="0" borderId="7" xfId="0" applyFont="1" applyBorder="1" applyAlignment="1">
      <alignment horizontal="center" vertical="center" wrapText="1"/>
    </xf>
    <xf numFmtId="49" fontId="6" fillId="0" borderId="5"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182" fontId="4" fillId="0" borderId="7" xfId="0" applyNumberFormat="1" applyFont="1" applyBorder="1" applyAlignment="1">
      <alignment horizontal="right" vertical="center" wrapText="1"/>
    </xf>
    <xf numFmtId="182" fontId="4" fillId="0" borderId="8" xfId="0" applyNumberFormat="1" applyFont="1" applyBorder="1" applyAlignment="1">
      <alignment horizontal="right" vertical="center" wrapText="1"/>
    </xf>
    <xf numFmtId="182" fontId="4" fillId="0" borderId="2" xfId="0" applyNumberFormat="1" applyFont="1" applyBorder="1" applyAlignment="1">
      <alignment horizontal="righ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6" fillId="0" borderId="0" xfId="0" applyFont="1" applyAlignment="1">
      <alignment horizontal="center" vertical="center" wrapText="1"/>
    </xf>
    <xf numFmtId="49" fontId="4" fillId="0" borderId="7" xfId="0" applyNumberFormat="1" applyFont="1" applyBorder="1" applyAlignment="1" applyProtection="1">
      <alignment horizontal="center" vertical="center" wrapText="1"/>
      <protection locked="0"/>
    </xf>
    <xf numFmtId="182" fontId="4" fillId="0" borderId="7" xfId="0" applyNumberFormat="1" applyFont="1" applyBorder="1" applyAlignment="1" applyProtection="1">
      <alignment horizontal="center" vertical="center" wrapText="1"/>
      <protection locked="0"/>
    </xf>
    <xf numFmtId="182" fontId="4" fillId="0" borderId="8" xfId="0" applyNumberFormat="1" applyFont="1" applyBorder="1" applyAlignment="1" applyProtection="1">
      <alignment horizontal="center" vertical="center" wrapText="1"/>
      <protection locked="0"/>
    </xf>
    <xf numFmtId="182" fontId="4" fillId="0" borderId="2" xfId="0" applyNumberFormat="1" applyFont="1" applyBorder="1" applyAlignment="1" applyProtection="1">
      <alignment horizontal="center" vertical="center" wrapText="1"/>
      <protection locked="0"/>
    </xf>
    <xf numFmtId="182" fontId="4" fillId="0" borderId="7" xfId="0" applyNumberFormat="1" applyFont="1" applyBorder="1" applyAlignment="1">
      <alignment horizontal="center" vertical="center" wrapText="1"/>
    </xf>
    <xf numFmtId="182" fontId="4" fillId="0" borderId="8" xfId="0" applyNumberFormat="1" applyFont="1" applyBorder="1" applyAlignment="1">
      <alignment horizontal="center" vertical="center" wrapText="1"/>
    </xf>
    <xf numFmtId="182" fontId="4" fillId="0" borderId="2" xfId="0" applyNumberFormat="1" applyFont="1" applyBorder="1" applyAlignment="1">
      <alignment horizontal="center" vertical="center" wrapText="1"/>
    </xf>
    <xf numFmtId="0" fontId="6" fillId="0" borderId="5" xfId="0" applyFont="1" applyBorder="1" applyAlignment="1">
      <alignment horizontal="left" vertical="center" wrapText="1"/>
    </xf>
    <xf numFmtId="0" fontId="6" fillId="0" borderId="12" xfId="0" applyFont="1" applyBorder="1" applyAlignment="1">
      <alignment horizontal="left" vertical="center" wrapText="1"/>
    </xf>
    <xf numFmtId="0" fontId="6" fillId="0" borderId="6"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180" fontId="4" fillId="0" borderId="7" xfId="0" applyNumberFormat="1" applyFont="1" applyBorder="1" applyAlignment="1">
      <alignment horizontal="center" vertical="center" wrapText="1"/>
    </xf>
    <xf numFmtId="180" fontId="4" fillId="0" borderId="8" xfId="0" applyNumberFormat="1" applyFont="1" applyBorder="1" applyAlignment="1">
      <alignment horizontal="center" vertical="center" wrapText="1"/>
    </xf>
    <xf numFmtId="180" fontId="4" fillId="0" borderId="2"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0" xfId="0" applyNumberFormat="1" applyFont="1" applyBorder="1" applyAlignment="1">
      <alignment horizontal="center" vertical="center" wrapText="1"/>
    </xf>
    <xf numFmtId="180" fontId="4" fillId="0" borderId="11" xfId="0" applyNumberFormat="1" applyFont="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177" fontId="4" fillId="0" borderId="9" xfId="0" applyNumberFormat="1" applyFont="1" applyBorder="1" applyAlignment="1">
      <alignment horizontal="right" vertical="center" wrapText="1"/>
    </xf>
    <xf numFmtId="177" fontId="4" fillId="0" borderId="10" xfId="0" applyNumberFormat="1" applyFont="1" applyBorder="1" applyAlignment="1">
      <alignment horizontal="right" vertical="center" wrapText="1"/>
    </xf>
    <xf numFmtId="177" fontId="4" fillId="0" borderId="11" xfId="0" applyNumberFormat="1" applyFont="1" applyBorder="1" applyAlignment="1">
      <alignment horizontal="righ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right" vertical="center" wrapText="1"/>
    </xf>
    <xf numFmtId="49" fontId="4" fillId="0" borderId="12" xfId="0" applyNumberFormat="1" applyFont="1" applyBorder="1" applyAlignment="1" applyProtection="1">
      <alignment horizontal="center" vertical="center" wrapText="1"/>
      <protection locked="0"/>
    </xf>
    <xf numFmtId="49" fontId="4" fillId="0" borderId="6" xfId="0" applyNumberFormat="1" applyFont="1" applyBorder="1" applyAlignment="1" applyProtection="1">
      <alignment horizontal="center" vertical="center" wrapText="1"/>
      <protection locked="0"/>
    </xf>
    <xf numFmtId="0" fontId="4" fillId="0" borderId="9" xfId="0" applyFont="1" applyBorder="1" applyAlignment="1">
      <alignment horizontal="right" vertical="center" wrapText="1"/>
    </xf>
    <xf numFmtId="49" fontId="13" fillId="0" borderId="10" xfId="3" applyNumberFormat="1" applyBorder="1" applyAlignment="1" applyProtection="1">
      <alignment horizontal="center" vertical="center" wrapText="1"/>
      <protection locked="0"/>
    </xf>
    <xf numFmtId="49" fontId="4" fillId="0" borderId="10" xfId="0" applyNumberFormat="1" applyFont="1" applyBorder="1" applyAlignment="1" applyProtection="1">
      <alignment horizontal="center" vertical="center" wrapText="1"/>
      <protection locked="0"/>
    </xf>
    <xf numFmtId="49" fontId="4" fillId="0" borderId="11" xfId="0" applyNumberFormat="1" applyFont="1" applyBorder="1" applyAlignment="1" applyProtection="1">
      <alignment horizontal="center" vertical="center" wrapText="1"/>
      <protection locked="0"/>
    </xf>
    <xf numFmtId="0" fontId="6" fillId="0" borderId="0" xfId="0" applyFont="1">
      <alignment vertical="center"/>
    </xf>
  </cellXfs>
  <cellStyles count="4">
    <cellStyle name="パーセント" xfId="1" builtinId="5"/>
    <cellStyle name="ハイパーリンク" xfId="3" builtinId="8"/>
    <cellStyle name="桁区切り" xfId="2" builtinId="6"/>
    <cellStyle name="標準" xfId="0" builtinId="0"/>
  </cellStyles>
  <dxfs count="103">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1" tint="0.3499862666707357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1" tint="0.34998626667073579"/>
        </patternFill>
      </fill>
    </dxf>
    <dxf>
      <fill>
        <patternFill>
          <bgColor rgb="FFFFCCCC"/>
        </patternFill>
      </fill>
    </dxf>
    <dxf>
      <fill>
        <patternFill>
          <bgColor theme="1" tint="0.34998626667073579"/>
        </patternFill>
      </fill>
    </dxf>
    <dxf>
      <fill>
        <patternFill>
          <bgColor rgb="FFFFCCCC"/>
        </patternFill>
      </fill>
    </dxf>
    <dxf>
      <fill>
        <patternFill>
          <bgColor rgb="FFFFCCCC"/>
        </patternFill>
      </fill>
    </dxf>
    <dxf>
      <fill>
        <patternFill>
          <bgColor rgb="FFFFCCCC"/>
        </patternFill>
      </fill>
    </dxf>
    <dxf>
      <fill>
        <patternFill>
          <bgColor theme="1" tint="0.34998626667073579"/>
        </patternFill>
      </fill>
    </dxf>
    <dxf>
      <fill>
        <patternFill>
          <bgColor theme="1" tint="0.34998626667073579"/>
        </patternFill>
      </fill>
    </dxf>
    <dxf>
      <fill>
        <patternFill>
          <bgColor rgb="FFFFCCCC"/>
        </patternFill>
      </fill>
    </dxf>
    <dxf>
      <fill>
        <patternFill>
          <bgColor theme="1" tint="0.34998626667073579"/>
        </patternFill>
      </fill>
    </dxf>
    <dxf>
      <fill>
        <patternFill>
          <bgColor rgb="FFFFCCCC"/>
        </patternFill>
      </fill>
    </dxf>
    <dxf>
      <fill>
        <patternFill>
          <bgColor theme="1" tint="0.34998626667073579"/>
        </patternFill>
      </fill>
    </dxf>
    <dxf>
      <fill>
        <patternFill>
          <bgColor rgb="FFFFCCCC"/>
        </patternFill>
      </fill>
    </dxf>
    <dxf>
      <fill>
        <patternFill>
          <bgColor rgb="FFFFCCCC"/>
        </patternFill>
      </fill>
    </dxf>
    <dxf>
      <fill>
        <patternFill>
          <bgColor rgb="FFFFCCCC"/>
        </patternFill>
      </fill>
    </dxf>
    <dxf>
      <fill>
        <patternFill>
          <bgColor theme="1" tint="0.34998626667073579"/>
        </patternFill>
      </fill>
    </dxf>
    <dxf>
      <fill>
        <patternFill>
          <bgColor rgb="FFFFCCCC"/>
        </patternFill>
      </fill>
    </dxf>
  </dxfs>
  <tableStyles count="0" defaultTableStyle="TableStyleMedium2" defaultPivotStyle="PivotStyleLight16"/>
  <colors>
    <mruColors>
      <color rgb="FFFFCCCC"/>
      <color rgb="FF0000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819150</xdr:colOff>
      <xdr:row>1</xdr:row>
      <xdr:rowOff>142875</xdr:rowOff>
    </xdr:from>
    <xdr:to>
      <xdr:col>7</xdr:col>
      <xdr:colOff>733425</xdr:colOff>
      <xdr:row>3</xdr:row>
      <xdr:rowOff>38100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067300" y="438150"/>
          <a:ext cx="1724025" cy="247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内外装木質化等</a:t>
          </a:r>
        </a:p>
      </xdr:txBody>
    </xdr:sp>
    <xdr:clientData/>
  </xdr:twoCellAnchor>
  <xdr:twoCellAnchor>
    <xdr:from>
      <xdr:col>1</xdr:col>
      <xdr:colOff>847725</xdr:colOff>
      <xdr:row>0</xdr:row>
      <xdr:rowOff>38100</xdr:rowOff>
    </xdr:from>
    <xdr:to>
      <xdr:col>3</xdr:col>
      <xdr:colOff>342900</xdr:colOff>
      <xdr:row>0</xdr:row>
      <xdr:rowOff>285750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57275" y="38100"/>
          <a:ext cx="1724025" cy="247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内外装木質化等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B3:F28"/>
  <sheetViews>
    <sheetView showGridLines="0" tabSelected="1" workbookViewId="0">
      <selection activeCell="D14" sqref="D14"/>
    </sheetView>
  </sheetViews>
  <sheetFormatPr defaultColWidth="9" defaultRowHeight="13" x14ac:dyDescent="0.55000000000000004"/>
  <cols>
    <col min="1" max="1" width="0.6640625" style="4" customWidth="1"/>
    <col min="2" max="2" width="5.1640625" style="4" customWidth="1"/>
    <col min="3" max="5" width="26.1640625" style="4" customWidth="1"/>
    <col min="6" max="6" width="31.5" style="4" customWidth="1"/>
    <col min="7" max="16384" width="9" style="4"/>
  </cols>
  <sheetData>
    <row r="3" spans="2:4" x14ac:dyDescent="0.55000000000000004">
      <c r="C3" s="17" t="str">
        <f>IF(COUNTIF(B4:B4,"○")=1,"",IF(COUNTIF(B4:B4,"○")&gt;1,"該当する申請１つを選択してください（複数選択されています。）","該当する申請１つを選択してください"))</f>
        <v>該当する申請１つを選択してください</v>
      </c>
    </row>
    <row r="4" spans="2:4" ht="20.25" customHeight="1" x14ac:dyDescent="0.55000000000000004">
      <c r="B4" s="43"/>
      <c r="C4" s="232" t="s">
        <v>62</v>
      </c>
    </row>
    <row r="5" spans="2:4" ht="20.25" customHeight="1" x14ac:dyDescent="0.55000000000000004">
      <c r="C5" s="232" t="s">
        <v>212</v>
      </c>
    </row>
    <row r="6" spans="2:4" ht="20.25" customHeight="1" x14ac:dyDescent="0.55000000000000004"/>
    <row r="7" spans="2:4" ht="20.25" customHeight="1" x14ac:dyDescent="0.55000000000000004">
      <c r="C7" s="17" t="str">
        <f>IF(COUNTIF(B8:B13,"○")=1,"",IF(COUNTIF(B8:B13,"○")&gt;1,"該当する申請１つを選択してください（複数選択されています。）","該当する申請１つを選択してください"))</f>
        <v>該当する申請１つを選択してください</v>
      </c>
    </row>
    <row r="8" spans="2:4" ht="20.25" customHeight="1" x14ac:dyDescent="0.55000000000000004">
      <c r="B8" s="43"/>
      <c r="C8" s="4" t="s">
        <v>52</v>
      </c>
      <c r="D8" s="35" t="str">
        <f>IF(B8="","","②実施計画（報告）書入力後、③計画承認申請書に入力")</f>
        <v/>
      </c>
    </row>
    <row r="9" spans="2:4" ht="20.25" customHeight="1" x14ac:dyDescent="0.55000000000000004">
      <c r="B9" s="43"/>
      <c r="C9" s="4" t="s">
        <v>53</v>
      </c>
      <c r="D9" s="35" t="str">
        <f>IF(B9="","","②実施計画（報告）書入力後、④変更計画承認申請書に入力")</f>
        <v/>
      </c>
    </row>
    <row r="10" spans="2:4" ht="20.25" customHeight="1" x14ac:dyDescent="0.55000000000000004">
      <c r="B10" s="43"/>
      <c r="C10" s="4" t="s">
        <v>54</v>
      </c>
      <c r="D10" s="35" t="str">
        <f>IF(B10="","","②実施計画（報告）書入力後、⑤交付申請書に入力")</f>
        <v/>
      </c>
    </row>
    <row r="11" spans="2:4" ht="20.25" customHeight="1" x14ac:dyDescent="0.55000000000000004">
      <c r="B11" s="43"/>
      <c r="C11" s="4" t="s">
        <v>55</v>
      </c>
      <c r="D11" s="35" t="str">
        <f>IF(B11="","","②実施計画（報告）書入力後、⑥変更承認申請書（廃止の場合は⑦廃止承認申請書）に入力")</f>
        <v/>
      </c>
    </row>
    <row r="12" spans="2:4" ht="20.25" customHeight="1" x14ac:dyDescent="0.55000000000000004">
      <c r="B12" s="43"/>
      <c r="C12" s="4" t="s">
        <v>56</v>
      </c>
      <c r="D12" s="35" t="str">
        <f>IF(B12="","","②実施計画（報告）書入力後、⑧実績報告書に入力")</f>
        <v/>
      </c>
    </row>
    <row r="13" spans="2:4" ht="20.25" customHeight="1" x14ac:dyDescent="0.55000000000000004">
      <c r="B13" s="43"/>
      <c r="C13" s="4" t="s">
        <v>138</v>
      </c>
      <c r="D13" s="35" t="str">
        <f>IF(B13="","","②実施計画（報告）書入力後、⑨進捗状況報告書に入力")</f>
        <v/>
      </c>
    </row>
    <row r="14" spans="2:4" ht="20.25" customHeight="1" x14ac:dyDescent="0.55000000000000004">
      <c r="C14" s="4" t="str">
        <f>IF(COUNTIF(C8:C12,"○")=1,"","")</f>
        <v/>
      </c>
    </row>
    <row r="15" spans="2:4" ht="20.25" customHeight="1" x14ac:dyDescent="0.55000000000000004">
      <c r="C15" s="51" t="s">
        <v>145</v>
      </c>
    </row>
    <row r="16" spans="2:4" ht="20.25" customHeight="1" x14ac:dyDescent="0.55000000000000004">
      <c r="B16" s="43"/>
      <c r="C16" s="4" t="s">
        <v>146</v>
      </c>
    </row>
    <row r="17" spans="3:6" ht="20.25" customHeight="1" x14ac:dyDescent="0.55000000000000004"/>
    <row r="18" spans="3:6" ht="25.5" customHeight="1" x14ac:dyDescent="0.55000000000000004">
      <c r="C18" s="23" t="s">
        <v>59</v>
      </c>
      <c r="D18" s="22" t="s">
        <v>144</v>
      </c>
      <c r="E18" s="22" t="s">
        <v>124</v>
      </c>
    </row>
    <row r="19" spans="3:6" ht="40.5" customHeight="1" x14ac:dyDescent="0.55000000000000004">
      <c r="C19" s="24" t="s">
        <v>61</v>
      </c>
      <c r="D19" s="71"/>
      <c r="E19" s="44">
        <v>0</v>
      </c>
      <c r="F19" s="41">
        <f>D19+E19</f>
        <v>0</v>
      </c>
    </row>
    <row r="20" spans="3:6" ht="40.5" customHeight="1" x14ac:dyDescent="0.55000000000000004">
      <c r="C20" s="24" t="s">
        <v>57</v>
      </c>
      <c r="D20" s="71"/>
      <c r="E20" s="44">
        <v>0</v>
      </c>
      <c r="F20" s="41">
        <f t="shared" ref="F20:F21" si="0">D20+E20</f>
        <v>0</v>
      </c>
    </row>
    <row r="21" spans="3:6" ht="45" customHeight="1" x14ac:dyDescent="0.55000000000000004">
      <c r="C21" s="23" t="s">
        <v>60</v>
      </c>
      <c r="D21" s="72">
        <f>IF(AND(OR(B8="○",B9="○"),B16="○"),1000000,IF(OR(B8="○",B9="○"),666666,IF(OR(B10="○",B11="○"),D19,IF(OR(B12="○",B13="○"),D20,0))))</f>
        <v>0</v>
      </c>
      <c r="E21" s="27">
        <f>IF(AND(OR(B8="○",B9="○"),B16="○"),100000,IF(OR(B8="○",B9="○"),66666,IF(OR(B10="○",B11="○"),E19,IF(B12="○",E20,0))))</f>
        <v>0</v>
      </c>
      <c r="F21" s="41">
        <f t="shared" si="0"/>
        <v>0</v>
      </c>
    </row>
    <row r="23" spans="3:6" ht="21" customHeight="1" x14ac:dyDescent="0.55000000000000004">
      <c r="C23" s="23" t="s">
        <v>99</v>
      </c>
      <c r="D23" s="73"/>
      <c r="E23" s="4" t="str">
        <f>IF(AND(OR(B11="○",B12="○",B13="○"),D23=""),"未入力","")</f>
        <v/>
      </c>
      <c r="F23" s="4" t="s">
        <v>117</v>
      </c>
    </row>
    <row r="24" spans="3:6" ht="21" customHeight="1" x14ac:dyDescent="0.55000000000000004">
      <c r="C24" s="23" t="s">
        <v>100</v>
      </c>
      <c r="D24" s="73"/>
      <c r="E24" s="4" t="str">
        <f>IF(AND(OR(B11="○",B12="○",B13="○"),D24=""),"未入力","")</f>
        <v/>
      </c>
      <c r="F24" s="4" t="s">
        <v>101</v>
      </c>
    </row>
    <row r="25" spans="3:6" ht="21" customHeight="1" x14ac:dyDescent="0.55000000000000004">
      <c r="C25" s="23" t="s">
        <v>125</v>
      </c>
      <c r="D25" s="73"/>
      <c r="E25" s="39" t="s">
        <v>127</v>
      </c>
      <c r="F25" s="4" t="s">
        <v>117</v>
      </c>
    </row>
    <row r="26" spans="3:6" ht="21" customHeight="1" x14ac:dyDescent="0.55000000000000004">
      <c r="C26" s="23" t="s">
        <v>126</v>
      </c>
      <c r="D26" s="73"/>
      <c r="E26" s="39" t="s">
        <v>127</v>
      </c>
      <c r="F26" s="4" t="s">
        <v>101</v>
      </c>
    </row>
    <row r="27" spans="3:6" ht="21" customHeight="1" x14ac:dyDescent="0.55000000000000004">
      <c r="D27" s="38"/>
    </row>
    <row r="28" spans="3:6" ht="38.25" customHeight="1" x14ac:dyDescent="0.55000000000000004">
      <c r="C28" s="23" t="s">
        <v>123</v>
      </c>
      <c r="D28" s="71"/>
      <c r="E28" s="17" t="str">
        <f>IF(AND(OR(B12="○",B13="○"),D28=""),"未入力","")</f>
        <v/>
      </c>
      <c r="F28" s="4" t="s">
        <v>142</v>
      </c>
    </row>
  </sheetData>
  <phoneticPr fontId="2"/>
  <conditionalFormatting sqref="D19">
    <cfRule type="expression" dxfId="102" priority="19" stopIfTrue="1">
      <formula>AND($D$19="",OR($B$9="○",$B$10="○",$B$11="○",$B$12="○",$B$13="○"))</formula>
    </cfRule>
    <cfRule type="expression" dxfId="101" priority="21">
      <formula>$B$8="○"</formula>
    </cfRule>
  </conditionalFormatting>
  <conditionalFormatting sqref="D20">
    <cfRule type="expression" dxfId="100" priority="9">
      <formula>AND(OR($B$11="○",$B$12="○",$B$13="○"),$D$20="")</formula>
    </cfRule>
  </conditionalFormatting>
  <conditionalFormatting sqref="D23">
    <cfRule type="expression" dxfId="99" priority="7">
      <formula>AND(OR($B$11="○",$B$12="○",$B$13="○"),$D$23="")</formula>
    </cfRule>
  </conditionalFormatting>
  <conditionalFormatting sqref="D24">
    <cfRule type="expression" dxfId="98" priority="1">
      <formula>AND(OR($B$11="○",$B$12="○",$B$13="○"),$D$24="")</formula>
    </cfRule>
  </conditionalFormatting>
  <conditionalFormatting sqref="D28">
    <cfRule type="expression" dxfId="97" priority="4">
      <formula>OR($B$8="○",$B$9="○",$B$10="○",$B$11="○")</formula>
    </cfRule>
    <cfRule type="expression" dxfId="96" priority="5">
      <formula>AND(OR($B$12="○",$B$13="○"),$D$28="")</formula>
    </cfRule>
  </conditionalFormatting>
  <conditionalFormatting sqref="D20:E20">
    <cfRule type="expression" dxfId="95" priority="10">
      <formula>OR($B$8="○",$B$9="○",$B$10="○")</formula>
    </cfRule>
  </conditionalFormatting>
  <conditionalFormatting sqref="E19">
    <cfRule type="expression" dxfId="94" priority="12">
      <formula>AND(#REF!="○",$E$19="",OR($B$9="○",$B$10="○",$B$11="○",$B$12="○"))</formula>
    </cfRule>
    <cfRule type="expression" dxfId="93" priority="18">
      <formula>$B$8="○"</formula>
    </cfRule>
  </conditionalFormatting>
  <conditionalFormatting sqref="E19:E21">
    <cfRule type="expression" dxfId="92" priority="20">
      <formula>#REF!&lt;&gt;"○"</formula>
    </cfRule>
  </conditionalFormatting>
  <conditionalFormatting sqref="E20">
    <cfRule type="expression" dxfId="91" priority="8">
      <formula>AND(OR($B$11="○",$B$12="○"),$E$20="",#REF!="○")</formula>
    </cfRule>
  </conditionalFormatting>
  <dataValidations count="1">
    <dataValidation type="list" allowBlank="1" showInputMessage="1" showErrorMessage="1" sqref="B8:B13 B16 B4" xr:uid="{00000000-0002-0000-0000-000000000000}">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pageSetUpPr fitToPage="1"/>
  </sheetPr>
  <dimension ref="A1:M116"/>
  <sheetViews>
    <sheetView showGridLines="0" view="pageBreakPreview" zoomScaleNormal="100" zoomScaleSheetLayoutView="100" workbookViewId="0">
      <selection activeCell="A4" sqref="A4"/>
    </sheetView>
  </sheetViews>
  <sheetFormatPr defaultColWidth="9" defaultRowHeight="13" x14ac:dyDescent="0.55000000000000004"/>
  <cols>
    <col min="1" max="1" width="2.6640625" style="4" customWidth="1"/>
    <col min="2" max="2" width="17.1640625" style="4" customWidth="1"/>
    <col min="3" max="8" width="11.6640625" style="4" customWidth="1"/>
    <col min="9" max="9" width="9.6640625" style="4" customWidth="1"/>
    <col min="10" max="10" width="6.6640625" style="4" customWidth="1"/>
    <col min="11" max="11" width="12.6640625" style="4" bestFit="1" customWidth="1"/>
    <col min="12" max="16384" width="9" style="4"/>
  </cols>
  <sheetData>
    <row r="1" spans="1:13" ht="23.25" customHeight="1" x14ac:dyDescent="0.55000000000000004">
      <c r="A1" s="2" t="s">
        <v>208</v>
      </c>
      <c r="B1" s="3"/>
      <c r="C1" s="3"/>
      <c r="D1" s="3"/>
      <c r="E1" s="3"/>
      <c r="F1" s="3"/>
      <c r="G1" s="3"/>
      <c r="H1" s="3"/>
      <c r="J1" s="4" t="e">
        <f>IF('①最初に黄色セル選択、赤色セルに入力　関連情報入力シート'!#REF!="○","間接補助申請","")</f>
        <v>#REF!</v>
      </c>
      <c r="L1" s="4" t="e">
        <f>'①最初に黄色セル選択、赤色セルに入力　関連情報入力シート'!#REF!</f>
        <v>#REF!</v>
      </c>
      <c r="M1" s="4" t="s">
        <v>143</v>
      </c>
    </row>
    <row r="2" spans="1:13" x14ac:dyDescent="0.55000000000000004">
      <c r="A2" s="5"/>
      <c r="L2" s="4">
        <f>'①最初に黄色セル選択、赤色セルに入力　関連情報入力シート'!B4</f>
        <v>0</v>
      </c>
      <c r="M2" s="4" t="s">
        <v>62</v>
      </c>
    </row>
    <row r="3" spans="1:13" ht="14" x14ac:dyDescent="0.55000000000000004">
      <c r="A3" s="55" t="s">
        <v>213</v>
      </c>
      <c r="B3" s="6"/>
      <c r="C3" s="6"/>
      <c r="D3" s="6"/>
      <c r="E3" s="6"/>
      <c r="F3" s="6"/>
      <c r="G3" s="6"/>
      <c r="H3" s="6"/>
      <c r="L3" s="4" t="e">
        <f>'①最初に黄色セル選択、赤色セルに入力　関連情報入力シート'!#REF!</f>
        <v>#REF!</v>
      </c>
      <c r="M3" s="4" t="s">
        <v>39</v>
      </c>
    </row>
    <row r="4" spans="1:13" x14ac:dyDescent="0.55000000000000004">
      <c r="A4" s="5"/>
    </row>
    <row r="5" spans="1:13" x14ac:dyDescent="0.55000000000000004">
      <c r="A5" s="8" t="s">
        <v>0</v>
      </c>
    </row>
    <row r="6" spans="1:13" ht="36.75" customHeight="1" x14ac:dyDescent="0.55000000000000004">
      <c r="A6" s="143"/>
      <c r="B6" s="144"/>
      <c r="C6" s="144"/>
      <c r="D6" s="144"/>
      <c r="E6" s="144"/>
      <c r="F6" s="144"/>
      <c r="G6" s="144"/>
      <c r="H6" s="145"/>
      <c r="I6" s="17" t="str">
        <f>IF(A6="","未入力","")</f>
        <v>未入力</v>
      </c>
      <c r="J6" s="17"/>
      <c r="K6" s="4" t="s">
        <v>147</v>
      </c>
    </row>
    <row r="7" spans="1:13" x14ac:dyDescent="0.55000000000000004">
      <c r="A7" s="7"/>
      <c r="B7" s="7"/>
      <c r="C7" s="7"/>
      <c r="D7" s="7"/>
      <c r="E7" s="7"/>
      <c r="F7" s="7"/>
      <c r="G7" s="7"/>
      <c r="H7" s="7"/>
    </row>
    <row r="8" spans="1:13" x14ac:dyDescent="0.55000000000000004">
      <c r="A8" s="8" t="s">
        <v>1</v>
      </c>
    </row>
    <row r="9" spans="1:13" ht="18.75" customHeight="1" x14ac:dyDescent="0.55000000000000004">
      <c r="A9" s="105" t="s">
        <v>2</v>
      </c>
      <c r="B9" s="105"/>
      <c r="C9" s="148"/>
      <c r="D9" s="148"/>
      <c r="E9" s="148"/>
      <c r="F9" s="148"/>
      <c r="G9" s="148"/>
      <c r="H9" s="148"/>
      <c r="I9" s="17" t="str">
        <f>IF(C9="","未入力","")</f>
        <v>未入力</v>
      </c>
      <c r="J9" s="17"/>
    </row>
    <row r="10" spans="1:13" ht="18.75" customHeight="1" x14ac:dyDescent="0.55000000000000004">
      <c r="A10" s="105" t="s">
        <v>3</v>
      </c>
      <c r="B10" s="105"/>
      <c r="C10" s="116"/>
      <c r="D10" s="117"/>
      <c r="E10" s="117"/>
      <c r="F10" s="117"/>
      <c r="G10" s="117"/>
      <c r="H10" s="118"/>
      <c r="I10" s="17" t="str">
        <f t="shared" ref="I10:I11" si="0">IF(C10="","未入力","")</f>
        <v>未入力</v>
      </c>
      <c r="J10" s="17"/>
      <c r="K10" s="4" t="s">
        <v>18</v>
      </c>
    </row>
    <row r="11" spans="1:13" ht="18.75" customHeight="1" x14ac:dyDescent="0.55000000000000004">
      <c r="A11" s="105" t="s">
        <v>4</v>
      </c>
      <c r="B11" s="105"/>
      <c r="C11" s="116"/>
      <c r="D11" s="117"/>
      <c r="E11" s="117"/>
      <c r="F11" s="117"/>
      <c r="G11" s="117"/>
      <c r="H11" s="118"/>
      <c r="I11" s="17" t="str">
        <f t="shared" si="0"/>
        <v>未入力</v>
      </c>
      <c r="J11" s="17"/>
    </row>
    <row r="12" spans="1:13" ht="27.75" customHeight="1" x14ac:dyDescent="0.55000000000000004">
      <c r="A12" s="105" t="s">
        <v>5</v>
      </c>
      <c r="B12" s="109"/>
      <c r="C12" s="49" t="s">
        <v>16</v>
      </c>
      <c r="D12" s="56"/>
      <c r="E12" s="50" t="s">
        <v>17</v>
      </c>
      <c r="F12" s="56"/>
      <c r="G12" s="50" t="s">
        <v>19</v>
      </c>
      <c r="H12" s="57"/>
      <c r="I12" s="17" t="str">
        <f>IF(OR(D12="",F12="",H12=""),"未入力","")</f>
        <v>未入力</v>
      </c>
      <c r="J12" s="17"/>
      <c r="K12" s="4" t="s">
        <v>23</v>
      </c>
    </row>
    <row r="13" spans="1:13" ht="27.75" customHeight="1" x14ac:dyDescent="0.55000000000000004">
      <c r="A13" s="105" t="s">
        <v>149</v>
      </c>
      <c r="B13" s="109"/>
      <c r="C13" s="129" t="s">
        <v>148</v>
      </c>
      <c r="D13" s="130"/>
      <c r="E13" s="130"/>
      <c r="F13" s="59"/>
      <c r="G13" s="11" t="s">
        <v>19</v>
      </c>
      <c r="H13" s="45"/>
      <c r="I13" s="17" t="str">
        <f>IF(OR(F13="",H13=""),"未入力","")</f>
        <v>未入力</v>
      </c>
      <c r="J13" s="17"/>
      <c r="K13" s="4" t="s">
        <v>150</v>
      </c>
    </row>
    <row r="14" spans="1:13" ht="26.25" customHeight="1" x14ac:dyDescent="0.55000000000000004">
      <c r="A14" s="105" t="s">
        <v>151</v>
      </c>
      <c r="B14" s="109"/>
      <c r="C14" s="131"/>
      <c r="D14" s="132"/>
      <c r="E14" s="132"/>
      <c r="F14" s="132"/>
      <c r="G14" s="132"/>
      <c r="H14" s="58"/>
      <c r="I14" s="17" t="str">
        <f>IF(OR(C14="",),"未入力","")</f>
        <v>未入力</v>
      </c>
      <c r="J14" s="17"/>
      <c r="K14" s="4" t="s">
        <v>161</v>
      </c>
    </row>
    <row r="15" spans="1:13" ht="26.25" customHeight="1" x14ac:dyDescent="0.55000000000000004">
      <c r="A15" s="105" t="s">
        <v>152</v>
      </c>
      <c r="B15" s="109"/>
      <c r="C15" s="131"/>
      <c r="D15" s="132"/>
      <c r="E15" s="132"/>
      <c r="F15" s="132"/>
      <c r="G15" s="132"/>
      <c r="H15" s="58" t="str">
        <f>IF(OR(C14="",C15=""),"",C15/C14)</f>
        <v/>
      </c>
      <c r="I15" s="17" t="str">
        <f>IF(OR(C15=""),"未入力",IF(H15&gt;1,"県産材使用量が木材使用量を超えています",""))</f>
        <v>未入力</v>
      </c>
      <c r="J15" s="17"/>
      <c r="K15" s="4" t="s">
        <v>162</v>
      </c>
    </row>
    <row r="16" spans="1:13" ht="22.5" customHeight="1" x14ac:dyDescent="0.55000000000000004">
      <c r="A16" s="106" t="s">
        <v>153</v>
      </c>
      <c r="B16" s="106"/>
      <c r="C16" s="119"/>
      <c r="D16" s="120"/>
      <c r="E16" s="120"/>
      <c r="F16" s="120"/>
      <c r="G16" s="120"/>
      <c r="H16" s="120"/>
      <c r="I16" s="17"/>
      <c r="J16" s="17"/>
    </row>
    <row r="17" spans="1:11" ht="38.25" customHeight="1" x14ac:dyDescent="0.55000000000000004">
      <c r="A17" s="62"/>
      <c r="B17" s="12"/>
      <c r="C17" s="48" t="s">
        <v>155</v>
      </c>
      <c r="D17" s="133" t="s">
        <v>156</v>
      </c>
      <c r="E17" s="133"/>
      <c r="F17" s="133"/>
      <c r="G17" s="133"/>
      <c r="H17" s="64" t="s">
        <v>158</v>
      </c>
      <c r="I17" s="17"/>
      <c r="J17" s="17"/>
    </row>
    <row r="18" spans="1:11" ht="18.75" customHeight="1" x14ac:dyDescent="0.55000000000000004">
      <c r="A18" s="62"/>
      <c r="B18" s="13"/>
      <c r="C18" s="48"/>
      <c r="D18" s="126"/>
      <c r="E18" s="127"/>
      <c r="F18" s="127"/>
      <c r="G18" s="128"/>
      <c r="H18" s="66"/>
      <c r="I18" s="17"/>
      <c r="J18" s="17"/>
    </row>
    <row r="19" spans="1:11" ht="18.75" customHeight="1" x14ac:dyDescent="0.55000000000000004">
      <c r="A19" s="62"/>
      <c r="B19" s="13"/>
      <c r="C19" s="64"/>
      <c r="D19" s="126"/>
      <c r="E19" s="127"/>
      <c r="F19" s="127"/>
      <c r="G19" s="128"/>
      <c r="H19" s="66"/>
      <c r="I19" s="17" t="str">
        <f>IF(AND(H19&lt;&gt;0,OR(C19="",D19="")),"未入力","")</f>
        <v/>
      </c>
      <c r="J19" s="17"/>
      <c r="K19" s="4" t="s">
        <v>163</v>
      </c>
    </row>
    <row r="20" spans="1:11" ht="18.75" customHeight="1" x14ac:dyDescent="0.55000000000000004">
      <c r="A20" s="62"/>
      <c r="B20" s="68"/>
      <c r="C20" s="64"/>
      <c r="D20" s="126"/>
      <c r="E20" s="127"/>
      <c r="F20" s="127"/>
      <c r="G20" s="128"/>
      <c r="H20" s="66"/>
      <c r="I20" s="17" t="str">
        <f t="shared" ref="I20:I26" si="1">IF(AND(H20&lt;&gt;0,OR(C20="",D20="")),"未入力","")</f>
        <v/>
      </c>
      <c r="J20" s="17"/>
      <c r="K20" s="4" t="s">
        <v>163</v>
      </c>
    </row>
    <row r="21" spans="1:11" ht="18.75" customHeight="1" x14ac:dyDescent="0.55000000000000004">
      <c r="A21" s="62"/>
      <c r="B21" s="65"/>
      <c r="C21" s="64"/>
      <c r="D21" s="126"/>
      <c r="E21" s="127"/>
      <c r="F21" s="127"/>
      <c r="G21" s="128"/>
      <c r="H21" s="66"/>
      <c r="I21" s="17" t="str">
        <f t="shared" si="1"/>
        <v/>
      </c>
      <c r="J21" s="17"/>
      <c r="K21" s="4" t="s">
        <v>163</v>
      </c>
    </row>
    <row r="22" spans="1:11" ht="18.75" customHeight="1" x14ac:dyDescent="0.55000000000000004">
      <c r="A22" s="62"/>
      <c r="B22" s="65" t="s">
        <v>154</v>
      </c>
      <c r="C22" s="64"/>
      <c r="D22" s="126"/>
      <c r="E22" s="127"/>
      <c r="F22" s="127"/>
      <c r="G22" s="128"/>
      <c r="H22" s="66"/>
      <c r="I22" s="17" t="str">
        <f t="shared" si="1"/>
        <v/>
      </c>
      <c r="J22" s="17"/>
      <c r="K22" s="4" t="s">
        <v>163</v>
      </c>
    </row>
    <row r="23" spans="1:11" ht="18.75" customHeight="1" x14ac:dyDescent="0.55000000000000004">
      <c r="A23" s="62"/>
      <c r="B23" s="68"/>
      <c r="C23" s="64"/>
      <c r="D23" s="126"/>
      <c r="E23" s="127"/>
      <c r="F23" s="127"/>
      <c r="G23" s="128"/>
      <c r="H23" s="66"/>
      <c r="I23" s="17" t="str">
        <f t="shared" si="1"/>
        <v/>
      </c>
      <c r="J23" s="17"/>
      <c r="K23" s="4" t="s">
        <v>163</v>
      </c>
    </row>
    <row r="24" spans="1:11" ht="18.75" customHeight="1" x14ac:dyDescent="0.55000000000000004">
      <c r="A24" s="62"/>
      <c r="B24" s="65"/>
      <c r="C24" s="64"/>
      <c r="D24" s="126"/>
      <c r="E24" s="127"/>
      <c r="F24" s="127"/>
      <c r="G24" s="128"/>
      <c r="H24" s="66"/>
      <c r="I24" s="17" t="str">
        <f>IF(AND(H24&lt;&gt;0,OR(C24="",D24="")),"未入力","")</f>
        <v/>
      </c>
      <c r="J24" s="17"/>
      <c r="K24" s="4" t="s">
        <v>163</v>
      </c>
    </row>
    <row r="25" spans="1:11" ht="18.75" customHeight="1" x14ac:dyDescent="0.55000000000000004">
      <c r="A25" s="62"/>
      <c r="B25" s="65"/>
      <c r="C25" s="64"/>
      <c r="D25" s="126"/>
      <c r="E25" s="127"/>
      <c r="F25" s="127"/>
      <c r="G25" s="128"/>
      <c r="H25" s="66"/>
      <c r="I25" s="17" t="str">
        <f t="shared" si="1"/>
        <v/>
      </c>
      <c r="J25" s="17"/>
      <c r="K25" s="4" t="s">
        <v>163</v>
      </c>
    </row>
    <row r="26" spans="1:11" ht="18.75" customHeight="1" x14ac:dyDescent="0.55000000000000004">
      <c r="A26" s="62"/>
      <c r="B26" s="65"/>
      <c r="C26" s="64"/>
      <c r="D26" s="126"/>
      <c r="E26" s="127"/>
      <c r="F26" s="127"/>
      <c r="G26" s="128"/>
      <c r="H26" s="66"/>
      <c r="I26" s="17" t="str">
        <f t="shared" si="1"/>
        <v/>
      </c>
      <c r="J26" s="17"/>
    </row>
    <row r="27" spans="1:11" ht="18.75" customHeight="1" x14ac:dyDescent="0.55000000000000004">
      <c r="A27" s="62"/>
      <c r="B27" s="13"/>
      <c r="C27" s="64"/>
      <c r="D27" s="126"/>
      <c r="E27" s="127"/>
      <c r="F27" s="127"/>
      <c r="G27" s="128"/>
      <c r="H27" s="66"/>
      <c r="I27" s="17" t="str">
        <f>IF(AND(H27&lt;&gt;0,OR(C27="",D27="")),"未入力","")</f>
        <v/>
      </c>
      <c r="J27" s="17"/>
      <c r="K27" s="4" t="s">
        <v>163</v>
      </c>
    </row>
    <row r="28" spans="1:11" ht="18.75" customHeight="1" x14ac:dyDescent="0.55000000000000004">
      <c r="A28" s="62"/>
      <c r="B28" s="13"/>
      <c r="C28" s="64"/>
      <c r="D28" s="126"/>
      <c r="E28" s="127"/>
      <c r="F28" s="127"/>
      <c r="G28" s="128"/>
      <c r="H28" s="66"/>
      <c r="I28" s="17" t="str">
        <f>IF(AND(H28&lt;&gt;0,OR(C28="",D28="")),"未入力","")</f>
        <v/>
      </c>
      <c r="J28" s="17"/>
      <c r="K28" s="4" t="s">
        <v>163</v>
      </c>
    </row>
    <row r="29" spans="1:11" ht="18.75" customHeight="1" x14ac:dyDescent="0.55000000000000004">
      <c r="A29" s="62"/>
      <c r="B29" s="13"/>
      <c r="C29" s="64"/>
      <c r="D29" s="126"/>
      <c r="E29" s="127"/>
      <c r="F29" s="127"/>
      <c r="G29" s="128"/>
      <c r="H29" s="66"/>
      <c r="I29" s="17" t="str">
        <f>IF(AND(H29&lt;&gt;0,OR(C29="",D29="")),"未入力","")</f>
        <v/>
      </c>
      <c r="J29" s="17"/>
      <c r="K29" s="4" t="s">
        <v>163</v>
      </c>
    </row>
    <row r="30" spans="1:11" ht="14.25" customHeight="1" x14ac:dyDescent="0.55000000000000004">
      <c r="A30" s="62"/>
      <c r="B30" s="47"/>
      <c r="C30" s="152" t="s">
        <v>159</v>
      </c>
      <c r="D30" s="153"/>
      <c r="E30" s="153"/>
      <c r="F30" s="153"/>
      <c r="G30" s="153"/>
      <c r="H30" s="154"/>
      <c r="I30" s="17"/>
      <c r="J30" s="17"/>
    </row>
    <row r="31" spans="1:11" ht="40.5" customHeight="1" x14ac:dyDescent="0.55000000000000004">
      <c r="A31" s="62"/>
      <c r="B31" s="151" t="s">
        <v>157</v>
      </c>
      <c r="C31" s="126"/>
      <c r="D31" s="127"/>
      <c r="E31" s="127"/>
      <c r="F31" s="127"/>
      <c r="G31" s="128"/>
      <c r="H31" s="66"/>
      <c r="I31" s="17" t="str">
        <f>IF(AND(H31&lt;&gt;0,C31=""),"未入力","")</f>
        <v/>
      </c>
      <c r="J31" s="17"/>
      <c r="K31" s="4" t="s">
        <v>164</v>
      </c>
    </row>
    <row r="32" spans="1:11" ht="13.5" customHeight="1" x14ac:dyDescent="0.55000000000000004">
      <c r="A32" s="63"/>
      <c r="B32" s="151"/>
      <c r="C32" s="67" t="s">
        <v>160</v>
      </c>
      <c r="D32" s="60"/>
      <c r="E32" s="60"/>
      <c r="F32" s="60"/>
      <c r="G32" s="60"/>
      <c r="H32" s="61"/>
      <c r="I32" s="17"/>
      <c r="J32" s="17"/>
    </row>
    <row r="33" spans="1:11" ht="24" customHeight="1" x14ac:dyDescent="0.55000000000000004">
      <c r="A33" s="121" t="s">
        <v>165</v>
      </c>
      <c r="B33" s="122"/>
      <c r="C33" s="123"/>
      <c r="D33" s="124"/>
      <c r="E33" s="124"/>
      <c r="F33" s="124"/>
      <c r="G33" s="124"/>
      <c r="H33" s="10" t="s">
        <v>21</v>
      </c>
      <c r="I33" s="17" t="str">
        <f>IF(C33="","未入力","")</f>
        <v>未入力</v>
      </c>
      <c r="J33" s="17"/>
      <c r="K33" s="4" t="s">
        <v>193</v>
      </c>
    </row>
    <row r="34" spans="1:11" ht="25.5" customHeight="1" x14ac:dyDescent="0.55000000000000004">
      <c r="A34" s="106" t="s">
        <v>166</v>
      </c>
      <c r="B34" s="110"/>
      <c r="C34" s="146"/>
      <c r="D34" s="125"/>
      <c r="E34" s="11" t="s">
        <v>22</v>
      </c>
      <c r="F34" s="125"/>
      <c r="G34" s="125"/>
      <c r="H34" s="16"/>
      <c r="I34" s="17" t="str">
        <f>IF(OR(C34="",F34=""),"未入力","")</f>
        <v>未入力</v>
      </c>
      <c r="K34" s="4" t="s">
        <v>190</v>
      </c>
    </row>
    <row r="35" spans="1:11" ht="25.5" customHeight="1" x14ac:dyDescent="0.55000000000000004">
      <c r="A35" s="110" t="s">
        <v>7</v>
      </c>
      <c r="B35" s="147"/>
      <c r="C35" s="149"/>
      <c r="D35" s="149"/>
      <c r="E35" s="149"/>
      <c r="F35" s="149"/>
      <c r="G35" s="150"/>
      <c r="H35" s="150"/>
      <c r="I35" s="17" t="e">
        <f>IF(AND(C35="",J1="間接補助申請"),"未入力","")</f>
        <v>#REF!</v>
      </c>
      <c r="K35" s="4" t="s">
        <v>38</v>
      </c>
    </row>
    <row r="36" spans="1:11" ht="25" x14ac:dyDescent="0.55000000000000004">
      <c r="A36" s="13"/>
      <c r="B36" s="12" t="s">
        <v>8</v>
      </c>
      <c r="C36" s="149"/>
      <c r="D36" s="149"/>
      <c r="E36" s="149"/>
      <c r="F36" s="149"/>
      <c r="G36" s="150"/>
      <c r="H36" s="150"/>
      <c r="I36" s="17" t="e">
        <f>IF(AND(C36="",J1="間接補助申請"),"未入力","")</f>
        <v>#REF!</v>
      </c>
      <c r="K36" s="4" t="s">
        <v>20</v>
      </c>
    </row>
    <row r="37" spans="1:11" ht="26.25" customHeight="1" x14ac:dyDescent="0.55000000000000004">
      <c r="A37" s="110" t="s">
        <v>9</v>
      </c>
      <c r="B37" s="147"/>
      <c r="C37" s="107"/>
      <c r="D37" s="108"/>
      <c r="E37" s="108"/>
      <c r="F37" s="108"/>
      <c r="G37" s="108"/>
      <c r="H37" s="108"/>
      <c r="I37" s="17" t="str">
        <f t="shared" ref="I37:I42" si="2">IF(C37="","未入力","")</f>
        <v>未入力</v>
      </c>
      <c r="K37" s="4" t="s">
        <v>41</v>
      </c>
    </row>
    <row r="38" spans="1:11" ht="26.25" customHeight="1" x14ac:dyDescent="0.55000000000000004">
      <c r="A38" s="104"/>
      <c r="B38" s="9" t="s">
        <v>10</v>
      </c>
      <c r="C38" s="107"/>
      <c r="D38" s="108"/>
      <c r="E38" s="108"/>
      <c r="F38" s="108"/>
      <c r="G38" s="108"/>
      <c r="H38" s="108"/>
      <c r="I38" s="17" t="str">
        <f t="shared" si="2"/>
        <v>未入力</v>
      </c>
      <c r="K38" s="4" t="s">
        <v>42</v>
      </c>
    </row>
    <row r="39" spans="1:11" ht="26.25" customHeight="1" x14ac:dyDescent="0.55000000000000004">
      <c r="A39" s="105"/>
      <c r="B39" s="9" t="s">
        <v>11</v>
      </c>
      <c r="C39" s="107"/>
      <c r="D39" s="108"/>
      <c r="E39" s="108"/>
      <c r="F39" s="108"/>
      <c r="G39" s="108"/>
      <c r="H39" s="108"/>
      <c r="I39" s="17" t="str">
        <f t="shared" si="2"/>
        <v>未入力</v>
      </c>
      <c r="K39" s="4" t="s">
        <v>20</v>
      </c>
    </row>
    <row r="40" spans="1:11" ht="15" customHeight="1" x14ac:dyDescent="0.55000000000000004">
      <c r="A40" s="105"/>
      <c r="B40" s="109" t="s">
        <v>12</v>
      </c>
      <c r="C40" s="225" t="s">
        <v>35</v>
      </c>
      <c r="D40" s="226"/>
      <c r="E40" s="226"/>
      <c r="F40" s="226"/>
      <c r="G40" s="226"/>
      <c r="H40" s="227"/>
      <c r="I40" s="17" t="str">
        <f>IF(D40="","未入力","")</f>
        <v>未入力</v>
      </c>
      <c r="K40" s="4" t="s">
        <v>43</v>
      </c>
    </row>
    <row r="41" spans="1:11" ht="15" customHeight="1" x14ac:dyDescent="0.55000000000000004">
      <c r="A41" s="106"/>
      <c r="B41" s="110"/>
      <c r="C41" s="228" t="s">
        <v>13</v>
      </c>
      <c r="D41" s="229"/>
      <c r="E41" s="230"/>
      <c r="F41" s="230"/>
      <c r="G41" s="230"/>
      <c r="H41" s="231"/>
      <c r="I41" s="17" t="str">
        <f>IF(D41="","未入力","")</f>
        <v>未入力</v>
      </c>
      <c r="K41" s="4" t="s">
        <v>44</v>
      </c>
    </row>
    <row r="42" spans="1:11" ht="26.25" customHeight="1" x14ac:dyDescent="0.55000000000000004">
      <c r="A42" s="110" t="s">
        <v>14</v>
      </c>
      <c r="B42" s="147"/>
      <c r="C42" s="107"/>
      <c r="D42" s="108"/>
      <c r="E42" s="108"/>
      <c r="F42" s="108"/>
      <c r="G42" s="108"/>
      <c r="H42" s="108"/>
      <c r="I42" s="17" t="str">
        <f t="shared" si="2"/>
        <v>未入力</v>
      </c>
      <c r="K42" s="4" t="s">
        <v>41</v>
      </c>
    </row>
    <row r="43" spans="1:11" ht="26.25" customHeight="1" x14ac:dyDescent="0.55000000000000004">
      <c r="A43" s="104"/>
      <c r="B43" s="9" t="s">
        <v>10</v>
      </c>
      <c r="C43" s="107"/>
      <c r="D43" s="108"/>
      <c r="E43" s="108"/>
      <c r="F43" s="108"/>
      <c r="G43" s="108"/>
      <c r="H43" s="108"/>
      <c r="I43" s="17" t="str">
        <f t="shared" ref="I43:I44" si="3">IF(C43="","未入力","")</f>
        <v>未入力</v>
      </c>
      <c r="K43" s="4" t="s">
        <v>42</v>
      </c>
    </row>
    <row r="44" spans="1:11" ht="26.25" customHeight="1" x14ac:dyDescent="0.55000000000000004">
      <c r="A44" s="105"/>
      <c r="B44" s="9" t="s">
        <v>11</v>
      </c>
      <c r="C44" s="107"/>
      <c r="D44" s="108"/>
      <c r="E44" s="108"/>
      <c r="F44" s="108"/>
      <c r="G44" s="108"/>
      <c r="H44" s="108"/>
      <c r="I44" s="17" t="str">
        <f t="shared" si="3"/>
        <v>未入力</v>
      </c>
      <c r="K44" s="4" t="s">
        <v>20</v>
      </c>
    </row>
    <row r="45" spans="1:11" ht="15" customHeight="1" x14ac:dyDescent="0.55000000000000004">
      <c r="A45" s="105"/>
      <c r="B45" s="109" t="s">
        <v>12</v>
      </c>
      <c r="C45" s="225" t="s">
        <v>35</v>
      </c>
      <c r="D45" s="226"/>
      <c r="E45" s="226"/>
      <c r="F45" s="226"/>
      <c r="G45" s="226"/>
      <c r="H45" s="227"/>
      <c r="I45" s="17" t="str">
        <f>IF(D45="","未入力","")</f>
        <v>未入力</v>
      </c>
      <c r="K45" s="4" t="s">
        <v>43</v>
      </c>
    </row>
    <row r="46" spans="1:11" ht="15" customHeight="1" x14ac:dyDescent="0.55000000000000004">
      <c r="A46" s="106"/>
      <c r="B46" s="110"/>
      <c r="C46" s="228" t="s">
        <v>13</v>
      </c>
      <c r="D46" s="229"/>
      <c r="E46" s="230"/>
      <c r="F46" s="230"/>
      <c r="G46" s="230"/>
      <c r="H46" s="231"/>
      <c r="I46" s="17" t="str">
        <f>IF(D46="","未入力","")</f>
        <v>未入力</v>
      </c>
      <c r="K46" s="4" t="s">
        <v>44</v>
      </c>
    </row>
    <row r="47" spans="1:11" ht="25.5" customHeight="1" x14ac:dyDescent="0.55000000000000004">
      <c r="A47" s="105" t="s">
        <v>15</v>
      </c>
      <c r="B47" s="105"/>
      <c r="C47" s="107"/>
      <c r="D47" s="108"/>
      <c r="E47" s="108"/>
      <c r="F47" s="108"/>
      <c r="G47" s="108"/>
      <c r="H47" s="108"/>
      <c r="I47" s="17" t="str">
        <f t="shared" ref="I47" si="4">IF(C47="","未入力","")</f>
        <v>未入力</v>
      </c>
      <c r="K47" s="4" t="s">
        <v>41</v>
      </c>
    </row>
    <row r="48" spans="1:11" ht="26.25" customHeight="1" x14ac:dyDescent="0.55000000000000004">
      <c r="A48" s="104"/>
      <c r="B48" s="9" t="s">
        <v>10</v>
      </c>
      <c r="C48" s="107"/>
      <c r="D48" s="108"/>
      <c r="E48" s="108"/>
      <c r="F48" s="108"/>
      <c r="G48" s="108"/>
      <c r="H48" s="108"/>
      <c r="I48" s="17" t="str">
        <f t="shared" ref="I48:I49" si="5">IF(C48="","未入力","")</f>
        <v>未入力</v>
      </c>
      <c r="K48" s="4" t="s">
        <v>42</v>
      </c>
    </row>
    <row r="49" spans="1:11" ht="26.25" customHeight="1" x14ac:dyDescent="0.55000000000000004">
      <c r="A49" s="105"/>
      <c r="B49" s="9" t="s">
        <v>11</v>
      </c>
      <c r="C49" s="107"/>
      <c r="D49" s="108"/>
      <c r="E49" s="108"/>
      <c r="F49" s="108"/>
      <c r="G49" s="108"/>
      <c r="H49" s="108"/>
      <c r="I49" s="17" t="str">
        <f t="shared" si="5"/>
        <v>未入力</v>
      </c>
      <c r="K49" s="4" t="s">
        <v>20</v>
      </c>
    </row>
    <row r="50" spans="1:11" ht="15" customHeight="1" x14ac:dyDescent="0.55000000000000004">
      <c r="A50" s="105"/>
      <c r="B50" s="109" t="s">
        <v>12</v>
      </c>
      <c r="C50" s="225" t="s">
        <v>35</v>
      </c>
      <c r="D50" s="226"/>
      <c r="E50" s="226"/>
      <c r="F50" s="226"/>
      <c r="G50" s="226"/>
      <c r="H50" s="227"/>
      <c r="I50" s="17" t="str">
        <f>IF(D50="","未入力","")</f>
        <v>未入力</v>
      </c>
      <c r="K50" s="4" t="s">
        <v>43</v>
      </c>
    </row>
    <row r="51" spans="1:11" ht="15" customHeight="1" x14ac:dyDescent="0.55000000000000004">
      <c r="A51" s="106"/>
      <c r="B51" s="110"/>
      <c r="C51" s="228" t="s">
        <v>13</v>
      </c>
      <c r="D51" s="229"/>
      <c r="E51" s="230"/>
      <c r="F51" s="230"/>
      <c r="G51" s="230"/>
      <c r="H51" s="231"/>
      <c r="I51" s="17" t="str">
        <f>IF(D51="","未入力","")</f>
        <v>未入力</v>
      </c>
      <c r="K51" s="4" t="s">
        <v>44</v>
      </c>
    </row>
    <row r="52" spans="1:11" ht="27" customHeight="1" x14ac:dyDescent="0.55000000000000004">
      <c r="A52" s="85" t="s">
        <v>194</v>
      </c>
      <c r="B52" s="85"/>
      <c r="C52" s="85"/>
      <c r="D52" s="85"/>
      <c r="E52" s="85"/>
      <c r="F52" s="85"/>
      <c r="G52" s="85"/>
      <c r="H52" s="85"/>
    </row>
    <row r="53" spans="1:11" x14ac:dyDescent="0.55000000000000004">
      <c r="A53" s="76" t="s">
        <v>195</v>
      </c>
      <c r="B53" s="76"/>
      <c r="C53" s="76"/>
      <c r="D53" s="76"/>
      <c r="E53" s="76"/>
      <c r="F53" s="76"/>
      <c r="G53" s="76"/>
      <c r="H53" s="76"/>
    </row>
    <row r="55" spans="1:11" x14ac:dyDescent="0.55000000000000004">
      <c r="A55" s="87" t="s">
        <v>24</v>
      </c>
      <c r="B55" s="87"/>
      <c r="C55" s="87"/>
      <c r="D55" s="87"/>
      <c r="E55" s="87"/>
      <c r="F55" s="87"/>
      <c r="G55" s="87"/>
      <c r="H55" s="87"/>
    </row>
    <row r="56" spans="1:11" x14ac:dyDescent="0.55000000000000004">
      <c r="A56" s="7" t="s">
        <v>168</v>
      </c>
      <c r="B56" s="7"/>
      <c r="C56" s="7"/>
      <c r="D56" s="7"/>
      <c r="E56" s="7"/>
      <c r="F56" s="7"/>
      <c r="G56" s="7"/>
      <c r="H56" s="7"/>
    </row>
    <row r="57" spans="1:11" ht="20.25" customHeight="1" x14ac:dyDescent="0.55000000000000004">
      <c r="A57" s="137" t="s">
        <v>25</v>
      </c>
      <c r="B57" s="137"/>
      <c r="C57" s="111" t="s">
        <v>171</v>
      </c>
      <c r="D57" s="115"/>
      <c r="E57" s="14" t="s">
        <v>167</v>
      </c>
      <c r="F57" s="156" t="s">
        <v>26</v>
      </c>
      <c r="G57" s="156"/>
      <c r="H57" s="156"/>
    </row>
    <row r="58" spans="1:11" ht="34.5" customHeight="1" x14ac:dyDescent="0.55000000000000004">
      <c r="A58" s="157" t="s">
        <v>169</v>
      </c>
      <c r="B58" s="158"/>
      <c r="C58" s="93"/>
      <c r="D58" s="94"/>
      <c r="E58" s="53" t="s">
        <v>172</v>
      </c>
      <c r="F58" s="69"/>
      <c r="G58" s="134" t="s">
        <v>173</v>
      </c>
      <c r="H58" s="135"/>
      <c r="I58" s="17" t="str">
        <f>IF(AND(H19&lt;&gt;0,C58=""),"未入力","")</f>
        <v/>
      </c>
      <c r="K58" s="4" t="s">
        <v>191</v>
      </c>
    </row>
    <row r="59" spans="1:11" ht="34.5" customHeight="1" x14ac:dyDescent="0.55000000000000004">
      <c r="A59" s="159" t="s">
        <v>170</v>
      </c>
      <c r="B59" s="160"/>
      <c r="C59" s="93"/>
      <c r="D59" s="94"/>
      <c r="E59" s="54" t="s">
        <v>172</v>
      </c>
      <c r="F59" s="70"/>
      <c r="G59" s="134" t="s">
        <v>173</v>
      </c>
      <c r="H59" s="135"/>
      <c r="I59" s="17" t="str">
        <f>IF(AND(H31&lt;&gt;0,C59=""),"未入力","")</f>
        <v/>
      </c>
      <c r="K59" s="4" t="s">
        <v>192</v>
      </c>
    </row>
    <row r="60" spans="1:11" ht="44.25" customHeight="1" x14ac:dyDescent="0.55000000000000004">
      <c r="A60" s="95" t="s">
        <v>174</v>
      </c>
      <c r="B60" s="96"/>
      <c r="C60" s="99">
        <f>MIN(C58+C59,2000000)</f>
        <v>0</v>
      </c>
      <c r="D60" s="100"/>
      <c r="E60" s="54" t="s">
        <v>175</v>
      </c>
      <c r="F60" s="70" t="s">
        <v>176</v>
      </c>
      <c r="G60" s="136">
        <f>MIN(IF('①最初に黄色セル選択、赤色セルに入力　関連情報入力シート'!B16="○",INT('②赤色セルに入力　実施計画（報告）書'!C60/2),INT('②赤色セルに入力　実施計画（報告）書'!C60/3)),'①最初に黄色セル選択、赤色セルに入力　関連情報入力シート'!D21)</f>
        <v>0</v>
      </c>
      <c r="H60" s="100"/>
      <c r="K60" s="42">
        <f>G60+A69</f>
        <v>0</v>
      </c>
    </row>
    <row r="61" spans="1:11" ht="44.25" customHeight="1" x14ac:dyDescent="0.55000000000000004">
      <c r="A61" s="97"/>
      <c r="B61" s="98"/>
      <c r="C61" s="101" t="s">
        <v>178</v>
      </c>
      <c r="D61" s="103"/>
      <c r="E61" s="54" t="s">
        <v>175</v>
      </c>
      <c r="F61" s="101" t="s">
        <v>177</v>
      </c>
      <c r="G61" s="102"/>
      <c r="H61" s="103"/>
      <c r="K61" s="42">
        <f>G61+F69</f>
        <v>0</v>
      </c>
    </row>
    <row r="62" spans="1:11" ht="15" customHeight="1" x14ac:dyDescent="0.55000000000000004">
      <c r="A62" s="86" t="s">
        <v>179</v>
      </c>
      <c r="B62" s="86"/>
      <c r="C62" s="86"/>
      <c r="D62" s="86"/>
      <c r="E62" s="86"/>
      <c r="F62" s="86"/>
      <c r="G62" s="86"/>
      <c r="H62" s="86"/>
    </row>
    <row r="63" spans="1:11" ht="15" customHeight="1" x14ac:dyDescent="0.55000000000000004">
      <c r="A63" s="76" t="s">
        <v>181</v>
      </c>
      <c r="B63" s="76"/>
      <c r="C63" s="76"/>
      <c r="D63" s="76"/>
      <c r="E63" s="76"/>
      <c r="F63" s="76"/>
      <c r="G63" s="76"/>
      <c r="H63" s="76"/>
    </row>
    <row r="64" spans="1:11" ht="15" customHeight="1" x14ac:dyDescent="0.55000000000000004">
      <c r="A64" s="76" t="s">
        <v>180</v>
      </c>
      <c r="B64" s="76"/>
      <c r="C64" s="76"/>
      <c r="D64" s="76"/>
      <c r="E64" s="76"/>
      <c r="F64" s="76"/>
      <c r="G64" s="76"/>
      <c r="H64" s="76"/>
    </row>
    <row r="65" spans="1:10" x14ac:dyDescent="0.55000000000000004">
      <c r="A65" s="1"/>
    </row>
    <row r="66" spans="1:10" x14ac:dyDescent="0.55000000000000004">
      <c r="A66" s="8" t="s">
        <v>27</v>
      </c>
    </row>
    <row r="67" spans="1:10" ht="19.5" customHeight="1" x14ac:dyDescent="0.55000000000000004">
      <c r="A67" s="91" t="s">
        <v>28</v>
      </c>
      <c r="B67" s="92"/>
      <c r="C67" s="92"/>
      <c r="D67" s="18"/>
      <c r="E67" s="14" t="s">
        <v>29</v>
      </c>
      <c r="F67" s="137" t="s">
        <v>30</v>
      </c>
      <c r="G67" s="137"/>
      <c r="H67" s="137"/>
    </row>
    <row r="68" spans="1:10" ht="19.5" customHeight="1" x14ac:dyDescent="0.55000000000000004">
      <c r="A68" s="111" t="s">
        <v>31</v>
      </c>
      <c r="B68" s="112"/>
      <c r="C68" s="112"/>
      <c r="D68" s="19"/>
      <c r="E68" s="155" t="s">
        <v>37</v>
      </c>
      <c r="F68" s="138"/>
      <c r="G68" s="139"/>
      <c r="H68" s="140"/>
    </row>
    <row r="69" spans="1:10" ht="16.5" customHeight="1" x14ac:dyDescent="0.55000000000000004">
      <c r="A69" s="113"/>
      <c r="B69" s="114"/>
      <c r="C69" s="114"/>
      <c r="D69" s="20" t="s">
        <v>36</v>
      </c>
      <c r="E69" s="155"/>
      <c r="F69" s="141">
        <f>MIN(A69,INT(G60/10),'①最初に黄色セル選択、赤色セルに入力　関連情報入力シート'!E21)</f>
        <v>0</v>
      </c>
      <c r="G69" s="142"/>
      <c r="H69" s="29" t="s">
        <v>6</v>
      </c>
    </row>
    <row r="70" spans="1:10" x14ac:dyDescent="0.55000000000000004">
      <c r="A70" s="15" t="s">
        <v>182</v>
      </c>
      <c r="B70" s="21"/>
      <c r="C70" s="21"/>
      <c r="D70" s="21"/>
      <c r="E70" s="21"/>
    </row>
    <row r="72" spans="1:10" x14ac:dyDescent="0.55000000000000004">
      <c r="A72" s="1"/>
    </row>
    <row r="73" spans="1:10" x14ac:dyDescent="0.55000000000000004">
      <c r="A73" s="8" t="s">
        <v>32</v>
      </c>
      <c r="D73" s="88"/>
      <c r="E73" s="88"/>
      <c r="F73" s="88"/>
      <c r="I73" s="17" t="str">
        <f>IF(D73="","未入力","")</f>
        <v>未入力</v>
      </c>
      <c r="J73" s="4" t="s">
        <v>199</v>
      </c>
    </row>
    <row r="74" spans="1:10" x14ac:dyDescent="0.55000000000000004">
      <c r="A74" s="1"/>
      <c r="J74" s="17" t="s">
        <v>40</v>
      </c>
    </row>
    <row r="75" spans="1:10" x14ac:dyDescent="0.55000000000000004">
      <c r="A75" s="8" t="s">
        <v>33</v>
      </c>
    </row>
    <row r="76" spans="1:10" x14ac:dyDescent="0.55000000000000004">
      <c r="A76" s="8" t="s">
        <v>45</v>
      </c>
      <c r="C76" s="52"/>
      <c r="I76" s="17" t="str">
        <f>IF(C76="","未入力","")</f>
        <v>未入力</v>
      </c>
      <c r="J76" s="17" t="s">
        <v>46</v>
      </c>
    </row>
    <row r="77" spans="1:10" ht="23.25" customHeight="1" x14ac:dyDescent="0.55000000000000004">
      <c r="A77" s="31" t="s">
        <v>71</v>
      </c>
      <c r="B77" s="30"/>
    </row>
    <row r="78" spans="1:10" ht="15.75" customHeight="1" x14ac:dyDescent="0.55000000000000004">
      <c r="A78" s="7"/>
      <c r="B78" s="30"/>
    </row>
    <row r="79" spans="1:10" x14ac:dyDescent="0.55000000000000004">
      <c r="A79" s="2" t="s">
        <v>34</v>
      </c>
    </row>
    <row r="80" spans="1:10" ht="30" customHeight="1" x14ac:dyDescent="0.55000000000000004">
      <c r="A80" s="74" t="s">
        <v>183</v>
      </c>
      <c r="B80" s="74"/>
      <c r="C80" s="74"/>
      <c r="D80" s="74"/>
      <c r="E80" s="74"/>
      <c r="F80" s="74"/>
      <c r="G80" s="74"/>
      <c r="H80" s="74"/>
    </row>
    <row r="81" spans="1:10" ht="18.75" customHeight="1" x14ac:dyDescent="0.55000000000000004">
      <c r="A81" s="79" t="s">
        <v>47</v>
      </c>
      <c r="B81" s="79"/>
      <c r="C81" s="79"/>
      <c r="D81" s="79" t="s">
        <v>48</v>
      </c>
      <c r="E81" s="79"/>
      <c r="F81" s="79"/>
      <c r="G81" s="79" t="s">
        <v>49</v>
      </c>
      <c r="H81" s="79"/>
    </row>
    <row r="82" spans="1:10" ht="29.25" customHeight="1" x14ac:dyDescent="0.55000000000000004">
      <c r="A82" s="80"/>
      <c r="B82" s="80"/>
      <c r="C82" s="80"/>
      <c r="D82" s="81"/>
      <c r="E82" s="82"/>
      <c r="F82" s="83"/>
      <c r="G82" s="80"/>
      <c r="H82" s="80"/>
      <c r="I82" s="17" t="str">
        <f>IF(AND(C76="有",OR(A82="",D82="",G82="")),"未入力","")</f>
        <v/>
      </c>
    </row>
    <row r="83" spans="1:10" ht="20.25" customHeight="1" x14ac:dyDescent="0.55000000000000004">
      <c r="A83" s="79" t="s">
        <v>50</v>
      </c>
      <c r="B83" s="79"/>
      <c r="C83" s="79"/>
      <c r="D83" s="79"/>
      <c r="E83" s="79"/>
      <c r="F83" s="79"/>
      <c r="G83" s="79"/>
      <c r="H83" s="79"/>
    </row>
    <row r="84" spans="1:10" ht="30" customHeight="1" x14ac:dyDescent="0.55000000000000004">
      <c r="A84" s="80"/>
      <c r="B84" s="80"/>
      <c r="C84" s="80"/>
      <c r="D84" s="80"/>
      <c r="E84" s="80"/>
      <c r="F84" s="80"/>
      <c r="G84" s="80"/>
      <c r="H84" s="80"/>
      <c r="I84" s="17" t="str">
        <f>IF(AND(C76="有",A84=""),"未入力","")</f>
        <v/>
      </c>
      <c r="J84" s="17" t="s">
        <v>51</v>
      </c>
    </row>
    <row r="85" spans="1:10" ht="31.5" customHeight="1" x14ac:dyDescent="0.55000000000000004">
      <c r="A85" s="85" t="s">
        <v>72</v>
      </c>
      <c r="B85" s="86"/>
      <c r="C85" s="86"/>
      <c r="D85" s="86"/>
      <c r="E85" s="86"/>
      <c r="F85" s="86"/>
      <c r="G85" s="86"/>
      <c r="H85" s="86"/>
    </row>
    <row r="87" spans="1:10" x14ac:dyDescent="0.55000000000000004">
      <c r="A87" s="25" t="s">
        <v>209</v>
      </c>
    </row>
    <row r="88" spans="1:10" x14ac:dyDescent="0.55000000000000004">
      <c r="A88" s="25" t="e">
        <f>IF('①最初に黄色セル選択、赤色セルに入力　関連情報入力シート'!#REF!="○","","（１）補助事業者")</f>
        <v>#REF!</v>
      </c>
    </row>
    <row r="89" spans="1:10" x14ac:dyDescent="0.55000000000000004">
      <c r="B89" s="78"/>
      <c r="C89" s="78"/>
      <c r="D89" s="78"/>
      <c r="I89" s="17" t="e">
        <f>IF(AND(B89="",OR('①最初に黄色セル選択、赤色セルに入力　関連情報入力シート'!B4="○",'①最初に黄色セル選択、赤色セルに入力　関連情報入力シート'!#REF!="○",)),"未入力","")</f>
        <v>#REF!</v>
      </c>
      <c r="J89" s="26" t="s">
        <v>58</v>
      </c>
    </row>
    <row r="91" spans="1:10" x14ac:dyDescent="0.55000000000000004">
      <c r="A91" s="75" t="s">
        <v>63</v>
      </c>
      <c r="B91" s="75"/>
      <c r="C91" s="75"/>
      <c r="D91" s="75"/>
      <c r="E91" s="75"/>
      <c r="F91" s="75"/>
      <c r="G91" s="75"/>
      <c r="H91" s="75"/>
    </row>
    <row r="92" spans="1:10" x14ac:dyDescent="0.55000000000000004">
      <c r="A92" s="2" t="s">
        <v>64</v>
      </c>
      <c r="B92" s="3"/>
      <c r="C92" s="3"/>
      <c r="D92" s="3"/>
      <c r="E92" s="3"/>
      <c r="F92" s="3"/>
      <c r="G92" s="3"/>
      <c r="H92" s="3"/>
    </row>
    <row r="93" spans="1:10" x14ac:dyDescent="0.55000000000000004">
      <c r="A93" s="75" t="s">
        <v>65</v>
      </c>
      <c r="B93" s="75"/>
      <c r="C93" s="75"/>
      <c r="D93" s="75"/>
      <c r="E93" s="75"/>
      <c r="F93" s="75"/>
      <c r="G93" s="75"/>
      <c r="H93" s="75"/>
    </row>
    <row r="94" spans="1:10" x14ac:dyDescent="0.55000000000000004">
      <c r="A94" s="75" t="s">
        <v>66</v>
      </c>
      <c r="B94" s="75"/>
      <c r="C94" s="75"/>
      <c r="D94" s="75"/>
      <c r="E94" s="75"/>
      <c r="F94" s="75"/>
      <c r="G94" s="75"/>
      <c r="H94" s="75"/>
    </row>
    <row r="95" spans="1:10" ht="30.5" customHeight="1" x14ac:dyDescent="0.55000000000000004">
      <c r="A95" s="74" t="s">
        <v>196</v>
      </c>
      <c r="B95" s="74"/>
      <c r="C95" s="74"/>
      <c r="D95" s="74"/>
      <c r="E95" s="74"/>
      <c r="F95" s="74"/>
      <c r="G95" s="74"/>
      <c r="H95" s="74"/>
    </row>
    <row r="96" spans="1:10" x14ac:dyDescent="0.55000000000000004">
      <c r="A96" s="75" t="s">
        <v>197</v>
      </c>
      <c r="B96" s="75"/>
      <c r="C96" s="75"/>
      <c r="D96" s="75"/>
      <c r="E96" s="75"/>
      <c r="F96" s="75"/>
      <c r="G96" s="75"/>
      <c r="H96" s="75"/>
    </row>
    <row r="97" spans="1:8" x14ac:dyDescent="0.55000000000000004">
      <c r="A97" s="75" t="s">
        <v>185</v>
      </c>
      <c r="B97" s="75"/>
      <c r="C97" s="75"/>
      <c r="D97" s="75"/>
      <c r="E97" s="75"/>
      <c r="F97" s="75"/>
      <c r="G97" s="75"/>
      <c r="H97" s="75"/>
    </row>
    <row r="98" spans="1:8" x14ac:dyDescent="0.55000000000000004">
      <c r="A98" s="2" t="s">
        <v>186</v>
      </c>
      <c r="B98" s="2"/>
      <c r="C98" s="2"/>
      <c r="D98" s="2"/>
      <c r="E98" s="2"/>
      <c r="F98" s="2"/>
      <c r="G98" s="2"/>
      <c r="H98" s="2"/>
    </row>
    <row r="99" spans="1:8" x14ac:dyDescent="0.55000000000000004">
      <c r="A99" s="1"/>
    </row>
    <row r="100" spans="1:8" ht="30" customHeight="1" x14ac:dyDescent="0.55000000000000004">
      <c r="A100" s="84" t="s">
        <v>67</v>
      </c>
      <c r="B100" s="84"/>
      <c r="C100" s="84"/>
      <c r="D100" s="84"/>
      <c r="E100" s="84"/>
      <c r="F100" s="84"/>
      <c r="G100" s="84"/>
      <c r="H100" s="84"/>
    </row>
    <row r="101" spans="1:8" x14ac:dyDescent="0.55000000000000004">
      <c r="A101" s="76" t="s">
        <v>65</v>
      </c>
      <c r="B101" s="76"/>
      <c r="C101" s="76"/>
      <c r="D101" s="76"/>
      <c r="E101" s="76"/>
      <c r="F101" s="76"/>
      <c r="G101" s="76"/>
      <c r="H101" s="76"/>
    </row>
    <row r="102" spans="1:8" x14ac:dyDescent="0.55000000000000004">
      <c r="A102" s="76" t="s">
        <v>68</v>
      </c>
      <c r="B102" s="76"/>
      <c r="C102" s="76"/>
      <c r="D102" s="76"/>
      <c r="E102" s="76"/>
      <c r="F102" s="76"/>
      <c r="G102" s="76"/>
      <c r="H102" s="76"/>
    </row>
    <row r="103" spans="1:8" ht="26.75" customHeight="1" x14ac:dyDescent="0.55000000000000004">
      <c r="A103" s="74" t="s">
        <v>196</v>
      </c>
      <c r="B103" s="74"/>
      <c r="C103" s="74"/>
      <c r="D103" s="74"/>
      <c r="E103" s="74"/>
      <c r="F103" s="74"/>
      <c r="G103" s="74"/>
      <c r="H103" s="74"/>
    </row>
    <row r="104" spans="1:8" x14ac:dyDescent="0.55000000000000004">
      <c r="A104" s="76" t="s">
        <v>184</v>
      </c>
      <c r="B104" s="76"/>
      <c r="C104" s="76"/>
      <c r="D104" s="76"/>
      <c r="E104" s="76"/>
      <c r="F104" s="76"/>
      <c r="G104" s="76"/>
      <c r="H104" s="76"/>
    </row>
    <row r="105" spans="1:8" x14ac:dyDescent="0.55000000000000004">
      <c r="A105" s="76" t="s">
        <v>185</v>
      </c>
      <c r="B105" s="76"/>
      <c r="C105" s="76"/>
      <c r="D105" s="76"/>
      <c r="E105" s="76"/>
      <c r="F105" s="76"/>
      <c r="G105" s="76"/>
      <c r="H105" s="76"/>
    </row>
    <row r="106" spans="1:8" x14ac:dyDescent="0.55000000000000004">
      <c r="A106" s="76" t="s">
        <v>186</v>
      </c>
      <c r="B106" s="76"/>
      <c r="C106" s="76"/>
      <c r="D106" s="76"/>
      <c r="E106" s="76"/>
      <c r="F106" s="76"/>
      <c r="G106" s="76"/>
      <c r="H106" s="76"/>
    </row>
    <row r="107" spans="1:8" x14ac:dyDescent="0.55000000000000004">
      <c r="A107" s="1"/>
    </row>
    <row r="108" spans="1:8" x14ac:dyDescent="0.55000000000000004">
      <c r="A108" s="87" t="s">
        <v>69</v>
      </c>
      <c r="B108" s="87"/>
      <c r="C108" s="87"/>
      <c r="D108" s="87"/>
      <c r="E108" s="87"/>
      <c r="F108" s="87"/>
      <c r="G108" s="87"/>
      <c r="H108" s="87"/>
    </row>
    <row r="109" spans="1:8" x14ac:dyDescent="0.55000000000000004">
      <c r="A109" s="76" t="s">
        <v>70</v>
      </c>
      <c r="B109" s="76"/>
      <c r="C109" s="76"/>
      <c r="D109" s="76"/>
      <c r="E109" s="76"/>
      <c r="F109" s="76"/>
      <c r="G109" s="76"/>
      <c r="H109" s="76"/>
    </row>
    <row r="110" spans="1:8" x14ac:dyDescent="0.55000000000000004">
      <c r="A110" s="76" t="s">
        <v>187</v>
      </c>
      <c r="B110" s="76"/>
      <c r="C110" s="76"/>
      <c r="D110" s="76"/>
      <c r="E110" s="76"/>
      <c r="F110" s="76"/>
      <c r="G110" s="76"/>
      <c r="H110" s="76"/>
    </row>
    <row r="111" spans="1:8" ht="24.75" customHeight="1" x14ac:dyDescent="0.55000000000000004">
      <c r="A111" s="74" t="s">
        <v>198</v>
      </c>
      <c r="B111" s="74"/>
      <c r="C111" s="74"/>
      <c r="D111" s="74"/>
      <c r="E111" s="74"/>
      <c r="F111" s="74"/>
      <c r="G111" s="74"/>
      <c r="H111" s="74"/>
    </row>
    <row r="112" spans="1:8" x14ac:dyDescent="0.55000000000000004">
      <c r="A112" s="76" t="s">
        <v>188</v>
      </c>
      <c r="B112" s="76"/>
      <c r="C112" s="76"/>
      <c r="D112" s="76"/>
      <c r="E112" s="76"/>
      <c r="F112" s="76"/>
      <c r="G112" s="76"/>
      <c r="H112" s="76"/>
    </row>
    <row r="113" spans="1:8" x14ac:dyDescent="0.55000000000000004">
      <c r="A113" s="76" t="s">
        <v>189</v>
      </c>
      <c r="B113" s="76"/>
      <c r="C113" s="76"/>
      <c r="D113" s="76"/>
      <c r="E113" s="76"/>
      <c r="F113" s="76"/>
      <c r="G113" s="76"/>
      <c r="H113" s="76"/>
    </row>
    <row r="114" spans="1:8" ht="29.25" customHeight="1" x14ac:dyDescent="0.55000000000000004">
      <c r="A114" s="77" t="s">
        <v>210</v>
      </c>
      <c r="B114" s="77"/>
      <c r="C114" s="77"/>
      <c r="D114" s="77"/>
      <c r="E114" s="77"/>
      <c r="F114" s="77"/>
      <c r="G114" s="77"/>
      <c r="H114" s="77"/>
    </row>
    <row r="115" spans="1:8" x14ac:dyDescent="0.55000000000000004">
      <c r="A115" s="76" t="s">
        <v>211</v>
      </c>
      <c r="B115" s="76"/>
      <c r="C115" s="76"/>
      <c r="D115" s="76"/>
      <c r="E115" s="76"/>
      <c r="F115" s="76"/>
      <c r="G115" s="76"/>
      <c r="H115" s="76"/>
    </row>
    <row r="116" spans="1:8" ht="14" x14ac:dyDescent="0.55000000000000004">
      <c r="A116" s="28"/>
    </row>
  </sheetData>
  <mergeCells count="124">
    <mergeCell ref="A109:H109"/>
    <mergeCell ref="A110:H110"/>
    <mergeCell ref="A111:H111"/>
    <mergeCell ref="A101:H101"/>
    <mergeCell ref="A102:H102"/>
    <mergeCell ref="A103:H103"/>
    <mergeCell ref="A104:H104"/>
    <mergeCell ref="A105:H105"/>
    <mergeCell ref="D20:G20"/>
    <mergeCell ref="D29:G29"/>
    <mergeCell ref="B31:B32"/>
    <mergeCell ref="C31:G31"/>
    <mergeCell ref="C30:H30"/>
    <mergeCell ref="D23:G23"/>
    <mergeCell ref="D24:G24"/>
    <mergeCell ref="D25:G25"/>
    <mergeCell ref="D27:G27"/>
    <mergeCell ref="D28:G28"/>
    <mergeCell ref="E68:E69"/>
    <mergeCell ref="A55:H55"/>
    <mergeCell ref="F57:H57"/>
    <mergeCell ref="A57:B57"/>
    <mergeCell ref="A58:B58"/>
    <mergeCell ref="A59:B59"/>
    <mergeCell ref="F69:G69"/>
    <mergeCell ref="A6:H6"/>
    <mergeCell ref="C34:D34"/>
    <mergeCell ref="A42:B42"/>
    <mergeCell ref="C42:H42"/>
    <mergeCell ref="C39:H39"/>
    <mergeCell ref="B40:B41"/>
    <mergeCell ref="A47:B47"/>
    <mergeCell ref="C47:H47"/>
    <mergeCell ref="C48:H48"/>
    <mergeCell ref="A43:A46"/>
    <mergeCell ref="C43:H43"/>
    <mergeCell ref="C44:H44"/>
    <mergeCell ref="B45:B46"/>
    <mergeCell ref="A9:B9"/>
    <mergeCell ref="A35:B35"/>
    <mergeCell ref="C9:H9"/>
    <mergeCell ref="A10:B10"/>
    <mergeCell ref="D18:G18"/>
    <mergeCell ref="C35:H35"/>
    <mergeCell ref="C36:H36"/>
    <mergeCell ref="A37:B37"/>
    <mergeCell ref="C37:H37"/>
    <mergeCell ref="C10:H10"/>
    <mergeCell ref="G59:H59"/>
    <mergeCell ref="G60:H60"/>
    <mergeCell ref="A52:H52"/>
    <mergeCell ref="A38:A41"/>
    <mergeCell ref="C38:H38"/>
    <mergeCell ref="D41:H41"/>
    <mergeCell ref="D40:H40"/>
    <mergeCell ref="F67:H67"/>
    <mergeCell ref="F68:H68"/>
    <mergeCell ref="G58:H58"/>
    <mergeCell ref="C11:H11"/>
    <mergeCell ref="A12:B12"/>
    <mergeCell ref="A14:B14"/>
    <mergeCell ref="A15:B15"/>
    <mergeCell ref="A16:B16"/>
    <mergeCell ref="C16:H16"/>
    <mergeCell ref="A33:B33"/>
    <mergeCell ref="C33:G33"/>
    <mergeCell ref="A34:B34"/>
    <mergeCell ref="F34:G34"/>
    <mergeCell ref="D21:G21"/>
    <mergeCell ref="D22:G22"/>
    <mergeCell ref="D19:G19"/>
    <mergeCell ref="A13:B13"/>
    <mergeCell ref="C13:E13"/>
    <mergeCell ref="C14:G14"/>
    <mergeCell ref="C15:G15"/>
    <mergeCell ref="D17:G17"/>
    <mergeCell ref="A11:B11"/>
    <mergeCell ref="D26:G26"/>
    <mergeCell ref="A108:H108"/>
    <mergeCell ref="D73:F73"/>
    <mergeCell ref="A80:H80"/>
    <mergeCell ref="D45:H45"/>
    <mergeCell ref="D46:H46"/>
    <mergeCell ref="D50:H50"/>
    <mergeCell ref="D51:H51"/>
    <mergeCell ref="A67:C67"/>
    <mergeCell ref="C58:D58"/>
    <mergeCell ref="C59:D59"/>
    <mergeCell ref="A60:B61"/>
    <mergeCell ref="C60:D60"/>
    <mergeCell ref="F61:H61"/>
    <mergeCell ref="C61:D61"/>
    <mergeCell ref="A62:H62"/>
    <mergeCell ref="A63:H63"/>
    <mergeCell ref="A64:H64"/>
    <mergeCell ref="A53:H53"/>
    <mergeCell ref="A48:A51"/>
    <mergeCell ref="C49:H49"/>
    <mergeCell ref="B50:B51"/>
    <mergeCell ref="A68:C68"/>
    <mergeCell ref="A69:C69"/>
    <mergeCell ref="C57:D57"/>
    <mergeCell ref="A95:H95"/>
    <mergeCell ref="A96:H96"/>
    <mergeCell ref="A97:H97"/>
    <mergeCell ref="A115:H115"/>
    <mergeCell ref="A114:H114"/>
    <mergeCell ref="D81:F81"/>
    <mergeCell ref="G81:H81"/>
    <mergeCell ref="A81:C81"/>
    <mergeCell ref="A82:C82"/>
    <mergeCell ref="D82:F82"/>
    <mergeCell ref="G82:H82"/>
    <mergeCell ref="A83:H83"/>
    <mergeCell ref="A84:H84"/>
    <mergeCell ref="B89:D89"/>
    <mergeCell ref="A91:H91"/>
    <mergeCell ref="A93:H93"/>
    <mergeCell ref="A94:H94"/>
    <mergeCell ref="A100:H100"/>
    <mergeCell ref="A85:H85"/>
    <mergeCell ref="A112:H112"/>
    <mergeCell ref="A113:H113"/>
    <mergeCell ref="A106:H106"/>
  </mergeCells>
  <phoneticPr fontId="2"/>
  <conditionalFormatting sqref="A82:C82">
    <cfRule type="expression" dxfId="90" priority="30">
      <formula>AND($C$76="有",$A$82="")</formula>
    </cfRule>
  </conditionalFormatting>
  <conditionalFormatting sqref="A6:H6">
    <cfRule type="expression" dxfId="89" priority="60">
      <formula>$A$6=""</formula>
    </cfRule>
  </conditionalFormatting>
  <conditionalFormatting sqref="A67:H70">
    <cfRule type="expression" dxfId="88" priority="20">
      <formula>$J$1&lt;&gt;"間接補助申請"</formula>
    </cfRule>
  </conditionalFormatting>
  <conditionalFormatting sqref="A84:H84">
    <cfRule type="expression" dxfId="87" priority="27">
      <formula>AND($A$84="",$C$76="有")</formula>
    </cfRule>
  </conditionalFormatting>
  <conditionalFormatting sqref="B89:D89">
    <cfRule type="expression" dxfId="86" priority="6">
      <formula>$L$1="○"</formula>
    </cfRule>
    <cfRule type="expression" dxfId="85" priority="26">
      <formula>$I$89="未入力"</formula>
    </cfRule>
  </conditionalFormatting>
  <conditionalFormatting sqref="C19:C29">
    <cfRule type="expression" dxfId="84" priority="10">
      <formula>AND(C19="",H19&lt;&gt;0)</formula>
    </cfRule>
  </conditionalFormatting>
  <conditionalFormatting sqref="C76">
    <cfRule type="expression" dxfId="83" priority="31">
      <formula>$C$76=""</formula>
    </cfRule>
  </conditionalFormatting>
  <conditionalFormatting sqref="C58:D58">
    <cfRule type="expression" dxfId="82" priority="4">
      <formula>AND($H$19&gt;0,$C$58="")</formula>
    </cfRule>
  </conditionalFormatting>
  <conditionalFormatting sqref="C59:D59">
    <cfRule type="expression" dxfId="81" priority="3">
      <formula>AND($H$31&gt;0,$C$59="")</formula>
    </cfRule>
  </conditionalFormatting>
  <conditionalFormatting sqref="C14:G14">
    <cfRule type="expression" dxfId="80" priority="12">
      <formula>$C$14=""</formula>
    </cfRule>
  </conditionalFormatting>
  <conditionalFormatting sqref="C15:G15">
    <cfRule type="expression" dxfId="79" priority="11">
      <formula>$C$15=""</formula>
    </cfRule>
  </conditionalFormatting>
  <conditionalFormatting sqref="C31:G31">
    <cfRule type="expression" dxfId="78" priority="7">
      <formula>AND(C31="",H31&lt;&gt;0)</formula>
    </cfRule>
  </conditionalFormatting>
  <conditionalFormatting sqref="C33:G33">
    <cfRule type="expression" dxfId="77" priority="49">
      <formula>C33=""</formula>
    </cfRule>
  </conditionalFormatting>
  <conditionalFormatting sqref="C9:H9">
    <cfRule type="expression" dxfId="76" priority="59">
      <formula>$C$9=""</formula>
    </cfRule>
  </conditionalFormatting>
  <conditionalFormatting sqref="C10:H10">
    <cfRule type="expression" dxfId="75" priority="58">
      <formula>$C$10=""</formula>
    </cfRule>
  </conditionalFormatting>
  <conditionalFormatting sqref="C11:H11">
    <cfRule type="expression" dxfId="74" priority="57">
      <formula>$C$11=""</formula>
    </cfRule>
  </conditionalFormatting>
  <conditionalFormatting sqref="C35:H35">
    <cfRule type="expression" dxfId="73" priority="23">
      <formula>AND($C$35="",$J$1&lt;&gt;"")</formula>
    </cfRule>
  </conditionalFormatting>
  <conditionalFormatting sqref="C35:H36">
    <cfRule type="expression" dxfId="72" priority="1">
      <formula>$J$1=""</formula>
    </cfRule>
  </conditionalFormatting>
  <conditionalFormatting sqref="C36:H36">
    <cfRule type="expression" dxfId="71" priority="24">
      <formula>AND($C$36="",$J$1&lt;&gt;"")</formula>
    </cfRule>
  </conditionalFormatting>
  <conditionalFormatting sqref="C37:H39">
    <cfRule type="expression" dxfId="70" priority="41">
      <formula>C37=""</formula>
    </cfRule>
  </conditionalFormatting>
  <conditionalFormatting sqref="C42:H44">
    <cfRule type="expression" dxfId="69" priority="40">
      <formula>C42=""</formula>
    </cfRule>
  </conditionalFormatting>
  <conditionalFormatting sqref="C47:H49">
    <cfRule type="expression" dxfId="68" priority="39">
      <formula>C47=""</formula>
    </cfRule>
  </conditionalFormatting>
  <conditionalFormatting sqref="D12 C34:D34 F34:G34">
    <cfRule type="expression" dxfId="67" priority="56">
      <formula>C12=""</formula>
    </cfRule>
  </conditionalFormatting>
  <conditionalFormatting sqref="D73:F73">
    <cfRule type="expression" dxfId="66" priority="32">
      <formula>$D$73=""</formula>
    </cfRule>
  </conditionalFormatting>
  <conditionalFormatting sqref="D82:F82">
    <cfRule type="expression" dxfId="65" priority="29">
      <formula>AND($C$76="有",$D$82="")</formula>
    </cfRule>
  </conditionalFormatting>
  <conditionalFormatting sqref="D19:G25 D26 D27:G29">
    <cfRule type="expression" dxfId="64" priority="9">
      <formula>AND(D19="",H19&lt;&gt;0)</formula>
    </cfRule>
  </conditionalFormatting>
  <conditionalFormatting sqref="D40:H41">
    <cfRule type="expression" dxfId="63" priority="37">
      <formula>D40=""</formula>
    </cfRule>
  </conditionalFormatting>
  <conditionalFormatting sqref="D45:H46">
    <cfRule type="expression" dxfId="62" priority="35">
      <formula>D45=""</formula>
    </cfRule>
  </conditionalFormatting>
  <conditionalFormatting sqref="D50:H51">
    <cfRule type="expression" dxfId="61" priority="33">
      <formula>D50=""</formula>
    </cfRule>
  </conditionalFormatting>
  <conditionalFormatting sqref="F12">
    <cfRule type="expression" dxfId="60" priority="55">
      <formula>F12=""</formula>
    </cfRule>
  </conditionalFormatting>
  <conditionalFormatting sqref="F13">
    <cfRule type="expression" dxfId="59" priority="15">
      <formula>$F$13=""</formula>
    </cfRule>
  </conditionalFormatting>
  <conditionalFormatting sqref="G82:H82">
    <cfRule type="expression" dxfId="58" priority="28">
      <formula>AND($C$76="有",$G$82="")</formula>
    </cfRule>
  </conditionalFormatting>
  <conditionalFormatting sqref="H12">
    <cfRule type="expression" dxfId="57" priority="54">
      <formula>$H$12=""</formula>
    </cfRule>
  </conditionalFormatting>
  <conditionalFormatting sqref="H13">
    <cfRule type="expression" dxfId="56" priority="16">
      <formula>$H$13=""</formula>
    </cfRule>
  </conditionalFormatting>
  <dataValidations count="3">
    <dataValidation type="list" allowBlank="1" showInputMessage="1" showErrorMessage="1" sqref="C76" xr:uid="{00000000-0002-0000-0100-000000000000}">
      <formula1>"有,無"</formula1>
    </dataValidation>
    <dataValidation type="list" allowBlank="1" showInputMessage="1" showErrorMessage="1" sqref="B89:D89" xr:uid="{00000000-0002-0000-0100-000001000000}">
      <formula1>"一般課税事業者,簡易課税事業者,免税事業者,特定収入割合が５％を超えている公益法人等,仕入控除税額が明らかでない一般課税事業者"</formula1>
    </dataValidation>
    <dataValidation type="list" allowBlank="1" showInputMessage="1" showErrorMessage="1" sqref="C19:C29" xr:uid="{00000000-0002-0000-0100-000002000000}">
      <formula1>"床,壁,天井,その他,外壁,外装その他,"</formula1>
    </dataValidation>
  </dataValidations>
  <pageMargins left="0.7" right="0.7" top="0.75" bottom="0.75" header="0.3" footer="0.3"/>
  <pageSetup paperSize="9" scale="89" fitToHeight="0" orientation="portrait" r:id="rId1"/>
  <rowBreaks count="2" manualBreakCount="2">
    <brk id="36" max="7" man="1"/>
    <brk id="7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sheetPr>
  <dimension ref="A1:J30"/>
  <sheetViews>
    <sheetView showGridLines="0" view="pageBreakPreview" zoomScaleNormal="100" zoomScaleSheetLayoutView="100" workbookViewId="0">
      <selection activeCell="B13" sqref="B13"/>
    </sheetView>
  </sheetViews>
  <sheetFormatPr defaultColWidth="9" defaultRowHeight="13" x14ac:dyDescent="0.55000000000000004"/>
  <cols>
    <col min="1" max="1" width="9" style="4"/>
    <col min="2" max="3" width="7.08203125" style="4" customWidth="1"/>
    <col min="4" max="4" width="9" style="4"/>
    <col min="5" max="5" width="13.58203125" style="4" customWidth="1"/>
    <col min="6" max="6" width="9" style="4"/>
    <col min="7" max="7" width="9" style="4" customWidth="1"/>
    <col min="8" max="8" width="15.58203125" style="4" customWidth="1"/>
    <col min="9" max="16384" width="9" style="4"/>
  </cols>
  <sheetData>
    <row r="1" spans="1:10" x14ac:dyDescent="0.55000000000000004">
      <c r="A1" s="4" t="s">
        <v>73</v>
      </c>
    </row>
    <row r="4" spans="1:10" x14ac:dyDescent="0.55000000000000004">
      <c r="A4" s="167" t="s">
        <v>74</v>
      </c>
      <c r="B4" s="167"/>
      <c r="C4" s="167"/>
      <c r="D4" s="167"/>
      <c r="E4" s="167"/>
      <c r="F4" s="167"/>
      <c r="G4" s="167"/>
      <c r="H4" s="167"/>
    </row>
    <row r="6" spans="1:10" x14ac:dyDescent="0.55000000000000004">
      <c r="G6" s="34"/>
      <c r="H6" s="46"/>
      <c r="I6" s="17" t="str">
        <f>IF(H6="","未入力","")</f>
        <v>未入力</v>
      </c>
      <c r="J6" s="4" t="s">
        <v>201</v>
      </c>
    </row>
    <row r="8" spans="1:10" x14ac:dyDescent="0.55000000000000004">
      <c r="A8" s="4" t="s">
        <v>217</v>
      </c>
    </row>
    <row r="11" spans="1:10" ht="27.75" customHeight="1" x14ac:dyDescent="0.55000000000000004">
      <c r="E11" s="4" t="s">
        <v>79</v>
      </c>
      <c r="F11" s="169"/>
      <c r="G11" s="169"/>
      <c r="H11" s="169"/>
      <c r="I11" s="17" t="str">
        <f>IF(F11="","未入力","")</f>
        <v>未入力</v>
      </c>
      <c r="J11" s="4" t="s">
        <v>81</v>
      </c>
    </row>
    <row r="12" spans="1:10" ht="27.75" customHeight="1" x14ac:dyDescent="0.55000000000000004">
      <c r="D12" s="33" t="s">
        <v>77</v>
      </c>
      <c r="E12" s="4" t="s">
        <v>80</v>
      </c>
      <c r="F12" s="169"/>
      <c r="G12" s="169"/>
      <c r="H12" s="169"/>
      <c r="I12" s="17" t="str">
        <f t="shared" ref="I12:I13" si="0">IF(F12="","未入力","")</f>
        <v>未入力</v>
      </c>
      <c r="J12" s="4" t="s">
        <v>82</v>
      </c>
    </row>
    <row r="13" spans="1:10" ht="27.75" customHeight="1" x14ac:dyDescent="0.55000000000000004">
      <c r="E13" s="4" t="s">
        <v>78</v>
      </c>
      <c r="F13" s="169"/>
      <c r="G13" s="169"/>
      <c r="H13" s="169"/>
      <c r="I13" s="17" t="str">
        <f t="shared" si="0"/>
        <v>未入力</v>
      </c>
      <c r="J13" s="4" t="s">
        <v>83</v>
      </c>
    </row>
    <row r="17" spans="1:10" x14ac:dyDescent="0.55000000000000004">
      <c r="A17" s="168" t="s">
        <v>86</v>
      </c>
      <c r="B17" s="168"/>
      <c r="C17" s="168"/>
      <c r="D17" s="168"/>
      <c r="E17" s="168"/>
      <c r="F17" s="168"/>
      <c r="G17" s="168"/>
      <c r="H17" s="168"/>
    </row>
    <row r="18" spans="1:10" x14ac:dyDescent="0.55000000000000004">
      <c r="A18" s="168"/>
      <c r="B18" s="168"/>
      <c r="C18" s="168"/>
      <c r="D18" s="168"/>
      <c r="E18" s="168"/>
      <c r="F18" s="168"/>
      <c r="G18" s="168"/>
      <c r="H18" s="168"/>
    </row>
    <row r="26" spans="1:10" x14ac:dyDescent="0.55000000000000004">
      <c r="E26" s="4" t="s">
        <v>85</v>
      </c>
    </row>
    <row r="27" spans="1:10" ht="31.5" customHeight="1" x14ac:dyDescent="0.55000000000000004">
      <c r="E27" s="22" t="s">
        <v>75</v>
      </c>
      <c r="F27" s="170"/>
      <c r="G27" s="170"/>
      <c r="H27" s="170"/>
      <c r="I27" s="17" t="str">
        <f t="shared" ref="I27:I30" si="1">IF(F27="","未入力","")</f>
        <v>未入力</v>
      </c>
      <c r="J27" s="4" t="s">
        <v>89</v>
      </c>
    </row>
    <row r="28" spans="1:10" ht="31.5" customHeight="1" x14ac:dyDescent="0.55000000000000004">
      <c r="E28" s="22" t="s">
        <v>76</v>
      </c>
      <c r="F28" s="170"/>
      <c r="G28" s="170"/>
      <c r="H28" s="170"/>
      <c r="I28" s="17" t="str">
        <f t="shared" si="1"/>
        <v>未入力</v>
      </c>
      <c r="J28" s="4" t="s">
        <v>90</v>
      </c>
    </row>
    <row r="29" spans="1:10" ht="18" customHeight="1" x14ac:dyDescent="0.55000000000000004">
      <c r="E29" s="171" t="s">
        <v>84</v>
      </c>
      <c r="F29" s="161"/>
      <c r="G29" s="162"/>
      <c r="H29" s="163"/>
      <c r="I29" s="17" t="str">
        <f t="shared" si="1"/>
        <v>未入力</v>
      </c>
      <c r="J29" s="4" t="s">
        <v>91</v>
      </c>
    </row>
    <row r="30" spans="1:10" ht="18" customHeight="1" x14ac:dyDescent="0.55000000000000004">
      <c r="E30" s="171"/>
      <c r="F30" s="164"/>
      <c r="G30" s="165"/>
      <c r="H30" s="166"/>
      <c r="I30" s="17" t="str">
        <f t="shared" si="1"/>
        <v>未入力</v>
      </c>
      <c r="J30" s="4" t="s">
        <v>92</v>
      </c>
    </row>
  </sheetData>
  <mergeCells count="10">
    <mergeCell ref="F29:H29"/>
    <mergeCell ref="F30:H30"/>
    <mergeCell ref="A4:H4"/>
    <mergeCell ref="A17:H18"/>
    <mergeCell ref="F11:H11"/>
    <mergeCell ref="F12:H12"/>
    <mergeCell ref="F13:H13"/>
    <mergeCell ref="F27:H27"/>
    <mergeCell ref="F28:H28"/>
    <mergeCell ref="E29:E30"/>
  </mergeCells>
  <phoneticPr fontId="2"/>
  <conditionalFormatting sqref="F11">
    <cfRule type="expression" dxfId="55" priority="7">
      <formula>F11=""</formula>
    </cfRule>
  </conditionalFormatting>
  <conditionalFormatting sqref="F27">
    <cfRule type="expression" dxfId="54" priority="6">
      <formula>$F$27=""</formula>
    </cfRule>
  </conditionalFormatting>
  <conditionalFormatting sqref="F12:H12">
    <cfRule type="expression" dxfId="53" priority="3">
      <formula>$F$12=""</formula>
    </cfRule>
  </conditionalFormatting>
  <conditionalFormatting sqref="F13:H13">
    <cfRule type="expression" dxfId="52" priority="2">
      <formula>$F$13=""</formula>
    </cfRule>
  </conditionalFormatting>
  <conditionalFormatting sqref="F28:H28">
    <cfRule type="expression" dxfId="51" priority="1">
      <formula>$F$28=""</formula>
    </cfRule>
  </conditionalFormatting>
  <conditionalFormatting sqref="F29:H29">
    <cfRule type="expression" dxfId="50" priority="5">
      <formula>$F$29=""</formula>
    </cfRule>
  </conditionalFormatting>
  <conditionalFormatting sqref="F30:H30">
    <cfRule type="expression" dxfId="49" priority="4">
      <formula>$F$30=""</formula>
    </cfRule>
  </conditionalFormatting>
  <conditionalFormatting sqref="H6">
    <cfRule type="expression" dxfId="48" priority="8">
      <formula>$H$6=""</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J30"/>
  <sheetViews>
    <sheetView showGridLines="0" view="pageBreakPreview" zoomScaleNormal="100" zoomScaleSheetLayoutView="100" workbookViewId="0">
      <selection activeCell="O28" sqref="O28"/>
    </sheetView>
  </sheetViews>
  <sheetFormatPr defaultColWidth="9" defaultRowHeight="13" x14ac:dyDescent="0.55000000000000004"/>
  <cols>
    <col min="1" max="1" width="9" style="4"/>
    <col min="2" max="3" width="7.08203125" style="4" customWidth="1"/>
    <col min="4" max="4" width="9" style="4"/>
    <col min="5" max="5" width="13.58203125" style="4" customWidth="1"/>
    <col min="6" max="6" width="9" style="4"/>
    <col min="7" max="7" width="9" style="4" customWidth="1"/>
    <col min="8" max="8" width="15.58203125" style="4" customWidth="1"/>
    <col min="9" max="16384" width="9" style="4"/>
  </cols>
  <sheetData>
    <row r="1" spans="1:10" x14ac:dyDescent="0.55000000000000004">
      <c r="A1" s="4" t="s">
        <v>73</v>
      </c>
    </row>
    <row r="4" spans="1:10" x14ac:dyDescent="0.55000000000000004">
      <c r="A4" s="167" t="s">
        <v>88</v>
      </c>
      <c r="B4" s="167"/>
      <c r="C4" s="167"/>
      <c r="D4" s="167"/>
      <c r="E4" s="167"/>
      <c r="F4" s="167"/>
      <c r="G4" s="167"/>
      <c r="H4" s="167"/>
    </row>
    <row r="6" spans="1:10" x14ac:dyDescent="0.55000000000000004">
      <c r="G6" s="34"/>
      <c r="H6" s="46"/>
      <c r="I6" s="17" t="str">
        <f>IF(H6="","未入力","")</f>
        <v>未入力</v>
      </c>
      <c r="J6" s="4" t="s">
        <v>200</v>
      </c>
    </row>
    <row r="8" spans="1:10" x14ac:dyDescent="0.55000000000000004">
      <c r="A8" s="232" t="s">
        <v>218</v>
      </c>
    </row>
    <row r="11" spans="1:10" ht="27.75" customHeight="1" x14ac:dyDescent="0.55000000000000004">
      <c r="E11" s="4" t="s">
        <v>79</v>
      </c>
      <c r="F11" s="168" t="str">
        <f>IF(③計画承認申請書!F11="","",③計画承認申請書!F11)</f>
        <v/>
      </c>
      <c r="G11" s="168"/>
      <c r="H11" s="168"/>
      <c r="I11" s="17" t="str">
        <f>IF(F11="","未入力","")</f>
        <v>未入力</v>
      </c>
      <c r="J11" s="4" t="s">
        <v>81</v>
      </c>
    </row>
    <row r="12" spans="1:10" ht="27.75" customHeight="1" x14ac:dyDescent="0.55000000000000004">
      <c r="D12" s="33" t="s">
        <v>77</v>
      </c>
      <c r="E12" s="4" t="s">
        <v>80</v>
      </c>
      <c r="F12" s="168" t="str">
        <f>IF(③計画承認申請書!F12="","",③計画承認申請書!F12)</f>
        <v/>
      </c>
      <c r="G12" s="168"/>
      <c r="H12" s="168"/>
      <c r="I12" s="17" t="str">
        <f t="shared" ref="I12:I13" si="0">IF(F12="","未入力","")</f>
        <v>未入力</v>
      </c>
      <c r="J12" s="4" t="s">
        <v>82</v>
      </c>
    </row>
    <row r="13" spans="1:10" ht="27.75" customHeight="1" x14ac:dyDescent="0.55000000000000004">
      <c r="E13" s="4" t="s">
        <v>78</v>
      </c>
      <c r="F13" s="168" t="str">
        <f>IF(③計画承認申請書!F13="","",③計画承認申請書!F13)</f>
        <v/>
      </c>
      <c r="G13" s="168"/>
      <c r="H13" s="168"/>
      <c r="I13" s="17" t="str">
        <f t="shared" si="0"/>
        <v>未入力</v>
      </c>
      <c r="J13" s="4" t="s">
        <v>83</v>
      </c>
    </row>
    <row r="17" spans="1:10" x14ac:dyDescent="0.55000000000000004">
      <c r="A17" s="168" t="s">
        <v>87</v>
      </c>
      <c r="B17" s="168"/>
      <c r="C17" s="168"/>
      <c r="D17" s="168"/>
      <c r="E17" s="168"/>
      <c r="F17" s="168"/>
      <c r="G17" s="168"/>
      <c r="H17" s="168"/>
    </row>
    <row r="18" spans="1:10" x14ac:dyDescent="0.55000000000000004">
      <c r="A18" s="168"/>
      <c r="B18" s="168"/>
      <c r="C18" s="168"/>
      <c r="D18" s="168"/>
      <c r="E18" s="168"/>
      <c r="F18" s="168"/>
      <c r="G18" s="168"/>
      <c r="H18" s="168"/>
    </row>
    <row r="26" spans="1:10" x14ac:dyDescent="0.55000000000000004">
      <c r="E26" s="4" t="s">
        <v>85</v>
      </c>
    </row>
    <row r="27" spans="1:10" ht="31.5" customHeight="1" x14ac:dyDescent="0.55000000000000004">
      <c r="E27" s="22" t="s">
        <v>75</v>
      </c>
      <c r="F27" s="79" t="str">
        <f>IF(③計画承認申請書!F27="","",③計画承認申請書!F27)</f>
        <v/>
      </c>
      <c r="G27" s="79"/>
      <c r="H27" s="79"/>
      <c r="I27" s="17" t="str">
        <f t="shared" ref="I27:I30" si="1">IF(F27="","未入力","")</f>
        <v>未入力</v>
      </c>
      <c r="J27" s="4" t="s">
        <v>89</v>
      </c>
    </row>
    <row r="28" spans="1:10" ht="31.5" customHeight="1" x14ac:dyDescent="0.55000000000000004">
      <c r="E28" s="22" t="s">
        <v>76</v>
      </c>
      <c r="F28" s="79" t="str">
        <f>IF(③計画承認申請書!F28="","",③計画承認申請書!F28)</f>
        <v/>
      </c>
      <c r="G28" s="79"/>
      <c r="H28" s="79"/>
      <c r="I28" s="17" t="str">
        <f t="shared" si="1"/>
        <v>未入力</v>
      </c>
      <c r="J28" s="4" t="s">
        <v>90</v>
      </c>
    </row>
    <row r="29" spans="1:10" ht="18" customHeight="1" x14ac:dyDescent="0.55000000000000004">
      <c r="E29" s="171" t="s">
        <v>84</v>
      </c>
      <c r="F29" s="172" t="str">
        <f>IF(③計画承認申請書!F29="","",③計画承認申請書!F29)</f>
        <v/>
      </c>
      <c r="G29" s="173"/>
      <c r="H29" s="174"/>
      <c r="I29" s="17" t="str">
        <f t="shared" si="1"/>
        <v>未入力</v>
      </c>
      <c r="J29" s="4" t="s">
        <v>91</v>
      </c>
    </row>
    <row r="30" spans="1:10" ht="18" customHeight="1" x14ac:dyDescent="0.55000000000000004">
      <c r="E30" s="171"/>
      <c r="F30" s="175" t="str">
        <f>IF(③計画承認申請書!F30="","",③計画承認申請書!F30)</f>
        <v/>
      </c>
      <c r="G30" s="176"/>
      <c r="H30" s="177"/>
      <c r="I30" s="17" t="str">
        <f t="shared" si="1"/>
        <v>未入力</v>
      </c>
      <c r="J30" s="4" t="s">
        <v>92</v>
      </c>
    </row>
  </sheetData>
  <mergeCells count="10">
    <mergeCell ref="F28:H28"/>
    <mergeCell ref="E29:E30"/>
    <mergeCell ref="F29:H29"/>
    <mergeCell ref="F30:H30"/>
    <mergeCell ref="A4:H4"/>
    <mergeCell ref="F11:H11"/>
    <mergeCell ref="F12:H12"/>
    <mergeCell ref="F13:H13"/>
    <mergeCell ref="A17:H18"/>
    <mergeCell ref="F27:H27"/>
  </mergeCells>
  <phoneticPr fontId="2"/>
  <conditionalFormatting sqref="F11">
    <cfRule type="expression" dxfId="47" priority="8">
      <formula>$F$11=""</formula>
    </cfRule>
  </conditionalFormatting>
  <conditionalFormatting sqref="F12">
    <cfRule type="expression" dxfId="46" priority="4">
      <formula>$F$12=""</formula>
    </cfRule>
  </conditionalFormatting>
  <conditionalFormatting sqref="F13:H13">
    <cfRule type="expression" dxfId="45" priority="3">
      <formula>$F$13=""</formula>
    </cfRule>
  </conditionalFormatting>
  <conditionalFormatting sqref="F27:H27">
    <cfRule type="expression" dxfId="44" priority="2">
      <formula>$F$27=""</formula>
    </cfRule>
  </conditionalFormatting>
  <conditionalFormatting sqref="F28:H28">
    <cfRule type="expression" dxfId="43" priority="1">
      <formula>$F$28=""</formula>
    </cfRule>
  </conditionalFormatting>
  <conditionalFormatting sqref="F29:H29">
    <cfRule type="expression" dxfId="42" priority="6">
      <formula>$F$29=""</formula>
    </cfRule>
  </conditionalFormatting>
  <conditionalFormatting sqref="F30:H30">
    <cfRule type="expression" dxfId="41" priority="5">
      <formula>$F$30=""</formula>
    </cfRule>
  </conditionalFormatting>
  <conditionalFormatting sqref="H6">
    <cfRule type="expression" dxfId="40" priority="9">
      <formula>$H$6=""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31"/>
  <sheetViews>
    <sheetView showGridLines="0" view="pageBreakPreview" zoomScaleNormal="100" zoomScaleSheetLayoutView="100" workbookViewId="0">
      <selection activeCell="A11" sqref="A11"/>
    </sheetView>
  </sheetViews>
  <sheetFormatPr defaultColWidth="9" defaultRowHeight="13" x14ac:dyDescent="0.55000000000000004"/>
  <cols>
    <col min="1" max="1" width="9" style="4"/>
    <col min="2" max="3" width="7.08203125" style="4" customWidth="1"/>
    <col min="4" max="4" width="9" style="4"/>
    <col min="5" max="5" width="13.58203125" style="4" customWidth="1"/>
    <col min="6" max="6" width="9" style="4"/>
    <col min="7" max="7" width="9" style="4" customWidth="1"/>
    <col min="8" max="8" width="15.58203125" style="4" customWidth="1"/>
    <col min="9" max="16384" width="9" style="4"/>
  </cols>
  <sheetData>
    <row r="1" spans="1:10" x14ac:dyDescent="0.55000000000000004">
      <c r="A1" s="4" t="s">
        <v>73</v>
      </c>
    </row>
    <row r="4" spans="1:10" x14ac:dyDescent="0.55000000000000004">
      <c r="G4" s="34"/>
      <c r="H4" s="46"/>
      <c r="I4" s="17" t="str">
        <f>IF(H4="","未入力","")</f>
        <v>未入力</v>
      </c>
      <c r="J4" s="4" t="s">
        <v>202</v>
      </c>
    </row>
    <row r="6" spans="1:10" x14ac:dyDescent="0.55000000000000004">
      <c r="A6" s="232" t="s">
        <v>219</v>
      </c>
    </row>
    <row r="9" spans="1:10" ht="27.75" customHeight="1" x14ac:dyDescent="0.55000000000000004">
      <c r="E9" s="4" t="s">
        <v>79</v>
      </c>
      <c r="F9" s="168" t="str">
        <f>IF(③計画承認申請書!F11="","",③計画承認申請書!F11)</f>
        <v/>
      </c>
      <c r="G9" s="168"/>
      <c r="H9" s="168"/>
      <c r="I9" s="17" t="str">
        <f>IF(F9="","未入力","")</f>
        <v>未入力</v>
      </c>
      <c r="J9" s="4" t="s">
        <v>81</v>
      </c>
    </row>
    <row r="10" spans="1:10" ht="27.75" customHeight="1" x14ac:dyDescent="0.55000000000000004">
      <c r="D10" s="33" t="s">
        <v>77</v>
      </c>
      <c r="E10" s="4" t="s">
        <v>80</v>
      </c>
      <c r="F10" s="168" t="str">
        <f>IF(③計画承認申請書!F12="","",③計画承認申請書!F12)</f>
        <v/>
      </c>
      <c r="G10" s="168"/>
      <c r="H10" s="168"/>
      <c r="I10" s="17" t="str">
        <f t="shared" ref="I10:I11" si="0">IF(F10="","未入力","")</f>
        <v>未入力</v>
      </c>
      <c r="J10" s="4" t="s">
        <v>82</v>
      </c>
    </row>
    <row r="11" spans="1:10" ht="27.75" customHeight="1" x14ac:dyDescent="0.55000000000000004">
      <c r="E11" s="4" t="s">
        <v>78</v>
      </c>
      <c r="F11" s="168" t="str">
        <f>IF(③計画承認申請書!F13="","",③計画承認申請書!F13)</f>
        <v/>
      </c>
      <c r="G11" s="168"/>
      <c r="H11" s="168"/>
      <c r="I11" s="17" t="str">
        <f t="shared" si="0"/>
        <v>未入力</v>
      </c>
      <c r="J11" s="4" t="s">
        <v>83</v>
      </c>
    </row>
    <row r="15" spans="1:10" x14ac:dyDescent="0.55000000000000004">
      <c r="A15" s="167" t="s">
        <v>214</v>
      </c>
      <c r="B15" s="167"/>
      <c r="C15" s="167"/>
      <c r="D15" s="167"/>
      <c r="E15" s="167"/>
      <c r="F15" s="167"/>
      <c r="G15" s="167"/>
      <c r="H15" s="167"/>
    </row>
    <row r="17" spans="1:10" x14ac:dyDescent="0.55000000000000004">
      <c r="A17" s="168" t="s">
        <v>93</v>
      </c>
      <c r="B17" s="168"/>
      <c r="C17" s="168"/>
      <c r="D17" s="168"/>
      <c r="E17" s="168"/>
      <c r="F17" s="168"/>
      <c r="G17" s="168"/>
      <c r="H17" s="168"/>
    </row>
    <row r="18" spans="1:10" x14ac:dyDescent="0.55000000000000004">
      <c r="A18" s="168"/>
      <c r="B18" s="168"/>
      <c r="C18" s="168"/>
      <c r="D18" s="168"/>
      <c r="E18" s="168"/>
      <c r="F18" s="168"/>
      <c r="G18" s="168"/>
      <c r="H18" s="168"/>
    </row>
    <row r="20" spans="1:10" ht="21.75" customHeight="1" x14ac:dyDescent="0.55000000000000004">
      <c r="A20" s="181" t="s">
        <v>94</v>
      </c>
      <c r="B20" s="182"/>
      <c r="C20" s="183"/>
      <c r="D20" s="181" t="s">
        <v>204</v>
      </c>
      <c r="E20" s="182"/>
      <c r="F20" s="182"/>
      <c r="G20" s="182"/>
      <c r="H20" s="183"/>
    </row>
    <row r="21" spans="1:10" ht="21.75" customHeight="1" x14ac:dyDescent="0.55000000000000004">
      <c r="A21" s="181" t="s">
        <v>95</v>
      </c>
      <c r="B21" s="182"/>
      <c r="C21" s="183"/>
      <c r="D21" s="178">
        <f>'②赤色セルに入力　実施計画（報告）書'!C58+'②赤色セルに入力　実施計画（報告）書'!C59+'②赤色セルに入力　実施計画（報告）書'!A69</f>
        <v>0</v>
      </c>
      <c r="E21" s="179"/>
      <c r="F21" s="179"/>
      <c r="G21" s="179"/>
      <c r="H21" s="180"/>
    </row>
    <row r="22" spans="1:10" ht="25.5" customHeight="1" x14ac:dyDescent="0.55000000000000004">
      <c r="A22" s="181" t="s">
        <v>96</v>
      </c>
      <c r="B22" s="182"/>
      <c r="C22" s="183"/>
      <c r="D22" s="178">
        <f>'②赤色セルに入力　実施計画（報告）書'!G60+'②赤色セルに入力　実施計画（報告）書'!F69</f>
        <v>0</v>
      </c>
      <c r="E22" s="179"/>
      <c r="F22" s="179"/>
      <c r="G22" s="179"/>
      <c r="H22" s="180"/>
    </row>
    <row r="23" spans="1:10" ht="24" customHeight="1" x14ac:dyDescent="0.55000000000000004">
      <c r="A23" s="184" t="s">
        <v>97</v>
      </c>
      <c r="B23" s="185"/>
      <c r="C23" s="186"/>
      <c r="D23" s="190" t="s">
        <v>98</v>
      </c>
      <c r="E23" s="191"/>
      <c r="F23" s="191"/>
      <c r="G23" s="191"/>
      <c r="H23" s="192"/>
    </row>
    <row r="24" spans="1:10" ht="24" customHeight="1" x14ac:dyDescent="0.55000000000000004">
      <c r="A24" s="187"/>
      <c r="B24" s="188"/>
      <c r="C24" s="189"/>
      <c r="D24" s="193"/>
      <c r="E24" s="194"/>
      <c r="F24" s="194"/>
      <c r="G24" s="194"/>
      <c r="H24" s="195"/>
    </row>
    <row r="25" spans="1:10" ht="42" customHeight="1" x14ac:dyDescent="0.55000000000000004">
      <c r="A25" s="36"/>
      <c r="B25" s="37"/>
      <c r="C25" s="37"/>
      <c r="D25" s="37"/>
      <c r="E25" s="37"/>
      <c r="F25" s="37"/>
      <c r="G25" s="37"/>
      <c r="H25" s="37"/>
    </row>
    <row r="26" spans="1:10" ht="42" customHeight="1" x14ac:dyDescent="0.55000000000000004">
      <c r="A26" s="36"/>
      <c r="B26" s="37"/>
      <c r="C26" s="37"/>
      <c r="D26" s="37"/>
      <c r="E26" s="37"/>
      <c r="F26" s="37"/>
      <c r="G26" s="37"/>
      <c r="H26" s="37"/>
    </row>
    <row r="27" spans="1:10" x14ac:dyDescent="0.55000000000000004">
      <c r="E27" s="4" t="s">
        <v>85</v>
      </c>
    </row>
    <row r="28" spans="1:10" ht="31.5" customHeight="1" x14ac:dyDescent="0.55000000000000004">
      <c r="E28" s="22" t="s">
        <v>75</v>
      </c>
      <c r="F28" s="79" t="str">
        <f>IF(③計画承認申請書!F27="","",③計画承認申請書!F27)</f>
        <v/>
      </c>
      <c r="G28" s="79"/>
      <c r="H28" s="79"/>
      <c r="I28" s="17" t="str">
        <f t="shared" ref="I28:I31" si="1">IF(F28="","未入力","")</f>
        <v>未入力</v>
      </c>
      <c r="J28" s="4" t="s">
        <v>89</v>
      </c>
    </row>
    <row r="29" spans="1:10" ht="31.5" customHeight="1" x14ac:dyDescent="0.55000000000000004">
      <c r="E29" s="22" t="s">
        <v>76</v>
      </c>
      <c r="F29" s="79" t="str">
        <f>IF(③計画承認申請書!F28="","",③計画承認申請書!F28)</f>
        <v/>
      </c>
      <c r="G29" s="79"/>
      <c r="H29" s="79"/>
      <c r="I29" s="17" t="str">
        <f t="shared" si="1"/>
        <v>未入力</v>
      </c>
      <c r="J29" s="4" t="s">
        <v>90</v>
      </c>
    </row>
    <row r="30" spans="1:10" ht="18" customHeight="1" x14ac:dyDescent="0.55000000000000004">
      <c r="E30" s="171" t="s">
        <v>84</v>
      </c>
      <c r="F30" s="172" t="str">
        <f>IF(③計画承認申請書!F29="","",③計画承認申請書!F29)</f>
        <v/>
      </c>
      <c r="G30" s="173"/>
      <c r="H30" s="174"/>
      <c r="I30" s="17" t="str">
        <f t="shared" si="1"/>
        <v>未入力</v>
      </c>
      <c r="J30" s="4" t="s">
        <v>91</v>
      </c>
    </row>
    <row r="31" spans="1:10" ht="18" customHeight="1" x14ac:dyDescent="0.55000000000000004">
      <c r="E31" s="171"/>
      <c r="F31" s="175" t="str">
        <f>IF(③計画承認申請書!F30="","",③計画承認申請書!F30)</f>
        <v/>
      </c>
      <c r="G31" s="176"/>
      <c r="H31" s="177"/>
      <c r="I31" s="17" t="str">
        <f t="shared" si="1"/>
        <v>未入力</v>
      </c>
      <c r="J31" s="4" t="s">
        <v>92</v>
      </c>
    </row>
  </sheetData>
  <mergeCells count="18">
    <mergeCell ref="E30:E31"/>
    <mergeCell ref="F30:H30"/>
    <mergeCell ref="F31:H31"/>
    <mergeCell ref="A15:H15"/>
    <mergeCell ref="A20:C20"/>
    <mergeCell ref="A21:C21"/>
    <mergeCell ref="A22:C22"/>
    <mergeCell ref="A23:C24"/>
    <mergeCell ref="D20:H20"/>
    <mergeCell ref="F28:H28"/>
    <mergeCell ref="F29:H29"/>
    <mergeCell ref="D22:H22"/>
    <mergeCell ref="D23:H24"/>
    <mergeCell ref="F9:H9"/>
    <mergeCell ref="F10:H10"/>
    <mergeCell ref="F11:H11"/>
    <mergeCell ref="A17:H18"/>
    <mergeCell ref="D21:H21"/>
  </mergeCells>
  <phoneticPr fontId="2"/>
  <conditionalFormatting sqref="F9">
    <cfRule type="expression" dxfId="39" priority="7">
      <formula>$F$9=""</formula>
    </cfRule>
  </conditionalFormatting>
  <conditionalFormatting sqref="F10">
    <cfRule type="expression" dxfId="38" priority="4">
      <formula>$F$10=""</formula>
    </cfRule>
  </conditionalFormatting>
  <conditionalFormatting sqref="F11:H11">
    <cfRule type="expression" dxfId="37" priority="3">
      <formula>$F$11=""</formula>
    </cfRule>
  </conditionalFormatting>
  <conditionalFormatting sqref="F28:H28">
    <cfRule type="expression" dxfId="36" priority="2">
      <formula>$F$28=""</formula>
    </cfRule>
  </conditionalFormatting>
  <conditionalFormatting sqref="F29:H29">
    <cfRule type="expression" dxfId="35" priority="1">
      <formula>$F$29=""</formula>
    </cfRule>
  </conditionalFormatting>
  <conditionalFormatting sqref="F30:H30">
    <cfRule type="expression" dxfId="34" priority="6">
      <formula>$F$30=""</formula>
    </cfRule>
  </conditionalFormatting>
  <conditionalFormatting sqref="F31:H31">
    <cfRule type="expression" dxfId="33" priority="5">
      <formula>$F$31=""</formula>
    </cfRule>
  </conditionalFormatting>
  <conditionalFormatting sqref="H4">
    <cfRule type="expression" dxfId="32" priority="8">
      <formula>$H$4=""</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P37"/>
  <sheetViews>
    <sheetView showGridLines="0" view="pageBreakPreview" zoomScaleNormal="100" zoomScaleSheetLayoutView="100" workbookViewId="0">
      <selection activeCell="J26" sqref="J26"/>
    </sheetView>
  </sheetViews>
  <sheetFormatPr defaultColWidth="9" defaultRowHeight="13" x14ac:dyDescent="0.55000000000000004"/>
  <cols>
    <col min="1" max="1" width="9" style="4"/>
    <col min="2" max="3" width="7.08203125" style="4" customWidth="1"/>
    <col min="4" max="4" width="9" style="4"/>
    <col min="5" max="5" width="13.58203125" style="4" customWidth="1"/>
    <col min="6" max="6" width="9" style="4"/>
    <col min="7" max="7" width="9" style="4" customWidth="1"/>
    <col min="8" max="8" width="15.58203125" style="4" customWidth="1"/>
    <col min="9" max="12" width="9" style="4"/>
    <col min="13" max="13" width="15" style="4" bestFit="1" customWidth="1"/>
    <col min="14" max="16384" width="9" style="4"/>
  </cols>
  <sheetData>
    <row r="1" spans="1:10" x14ac:dyDescent="0.55000000000000004">
      <c r="A1" s="3" t="s">
        <v>118</v>
      </c>
    </row>
    <row r="4" spans="1:10" x14ac:dyDescent="0.55000000000000004">
      <c r="G4" s="34"/>
      <c r="H4" s="46"/>
      <c r="I4" s="17" t="str">
        <f>IF(H4="","未入力","")</f>
        <v>未入力</v>
      </c>
      <c r="J4" s="4" t="s">
        <v>203</v>
      </c>
    </row>
    <row r="6" spans="1:10" x14ac:dyDescent="0.55000000000000004">
      <c r="A6" s="4" t="s">
        <v>216</v>
      </c>
    </row>
    <row r="9" spans="1:10" ht="27.75" customHeight="1" x14ac:dyDescent="0.55000000000000004">
      <c r="E9" s="4" t="s">
        <v>79</v>
      </c>
      <c r="F9" s="168" t="str">
        <f>IF(③計画承認申請書!F11="","",③計画承認申請書!F11)</f>
        <v/>
      </c>
      <c r="G9" s="168"/>
      <c r="H9" s="168"/>
      <c r="I9" s="17" t="str">
        <f>IF(F9="","未入力","")</f>
        <v>未入力</v>
      </c>
      <c r="J9" s="4" t="s">
        <v>81</v>
      </c>
    </row>
    <row r="10" spans="1:10" ht="27.75" customHeight="1" x14ac:dyDescent="0.55000000000000004">
      <c r="D10" s="33" t="s">
        <v>77</v>
      </c>
      <c r="E10" s="4" t="s">
        <v>80</v>
      </c>
      <c r="F10" s="168" t="str">
        <f>IF(③計画承認申請書!F12="","",③計画承認申請書!F12)</f>
        <v/>
      </c>
      <c r="G10" s="168"/>
      <c r="H10" s="168"/>
      <c r="I10" s="17" t="str">
        <f t="shared" ref="I10:I11" si="0">IF(F10="","未入力","")</f>
        <v>未入力</v>
      </c>
      <c r="J10" s="4" t="s">
        <v>82</v>
      </c>
    </row>
    <row r="11" spans="1:10" ht="27.75" customHeight="1" x14ac:dyDescent="0.55000000000000004">
      <c r="E11" s="4" t="s">
        <v>78</v>
      </c>
      <c r="F11" s="168" t="str">
        <f>IF(③計画承認申請書!F13="","",③計画承認申請書!F13)</f>
        <v/>
      </c>
      <c r="G11" s="168"/>
      <c r="H11" s="168"/>
      <c r="I11" s="17" t="str">
        <f t="shared" si="0"/>
        <v>未入力</v>
      </c>
      <c r="J11" s="4" t="s">
        <v>83</v>
      </c>
    </row>
    <row r="15" spans="1:10" x14ac:dyDescent="0.55000000000000004">
      <c r="A15" s="167" t="s">
        <v>215</v>
      </c>
      <c r="B15" s="167"/>
      <c r="C15" s="167"/>
      <c r="D15" s="167"/>
      <c r="E15" s="167"/>
      <c r="F15" s="167"/>
      <c r="G15" s="167"/>
      <c r="H15" s="167"/>
    </row>
    <row r="17" spans="1:16" ht="17.25" customHeight="1" x14ac:dyDescent="0.55000000000000004">
      <c r="A17" s="168" t="str">
        <f>IF(A6&lt;&gt;"　鳥取県知事　様",CONCATENATE("　",M17,"付け",P17),CONCATENATE("　",M17,"付第",M18,"号",P17))</f>
        <v>　0付第0号による交付決定に係る事業について、下記のとおり変更したいので、鳥取県補助金等交付規則第１２条第３項の規定により申請します。</v>
      </c>
      <c r="B17" s="168"/>
      <c r="C17" s="168"/>
      <c r="D17" s="168"/>
      <c r="E17" s="168"/>
      <c r="F17" s="168"/>
      <c r="G17" s="168"/>
      <c r="H17" s="168"/>
      <c r="M17" s="34">
        <f>'①最初に黄色セル選択、赤色セルに入力　関連情報入力シート'!D23</f>
        <v>0</v>
      </c>
      <c r="P17" s="4" t="s">
        <v>102</v>
      </c>
    </row>
    <row r="18" spans="1:16" ht="17.25" customHeight="1" x14ac:dyDescent="0.55000000000000004">
      <c r="A18" s="168"/>
      <c r="B18" s="168"/>
      <c r="C18" s="168"/>
      <c r="D18" s="168"/>
      <c r="E18" s="168"/>
      <c r="F18" s="168"/>
      <c r="G18" s="168"/>
      <c r="H18" s="168"/>
      <c r="M18" s="4">
        <f>'①最初に黄色セル選択、赤色セルに入力　関連情報入力シート'!D24</f>
        <v>0</v>
      </c>
    </row>
    <row r="19" spans="1:16" x14ac:dyDescent="0.55000000000000004">
      <c r="A19" s="168"/>
      <c r="B19" s="168"/>
      <c r="C19" s="168"/>
      <c r="D19" s="168"/>
      <c r="E19" s="168"/>
      <c r="F19" s="168"/>
      <c r="G19" s="168"/>
      <c r="H19" s="168"/>
    </row>
    <row r="20" spans="1:16" x14ac:dyDescent="0.55000000000000004">
      <c r="A20" s="32"/>
      <c r="B20" s="32"/>
      <c r="C20" s="32"/>
      <c r="D20" s="32"/>
      <c r="E20" s="32"/>
      <c r="F20" s="32"/>
      <c r="G20" s="32"/>
      <c r="H20" s="32"/>
    </row>
    <row r="21" spans="1:16" ht="17.25" customHeight="1" x14ac:dyDescent="0.55000000000000004">
      <c r="A21" s="196" t="s">
        <v>103</v>
      </c>
      <c r="B21" s="196"/>
      <c r="C21" s="196"/>
      <c r="D21" s="196"/>
      <c r="E21" s="196"/>
      <c r="F21" s="196"/>
      <c r="G21" s="196"/>
      <c r="H21" s="196"/>
    </row>
    <row r="23" spans="1:16" ht="21.75" customHeight="1" x14ac:dyDescent="0.55000000000000004">
      <c r="A23" s="181" t="s">
        <v>94</v>
      </c>
      <c r="B23" s="182"/>
      <c r="C23" s="183"/>
      <c r="D23" s="181" t="str">
        <f>⑤交付申請書!D20</f>
        <v xml:space="preserve"> 鳥取県非住宅木造建築拡大推進事業（内外装木質化等）</v>
      </c>
      <c r="E23" s="182"/>
      <c r="F23" s="182"/>
      <c r="G23" s="182"/>
      <c r="H23" s="183"/>
    </row>
    <row r="24" spans="1:16" ht="21.75" customHeight="1" x14ac:dyDescent="0.55000000000000004">
      <c r="A24" s="181" t="s">
        <v>104</v>
      </c>
      <c r="B24" s="182"/>
      <c r="C24" s="183"/>
      <c r="D24" s="178">
        <f>'①最初に黄色セル選択、赤色セルに入力　関連情報入力シート'!D20+'①最初に黄色セル選択、赤色セルに入力　関連情報入力シート'!E20</f>
        <v>0</v>
      </c>
      <c r="E24" s="179"/>
      <c r="F24" s="179"/>
      <c r="G24" s="179"/>
      <c r="H24" s="180"/>
    </row>
    <row r="25" spans="1:16" ht="25.5" customHeight="1" x14ac:dyDescent="0.55000000000000004">
      <c r="A25" s="181" t="s">
        <v>105</v>
      </c>
      <c r="B25" s="182"/>
      <c r="C25" s="183"/>
      <c r="D25" s="178">
        <f>'②赤色セルに入力　実施計画（報告）書'!G60+'②赤色セルに入力　実施計画（報告）書'!F69</f>
        <v>0</v>
      </c>
      <c r="E25" s="179"/>
      <c r="F25" s="179"/>
      <c r="G25" s="179"/>
      <c r="H25" s="180"/>
    </row>
    <row r="26" spans="1:16" ht="25.5" customHeight="1" x14ac:dyDescent="0.55000000000000004">
      <c r="A26" s="181" t="s">
        <v>107</v>
      </c>
      <c r="B26" s="182"/>
      <c r="C26" s="183"/>
      <c r="D26" s="178">
        <f>D25-D24</f>
        <v>0</v>
      </c>
      <c r="E26" s="179"/>
      <c r="F26" s="179"/>
      <c r="G26" s="179"/>
      <c r="H26" s="180"/>
    </row>
    <row r="27" spans="1:16" ht="25.5" customHeight="1" x14ac:dyDescent="0.55000000000000004">
      <c r="A27" s="181" t="s">
        <v>108</v>
      </c>
      <c r="B27" s="182"/>
      <c r="C27" s="183"/>
      <c r="D27" s="198" t="s">
        <v>110</v>
      </c>
      <c r="E27" s="199"/>
      <c r="F27" s="199"/>
      <c r="G27" s="199"/>
      <c r="H27" s="200"/>
    </row>
    <row r="28" spans="1:16" ht="60.75" customHeight="1" x14ac:dyDescent="0.55000000000000004">
      <c r="A28" s="181" t="s">
        <v>109</v>
      </c>
      <c r="B28" s="182"/>
      <c r="C28" s="183"/>
      <c r="D28" s="197"/>
      <c r="E28" s="89"/>
      <c r="F28" s="89"/>
      <c r="G28" s="89"/>
      <c r="H28" s="90"/>
    </row>
    <row r="29" spans="1:16" ht="24" customHeight="1" x14ac:dyDescent="0.55000000000000004">
      <c r="A29" s="184" t="s">
        <v>97</v>
      </c>
      <c r="B29" s="185"/>
      <c r="C29" s="186"/>
      <c r="D29" s="190" t="s">
        <v>106</v>
      </c>
      <c r="E29" s="191"/>
      <c r="F29" s="191"/>
      <c r="G29" s="191"/>
      <c r="H29" s="192"/>
    </row>
    <row r="30" spans="1:16" ht="24" customHeight="1" x14ac:dyDescent="0.55000000000000004">
      <c r="A30" s="187"/>
      <c r="B30" s="188"/>
      <c r="C30" s="189"/>
      <c r="D30" s="193"/>
      <c r="E30" s="194"/>
      <c r="F30" s="194"/>
      <c r="G30" s="194"/>
      <c r="H30" s="195"/>
    </row>
    <row r="31" spans="1:16" ht="12" customHeight="1" x14ac:dyDescent="0.55000000000000004">
      <c r="A31" s="191"/>
      <c r="B31" s="191"/>
      <c r="C31" s="191"/>
      <c r="D31" s="191"/>
      <c r="E31" s="191"/>
      <c r="F31" s="191"/>
      <c r="G31" s="191"/>
      <c r="H31" s="191"/>
    </row>
    <row r="32" spans="1:16" ht="12.75" customHeight="1" x14ac:dyDescent="0.55000000000000004">
      <c r="A32" s="36"/>
      <c r="B32" s="37"/>
      <c r="C32" s="37"/>
      <c r="D32" s="37"/>
      <c r="E32" s="37"/>
      <c r="F32" s="37"/>
      <c r="G32" s="37"/>
      <c r="H32" s="37"/>
    </row>
    <row r="33" spans="5:10" x14ac:dyDescent="0.55000000000000004">
      <c r="E33" s="4" t="s">
        <v>85</v>
      </c>
    </row>
    <row r="34" spans="5:10" ht="31.5" customHeight="1" x14ac:dyDescent="0.55000000000000004">
      <c r="E34" s="22" t="s">
        <v>75</v>
      </c>
      <c r="F34" s="79" t="str">
        <f>IF(③計画承認申請書!F27="","",③計画承認申請書!F27)</f>
        <v/>
      </c>
      <c r="G34" s="79"/>
      <c r="H34" s="79"/>
      <c r="I34" s="17" t="str">
        <f t="shared" ref="I34:I37" si="1">IF(F34="","未入力","")</f>
        <v>未入力</v>
      </c>
      <c r="J34" s="4" t="s">
        <v>89</v>
      </c>
    </row>
    <row r="35" spans="5:10" ht="31.5" customHeight="1" x14ac:dyDescent="0.55000000000000004">
      <c r="E35" s="22" t="s">
        <v>76</v>
      </c>
      <c r="F35" s="79" t="str">
        <f>IF(③計画承認申請書!F28="","",③計画承認申請書!F28)</f>
        <v/>
      </c>
      <c r="G35" s="79"/>
      <c r="H35" s="79"/>
      <c r="I35" s="17" t="str">
        <f t="shared" si="1"/>
        <v>未入力</v>
      </c>
      <c r="J35" s="4" t="s">
        <v>90</v>
      </c>
    </row>
    <row r="36" spans="5:10" ht="18" customHeight="1" x14ac:dyDescent="0.55000000000000004">
      <c r="E36" s="171" t="s">
        <v>84</v>
      </c>
      <c r="F36" s="172" t="str">
        <f>IF(③計画承認申請書!F29="","",③計画承認申請書!F29)</f>
        <v/>
      </c>
      <c r="G36" s="173"/>
      <c r="H36" s="174"/>
      <c r="I36" s="17" t="str">
        <f t="shared" si="1"/>
        <v>未入力</v>
      </c>
      <c r="J36" s="4" t="s">
        <v>91</v>
      </c>
    </row>
    <row r="37" spans="5:10" ht="18" customHeight="1" x14ac:dyDescent="0.55000000000000004">
      <c r="E37" s="171"/>
      <c r="F37" s="175" t="str">
        <f>IF(③計画承認申請書!F30="","",③計画承認申請書!F30)</f>
        <v/>
      </c>
      <c r="G37" s="176"/>
      <c r="H37" s="177"/>
      <c r="I37" s="17" t="str">
        <f t="shared" si="1"/>
        <v>未入力</v>
      </c>
      <c r="J37" s="4" t="s">
        <v>92</v>
      </c>
    </row>
  </sheetData>
  <mergeCells count="26">
    <mergeCell ref="F34:H34"/>
    <mergeCell ref="F35:H35"/>
    <mergeCell ref="E36:E37"/>
    <mergeCell ref="F36:H36"/>
    <mergeCell ref="F37:H37"/>
    <mergeCell ref="A31:H31"/>
    <mergeCell ref="A24:C24"/>
    <mergeCell ref="D24:H24"/>
    <mergeCell ref="A25:C25"/>
    <mergeCell ref="D25:H25"/>
    <mergeCell ref="A29:C30"/>
    <mergeCell ref="D29:H30"/>
    <mergeCell ref="D26:H26"/>
    <mergeCell ref="A26:C26"/>
    <mergeCell ref="A28:C28"/>
    <mergeCell ref="D28:H28"/>
    <mergeCell ref="A27:C27"/>
    <mergeCell ref="D27:H27"/>
    <mergeCell ref="A23:C23"/>
    <mergeCell ref="D23:H23"/>
    <mergeCell ref="A21:H21"/>
    <mergeCell ref="F9:H9"/>
    <mergeCell ref="F10:H10"/>
    <mergeCell ref="F11:H11"/>
    <mergeCell ref="A15:H15"/>
    <mergeCell ref="A17:H19"/>
  </mergeCells>
  <phoneticPr fontId="2"/>
  <conditionalFormatting sqref="F9">
    <cfRule type="expression" dxfId="31" priority="7">
      <formula>$F$9=""</formula>
    </cfRule>
  </conditionalFormatting>
  <conditionalFormatting sqref="F10">
    <cfRule type="expression" dxfId="30" priority="4">
      <formula>$F$10=""</formula>
    </cfRule>
  </conditionalFormatting>
  <conditionalFormatting sqref="F11:H11">
    <cfRule type="expression" dxfId="29" priority="3">
      <formula>$F$11=""</formula>
    </cfRule>
  </conditionalFormatting>
  <conditionalFormatting sqref="F34:H34">
    <cfRule type="expression" dxfId="28" priority="2">
      <formula>$F$34=""</formula>
    </cfRule>
  </conditionalFormatting>
  <conditionalFormatting sqref="F35:H35">
    <cfRule type="expression" dxfId="27" priority="1">
      <formula>$F$35=""</formula>
    </cfRule>
  </conditionalFormatting>
  <conditionalFormatting sqref="F36:H36">
    <cfRule type="expression" dxfId="26" priority="6">
      <formula>$F$36=""</formula>
    </cfRule>
  </conditionalFormatting>
  <conditionalFormatting sqref="F37:H37">
    <cfRule type="expression" dxfId="25" priority="5">
      <formula>$F$37=""</formula>
    </cfRule>
  </conditionalFormatting>
  <conditionalFormatting sqref="H4">
    <cfRule type="expression" dxfId="24" priority="8">
      <formula>$H$4=""</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P37"/>
  <sheetViews>
    <sheetView showGridLines="0" view="pageBreakPreview" zoomScaleNormal="100" zoomScaleSheetLayoutView="100" workbookViewId="0">
      <selection activeCell="A16" sqref="A16"/>
    </sheetView>
  </sheetViews>
  <sheetFormatPr defaultColWidth="9" defaultRowHeight="13" x14ac:dyDescent="0.55000000000000004"/>
  <cols>
    <col min="1" max="1" width="9" style="4"/>
    <col min="2" max="3" width="7.08203125" style="4" customWidth="1"/>
    <col min="4" max="4" width="9" style="4"/>
    <col min="5" max="5" width="13.58203125" style="4" customWidth="1"/>
    <col min="6" max="6" width="9" style="4"/>
    <col min="7" max="7" width="9" style="4" customWidth="1"/>
    <col min="8" max="8" width="15.58203125" style="4" customWidth="1"/>
    <col min="9" max="12" width="9" style="4"/>
    <col min="13" max="13" width="15" style="4" bestFit="1" customWidth="1"/>
    <col min="14" max="16384" width="9" style="4"/>
  </cols>
  <sheetData>
    <row r="1" spans="1:10" x14ac:dyDescent="0.55000000000000004">
      <c r="A1" s="3" t="s">
        <v>118</v>
      </c>
    </row>
    <row r="4" spans="1:10" x14ac:dyDescent="0.55000000000000004">
      <c r="G4" s="34"/>
      <c r="H4" s="46"/>
      <c r="I4" s="17" t="str">
        <f>IF(H4="","未入力","")</f>
        <v>未入力</v>
      </c>
      <c r="J4" s="4" t="s">
        <v>206</v>
      </c>
    </row>
    <row r="6" spans="1:10" x14ac:dyDescent="0.55000000000000004">
      <c r="A6" s="232" t="s">
        <v>219</v>
      </c>
    </row>
    <row r="9" spans="1:10" ht="27.75" customHeight="1" x14ac:dyDescent="0.55000000000000004">
      <c r="E9" s="4" t="s">
        <v>79</v>
      </c>
      <c r="F9" s="168" t="str">
        <f>IF(③計画承認申請書!F11="","",③計画承認申請書!F11)</f>
        <v/>
      </c>
      <c r="G9" s="168"/>
      <c r="H9" s="168"/>
      <c r="I9" s="17" t="str">
        <f>IF(F9="","未入力","")</f>
        <v>未入力</v>
      </c>
      <c r="J9" s="4" t="s">
        <v>81</v>
      </c>
    </row>
    <row r="10" spans="1:10" ht="27.75" customHeight="1" x14ac:dyDescent="0.55000000000000004">
      <c r="D10" s="33" t="s">
        <v>77</v>
      </c>
      <c r="E10" s="4" t="s">
        <v>80</v>
      </c>
      <c r="F10" s="168" t="str">
        <f>IF(③計画承認申請書!F12="","",③計画承認申請書!F12)</f>
        <v/>
      </c>
      <c r="G10" s="168"/>
      <c r="H10" s="168"/>
      <c r="I10" s="17" t="str">
        <f t="shared" ref="I10:I11" si="0">IF(F10="","未入力","")</f>
        <v>未入力</v>
      </c>
      <c r="J10" s="4" t="s">
        <v>82</v>
      </c>
    </row>
    <row r="11" spans="1:10" ht="27.75" customHeight="1" x14ac:dyDescent="0.55000000000000004">
      <c r="E11" s="4" t="s">
        <v>78</v>
      </c>
      <c r="F11" s="168" t="str">
        <f>IF(③計画承認申請書!F13="","",③計画承認申請書!F13)</f>
        <v/>
      </c>
      <c r="G11" s="168"/>
      <c r="H11" s="168"/>
      <c r="I11" s="17" t="str">
        <f t="shared" si="0"/>
        <v>未入力</v>
      </c>
      <c r="J11" s="4" t="s">
        <v>83</v>
      </c>
    </row>
    <row r="15" spans="1:10" x14ac:dyDescent="0.55000000000000004">
      <c r="A15" s="167" t="s">
        <v>220</v>
      </c>
      <c r="B15" s="167"/>
      <c r="C15" s="167"/>
      <c r="D15" s="167"/>
      <c r="E15" s="167"/>
      <c r="F15" s="167"/>
      <c r="G15" s="167"/>
      <c r="H15" s="167"/>
    </row>
    <row r="17" spans="1:16" ht="17.25" customHeight="1" x14ac:dyDescent="0.55000000000000004">
      <c r="A17" s="168" t="str">
        <f>IF(A6&lt;&gt;"　鳥取県知事　様",CONCATENATE("　",M17,"付け",P17),CONCATENATE("　",M17,"付第",M18,"号",P17))</f>
        <v>　0付第0号による交付決定に係る事業について、下記のとおり廃止したいので、鳥取県補助金等交付規則第１２条第３項の規定により申請します。</v>
      </c>
      <c r="B17" s="168"/>
      <c r="C17" s="168"/>
      <c r="D17" s="168"/>
      <c r="E17" s="168"/>
      <c r="F17" s="168"/>
      <c r="G17" s="168"/>
      <c r="H17" s="168"/>
      <c r="M17" s="34">
        <f>'①最初に黄色セル選択、赤色セルに入力　関連情報入力シート'!D23</f>
        <v>0</v>
      </c>
      <c r="P17" s="4" t="s">
        <v>111</v>
      </c>
    </row>
    <row r="18" spans="1:16" ht="17.25" customHeight="1" x14ac:dyDescent="0.55000000000000004">
      <c r="A18" s="168"/>
      <c r="B18" s="168"/>
      <c r="C18" s="168"/>
      <c r="D18" s="168"/>
      <c r="E18" s="168"/>
      <c r="F18" s="168"/>
      <c r="G18" s="168"/>
      <c r="H18" s="168"/>
      <c r="M18" s="4">
        <f>'①最初に黄色セル選択、赤色セルに入力　関連情報入力シート'!D24</f>
        <v>0</v>
      </c>
    </row>
    <row r="19" spans="1:16" x14ac:dyDescent="0.55000000000000004">
      <c r="A19" s="168"/>
      <c r="B19" s="168"/>
      <c r="C19" s="168"/>
      <c r="D19" s="168"/>
      <c r="E19" s="168"/>
      <c r="F19" s="168"/>
      <c r="G19" s="168"/>
      <c r="H19" s="168"/>
    </row>
    <row r="20" spans="1:16" x14ac:dyDescent="0.55000000000000004">
      <c r="A20" s="32"/>
      <c r="B20" s="32"/>
      <c r="C20" s="32"/>
      <c r="D20" s="32"/>
      <c r="E20" s="32"/>
      <c r="F20" s="32"/>
      <c r="G20" s="32"/>
      <c r="H20" s="32"/>
    </row>
    <row r="21" spans="1:16" ht="17.25" customHeight="1" x14ac:dyDescent="0.55000000000000004">
      <c r="A21" s="196" t="s">
        <v>103</v>
      </c>
      <c r="B21" s="196"/>
      <c r="C21" s="196"/>
      <c r="D21" s="196"/>
      <c r="E21" s="196"/>
      <c r="F21" s="196"/>
      <c r="G21" s="196"/>
      <c r="H21" s="196"/>
    </row>
    <row r="23" spans="1:16" ht="21.75" customHeight="1" x14ac:dyDescent="0.55000000000000004">
      <c r="A23" s="181" t="s">
        <v>94</v>
      </c>
      <c r="B23" s="182"/>
      <c r="C23" s="183"/>
      <c r="D23" s="181" t="str">
        <f>⑤交付申請書!D20</f>
        <v xml:space="preserve"> 鳥取県非住宅木造建築拡大推進事業（内外装木質化等）</v>
      </c>
      <c r="E23" s="182"/>
      <c r="F23" s="182"/>
      <c r="G23" s="182"/>
      <c r="H23" s="183"/>
    </row>
    <row r="24" spans="1:16" ht="21.75" customHeight="1" x14ac:dyDescent="0.55000000000000004">
      <c r="A24" s="181" t="s">
        <v>104</v>
      </c>
      <c r="B24" s="182"/>
      <c r="C24" s="183"/>
      <c r="D24" s="178">
        <f>'①最初に黄色セル選択、赤色セルに入力　関連情報入力シート'!D20+'①最初に黄色セル選択、赤色セルに入力　関連情報入力シート'!E20</f>
        <v>0</v>
      </c>
      <c r="E24" s="179"/>
      <c r="F24" s="179"/>
      <c r="G24" s="179"/>
      <c r="H24" s="180"/>
    </row>
    <row r="25" spans="1:16" ht="25.5" customHeight="1" x14ac:dyDescent="0.55000000000000004">
      <c r="A25" s="181" t="s">
        <v>116</v>
      </c>
      <c r="B25" s="182"/>
      <c r="C25" s="183"/>
      <c r="D25" s="178">
        <f>'②赤色セルに入力　実施計画（報告）書'!G60+'②赤色セルに入力　実施計画（報告）書'!F69</f>
        <v>0</v>
      </c>
      <c r="E25" s="179"/>
      <c r="F25" s="179"/>
      <c r="G25" s="179"/>
      <c r="H25" s="180"/>
      <c r="I25" s="4" t="str">
        <f>IF(D25&gt;0,"廃止後の額はゼロ、実施計画書要確認","")</f>
        <v/>
      </c>
    </row>
    <row r="26" spans="1:16" ht="25.5" customHeight="1" x14ac:dyDescent="0.55000000000000004">
      <c r="A26" s="181" t="s">
        <v>107</v>
      </c>
      <c r="B26" s="182"/>
      <c r="C26" s="183"/>
      <c r="D26" s="178">
        <f>D25-D24</f>
        <v>0</v>
      </c>
      <c r="E26" s="179"/>
      <c r="F26" s="179"/>
      <c r="G26" s="179"/>
      <c r="H26" s="180"/>
    </row>
    <row r="27" spans="1:16" ht="25.5" customHeight="1" x14ac:dyDescent="0.55000000000000004">
      <c r="A27" s="181" t="s">
        <v>115</v>
      </c>
      <c r="B27" s="182"/>
      <c r="C27" s="183"/>
      <c r="D27" s="198" t="s">
        <v>112</v>
      </c>
      <c r="E27" s="199"/>
      <c r="F27" s="199"/>
      <c r="G27" s="199"/>
      <c r="H27" s="200"/>
    </row>
    <row r="28" spans="1:16" ht="60.75" customHeight="1" x14ac:dyDescent="0.55000000000000004">
      <c r="A28" s="181" t="s">
        <v>114</v>
      </c>
      <c r="B28" s="182"/>
      <c r="C28" s="183"/>
      <c r="D28" s="197"/>
      <c r="E28" s="89"/>
      <c r="F28" s="89"/>
      <c r="G28" s="89"/>
      <c r="H28" s="90"/>
    </row>
    <row r="29" spans="1:16" ht="24" customHeight="1" x14ac:dyDescent="0.55000000000000004">
      <c r="A29" s="184" t="s">
        <v>97</v>
      </c>
      <c r="B29" s="185"/>
      <c r="C29" s="186"/>
      <c r="D29" s="190" t="s">
        <v>113</v>
      </c>
      <c r="E29" s="191"/>
      <c r="F29" s="191"/>
      <c r="G29" s="191"/>
      <c r="H29" s="192"/>
    </row>
    <row r="30" spans="1:16" ht="24" customHeight="1" x14ac:dyDescent="0.55000000000000004">
      <c r="A30" s="187"/>
      <c r="B30" s="188"/>
      <c r="C30" s="189"/>
      <c r="D30" s="193"/>
      <c r="E30" s="194"/>
      <c r="F30" s="194"/>
      <c r="G30" s="194"/>
      <c r="H30" s="195"/>
    </row>
    <row r="31" spans="1:16" ht="12" customHeight="1" x14ac:dyDescent="0.55000000000000004">
      <c r="A31" s="191"/>
      <c r="B31" s="191"/>
      <c r="C31" s="191"/>
      <c r="D31" s="191"/>
      <c r="E31" s="191"/>
      <c r="F31" s="191"/>
      <c r="G31" s="191"/>
      <c r="H31" s="191"/>
    </row>
    <row r="32" spans="1:16" ht="12.75" customHeight="1" x14ac:dyDescent="0.55000000000000004">
      <c r="A32" s="36"/>
      <c r="B32" s="37"/>
      <c r="C32" s="37"/>
      <c r="D32" s="37"/>
      <c r="E32" s="37"/>
      <c r="F32" s="37"/>
      <c r="G32" s="37"/>
      <c r="H32" s="37"/>
    </row>
    <row r="33" spans="5:10" x14ac:dyDescent="0.55000000000000004">
      <c r="E33" s="4" t="s">
        <v>85</v>
      </c>
    </row>
    <row r="34" spans="5:10" ht="31.5" customHeight="1" x14ac:dyDescent="0.55000000000000004">
      <c r="E34" s="22" t="s">
        <v>75</v>
      </c>
      <c r="F34" s="79" t="str">
        <f>IF(③計画承認申請書!F27="","",③計画承認申請書!F27)</f>
        <v/>
      </c>
      <c r="G34" s="79"/>
      <c r="H34" s="79"/>
      <c r="I34" s="17" t="str">
        <f t="shared" ref="I34:I37" si="1">IF(F34="","未入力","")</f>
        <v>未入力</v>
      </c>
      <c r="J34" s="4" t="s">
        <v>89</v>
      </c>
    </row>
    <row r="35" spans="5:10" ht="31.5" customHeight="1" x14ac:dyDescent="0.55000000000000004">
      <c r="E35" s="22" t="s">
        <v>76</v>
      </c>
      <c r="F35" s="79" t="str">
        <f>IF(③計画承認申請書!F28="","",③計画承認申請書!F28)</f>
        <v/>
      </c>
      <c r="G35" s="79"/>
      <c r="H35" s="79"/>
      <c r="I35" s="17" t="str">
        <f t="shared" si="1"/>
        <v>未入力</v>
      </c>
      <c r="J35" s="4" t="s">
        <v>90</v>
      </c>
    </row>
    <row r="36" spans="5:10" ht="18" customHeight="1" x14ac:dyDescent="0.55000000000000004">
      <c r="E36" s="171" t="s">
        <v>84</v>
      </c>
      <c r="F36" s="172" t="str">
        <f>IF(③計画承認申請書!F29="","",③計画承認申請書!F29)</f>
        <v/>
      </c>
      <c r="G36" s="173"/>
      <c r="H36" s="174"/>
      <c r="I36" s="17" t="str">
        <f t="shared" si="1"/>
        <v>未入力</v>
      </c>
      <c r="J36" s="4" t="s">
        <v>91</v>
      </c>
    </row>
    <row r="37" spans="5:10" ht="18" customHeight="1" x14ac:dyDescent="0.55000000000000004">
      <c r="E37" s="171"/>
      <c r="F37" s="175" t="str">
        <f>IF(③計画承認申請書!F30="","",③計画承認申請書!F30)</f>
        <v/>
      </c>
      <c r="G37" s="176"/>
      <c r="H37" s="177"/>
      <c r="I37" s="17" t="str">
        <f t="shared" si="1"/>
        <v>未入力</v>
      </c>
      <c r="J37" s="4" t="s">
        <v>92</v>
      </c>
    </row>
  </sheetData>
  <mergeCells count="26">
    <mergeCell ref="E36:E37"/>
    <mergeCell ref="F36:H36"/>
    <mergeCell ref="F37:H37"/>
    <mergeCell ref="A26:C26"/>
    <mergeCell ref="D26:H26"/>
    <mergeCell ref="A27:C27"/>
    <mergeCell ref="D27:H27"/>
    <mergeCell ref="A28:C28"/>
    <mergeCell ref="D28:H28"/>
    <mergeCell ref="A29:C30"/>
    <mergeCell ref="D29:H30"/>
    <mergeCell ref="A31:H31"/>
    <mergeCell ref="F34:H34"/>
    <mergeCell ref="F35:H35"/>
    <mergeCell ref="A23:C23"/>
    <mergeCell ref="D23:H23"/>
    <mergeCell ref="A24:C24"/>
    <mergeCell ref="D24:H24"/>
    <mergeCell ref="A25:C25"/>
    <mergeCell ref="D25:H25"/>
    <mergeCell ref="A21:H21"/>
    <mergeCell ref="F9:H9"/>
    <mergeCell ref="F10:H10"/>
    <mergeCell ref="F11:H11"/>
    <mergeCell ref="A15:H15"/>
    <mergeCell ref="A17:H19"/>
  </mergeCells>
  <phoneticPr fontId="2"/>
  <conditionalFormatting sqref="F9">
    <cfRule type="expression" dxfId="23" priority="7">
      <formula>$F$9=""</formula>
    </cfRule>
  </conditionalFormatting>
  <conditionalFormatting sqref="F10">
    <cfRule type="expression" dxfId="22" priority="4">
      <formula>$F$10=""</formula>
    </cfRule>
  </conditionalFormatting>
  <conditionalFormatting sqref="F11:H11">
    <cfRule type="expression" dxfId="21" priority="3">
      <formula>$F$11=""</formula>
    </cfRule>
  </conditionalFormatting>
  <conditionalFormatting sqref="F34:H34">
    <cfRule type="expression" dxfId="20" priority="2">
      <formula>$F$34=""</formula>
    </cfRule>
  </conditionalFormatting>
  <conditionalFormatting sqref="F35:H35">
    <cfRule type="expression" dxfId="19" priority="1">
      <formula>$F$35=""</formula>
    </cfRule>
  </conditionalFormatting>
  <conditionalFormatting sqref="F36:H36">
    <cfRule type="expression" dxfId="18" priority="6">
      <formula>$F$36=""</formula>
    </cfRule>
  </conditionalFormatting>
  <conditionalFormatting sqref="F37:H37">
    <cfRule type="expression" dxfId="17" priority="5">
      <formula>$F$37=""</formula>
    </cfRule>
  </conditionalFormatting>
  <conditionalFormatting sqref="H4">
    <cfRule type="expression" dxfId="16" priority="8">
      <formula>$H$4=""</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P36"/>
  <sheetViews>
    <sheetView showGridLines="0" view="pageBreakPreview" zoomScaleNormal="100" zoomScaleSheetLayoutView="100" workbookViewId="0">
      <selection activeCell="I25" sqref="I25"/>
    </sheetView>
  </sheetViews>
  <sheetFormatPr defaultColWidth="9" defaultRowHeight="13" x14ac:dyDescent="0.55000000000000004"/>
  <cols>
    <col min="1" max="1" width="9" style="4"/>
    <col min="2" max="3" width="7.08203125" style="4" customWidth="1"/>
    <col min="4" max="4" width="9" style="4"/>
    <col min="5" max="5" width="13.58203125" style="4" customWidth="1"/>
    <col min="6" max="6" width="9" style="4"/>
    <col min="7" max="7" width="9" style="4" customWidth="1"/>
    <col min="8" max="8" width="15.58203125" style="4" customWidth="1"/>
    <col min="9" max="12" width="9" style="4"/>
    <col min="13" max="13" width="15" style="4" bestFit="1" customWidth="1"/>
    <col min="14" max="16384" width="9" style="4"/>
  </cols>
  <sheetData>
    <row r="1" spans="1:10" x14ac:dyDescent="0.55000000000000004">
      <c r="A1" s="4" t="s">
        <v>119</v>
      </c>
    </row>
    <row r="4" spans="1:10" x14ac:dyDescent="0.55000000000000004">
      <c r="G4" s="34"/>
      <c r="H4" s="46"/>
      <c r="I4" s="17" t="str">
        <f>IF(H4="","未入力","")</f>
        <v>未入力</v>
      </c>
      <c r="J4" s="4" t="s">
        <v>207</v>
      </c>
    </row>
    <row r="6" spans="1:10" x14ac:dyDescent="0.55000000000000004">
      <c r="A6" s="232" t="s">
        <v>219</v>
      </c>
    </row>
    <row r="9" spans="1:10" ht="27.75" customHeight="1" x14ac:dyDescent="0.55000000000000004">
      <c r="E9" s="4" t="s">
        <v>79</v>
      </c>
      <c r="F9" s="168" t="str">
        <f>IF(③計画承認申請書!F11="","",③計画承認申請書!F11)</f>
        <v/>
      </c>
      <c r="G9" s="168"/>
      <c r="H9" s="168"/>
      <c r="I9" s="17" t="str">
        <f>IF(F9="","未入力","")</f>
        <v>未入力</v>
      </c>
      <c r="J9" s="4" t="s">
        <v>81</v>
      </c>
    </row>
    <row r="10" spans="1:10" ht="27.75" customHeight="1" x14ac:dyDescent="0.55000000000000004">
      <c r="D10" s="33" t="s">
        <v>77</v>
      </c>
      <c r="E10" s="4" t="s">
        <v>80</v>
      </c>
      <c r="F10" s="168" t="str">
        <f>IF(③計画承認申請書!F12="","",③計画承認申請書!F12)</f>
        <v/>
      </c>
      <c r="G10" s="168"/>
      <c r="H10" s="168"/>
      <c r="I10" s="17" t="str">
        <f t="shared" ref="I10:I11" si="0">IF(F10="","未入力","")</f>
        <v>未入力</v>
      </c>
      <c r="J10" s="4" t="s">
        <v>82</v>
      </c>
    </row>
    <row r="11" spans="1:10" ht="27.75" customHeight="1" x14ac:dyDescent="0.55000000000000004">
      <c r="E11" s="4" t="s">
        <v>78</v>
      </c>
      <c r="F11" s="168" t="str">
        <f>IF(③計画承認申請書!F13="","",③計画承認申請書!F13)</f>
        <v/>
      </c>
      <c r="G11" s="168"/>
      <c r="H11" s="168"/>
      <c r="I11" s="17" t="str">
        <f t="shared" si="0"/>
        <v>未入力</v>
      </c>
      <c r="J11" s="4" t="s">
        <v>83</v>
      </c>
    </row>
    <row r="15" spans="1:10" ht="16.5" customHeight="1" x14ac:dyDescent="0.55000000000000004">
      <c r="A15" s="167" t="s">
        <v>221</v>
      </c>
      <c r="B15" s="167"/>
      <c r="C15" s="167"/>
      <c r="D15" s="167"/>
      <c r="E15" s="167"/>
      <c r="F15" s="167"/>
      <c r="G15" s="167"/>
      <c r="H15" s="167"/>
    </row>
    <row r="17" spans="1:16" ht="17.25" customHeight="1" x14ac:dyDescent="0.55000000000000004">
      <c r="A17" s="168" t="str">
        <f>IF(A6&lt;&gt;"　鳥取県知事　様",CONCATENATE("　",M17,"付け",P17),IF(M19=0,CONCATENATE("　",M17,"付第",M18,"号",P17),CONCATENATE("　",M17,"付第",M18,"号",P19,M19,"付第",M20,"号",P20)))</f>
        <v>　0付第0号による交付決定に係る事業の実績について、鳥取県補助金等交付規則第１７条第１項の規定により、下記のとおり報告します。</v>
      </c>
      <c r="B17" s="168"/>
      <c r="C17" s="168"/>
      <c r="D17" s="168"/>
      <c r="E17" s="168"/>
      <c r="F17" s="168"/>
      <c r="G17" s="168"/>
      <c r="H17" s="168"/>
      <c r="M17" s="40">
        <f>'①最初に黄色セル選択、赤色セルに入力　関連情報入力シート'!D23</f>
        <v>0</v>
      </c>
      <c r="P17" s="4" t="s">
        <v>128</v>
      </c>
    </row>
    <row r="18" spans="1:16" ht="17.25" customHeight="1" x14ac:dyDescent="0.55000000000000004">
      <c r="A18" s="168"/>
      <c r="B18" s="168"/>
      <c r="C18" s="168"/>
      <c r="D18" s="168"/>
      <c r="E18" s="168"/>
      <c r="F18" s="168"/>
      <c r="G18" s="168"/>
      <c r="H18" s="168"/>
      <c r="M18" s="4">
        <f>'①最初に黄色セル選択、赤色セルに入力　関連情報入力シート'!D24</f>
        <v>0</v>
      </c>
    </row>
    <row r="19" spans="1:16" ht="15.75" customHeight="1" x14ac:dyDescent="0.55000000000000004">
      <c r="A19" s="168"/>
      <c r="B19" s="168"/>
      <c r="C19" s="168"/>
      <c r="D19" s="168"/>
      <c r="E19" s="168"/>
      <c r="F19" s="168"/>
      <c r="G19" s="168"/>
      <c r="H19" s="168"/>
      <c r="M19" s="40">
        <f>'①最初に黄色セル選択、赤色セルに入力　関連情報入力シート'!D25</f>
        <v>0</v>
      </c>
      <c r="P19" s="4" t="s">
        <v>129</v>
      </c>
    </row>
    <row r="20" spans="1:16" ht="15.75" customHeight="1" x14ac:dyDescent="0.55000000000000004">
      <c r="A20" s="32"/>
      <c r="B20" s="32"/>
      <c r="C20" s="32"/>
      <c r="D20" s="32"/>
      <c r="E20" s="32"/>
      <c r="F20" s="32"/>
      <c r="G20" s="32"/>
      <c r="H20" s="32"/>
      <c r="M20" s="40">
        <f>'①最初に黄色セル選択、赤色セルに入力　関連情報入力シート'!D26</f>
        <v>0</v>
      </c>
      <c r="P20" s="4" t="s">
        <v>130</v>
      </c>
    </row>
    <row r="21" spans="1:16" ht="17.25" customHeight="1" x14ac:dyDescent="0.55000000000000004">
      <c r="A21" s="196" t="s">
        <v>103</v>
      </c>
      <c r="B21" s="196"/>
      <c r="C21" s="196"/>
      <c r="D21" s="196"/>
      <c r="E21" s="196"/>
      <c r="F21" s="196"/>
      <c r="G21" s="196"/>
      <c r="H21" s="196"/>
    </row>
    <row r="23" spans="1:16" ht="21.75" customHeight="1" x14ac:dyDescent="0.55000000000000004">
      <c r="A23" s="181" t="s">
        <v>94</v>
      </c>
      <c r="B23" s="182"/>
      <c r="C23" s="183"/>
      <c r="D23" s="181" t="str">
        <f>⑤交付申請書!D20</f>
        <v xml:space="preserve"> 鳥取県非住宅木造建築拡大推進事業（内外装木質化等）</v>
      </c>
      <c r="E23" s="182"/>
      <c r="F23" s="182"/>
      <c r="G23" s="182"/>
      <c r="H23" s="183"/>
    </row>
    <row r="24" spans="1:16" ht="21.75" customHeight="1" x14ac:dyDescent="0.55000000000000004">
      <c r="A24" s="184" t="s">
        <v>104</v>
      </c>
      <c r="B24" s="185"/>
      <c r="C24" s="186"/>
      <c r="D24" s="201" t="s">
        <v>121</v>
      </c>
      <c r="E24" s="202"/>
      <c r="F24" s="203"/>
      <c r="G24" s="202" t="s">
        <v>122</v>
      </c>
      <c r="H24" s="203"/>
    </row>
    <row r="25" spans="1:16" ht="25.5" customHeight="1" x14ac:dyDescent="0.55000000000000004">
      <c r="A25" s="187"/>
      <c r="B25" s="188"/>
      <c r="C25" s="189"/>
      <c r="D25" s="178">
        <f>'①最初に黄色セル選択、赤色セルに入力　関連情報入力シート'!D28</f>
        <v>0</v>
      </c>
      <c r="E25" s="179"/>
      <c r="F25" s="180"/>
      <c r="G25" s="179">
        <f>'①最初に黄色セル選択、赤色セルに入力　関連情報入力シート'!D20+'①最初に黄色セル選択、赤色セルに入力　関連情報入力シート'!E20</f>
        <v>0</v>
      </c>
      <c r="H25" s="180"/>
    </row>
    <row r="26" spans="1:16" ht="25.5" customHeight="1" x14ac:dyDescent="0.55000000000000004">
      <c r="A26" s="181" t="s">
        <v>120</v>
      </c>
      <c r="B26" s="182"/>
      <c r="C26" s="183"/>
      <c r="D26" s="178">
        <f>'②赤色セルに入力　実施計画（報告）書'!C58+'②赤色セルに入力　実施計画（報告）書'!C59+'②赤色セルに入力　実施計画（報告）書'!A69</f>
        <v>0</v>
      </c>
      <c r="E26" s="179"/>
      <c r="F26" s="180"/>
      <c r="G26" s="179">
        <f>'②赤色セルに入力　実施計画（報告）書'!G60+'②赤色セルに入力　実施計画（報告）書'!F69</f>
        <v>0</v>
      </c>
      <c r="H26" s="180"/>
    </row>
    <row r="27" spans="1:16" ht="25.5" customHeight="1" x14ac:dyDescent="0.55000000000000004">
      <c r="A27" s="181" t="s">
        <v>107</v>
      </c>
      <c r="B27" s="182"/>
      <c r="C27" s="183"/>
      <c r="D27" s="178">
        <f>D26-D25</f>
        <v>0</v>
      </c>
      <c r="E27" s="179"/>
      <c r="F27" s="180"/>
      <c r="G27" s="179">
        <f>G26-G25</f>
        <v>0</v>
      </c>
      <c r="H27" s="180"/>
    </row>
    <row r="28" spans="1:16" ht="24" customHeight="1" x14ac:dyDescent="0.55000000000000004">
      <c r="A28" s="184" t="s">
        <v>97</v>
      </c>
      <c r="B28" s="185"/>
      <c r="C28" s="186"/>
      <c r="D28" s="190" t="s">
        <v>106</v>
      </c>
      <c r="E28" s="191"/>
      <c r="F28" s="191"/>
      <c r="G28" s="191"/>
      <c r="H28" s="192"/>
    </row>
    <row r="29" spans="1:16" ht="24" customHeight="1" x14ac:dyDescent="0.55000000000000004">
      <c r="A29" s="187"/>
      <c r="B29" s="188"/>
      <c r="C29" s="189"/>
      <c r="D29" s="193"/>
      <c r="E29" s="194"/>
      <c r="F29" s="194"/>
      <c r="G29" s="194"/>
      <c r="H29" s="195"/>
    </row>
    <row r="30" spans="1:16" ht="12" customHeight="1" x14ac:dyDescent="0.55000000000000004">
      <c r="A30" s="191"/>
      <c r="B30" s="191"/>
      <c r="C30" s="191"/>
      <c r="D30" s="191"/>
      <c r="E30" s="191"/>
      <c r="F30" s="191"/>
      <c r="G30" s="191"/>
      <c r="H30" s="191"/>
    </row>
    <row r="31" spans="1:16" ht="12.75" customHeight="1" x14ac:dyDescent="0.55000000000000004">
      <c r="A31" s="36"/>
      <c r="B31" s="37"/>
      <c r="C31" s="37"/>
      <c r="D31" s="37"/>
      <c r="E31" s="37"/>
      <c r="F31" s="37"/>
      <c r="G31" s="37"/>
      <c r="H31" s="37"/>
    </row>
    <row r="32" spans="1:16" x14ac:dyDescent="0.55000000000000004">
      <c r="E32" s="4" t="s">
        <v>85</v>
      </c>
    </row>
    <row r="33" spans="5:10" ht="31.5" customHeight="1" x14ac:dyDescent="0.55000000000000004">
      <c r="E33" s="22" t="s">
        <v>75</v>
      </c>
      <c r="F33" s="79" t="str">
        <f>IF(③計画承認申請書!F27="","",③計画承認申請書!F27)</f>
        <v/>
      </c>
      <c r="G33" s="79"/>
      <c r="H33" s="79"/>
      <c r="I33" s="17" t="str">
        <f t="shared" ref="I33:I36" si="1">IF(F33="","未入力","")</f>
        <v>未入力</v>
      </c>
      <c r="J33" s="4" t="s">
        <v>89</v>
      </c>
    </row>
    <row r="34" spans="5:10" ht="31.5" customHeight="1" x14ac:dyDescent="0.55000000000000004">
      <c r="E34" s="22" t="s">
        <v>76</v>
      </c>
      <c r="F34" s="79" t="str">
        <f>IF(③計画承認申請書!F28="","",③計画承認申請書!F28)</f>
        <v/>
      </c>
      <c r="G34" s="79"/>
      <c r="H34" s="79"/>
      <c r="I34" s="17" t="str">
        <f t="shared" si="1"/>
        <v>未入力</v>
      </c>
      <c r="J34" s="4" t="s">
        <v>90</v>
      </c>
    </row>
    <row r="35" spans="5:10" ht="18" customHeight="1" x14ac:dyDescent="0.55000000000000004">
      <c r="E35" s="171" t="s">
        <v>84</v>
      </c>
      <c r="F35" s="172" t="str">
        <f>IF(③計画承認申請書!F29="","",③計画承認申請書!F29)</f>
        <v/>
      </c>
      <c r="G35" s="173"/>
      <c r="H35" s="174"/>
      <c r="I35" s="17" t="str">
        <f t="shared" si="1"/>
        <v>未入力</v>
      </c>
      <c r="J35" s="4" t="s">
        <v>91</v>
      </c>
    </row>
    <row r="36" spans="5:10" ht="18" customHeight="1" x14ac:dyDescent="0.55000000000000004">
      <c r="E36" s="171"/>
      <c r="F36" s="175" t="str">
        <f>IF(③計画承認申請書!F30="","",③計画承認申請書!F30)</f>
        <v/>
      </c>
      <c r="G36" s="176"/>
      <c r="H36" s="177"/>
      <c r="I36" s="17" t="str">
        <f t="shared" si="1"/>
        <v>未入力</v>
      </c>
      <c r="J36" s="4" t="s">
        <v>92</v>
      </c>
    </row>
  </sheetData>
  <mergeCells count="27">
    <mergeCell ref="E35:E36"/>
    <mergeCell ref="F35:H35"/>
    <mergeCell ref="F36:H36"/>
    <mergeCell ref="A26:C26"/>
    <mergeCell ref="A27:C27"/>
    <mergeCell ref="A28:C29"/>
    <mergeCell ref="D28:H29"/>
    <mergeCell ref="A30:H30"/>
    <mergeCell ref="F33:H33"/>
    <mergeCell ref="F34:H34"/>
    <mergeCell ref="D26:F26"/>
    <mergeCell ref="G26:H26"/>
    <mergeCell ref="D27:F27"/>
    <mergeCell ref="G27:H27"/>
    <mergeCell ref="A23:C23"/>
    <mergeCell ref="D23:H23"/>
    <mergeCell ref="A24:C25"/>
    <mergeCell ref="D24:F24"/>
    <mergeCell ref="G24:H24"/>
    <mergeCell ref="D25:F25"/>
    <mergeCell ref="G25:H25"/>
    <mergeCell ref="A21:H21"/>
    <mergeCell ref="F9:H9"/>
    <mergeCell ref="F10:H10"/>
    <mergeCell ref="F11:H11"/>
    <mergeCell ref="A15:H15"/>
    <mergeCell ref="A17:H19"/>
  </mergeCells>
  <phoneticPr fontId="2"/>
  <conditionalFormatting sqref="F9">
    <cfRule type="expression" dxfId="15" priority="7">
      <formula>$F$9=""</formula>
    </cfRule>
  </conditionalFormatting>
  <conditionalFormatting sqref="F10">
    <cfRule type="expression" dxfId="14" priority="4">
      <formula>$F$10=""</formula>
    </cfRule>
  </conditionalFormatting>
  <conditionalFormatting sqref="F11:H11">
    <cfRule type="expression" dxfId="13" priority="3">
      <formula>$F$11=""</formula>
    </cfRule>
  </conditionalFormatting>
  <conditionalFormatting sqref="F33:H33">
    <cfRule type="expression" dxfId="12" priority="2">
      <formula>$F$33=""</formula>
    </cfRule>
  </conditionalFormatting>
  <conditionalFormatting sqref="F34:H34">
    <cfRule type="expression" dxfId="11" priority="1">
      <formula>$F$34=""</formula>
    </cfRule>
  </conditionalFormatting>
  <conditionalFormatting sqref="F35:H35">
    <cfRule type="expression" dxfId="10" priority="6">
      <formula>$F$35=""</formula>
    </cfRule>
  </conditionalFormatting>
  <conditionalFormatting sqref="F36:H36">
    <cfRule type="expression" dxfId="9" priority="5">
      <formula>$F$36=""</formula>
    </cfRule>
  </conditionalFormatting>
  <conditionalFormatting sqref="H4">
    <cfRule type="expression" dxfId="8" priority="8">
      <formula>$H$4=""</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P38"/>
  <sheetViews>
    <sheetView showGridLines="0" view="pageBreakPreview" zoomScaleNormal="100" zoomScaleSheetLayoutView="100" workbookViewId="0">
      <selection activeCell="H5" sqref="H5"/>
    </sheetView>
  </sheetViews>
  <sheetFormatPr defaultColWidth="9" defaultRowHeight="13" x14ac:dyDescent="0.55000000000000004"/>
  <cols>
    <col min="1" max="1" width="9" style="4"/>
    <col min="2" max="3" width="7.08203125" style="4" customWidth="1"/>
    <col min="4" max="4" width="9" style="4"/>
    <col min="5" max="5" width="13.58203125" style="4" customWidth="1"/>
    <col min="6" max="6" width="9" style="4"/>
    <col min="7" max="7" width="9" style="4" customWidth="1"/>
    <col min="8" max="8" width="15.58203125" style="4" customWidth="1"/>
    <col min="9" max="12" width="9" style="4"/>
    <col min="13" max="13" width="15" style="4" bestFit="1" customWidth="1"/>
    <col min="14" max="16384" width="9" style="4"/>
  </cols>
  <sheetData>
    <row r="1" spans="1:10" x14ac:dyDescent="0.55000000000000004">
      <c r="A1" s="3" t="s">
        <v>222</v>
      </c>
    </row>
    <row r="3" spans="1:10" ht="12" customHeight="1" x14ac:dyDescent="0.55000000000000004"/>
    <row r="4" spans="1:10" x14ac:dyDescent="0.55000000000000004">
      <c r="G4" s="34"/>
      <c r="H4" s="46"/>
      <c r="I4" s="17" t="str">
        <f>IF(H4="","未入力","")</f>
        <v>未入力</v>
      </c>
      <c r="J4" s="4" t="s">
        <v>205</v>
      </c>
    </row>
    <row r="6" spans="1:10" ht="16.5" customHeight="1" x14ac:dyDescent="0.55000000000000004">
      <c r="A6" s="232" t="s">
        <v>219</v>
      </c>
    </row>
    <row r="9" spans="1:10" ht="27.75" customHeight="1" x14ac:dyDescent="0.55000000000000004">
      <c r="E9" s="4" t="s">
        <v>79</v>
      </c>
      <c r="F9" s="168" t="str">
        <f>IF(③計画承認申請書!F11="","",③計画承認申請書!F11)</f>
        <v/>
      </c>
      <c r="G9" s="168"/>
      <c r="H9" s="168"/>
      <c r="I9" s="17" t="str">
        <f>IF(F9="","未入力","")</f>
        <v>未入力</v>
      </c>
      <c r="J9" s="4" t="s">
        <v>81</v>
      </c>
    </row>
    <row r="10" spans="1:10" ht="27.75" customHeight="1" x14ac:dyDescent="0.55000000000000004">
      <c r="D10" s="33" t="s">
        <v>77</v>
      </c>
      <c r="E10" s="4" t="s">
        <v>80</v>
      </c>
      <c r="F10" s="168" t="str">
        <f>IF(③計画承認申請書!F12="","",③計画承認申請書!F12)</f>
        <v/>
      </c>
      <c r="G10" s="168"/>
      <c r="H10" s="168"/>
      <c r="I10" s="17" t="str">
        <f t="shared" ref="I10:I11" si="0">IF(F10="","未入力","")</f>
        <v>未入力</v>
      </c>
      <c r="J10" s="4" t="s">
        <v>82</v>
      </c>
    </row>
    <row r="11" spans="1:10" ht="27.75" customHeight="1" x14ac:dyDescent="0.55000000000000004">
      <c r="E11" s="4" t="s">
        <v>78</v>
      </c>
      <c r="F11" s="168" t="str">
        <f>IF(③計画承認申請書!F13="","",③計画承認申請書!F13)</f>
        <v/>
      </c>
      <c r="G11" s="168"/>
      <c r="H11" s="168"/>
      <c r="I11" s="17" t="str">
        <f t="shared" si="0"/>
        <v>未入力</v>
      </c>
      <c r="J11" s="4" t="s">
        <v>83</v>
      </c>
    </row>
    <row r="13" spans="1:10" ht="6.75" customHeight="1" x14ac:dyDescent="0.55000000000000004"/>
    <row r="15" spans="1:10" ht="16.5" customHeight="1" x14ac:dyDescent="0.55000000000000004">
      <c r="A15" s="167" t="s">
        <v>223</v>
      </c>
      <c r="B15" s="167"/>
      <c r="C15" s="167"/>
      <c r="D15" s="167"/>
      <c r="E15" s="167"/>
      <c r="F15" s="167"/>
      <c r="G15" s="167"/>
      <c r="H15" s="167"/>
    </row>
    <row r="17" spans="1:16" ht="17.25" customHeight="1" x14ac:dyDescent="0.55000000000000004">
      <c r="A17" s="168" t="str">
        <f>IF(A6&lt;&gt;"　鳥取県知事　様",CONCATENATE("　",M17,"付け",P17),IF(M19=0,CONCATENATE("　",M17,"付第",M18,"号",P17),CONCATENATE("　",M17,"付第",M18,"号",P19,M19,"付第",M20,"号",P20)))</f>
        <v>　0付第0号による交付決定に係る事業について、鳥取県補助金等交付規則第１７条第３項の規定により、下記のとおり報告します。</v>
      </c>
      <c r="B17" s="168"/>
      <c r="C17" s="168"/>
      <c r="D17" s="168"/>
      <c r="E17" s="168"/>
      <c r="F17" s="168"/>
      <c r="G17" s="168"/>
      <c r="H17" s="168"/>
      <c r="M17" s="40">
        <f>'①最初に黄色セル選択、赤色セルに入力　関連情報入力シート'!D23</f>
        <v>0</v>
      </c>
      <c r="P17" s="4" t="s">
        <v>140</v>
      </c>
    </row>
    <row r="18" spans="1:16" ht="17.25" customHeight="1" x14ac:dyDescent="0.55000000000000004">
      <c r="A18" s="168"/>
      <c r="B18" s="168"/>
      <c r="C18" s="168"/>
      <c r="D18" s="168"/>
      <c r="E18" s="168"/>
      <c r="F18" s="168"/>
      <c r="G18" s="168"/>
      <c r="H18" s="168"/>
      <c r="M18" s="4">
        <f>'①最初に黄色セル選択、赤色セルに入力　関連情報入力シート'!D24</f>
        <v>0</v>
      </c>
    </row>
    <row r="19" spans="1:16" ht="15.75" customHeight="1" x14ac:dyDescent="0.55000000000000004">
      <c r="A19" s="168"/>
      <c r="B19" s="168"/>
      <c r="C19" s="168"/>
      <c r="D19" s="168"/>
      <c r="E19" s="168"/>
      <c r="F19" s="168"/>
      <c r="G19" s="168"/>
      <c r="H19" s="168"/>
      <c r="M19" s="40">
        <f>'①最初に黄色セル選択、赤色セルに入力　関連情報入力シート'!D25</f>
        <v>0</v>
      </c>
      <c r="P19" s="4" t="s">
        <v>129</v>
      </c>
    </row>
    <row r="20" spans="1:16" ht="15.75" customHeight="1" x14ac:dyDescent="0.55000000000000004">
      <c r="A20" s="32"/>
      <c r="B20" s="32"/>
      <c r="C20" s="32"/>
      <c r="D20" s="32"/>
      <c r="E20" s="32"/>
      <c r="F20" s="32"/>
      <c r="G20" s="32"/>
      <c r="H20" s="32"/>
      <c r="M20" s="40">
        <f>'①最初に黄色セル選択、赤色セルに入力　関連情報入力シート'!D26</f>
        <v>0</v>
      </c>
      <c r="P20" s="4" t="s">
        <v>141</v>
      </c>
    </row>
    <row r="21" spans="1:16" ht="17.25" customHeight="1" x14ac:dyDescent="0.55000000000000004">
      <c r="A21" s="196" t="s">
        <v>103</v>
      </c>
      <c r="B21" s="196"/>
      <c r="C21" s="196"/>
      <c r="D21" s="196"/>
      <c r="E21" s="196"/>
      <c r="F21" s="196"/>
      <c r="G21" s="196"/>
      <c r="H21" s="196"/>
    </row>
    <row r="23" spans="1:16" ht="21.75" customHeight="1" x14ac:dyDescent="0.55000000000000004">
      <c r="A23" s="181" t="s">
        <v>94</v>
      </c>
      <c r="B23" s="182"/>
      <c r="C23" s="183"/>
      <c r="D23" s="181" t="str">
        <f>⑤交付申請書!D20</f>
        <v xml:space="preserve"> 鳥取県非住宅木造建築拡大推進事業（内外装木質化等）</v>
      </c>
      <c r="E23" s="182"/>
      <c r="F23" s="182"/>
      <c r="G23" s="182"/>
      <c r="H23" s="183"/>
    </row>
    <row r="24" spans="1:16" ht="16.5" customHeight="1" x14ac:dyDescent="0.55000000000000004">
      <c r="A24" s="204" t="s">
        <v>131</v>
      </c>
      <c r="B24" s="205"/>
      <c r="C24" s="206"/>
      <c r="D24" s="201" t="s">
        <v>121</v>
      </c>
      <c r="E24" s="202"/>
      <c r="F24" s="203"/>
      <c r="G24" s="202" t="s">
        <v>122</v>
      </c>
      <c r="H24" s="203"/>
    </row>
    <row r="25" spans="1:16" ht="25.5" customHeight="1" x14ac:dyDescent="0.55000000000000004">
      <c r="A25" s="207"/>
      <c r="B25" s="208"/>
      <c r="C25" s="209"/>
      <c r="D25" s="178">
        <f>'①最初に黄色セル選択、赤色セルに入力　関連情報入力シート'!D28</f>
        <v>0</v>
      </c>
      <c r="E25" s="179"/>
      <c r="F25" s="180"/>
      <c r="G25" s="179">
        <f>'①最初に黄色セル選択、赤色セルに入力　関連情報入力シート'!D20+'①最初に黄色セル選択、赤色セルに入力　関連情報入力シート'!E20</f>
        <v>0</v>
      </c>
      <c r="H25" s="180"/>
    </row>
    <row r="26" spans="1:16" ht="27.75" customHeight="1" x14ac:dyDescent="0.55000000000000004">
      <c r="A26" s="216" t="s">
        <v>132</v>
      </c>
      <c r="B26" s="217"/>
      <c r="C26" s="218"/>
      <c r="D26" s="178">
        <v>0</v>
      </c>
      <c r="E26" s="179"/>
      <c r="F26" s="180"/>
      <c r="G26" s="179">
        <v>0</v>
      </c>
      <c r="H26" s="180"/>
    </row>
    <row r="27" spans="1:16" ht="28.5" customHeight="1" x14ac:dyDescent="0.55000000000000004">
      <c r="A27" s="216" t="s">
        <v>133</v>
      </c>
      <c r="B27" s="217"/>
      <c r="C27" s="218"/>
      <c r="D27" s="178">
        <f>'②赤色セルに入力　実施計画（報告）書'!C58+'②赤色セルに入力　実施計画（報告）書'!C59+'②赤色セルに入力　実施計画（報告）書'!A69</f>
        <v>0</v>
      </c>
      <c r="E27" s="179"/>
      <c r="F27" s="180"/>
      <c r="G27" s="179">
        <f>'②赤色セルに入力　実施計画（報告）書'!G60+'②赤色セルに入力　実施計画（報告）書'!F69</f>
        <v>0</v>
      </c>
      <c r="H27" s="180"/>
    </row>
    <row r="28" spans="1:16" ht="27" customHeight="1" x14ac:dyDescent="0.55000000000000004">
      <c r="A28" s="216" t="s">
        <v>135</v>
      </c>
      <c r="B28" s="217"/>
      <c r="C28" s="218"/>
      <c r="D28" s="219">
        <v>0</v>
      </c>
      <c r="E28" s="220"/>
      <c r="F28" s="220"/>
      <c r="G28" s="220"/>
      <c r="H28" s="221"/>
    </row>
    <row r="29" spans="1:16" ht="44.25" customHeight="1" x14ac:dyDescent="0.55000000000000004">
      <c r="A29" s="207" t="s">
        <v>134</v>
      </c>
      <c r="B29" s="208"/>
      <c r="C29" s="209"/>
      <c r="D29" s="219">
        <f>'②赤色セルに入力　実施計画（報告）書'!C15</f>
        <v>0</v>
      </c>
      <c r="E29" s="220"/>
      <c r="F29" s="220"/>
      <c r="G29" s="220"/>
      <c r="H29" s="221"/>
    </row>
    <row r="30" spans="1:16" ht="20.25" customHeight="1" x14ac:dyDescent="0.55000000000000004">
      <c r="A30" s="222" t="s">
        <v>136</v>
      </c>
      <c r="B30" s="223"/>
      <c r="C30" s="224"/>
      <c r="D30" s="210">
        <f>'②赤色セルに入力　実施計画（報告）書'!C34</f>
        <v>0</v>
      </c>
      <c r="E30" s="211"/>
      <c r="F30" s="211"/>
      <c r="G30" s="211"/>
      <c r="H30" s="212"/>
    </row>
    <row r="31" spans="1:16" ht="20.25" customHeight="1" x14ac:dyDescent="0.55000000000000004">
      <c r="A31" s="193" t="s">
        <v>137</v>
      </c>
      <c r="B31" s="194"/>
      <c r="C31" s="195"/>
      <c r="D31" s="213">
        <f>'②赤色セルに入力　実施計画（報告）書'!D73</f>
        <v>0</v>
      </c>
      <c r="E31" s="214"/>
      <c r="F31" s="214"/>
      <c r="G31" s="214"/>
      <c r="H31" s="215"/>
    </row>
    <row r="32" spans="1:16" ht="13.5" customHeight="1" x14ac:dyDescent="0.55000000000000004">
      <c r="A32" s="191" t="s">
        <v>139</v>
      </c>
      <c r="B32" s="191"/>
      <c r="C32" s="191"/>
      <c r="D32" s="191"/>
      <c r="E32" s="191"/>
      <c r="F32" s="191"/>
      <c r="G32" s="191"/>
      <c r="H32" s="191"/>
    </row>
    <row r="33" spans="1:10" ht="6.75" customHeight="1" x14ac:dyDescent="0.55000000000000004">
      <c r="A33" s="36"/>
      <c r="B33" s="37"/>
      <c r="C33" s="37"/>
      <c r="D33" s="37"/>
      <c r="E33" s="37"/>
      <c r="F33" s="37"/>
      <c r="G33" s="37"/>
      <c r="H33" s="37"/>
    </row>
    <row r="34" spans="1:10" x14ac:dyDescent="0.55000000000000004">
      <c r="E34" s="4" t="s">
        <v>85</v>
      </c>
    </row>
    <row r="35" spans="1:10" ht="27.75" customHeight="1" x14ac:dyDescent="0.55000000000000004">
      <c r="E35" s="22" t="s">
        <v>75</v>
      </c>
      <c r="F35" s="79" t="str">
        <f>IF(③計画承認申請書!F27="","",③計画承認申請書!F27)</f>
        <v/>
      </c>
      <c r="G35" s="79"/>
      <c r="H35" s="79"/>
      <c r="I35" s="17" t="str">
        <f t="shared" ref="I35:I38" si="1">IF(F35="","未入力","")</f>
        <v>未入力</v>
      </c>
      <c r="J35" s="4" t="s">
        <v>89</v>
      </c>
    </row>
    <row r="36" spans="1:10" ht="27.75" customHeight="1" x14ac:dyDescent="0.55000000000000004">
      <c r="E36" s="22" t="s">
        <v>76</v>
      </c>
      <c r="F36" s="79" t="str">
        <f>IF(③計画承認申請書!F28="","",③計画承認申請書!F28)</f>
        <v/>
      </c>
      <c r="G36" s="79"/>
      <c r="H36" s="79"/>
      <c r="I36" s="17" t="str">
        <f t="shared" si="1"/>
        <v>未入力</v>
      </c>
      <c r="J36" s="4" t="s">
        <v>90</v>
      </c>
    </row>
    <row r="37" spans="1:10" ht="18" customHeight="1" x14ac:dyDescent="0.55000000000000004">
      <c r="E37" s="171" t="s">
        <v>84</v>
      </c>
      <c r="F37" s="172" t="str">
        <f>IF(③計画承認申請書!F29="","",③計画承認申請書!F29)</f>
        <v/>
      </c>
      <c r="G37" s="173"/>
      <c r="H37" s="174"/>
      <c r="I37" s="17" t="str">
        <f t="shared" si="1"/>
        <v>未入力</v>
      </c>
      <c r="J37" s="4" t="s">
        <v>91</v>
      </c>
    </row>
    <row r="38" spans="1:10" ht="18" customHeight="1" x14ac:dyDescent="0.55000000000000004">
      <c r="E38" s="171"/>
      <c r="F38" s="175" t="str">
        <f>IF(③計画承認申請書!F30="","",③計画承認申請書!F30)</f>
        <v/>
      </c>
      <c r="G38" s="176"/>
      <c r="H38" s="177"/>
      <c r="I38" s="17" t="str">
        <f t="shared" si="1"/>
        <v>未入力</v>
      </c>
      <c r="J38" s="4" t="s">
        <v>92</v>
      </c>
    </row>
  </sheetData>
  <mergeCells count="33">
    <mergeCell ref="D30:H30"/>
    <mergeCell ref="D31:H31"/>
    <mergeCell ref="A26:C26"/>
    <mergeCell ref="D26:F26"/>
    <mergeCell ref="G26:H26"/>
    <mergeCell ref="D28:H28"/>
    <mergeCell ref="D29:H29"/>
    <mergeCell ref="A28:C28"/>
    <mergeCell ref="A29:C29"/>
    <mergeCell ref="A30:C30"/>
    <mergeCell ref="A31:C31"/>
    <mergeCell ref="A27:C27"/>
    <mergeCell ref="D27:F27"/>
    <mergeCell ref="G27:H27"/>
    <mergeCell ref="A32:H32"/>
    <mergeCell ref="F35:H35"/>
    <mergeCell ref="F36:H36"/>
    <mergeCell ref="E37:E38"/>
    <mergeCell ref="F37:H37"/>
    <mergeCell ref="F38:H38"/>
    <mergeCell ref="A23:C23"/>
    <mergeCell ref="D23:H23"/>
    <mergeCell ref="A24:C25"/>
    <mergeCell ref="D24:F24"/>
    <mergeCell ref="G24:H24"/>
    <mergeCell ref="D25:F25"/>
    <mergeCell ref="G25:H25"/>
    <mergeCell ref="A21:H21"/>
    <mergeCell ref="F9:H9"/>
    <mergeCell ref="F10:H10"/>
    <mergeCell ref="F11:H11"/>
    <mergeCell ref="A15:H15"/>
    <mergeCell ref="A17:H19"/>
  </mergeCells>
  <phoneticPr fontId="2"/>
  <conditionalFormatting sqref="F9">
    <cfRule type="expression" dxfId="7" priority="7">
      <formula>$F$9=""</formula>
    </cfRule>
  </conditionalFormatting>
  <conditionalFormatting sqref="F10">
    <cfRule type="expression" dxfId="6" priority="4">
      <formula>$F$10=""</formula>
    </cfRule>
  </conditionalFormatting>
  <conditionalFormatting sqref="F11:H11">
    <cfRule type="expression" dxfId="5" priority="3">
      <formula>$F$11=""</formula>
    </cfRule>
  </conditionalFormatting>
  <conditionalFormatting sqref="F35:H35">
    <cfRule type="expression" dxfId="4" priority="2">
      <formula>$F$35=""</formula>
    </cfRule>
  </conditionalFormatting>
  <conditionalFormatting sqref="F36:H36">
    <cfRule type="expression" dxfId="3" priority="1">
      <formula>$F$36=""</formula>
    </cfRule>
  </conditionalFormatting>
  <conditionalFormatting sqref="F37:H37">
    <cfRule type="expression" dxfId="2" priority="6">
      <formula>$F$37=""</formula>
    </cfRule>
  </conditionalFormatting>
  <conditionalFormatting sqref="F38:H38">
    <cfRule type="expression" dxfId="1" priority="5">
      <formula>$F$38=""</formula>
    </cfRule>
  </conditionalFormatting>
  <conditionalFormatting sqref="H4">
    <cfRule type="expression" dxfId="0" priority="8">
      <formula>$H$4=""</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①最初に黄色セル選択、赤色セルに入力　関連情報入力シート</vt:lpstr>
      <vt:lpstr>②赤色セルに入力　実施計画（報告）書</vt:lpstr>
      <vt:lpstr>③計画承認申請書</vt:lpstr>
      <vt:lpstr>④変更計画承認申請書</vt:lpstr>
      <vt:lpstr>⑤交付申請書</vt:lpstr>
      <vt:lpstr>⑥変更承認申請書</vt:lpstr>
      <vt:lpstr>⑦廃止承認申請書</vt:lpstr>
      <vt:lpstr>⑧実績報告書</vt:lpstr>
      <vt:lpstr>⑨進捗状況報告書</vt:lpstr>
      <vt:lpstr>'②赤色セルに入力　実施計画（報告）書'!Print_Area</vt:lpstr>
      <vt:lpstr>③計画承認申請書!Print_Area</vt:lpstr>
      <vt:lpstr>④変更計画承認申請書!Print_Area</vt:lpstr>
      <vt:lpstr>⑤交付申請書!Print_Area</vt:lpstr>
      <vt:lpstr>⑥変更承認申請書!Print_Area</vt:lpstr>
      <vt:lpstr>⑦廃止承認申請書!Print_Area</vt:lpstr>
      <vt:lpstr>⑧実績報告書!Print_Area</vt:lpstr>
      <vt:lpstr>⑨進捗状況報告書!Print_Area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菅原 敬</cp:lastModifiedBy>
  <cp:lastPrinted>2024-12-20T00:34:47Z</cp:lastPrinted>
  <dcterms:created xsi:type="dcterms:W3CDTF">2023-03-21T23:47:39Z</dcterms:created>
  <dcterms:modified xsi:type="dcterms:W3CDTF">2026-04-09T05:28:25Z</dcterms:modified>
</cp:coreProperties>
</file>