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2_米子市\"/>
    </mc:Choice>
  </mc:AlternateContent>
  <workbookProtection workbookAlgorithmName="SHA-512" workbookHashValue="JSrK3Af/cET4a7w2r1mMGMrk5jGMPKJfUfg27Gxir3Aoo21ltVIGAEqjKtrfFfjBAu0kfoba4ScbDOzdYg9NKA==" workbookSaltValue="/r/lxxD2aUsD/HzDSWCKMw=="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<sst xmlns="http://schemas.openxmlformats.org/spreadsheetml/2006/main" count="231" uniqueCount="115">
  <si>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</si>
  <si>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</si>
  <si>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</si>
  <si>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</si>
  <si>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</si>
  <si>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</si>
  <si>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</si>
  <si>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</si>
  <si>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</si>
  <si>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</si>
  <si>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</si>
  <si>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</si>
  <si>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</si>
  <si>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</si>
  <si>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</si>
  <si>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</si>
  <si>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</si>
  <si>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</si>
  <si>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</si>
  <si>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</si>
  <si>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</si>
  <si>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</si>
  <si>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</si>
  <si>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</si>
  <si>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</si>
  <si>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</si>
  <si>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鳥取県　米子市</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</si>
  <si>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</si>
  <si>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</si>
  <si>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</si>
  <si>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</si>
  <si>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</si>
  <si>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</si>
  <si>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</si>
  <si>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</si>
  <si>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</si>
  <si>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</si>
  <si>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</si>
  <si>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</si>
  <si>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</si>
  <si>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</si>
  <si>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</si>
  <si>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</si>
  <si>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</si>
  <si>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</si>
  <si>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</si>
  <si>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</si>
  <si>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</si>
  <si>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</si>
  <si>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</si>
  <si>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</si>
  <si>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</si>
  <si>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</si>
  <si>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</si>
  <si>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</si>
  <si>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</si>
  <si>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</si>
  <si>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</si>
  <si>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</si>
  <si>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</si>
  <si>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</si>
  <si>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</si>
  <si>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</si>
  <si>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</si>
  <si>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</si>
  <si>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r>
      <t>○</t>
    </r>
    <r>
      <rPr>
        <sz val="11"/>
        <rFont val="ＭＳ ゴシック"/>
        <family val="3"/>
        <charset val="128"/>
      </rPr>
      <t>有形固定資産減価償却率は、平成30年度に地方公営企業法適用してから5年しか経過していないため、全国平均及び類似団体平均を下回っている。また、当市の農業集落排水事業は供用開始後約30年経過したところであり、処理施設及び管渠は、日常的な維持管理・補修を中心に実施しており、大規模な改築・更新等は実施していない。
〇今後は、将来発生する更新需要に対応するため、長期的な更新計画を策定し、適正な維持管理及び施設の延命化に努める必要がある。また、効率的な施設運営のため、今後の人口減少の進展を考慮し、公共下水道への統合を含めた処理施設のあり方を検討していく必要がある。</t>
    </r>
    <rPh sb="71" eb="73">
      <t>トウシ</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</si>
  <si>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</si>
  <si>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</si>
  <si>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</si>
  <si>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</si>
  <si>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</si>
  <si>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</si>
  <si>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</si>
  <si>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</si>
  <si>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</si>
  <si>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</si>
  <si>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</si>
  <si>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</si>
  <si>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</si>
  <si>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</si>
  <si>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</si>
  <si>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</si>
  <si>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</si>
  <si>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</si>
  <si>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</si>
  <si>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</si>
  <si>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</si>
  <si>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</si>
  <si>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</si>
  <si>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</si>
  <si>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</si>
  <si>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</si>
  <si>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</si>
  <si>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</si>
  <si>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</si>
  <si>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</si>
  <si>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</si>
  <si>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</si>
  <si>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</si>
  <si>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</si>
  <si>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</si>
  <si>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</si>
  <si>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</si>
  <si>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</si>
  <si>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</si>
  <si>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</si>
  <si>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</si>
  <si>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</si>
  <si>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</si>
  <si>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</si>
  <si>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</si>
  <si>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</si>
  <si>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</si>
  <si>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○農業集落排水事業は、公共下水道に比べて事業規模が小さく、事業の性格上独立採算によることが困難な事業であることから、一般会計からの繰入金により赤字の一部を補てんして運営している。</t>
    </r>
    <r>
      <rPr>
        <sz val="11"/>
        <rFont val="ＭＳ ゴシック"/>
        <family val="3"/>
        <charset val="128"/>
      </rPr>
      <t>令和4年度は原油価格高騰や物価高による維持管理費の増加により経常収支比率が大幅に悪化し、類似団体平均値を下回った。
○使用料収入等に対し企業債償還等支出が多いため、流動比率は全国平均及び類似団体平均を大幅に下回っており、不足する現金を同一の会計を構成する公共下水道事業に依存している。
○汚水資本費が全額汚水公費負担額（分流式下水道等に要する経費）となるため、企業債残高対事業規模比率は0％となっている。
○令和4年度は維持管理費の増加により経費回収率・汚水処理原価ともに数値が悪化した。汚水処理原価は、全国平均及び類似団体平均を下回っており、経費回収率は他団体を上回っているものの、使用料収入だけで汚水処理費を賄うことは難しい状況にあり、財政基盤は脆弱である。
○施設利用率は、他団体平均を下回っており、利用率向上に向けて一層の普及促進活動を行うほか、施設の機能集約など適正な規模での施設の在り方を検討する必要がある。
○水洗化率は、年々上昇しているものの、処理区域内人口が減少していることや、下水道法10条に定める接続義務が課されないこと等から、収入増が見込みにくい状況にある。</t>
    </r>
    <rPh sb="1" eb="3">
      <t>ノウギョウ</t>
    </rPh>
    <rPh sb="3" eb="9">
      <t>シュウラクハイスイジギョウ</t>
    </rPh>
    <rPh sb="11" eb="16">
      <t>コウキョウゲスイドウ</t>
    </rPh>
    <rPh sb="17" eb="18">
      <t>クラ</t>
    </rPh>
    <rPh sb="20" eb="28">
      <t>ジギョウキボ</t>
    </rPh>
    <rPh sb="29" eb="31">
      <t>ジギョウ</t>
    </rPh>
    <rPh sb="32" eb="35">
      <t>セイカクジョウ</t>
    </rPh>
    <rPh sb="35" eb="42">
      <t>ドクリツサイ</t>
    </rPh>
    <rPh sb="45" eb="47">
      <t>コンナン</t>
    </rPh>
    <rPh sb="48" eb="50">
      <t>ジギョウ</t>
    </rPh>
    <rPh sb="58" eb="62">
      <t>イッパ</t>
    </rPh>
    <rPh sb="65" eb="68">
      <t>クリイ</t>
    </rPh>
    <rPh sb="71" eb="73">
      <t>アカジ</t>
    </rPh>
    <rPh sb="74" eb="76">
      <t>イチブ</t>
    </rPh>
    <rPh sb="77" eb="78">
      <t>ホ</t>
    </rPh>
    <rPh sb="82" eb="84">
      <t>ウンエイ</t>
    </rPh>
    <rPh sb="89" eb="91">
      <t>レイワ</t>
    </rPh>
    <rPh sb="92" eb="95">
      <t>ネン</t>
    </rPh>
    <rPh sb="95" eb="97">
      <t>ゲンユ</t>
    </rPh>
    <rPh sb="97" eb="101">
      <t>カカクコ</t>
    </rPh>
    <rPh sb="102" eb="105">
      <t>ブッカダカ</t>
    </rPh>
    <rPh sb="108" eb="113">
      <t>イジカンリヒ</t>
    </rPh>
    <rPh sb="114" eb="116">
      <t>ゾウカ</t>
    </rPh>
    <rPh sb="119" eb="126">
      <t>ケイジョウシ</t>
    </rPh>
    <rPh sb="126" eb="128">
      <t>オオハバ</t>
    </rPh>
    <rPh sb="133" eb="140">
      <t>ルイジダンタイヘイキンチ</t>
    </rPh>
    <rPh sb="141" eb="143">
      <t>シタマワ</t>
    </rPh>
    <rPh sb="310" eb="315">
      <t>ケイヒカイ</t>
    </rPh>
    <rPh sb="316" eb="322">
      <t>オスイショリ</t>
    </rPh>
    <rPh sb="325" eb="327">
      <t>スウチ</t>
    </rPh>
    <rPh sb="328" eb="332">
      <t>アッ</t>
    </rPh>
    <rPh sb="466" eb="475">
      <t>シセツノキノウシュ</t>
    </rPh>
    <rPh sb="475" eb="477">
      <t>テキセイ</t>
    </rPh>
    <rPh sb="478" eb="482">
      <t>キボ</t>
    </rPh>
    <rPh sb="482" eb="484">
      <t>シセツ</t>
    </rPh>
    <rPh sb="485" eb="486">
      <t>ア</t>
    </rPh>
    <rPh sb="487" eb="488">
      <t>カタ</t>
    </rPh>
    <phoneticPr fontId="1"/>
  </si>
  <si>
    <r>
      <t>　農業集落排水事業の処理施設等は標準耐用年数に達していないものの、将来的に更新改築時期が集中し、多額の財政負担が見込まれるが、</t>
    </r>
    <r>
      <rPr>
        <sz val="11"/>
        <rFont val="ＭＳ ゴシック"/>
        <family val="3"/>
        <charset val="128"/>
      </rPr>
      <t>公共下水道と同一サービス同一料金としているため、独立採算による経営が困難な状況である。
　今後の取組としては、普及促進活動等の強化により一層の収入確保に努めるほか、効率的な運転管理等により維持管理経費の節減に努める。また、将来を見据えた長期的な更新計画を策定し、適正な維持管理・延命化を図るとともに、施設の統廃合の検討を進め、効率的な施設運営を目指す。
　また、財務諸表による現状把握と今後の投資・財政見通しを検証し、収入と投資のバランス及び私費と公費の適正な負担区分を考慮しながら事業の安定的かつ持続的な運営を目指す。</t>
    </r>
    <rPh sb="63" eb="75">
      <t>コウキョウゲスイドウ</t>
    </rPh>
    <rPh sb="75" eb="82">
      <t>ドウイツリョ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</si>
</sst>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D0-468A-BB43-A32B5AAB4B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67D0-468A-BB43-A32B5AAB4B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48.29</c:v>
                </c:pt>
                <c:pt idx="1">
                  <c:v>48.42</c:v>
                </c:pt>
                <c:pt idx="2">
                  <c:v>49.98</c:v>
                </c:pt>
                <c:pt idx="3">
                  <c:v>49.61</c:v>
                </c:pt>
                <c:pt idx="4">
                  <c:v>47.52</c:v>
                </c:pt>
              </c:numCache>
            </c:numRef>
          </c:val>
          <c:extLst>
            <c:ext xmlns:c16="http://schemas.microsoft.com/office/drawing/2014/chart" uri="{C3380CC4-5D6E-409C-BE32-E72D297353CC}">
              <c16:uniqueId val="{00000000-DF75-4D83-84A8-53E11AA1E9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F75-4D83-84A8-53E11AA1E9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86.14</c:v>
                </c:pt>
                <c:pt idx="1">
                  <c:v>87.03</c:v>
                </c:pt>
                <c:pt idx="2">
                  <c:v>87.34</c:v>
                </c:pt>
                <c:pt idx="3">
                  <c:v>87.71</c:v>
                </c:pt>
                <c:pt idx="4">
                  <c:v>88.17</c:v>
                </c:pt>
              </c:numCache>
            </c:numRef>
          </c:val>
          <c:extLst>
            <c:ext xmlns:c16="http://schemas.microsoft.com/office/drawing/2014/chart" uri="{C3380CC4-5D6E-409C-BE32-E72D297353CC}">
              <c16:uniqueId val="{00000000-E9DB-499D-A222-BB2B2E102B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9DB-499D-A222-BB2B2E102B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c:v>
                </c:pt>
                <c:pt idx="1">
                  <c:v>98.63</c:v>
                </c:pt>
                <c:pt idx="2">
                  <c:v>115.81</c:v>
                </c:pt>
                <c:pt idx="3">
                  <c:v>111.97</c:v>
                </c:pt>
                <c:pt idx="4">
                  <c:v>101.68</c:v>
                </c:pt>
              </c:numCache>
            </c:numRef>
          </c:val>
          <c:extLst>
            <c:ext xmlns:c16="http://schemas.microsoft.com/office/drawing/2014/chart" uri="{C3380CC4-5D6E-409C-BE32-E72D297353CC}">
              <c16:uniqueId val="{00000000-557C-49AA-ACB0-9151FCC09E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557C-49AA-ACB0-9151FCC09E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3.61</c:v>
                </c:pt>
                <c:pt idx="1">
                  <c:v>6.89</c:v>
                </c:pt>
                <c:pt idx="2">
                  <c:v>10.11</c:v>
                </c:pt>
                <c:pt idx="3">
                  <c:v>13.22</c:v>
                </c:pt>
                <c:pt idx="4">
                  <c:v>16.3</c:v>
                </c:pt>
              </c:numCache>
            </c:numRef>
          </c:val>
          <c:extLst>
            <c:ext xmlns:c16="http://schemas.microsoft.com/office/drawing/2014/chart" uri="{C3380CC4-5D6E-409C-BE32-E72D297353CC}">
              <c16:uniqueId val="{00000000-E041-44F2-9634-2995BE82D8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E041-44F2-9634-2995BE82D8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E-47C8-8B6E-7800D79513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56E-47C8-8B6E-7800D79513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30.84</c:v>
                </c:pt>
                <c:pt idx="1">
                  <c:v>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55-4BD3-9DC1-A03C2C3D8D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E355-4BD3-9DC1-A03C2C3D8D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6.27</c:v>
                </c:pt>
                <c:pt idx="1">
                  <c:v>1.42</c:v>
                </c:pt>
                <c:pt idx="2">
                  <c:v>0.98</c:v>
                </c:pt>
                <c:pt idx="3">
                  <c:v>8.5399999999999991</c:v>
                </c:pt>
                <c:pt idx="4">
                  <c:v>2.0499999999999998</c:v>
                </c:pt>
              </c:numCache>
            </c:numRef>
          </c:val>
          <c:extLst>
            <c:ext xmlns:c16="http://schemas.microsoft.com/office/drawing/2014/chart" uri="{C3380CC4-5D6E-409C-BE32-E72D297353CC}">
              <c16:uniqueId val="{00000000-1965-47ED-BA8E-A111BFE0CC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1965-47ED-BA8E-A111BFE0CC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1467.76</c:v>
                </c:pt>
                <c:pt idx="1">
                  <c:v>0</c:v>
                </c:pt>
                <c:pt idx="2">
                  <c:v>0</c:v>
                </c:pt>
                <c:pt idx="3">
                  <c:v>0</c:v>
                </c:pt>
                <c:pt idx="4">
                  <c:v>0</c:v>
                </c:pt>
              </c:numCache>
            </c:numRef>
          </c:val>
          <c:extLst>
            <c:ext xmlns:c16="http://schemas.microsoft.com/office/drawing/2014/chart" uri="{C3380CC4-5D6E-409C-BE32-E72D297353CC}">
              <c16:uniqueId val="{00000000-68E1-44D5-A03C-683963F314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8E1-44D5-A03C-683963F314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93.82</c:v>
                </c:pt>
                <c:pt idx="1">
                  <c:v>87.59</c:v>
                </c:pt>
                <c:pt idx="2">
                  <c:v>96.08</c:v>
                </c:pt>
                <c:pt idx="3">
                  <c:v>97.88</c:v>
                </c:pt>
                <c:pt idx="4">
                  <c:v>85.04</c:v>
                </c:pt>
              </c:numCache>
            </c:numRef>
          </c:val>
          <c:extLst>
            <c:ext xmlns:c16="http://schemas.microsoft.com/office/drawing/2014/chart" uri="{C3380CC4-5D6E-409C-BE32-E72D297353CC}">
              <c16:uniqueId val="{00000000-7315-47B3-85D3-6CC4543EFD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7315-47B3-85D3-6CC4543EFD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167.91</c:v>
                </c:pt>
                <c:pt idx="1">
                  <c:v>179.81</c:v>
                </c:pt>
                <c:pt idx="2">
                  <c:v>163.55000000000001</c:v>
                </c:pt>
                <c:pt idx="3">
                  <c:v>169.98</c:v>
                </c:pt>
                <c:pt idx="4">
                  <c:v>210.68</c:v>
                </c:pt>
              </c:numCache>
            </c:numRef>
          </c:val>
          <c:extLst>
            <c:ext xmlns:c16="http://schemas.microsoft.com/office/drawing/2014/chart" uri="{C3380CC4-5D6E-409C-BE32-E72D297353CC}">
              <c16:uniqueId val="{00000000-2096-49F8-9E77-6F60B04300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096-49F8-9E77-6F60B04300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米子市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146139</v>
      </c>
      <c r="AM8" s="36"/>
      <c r="AN8" s="36"/>
      <c r="AO8" s="36"/>
      <c r="AP8" s="36"/>
      <c r="AQ8" s="36"/>
      <c r="AR8" s="36"/>
      <c r="AS8" s="36"/>
      <c r="AT8" s="37">
        <f>データ!T6</f>
        <v>132.41999999999999</v>
      </c>
      <c r="AU8" s="37"/>
      <c r="AV8" s="37"/>
      <c r="AW8" s="37"/>
      <c r="AX8" s="37"/>
      <c r="AY8" s="37"/>
      <c r="AZ8" s="37"/>
      <c r="BA8" s="37"/>
      <c r="BB8" s="37">
        <f>データ!U6</f>
        <v>1103.5999999999999</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2">
      <c r="A9" s="2"/>
      <c r="B9" s="30" t="s">
        <v>20</v>
      </c>
      <c r="C9" s="30"/>
      <c r="D9" s="30"/>
      <c r="E9" s="30"/>
      <c r="F9" s="30"/>
      <c r="G9" s="30"/>
      <c r="H9" s="30"/>
      <c r="I9" s="30" t="s">
        <v>22</v>
      </c>
      <c r="J9" s="30"/>
      <c r="K9" s="30"/>
      <c r="L9" s="30"/>
      <c r="M9" s="30"/>
      <c r="N9" s="30"/>
      <c r="O9" s="30"/>
      <c r="P9" s="30" t="s">
        <v>23</v>
      </c>
      <c r="Q9" s="30"/>
      <c r="R9" s="30"/>
      <c r="S9" s="30"/>
      <c r="T9" s="30"/>
      <c r="U9" s="30"/>
      <c r="V9" s="30"/>
      <c r="W9" s="30" t="s">
        <v>27</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31</v>
      </c>
      <c r="BC9" s="30"/>
      <c r="BD9" s="30"/>
      <c r="BE9" s="30"/>
      <c r="BF9" s="30"/>
      <c r="BG9" s="30"/>
      <c r="BH9" s="30"/>
      <c r="BI9" s="30"/>
      <c r="BJ9" s="3"/>
      <c r="BK9" s="3"/>
      <c r="BL9" s="42" t="s">
        <v>34</v>
      </c>
      <c r="BM9" s="43"/>
      <c r="BN9" s="44" t="s">
        <v>35</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52.15</v>
      </c>
      <c r="J10" s="37"/>
      <c r="K10" s="37"/>
      <c r="L10" s="37"/>
      <c r="M10" s="37"/>
      <c r="N10" s="37"/>
      <c r="O10" s="37"/>
      <c r="P10" s="37">
        <f>データ!P6</f>
        <v>9.48</v>
      </c>
      <c r="Q10" s="37"/>
      <c r="R10" s="37"/>
      <c r="S10" s="37"/>
      <c r="T10" s="37"/>
      <c r="U10" s="37"/>
      <c r="V10" s="37"/>
      <c r="W10" s="37">
        <f>データ!Q6</f>
        <v>96.36</v>
      </c>
      <c r="X10" s="37"/>
      <c r="Y10" s="37"/>
      <c r="Z10" s="37"/>
      <c r="AA10" s="37"/>
      <c r="AB10" s="37"/>
      <c r="AC10" s="37"/>
      <c r="AD10" s="36">
        <f>データ!R6</f>
        <v>3429</v>
      </c>
      <c r="AE10" s="36"/>
      <c r="AF10" s="36"/>
      <c r="AG10" s="36"/>
      <c r="AH10" s="36"/>
      <c r="AI10" s="36"/>
      <c r="AJ10" s="36"/>
      <c r="AK10" s="2"/>
      <c r="AL10" s="36">
        <f>データ!V6</f>
        <v>13784</v>
      </c>
      <c r="AM10" s="36"/>
      <c r="AN10" s="36"/>
      <c r="AO10" s="36"/>
      <c r="AP10" s="36"/>
      <c r="AQ10" s="36"/>
      <c r="AR10" s="36"/>
      <c r="AS10" s="36"/>
      <c r="AT10" s="37">
        <f>データ!W6</f>
        <v>11.7</v>
      </c>
      <c r="AU10" s="37"/>
      <c r="AV10" s="37"/>
      <c r="AW10" s="37"/>
      <c r="AX10" s="37"/>
      <c r="AY10" s="37"/>
      <c r="AZ10" s="37"/>
      <c r="BA10" s="37"/>
      <c r="BB10" s="37">
        <f>データ!X6</f>
        <v>1178.1199999999999</v>
      </c>
      <c r="BC10" s="37"/>
      <c r="BD10" s="37"/>
      <c r="BE10" s="37"/>
      <c r="BF10" s="37"/>
      <c r="BG10" s="37"/>
      <c r="BH10" s="37"/>
      <c r="BI10" s="37"/>
      <c r="BJ10" s="2"/>
      <c r="BK10" s="2"/>
      <c r="BL10" s="46" t="s">
        <v>37</v>
      </c>
      <c r="BM10" s="47"/>
      <c r="BN10" s="48" t="s">
        <v>16</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65</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43</v>
      </c>
      <c r="C84" s="6"/>
      <c r="D84" s="6"/>
      <c r="E84" s="6" t="s">
        <v>44</v>
      </c>
      <c r="F84" s="6" t="s">
        <v>46</v>
      </c>
      <c r="G84" s="6" t="s">
        <v>47</v>
      </c>
      <c r="H84" s="6" t="s">
        <v>41</v>
      </c>
      <c r="I84" s="6" t="s">
        <v>10</v>
      </c>
      <c r="J84" s="6" t="s">
        <v>48</v>
      </c>
      <c r="K84" s="6" t="s">
        <v>49</v>
      </c>
      <c r="L84" s="6" t="s">
        <v>32</v>
      </c>
      <c r="M84" s="6" t="s">
        <v>36</v>
      </c>
      <c r="N84" s="6" t="s">
        <v>50</v>
      </c>
      <c r="O84" s="6" t="s">
        <v>52</v>
      </c>
    </row>
    <row r="85" spans="1:78" hidden="1" x14ac:dyDescent="0.2">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URaeFkfYgd7yyAq+8ctYtdqh0syoQKn79hrU5XdwMEc7GKETv/0H8CEFB5rWzz2mNmPYRx7ZF9sH1UvjH3XVQQ==" saltValue="RHDqjd/VMKUT3A9kFmyxK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18</v>
      </c>
      <c r="B3" s="16" t="s">
        <v>33</v>
      </c>
      <c r="C3" s="16" t="s">
        <v>57</v>
      </c>
      <c r="D3" s="16" t="s">
        <v>58</v>
      </c>
      <c r="E3" s="16" t="s">
        <v>5</v>
      </c>
      <c r="F3" s="16" t="s">
        <v>4</v>
      </c>
      <c r="G3" s="16" t="s">
        <v>24</v>
      </c>
      <c r="H3" s="74" t="s">
        <v>59</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60</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8" x14ac:dyDescent="0.2">
      <c r="A5" s="14" t="s">
        <v>70</v>
      </c>
      <c r="B5" s="18"/>
      <c r="C5" s="18"/>
      <c r="D5" s="18"/>
      <c r="E5" s="18"/>
      <c r="F5" s="18"/>
      <c r="G5" s="18"/>
      <c r="H5" s="23" t="s">
        <v>56</v>
      </c>
      <c r="I5" s="23" t="s">
        <v>71</v>
      </c>
      <c r="J5" s="23" t="s">
        <v>72</v>
      </c>
      <c r="K5" s="23" t="s">
        <v>73</v>
      </c>
      <c r="L5" s="23" t="s">
        <v>74</v>
      </c>
      <c r="M5" s="23" t="s">
        <v>6</v>
      </c>
      <c r="N5" s="23" t="s">
        <v>75</v>
      </c>
      <c r="O5" s="23" t="s">
        <v>76</v>
      </c>
      <c r="P5" s="23" t="s">
        <v>77</v>
      </c>
      <c r="Q5" s="23" t="s">
        <v>78</v>
      </c>
      <c r="R5" s="23" t="s">
        <v>79</v>
      </c>
      <c r="S5" s="23" t="s">
        <v>80</v>
      </c>
      <c r="T5" s="23" t="s">
        <v>81</v>
      </c>
      <c r="U5" s="23" t="s">
        <v>64</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43</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8" s="13" customFormat="1" x14ac:dyDescent="0.2">
      <c r="A6" s="14" t="s">
        <v>96</v>
      </c>
      <c r="B6" s="19">
        <f t="shared" ref="B6:X6" si="1">B7</f>
        <v>2022</v>
      </c>
      <c r="C6" s="19">
        <f t="shared" si="1"/>
        <v>312029</v>
      </c>
      <c r="D6" s="19">
        <f t="shared" si="1"/>
        <v>46</v>
      </c>
      <c r="E6" s="19">
        <f t="shared" si="1"/>
        <v>17</v>
      </c>
      <c r="F6" s="19">
        <f t="shared" si="1"/>
        <v>5</v>
      </c>
      <c r="G6" s="19">
        <f t="shared" si="1"/>
        <v>0</v>
      </c>
      <c r="H6" s="19" t="str">
        <f t="shared" si="1"/>
        <v>鳥取県　米子市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52.15</v>
      </c>
      <c r="P6" s="24">
        <f t="shared" si="1"/>
        <v>9.48</v>
      </c>
      <c r="Q6" s="24">
        <f t="shared" si="1"/>
        <v>96.36</v>
      </c>
      <c r="R6" s="24">
        <f t="shared" si="1"/>
        <v>3429</v>
      </c>
      <c r="S6" s="24">
        <f t="shared" si="1"/>
        <v>146139</v>
      </c>
      <c r="T6" s="24">
        <f t="shared" si="1"/>
        <v>132.41999999999999</v>
      </c>
      <c r="U6" s="24">
        <f t="shared" si="1"/>
        <v>1103.5999999999999</v>
      </c>
      <c r="V6" s="24">
        <f t="shared" si="1"/>
        <v>13784</v>
      </c>
      <c r="W6" s="24">
        <f t="shared" si="1"/>
        <v>11.7</v>
      </c>
      <c r="X6" s="24">
        <f t="shared" si="1"/>
        <v>1178.1199999999999</v>
      </c>
      <c r="Y6" s="28">
        <f t="shared" ref="Y6:AH6" si="2">IF(Y7="",NA(),Y7)</f>
        <v>97</v>
      </c>
      <c r="Z6" s="28">
        <f t="shared" si="2"/>
        <v>98.63</v>
      </c>
      <c r="AA6" s="28">
        <f t="shared" si="2"/>
        <v>115.81</v>
      </c>
      <c r="AB6" s="28">
        <f t="shared" si="2"/>
        <v>111.97</v>
      </c>
      <c r="AC6" s="28">
        <f t="shared" si="2"/>
        <v>101.68</v>
      </c>
      <c r="AD6" s="28">
        <f t="shared" si="2"/>
        <v>101.77</v>
      </c>
      <c r="AE6" s="28">
        <f t="shared" si="2"/>
        <v>103.6</v>
      </c>
      <c r="AF6" s="28">
        <f t="shared" si="2"/>
        <v>106.37</v>
      </c>
      <c r="AG6" s="28">
        <f t="shared" si="2"/>
        <v>106.07</v>
      </c>
      <c r="AH6" s="28">
        <f t="shared" si="2"/>
        <v>105.5</v>
      </c>
      <c r="AI6" s="24" t="str">
        <f>IF(AI7="","",IF(AI7="-","【-】","【"&amp;SUBSTITUTE(TEXT(AI7,"#,##0.00"),"-","△")&amp;"】"))</f>
        <v>【103.61】</v>
      </c>
      <c r="AJ6" s="28">
        <f t="shared" ref="AJ6:AS6" si="3">IF(AJ7="",NA(),AJ7)</f>
        <v>30.84</v>
      </c>
      <c r="AK6" s="28">
        <f t="shared" si="3"/>
        <v>36</v>
      </c>
      <c r="AL6" s="24">
        <f t="shared" si="3"/>
        <v>0</v>
      </c>
      <c r="AM6" s="24">
        <f t="shared" si="3"/>
        <v>0</v>
      </c>
      <c r="AN6" s="24">
        <f t="shared" si="3"/>
        <v>0</v>
      </c>
      <c r="AO6" s="28">
        <f t="shared" si="3"/>
        <v>227.4</v>
      </c>
      <c r="AP6" s="28">
        <f t="shared" si="3"/>
        <v>193.99</v>
      </c>
      <c r="AQ6" s="28">
        <f t="shared" si="3"/>
        <v>139.02000000000001</v>
      </c>
      <c r="AR6" s="28">
        <f t="shared" si="3"/>
        <v>132.04</v>
      </c>
      <c r="AS6" s="28">
        <f t="shared" si="3"/>
        <v>145.43</v>
      </c>
      <c r="AT6" s="24" t="str">
        <f>IF(AT7="","",IF(AT7="-","【-】","【"&amp;SUBSTITUTE(TEXT(AT7,"#,##0.00"),"-","△")&amp;"】"))</f>
        <v>【133.62】</v>
      </c>
      <c r="AU6" s="28">
        <f t="shared" ref="AU6:BD6" si="4">IF(AU7="",NA(),AU7)</f>
        <v>6.27</v>
      </c>
      <c r="AV6" s="28">
        <f t="shared" si="4"/>
        <v>1.42</v>
      </c>
      <c r="AW6" s="28">
        <f t="shared" si="4"/>
        <v>0.98</v>
      </c>
      <c r="AX6" s="28">
        <f t="shared" si="4"/>
        <v>8.5399999999999991</v>
      </c>
      <c r="AY6" s="28">
        <f t="shared" si="4"/>
        <v>2.0499999999999998</v>
      </c>
      <c r="AZ6" s="28">
        <f t="shared" si="4"/>
        <v>29.54</v>
      </c>
      <c r="BA6" s="28">
        <f t="shared" si="4"/>
        <v>26.99</v>
      </c>
      <c r="BB6" s="28">
        <f t="shared" si="4"/>
        <v>29.13</v>
      </c>
      <c r="BC6" s="28">
        <f t="shared" si="4"/>
        <v>35.69</v>
      </c>
      <c r="BD6" s="28">
        <f t="shared" si="4"/>
        <v>38.4</v>
      </c>
      <c r="BE6" s="24" t="str">
        <f>IF(BE7="","",IF(BE7="-","【-】","【"&amp;SUBSTITUTE(TEXT(BE7,"#,##0.00"),"-","△")&amp;"】"))</f>
        <v>【36.94】</v>
      </c>
      <c r="BF6" s="28">
        <f t="shared" ref="BF6:BO6" si="5">IF(BF7="",NA(),BF7)</f>
        <v>1467.76</v>
      </c>
      <c r="BG6" s="24">
        <f t="shared" si="5"/>
        <v>0</v>
      </c>
      <c r="BH6" s="24">
        <f t="shared" si="5"/>
        <v>0</v>
      </c>
      <c r="BI6" s="24">
        <f t="shared" si="5"/>
        <v>0</v>
      </c>
      <c r="BJ6" s="24">
        <f t="shared" si="5"/>
        <v>0</v>
      </c>
      <c r="BK6" s="28">
        <f t="shared" si="5"/>
        <v>789.46</v>
      </c>
      <c r="BL6" s="28">
        <f t="shared" si="5"/>
        <v>826.83</v>
      </c>
      <c r="BM6" s="28">
        <f t="shared" si="5"/>
        <v>867.83</v>
      </c>
      <c r="BN6" s="28">
        <f t="shared" si="5"/>
        <v>791.76</v>
      </c>
      <c r="BO6" s="28">
        <f t="shared" si="5"/>
        <v>900.82</v>
      </c>
      <c r="BP6" s="24" t="str">
        <f>IF(BP7="","",IF(BP7="-","【-】","【"&amp;SUBSTITUTE(TEXT(BP7,"#,##0.00"),"-","△")&amp;"】"))</f>
        <v>【809.19】</v>
      </c>
      <c r="BQ6" s="28">
        <f t="shared" ref="BQ6:BZ6" si="6">IF(BQ7="",NA(),BQ7)</f>
        <v>93.82</v>
      </c>
      <c r="BR6" s="28">
        <f t="shared" si="6"/>
        <v>87.59</v>
      </c>
      <c r="BS6" s="28">
        <f t="shared" si="6"/>
        <v>96.08</v>
      </c>
      <c r="BT6" s="28">
        <f t="shared" si="6"/>
        <v>97.88</v>
      </c>
      <c r="BU6" s="28">
        <f t="shared" si="6"/>
        <v>85.04</v>
      </c>
      <c r="BV6" s="28">
        <f t="shared" si="6"/>
        <v>57.77</v>
      </c>
      <c r="BW6" s="28">
        <f t="shared" si="6"/>
        <v>57.31</v>
      </c>
      <c r="BX6" s="28">
        <f t="shared" si="6"/>
        <v>57.08</v>
      </c>
      <c r="BY6" s="28">
        <f t="shared" si="6"/>
        <v>56.26</v>
      </c>
      <c r="BZ6" s="28">
        <f t="shared" si="6"/>
        <v>52.94</v>
      </c>
      <c r="CA6" s="24" t="str">
        <f>IF(CA7="","",IF(CA7="-","【-】","【"&amp;SUBSTITUTE(TEXT(CA7,"#,##0.00"),"-","△")&amp;"】"))</f>
        <v>【57.02】</v>
      </c>
      <c r="CB6" s="28">
        <f t="shared" ref="CB6:CK6" si="7">IF(CB7="",NA(),CB7)</f>
        <v>167.91</v>
      </c>
      <c r="CC6" s="28">
        <f t="shared" si="7"/>
        <v>179.81</v>
      </c>
      <c r="CD6" s="28">
        <f t="shared" si="7"/>
        <v>163.55000000000001</v>
      </c>
      <c r="CE6" s="28">
        <f t="shared" si="7"/>
        <v>169.98</v>
      </c>
      <c r="CF6" s="28">
        <f t="shared" si="7"/>
        <v>210.68</v>
      </c>
      <c r="CG6" s="28">
        <f t="shared" si="7"/>
        <v>274.35000000000002</v>
      </c>
      <c r="CH6" s="28">
        <f t="shared" si="7"/>
        <v>273.52</v>
      </c>
      <c r="CI6" s="28">
        <f t="shared" si="7"/>
        <v>274.99</v>
      </c>
      <c r="CJ6" s="28">
        <f t="shared" si="7"/>
        <v>282.08999999999997</v>
      </c>
      <c r="CK6" s="28">
        <f t="shared" si="7"/>
        <v>303.27999999999997</v>
      </c>
      <c r="CL6" s="24" t="str">
        <f>IF(CL7="","",IF(CL7="-","【-】","【"&amp;SUBSTITUTE(TEXT(CL7,"#,##0.00"),"-","△")&amp;"】"))</f>
        <v>【273.68】</v>
      </c>
      <c r="CM6" s="28">
        <f t="shared" ref="CM6:CV6" si="8">IF(CM7="",NA(),CM7)</f>
        <v>48.29</v>
      </c>
      <c r="CN6" s="28">
        <f t="shared" si="8"/>
        <v>48.42</v>
      </c>
      <c r="CO6" s="28">
        <f t="shared" si="8"/>
        <v>49.98</v>
      </c>
      <c r="CP6" s="28">
        <f t="shared" si="8"/>
        <v>49.61</v>
      </c>
      <c r="CQ6" s="28">
        <f t="shared" si="8"/>
        <v>47.52</v>
      </c>
      <c r="CR6" s="28">
        <f t="shared" si="8"/>
        <v>50.68</v>
      </c>
      <c r="CS6" s="28">
        <f t="shared" si="8"/>
        <v>50.14</v>
      </c>
      <c r="CT6" s="28">
        <f t="shared" si="8"/>
        <v>54.83</v>
      </c>
      <c r="CU6" s="28">
        <f t="shared" si="8"/>
        <v>66.53</v>
      </c>
      <c r="CV6" s="28">
        <f t="shared" si="8"/>
        <v>52.35</v>
      </c>
      <c r="CW6" s="24" t="str">
        <f>IF(CW7="","",IF(CW7="-","【-】","【"&amp;SUBSTITUTE(TEXT(CW7,"#,##0.00"),"-","△")&amp;"】"))</f>
        <v>【52.55】</v>
      </c>
      <c r="CX6" s="28">
        <f t="shared" ref="CX6:DG6" si="9">IF(CX7="",NA(),CX7)</f>
        <v>86.14</v>
      </c>
      <c r="CY6" s="28">
        <f t="shared" si="9"/>
        <v>87.03</v>
      </c>
      <c r="CZ6" s="28">
        <f t="shared" si="9"/>
        <v>87.34</v>
      </c>
      <c r="DA6" s="28">
        <f t="shared" si="9"/>
        <v>87.71</v>
      </c>
      <c r="DB6" s="28">
        <f t="shared" si="9"/>
        <v>88.17</v>
      </c>
      <c r="DC6" s="28">
        <f t="shared" si="9"/>
        <v>84.86</v>
      </c>
      <c r="DD6" s="28">
        <f t="shared" si="9"/>
        <v>84.98</v>
      </c>
      <c r="DE6" s="28">
        <f t="shared" si="9"/>
        <v>84.7</v>
      </c>
      <c r="DF6" s="28">
        <f t="shared" si="9"/>
        <v>84.67</v>
      </c>
      <c r="DG6" s="28">
        <f t="shared" si="9"/>
        <v>84.39</v>
      </c>
      <c r="DH6" s="24" t="str">
        <f>IF(DH7="","",IF(DH7="-","【-】","【"&amp;SUBSTITUTE(TEXT(DH7,"#,##0.00"),"-","△")&amp;"】"))</f>
        <v>【87.30】</v>
      </c>
      <c r="DI6" s="28">
        <f t="shared" ref="DI6:DR6" si="10">IF(DI7="",NA(),DI7)</f>
        <v>3.61</v>
      </c>
      <c r="DJ6" s="28">
        <f t="shared" si="10"/>
        <v>6.89</v>
      </c>
      <c r="DK6" s="28">
        <f t="shared" si="10"/>
        <v>10.11</v>
      </c>
      <c r="DL6" s="28">
        <f t="shared" si="10"/>
        <v>13.22</v>
      </c>
      <c r="DM6" s="28">
        <f t="shared" si="10"/>
        <v>16.3</v>
      </c>
      <c r="DN6" s="28">
        <f t="shared" si="10"/>
        <v>24.13</v>
      </c>
      <c r="DO6" s="28">
        <f t="shared" si="10"/>
        <v>23.06</v>
      </c>
      <c r="DP6" s="28">
        <f t="shared" si="10"/>
        <v>20.34</v>
      </c>
      <c r="DQ6" s="28">
        <f t="shared" si="10"/>
        <v>21.85</v>
      </c>
      <c r="DR6" s="28">
        <f t="shared" si="10"/>
        <v>25.19</v>
      </c>
      <c r="DS6" s="24" t="str">
        <f>IF(DS7="","",IF(DS7="-","【-】","【"&amp;SUBSTITUTE(TEXT(DS7,"#,##0.00"),"-","△")&amp;"】"))</f>
        <v>【27.11】</v>
      </c>
      <c r="DT6" s="24">
        <f t="shared" ref="DT6:EC6" si="11">IF(DT7="",NA(),DT7)</f>
        <v>0</v>
      </c>
      <c r="DU6" s="24">
        <f t="shared" si="11"/>
        <v>0</v>
      </c>
      <c r="DV6" s="24">
        <f t="shared" si="11"/>
        <v>0</v>
      </c>
      <c r="DW6" s="24">
        <f t="shared" si="11"/>
        <v>0</v>
      </c>
      <c r="DX6" s="24">
        <f t="shared" si="11"/>
        <v>0</v>
      </c>
      <c r="DY6" s="24">
        <f t="shared" si="11"/>
        <v>0</v>
      </c>
      <c r="DZ6" s="24">
        <f t="shared" si="11"/>
        <v>0</v>
      </c>
      <c r="EA6" s="24">
        <f t="shared" si="11"/>
        <v>0</v>
      </c>
      <c r="EB6" s="24">
        <f t="shared" si="11"/>
        <v>0</v>
      </c>
      <c r="EC6" s="24">
        <f t="shared" si="11"/>
        <v>0</v>
      </c>
      <c r="ED6" s="24" t="str">
        <f>IF(ED7="","",IF(ED7="-","【-】","【"&amp;SUBSTITUTE(TEXT(ED7,"#,##0.00"),"-","△")&amp;"】"))</f>
        <v>【0.00】</v>
      </c>
      <c r="EE6" s="24">
        <f t="shared" ref="EE6:EN6" si="12">IF(EE7="",NA(),EE7)</f>
        <v>0</v>
      </c>
      <c r="EF6" s="24">
        <f t="shared" si="12"/>
        <v>0</v>
      </c>
      <c r="EG6" s="24">
        <f t="shared" si="12"/>
        <v>0</v>
      </c>
      <c r="EH6" s="24">
        <f t="shared" si="12"/>
        <v>0</v>
      </c>
      <c r="EI6" s="24">
        <f t="shared" si="12"/>
        <v>0</v>
      </c>
      <c r="EJ6" s="28">
        <f t="shared" si="12"/>
        <v>0.01</v>
      </c>
      <c r="EK6" s="28">
        <f t="shared" si="12"/>
        <v>0.02</v>
      </c>
      <c r="EL6" s="28">
        <f t="shared" si="12"/>
        <v>0.25</v>
      </c>
      <c r="EM6" s="28">
        <f t="shared" si="12"/>
        <v>0.05</v>
      </c>
      <c r="EN6" s="28">
        <f t="shared" si="12"/>
        <v>0.03</v>
      </c>
      <c r="EO6" s="24" t="str">
        <f>IF(EO7="","",IF(EO7="-","【-】","【"&amp;SUBSTITUTE(TEXT(EO7,"#,##0.00"),"-","△")&amp;"】"))</f>
        <v>【0.02】</v>
      </c>
    </row>
    <row r="7" spans="1:148" s="13" customFormat="1" x14ac:dyDescent="0.2">
      <c r="A7" s="14"/>
      <c r="B7" s="20">
        <v>2022</v>
      </c>
      <c r="C7" s="20">
        <v>312029</v>
      </c>
      <c r="D7" s="20">
        <v>46</v>
      </c>
      <c r="E7" s="20">
        <v>17</v>
      </c>
      <c r="F7" s="20">
        <v>5</v>
      </c>
      <c r="G7" s="20">
        <v>0</v>
      </c>
      <c r="H7" s="20" t="s">
        <v>26</v>
      </c>
      <c r="I7" s="20" t="s">
        <v>97</v>
      </c>
      <c r="J7" s="20" t="s">
        <v>98</v>
      </c>
      <c r="K7" s="20" t="s">
        <v>99</v>
      </c>
      <c r="L7" s="20" t="s">
        <v>100</v>
      </c>
      <c r="M7" s="20" t="s">
        <v>101</v>
      </c>
      <c r="N7" s="25" t="s">
        <v>102</v>
      </c>
      <c r="O7" s="25">
        <v>52.15</v>
      </c>
      <c r="P7" s="25">
        <v>9.48</v>
      </c>
      <c r="Q7" s="25">
        <v>96.36</v>
      </c>
      <c r="R7" s="25">
        <v>3429</v>
      </c>
      <c r="S7" s="25">
        <v>146139</v>
      </c>
      <c r="T7" s="25">
        <v>132.41999999999999</v>
      </c>
      <c r="U7" s="25">
        <v>1103.5999999999999</v>
      </c>
      <c r="V7" s="25">
        <v>13784</v>
      </c>
      <c r="W7" s="25">
        <v>11.7</v>
      </c>
      <c r="X7" s="25">
        <v>1178.1199999999999</v>
      </c>
      <c r="Y7" s="25">
        <v>97</v>
      </c>
      <c r="Z7" s="25">
        <v>98.63</v>
      </c>
      <c r="AA7" s="25">
        <v>115.81</v>
      </c>
      <c r="AB7" s="25">
        <v>111.97</v>
      </c>
      <c r="AC7" s="25">
        <v>101.68</v>
      </c>
      <c r="AD7" s="25">
        <v>101.77</v>
      </c>
      <c r="AE7" s="25">
        <v>103.6</v>
      </c>
      <c r="AF7" s="25">
        <v>106.37</v>
      </c>
      <c r="AG7" s="25">
        <v>106.07</v>
      </c>
      <c r="AH7" s="25">
        <v>105.5</v>
      </c>
      <c r="AI7" s="25">
        <v>103.61</v>
      </c>
      <c r="AJ7" s="25">
        <v>30.84</v>
      </c>
      <c r="AK7" s="25">
        <v>36</v>
      </c>
      <c r="AL7" s="25">
        <v>0</v>
      </c>
      <c r="AM7" s="25">
        <v>0</v>
      </c>
      <c r="AN7" s="25">
        <v>0</v>
      </c>
      <c r="AO7" s="25">
        <v>227.4</v>
      </c>
      <c r="AP7" s="25">
        <v>193.99</v>
      </c>
      <c r="AQ7" s="25">
        <v>139.02000000000001</v>
      </c>
      <c r="AR7" s="25">
        <v>132.04</v>
      </c>
      <c r="AS7" s="25">
        <v>145.43</v>
      </c>
      <c r="AT7" s="25">
        <v>133.62</v>
      </c>
      <c r="AU7" s="25">
        <v>6.27</v>
      </c>
      <c r="AV7" s="25">
        <v>1.42</v>
      </c>
      <c r="AW7" s="25">
        <v>0.98</v>
      </c>
      <c r="AX7" s="25">
        <v>8.5399999999999991</v>
      </c>
      <c r="AY7" s="25">
        <v>2.0499999999999998</v>
      </c>
      <c r="AZ7" s="25">
        <v>29.54</v>
      </c>
      <c r="BA7" s="25">
        <v>26.99</v>
      </c>
      <c r="BB7" s="25">
        <v>29.13</v>
      </c>
      <c r="BC7" s="25">
        <v>35.69</v>
      </c>
      <c r="BD7" s="25">
        <v>38.4</v>
      </c>
      <c r="BE7" s="25">
        <v>36.94</v>
      </c>
      <c r="BF7" s="25">
        <v>1467.76</v>
      </c>
      <c r="BG7" s="25">
        <v>0</v>
      </c>
      <c r="BH7" s="25">
        <v>0</v>
      </c>
      <c r="BI7" s="25">
        <v>0</v>
      </c>
      <c r="BJ7" s="25">
        <v>0</v>
      </c>
      <c r="BK7" s="25">
        <v>789.46</v>
      </c>
      <c r="BL7" s="25">
        <v>826.83</v>
      </c>
      <c r="BM7" s="25">
        <v>867.83</v>
      </c>
      <c r="BN7" s="25">
        <v>791.76</v>
      </c>
      <c r="BO7" s="25">
        <v>900.82</v>
      </c>
      <c r="BP7" s="25">
        <v>809.19</v>
      </c>
      <c r="BQ7" s="25">
        <v>93.82</v>
      </c>
      <c r="BR7" s="25">
        <v>87.59</v>
      </c>
      <c r="BS7" s="25">
        <v>96.08</v>
      </c>
      <c r="BT7" s="25">
        <v>97.88</v>
      </c>
      <c r="BU7" s="25">
        <v>85.04</v>
      </c>
      <c r="BV7" s="25">
        <v>57.77</v>
      </c>
      <c r="BW7" s="25">
        <v>57.31</v>
      </c>
      <c r="BX7" s="25">
        <v>57.08</v>
      </c>
      <c r="BY7" s="25">
        <v>56.26</v>
      </c>
      <c r="BZ7" s="25">
        <v>52.94</v>
      </c>
      <c r="CA7" s="25">
        <v>57.02</v>
      </c>
      <c r="CB7" s="25">
        <v>167.91</v>
      </c>
      <c r="CC7" s="25">
        <v>179.81</v>
      </c>
      <c r="CD7" s="25">
        <v>163.55000000000001</v>
      </c>
      <c r="CE7" s="25">
        <v>169.98</v>
      </c>
      <c r="CF7" s="25">
        <v>210.68</v>
      </c>
      <c r="CG7" s="25">
        <v>274.35000000000002</v>
      </c>
      <c r="CH7" s="25">
        <v>273.52</v>
      </c>
      <c r="CI7" s="25">
        <v>274.99</v>
      </c>
      <c r="CJ7" s="25">
        <v>282.08999999999997</v>
      </c>
      <c r="CK7" s="25">
        <v>303.27999999999997</v>
      </c>
      <c r="CL7" s="25">
        <v>273.68</v>
      </c>
      <c r="CM7" s="25">
        <v>48.29</v>
      </c>
      <c r="CN7" s="25">
        <v>48.42</v>
      </c>
      <c r="CO7" s="25">
        <v>49.98</v>
      </c>
      <c r="CP7" s="25">
        <v>49.61</v>
      </c>
      <c r="CQ7" s="25">
        <v>47.52</v>
      </c>
      <c r="CR7" s="25">
        <v>50.68</v>
      </c>
      <c r="CS7" s="25">
        <v>50.14</v>
      </c>
      <c r="CT7" s="25">
        <v>54.83</v>
      </c>
      <c r="CU7" s="25">
        <v>66.53</v>
      </c>
      <c r="CV7" s="25">
        <v>52.35</v>
      </c>
      <c r="CW7" s="25">
        <v>52.55</v>
      </c>
      <c r="CX7" s="25">
        <v>86.14</v>
      </c>
      <c r="CY7" s="25">
        <v>87.03</v>
      </c>
      <c r="CZ7" s="25">
        <v>87.34</v>
      </c>
      <c r="DA7" s="25">
        <v>87.71</v>
      </c>
      <c r="DB7" s="25">
        <v>88.17</v>
      </c>
      <c r="DC7" s="25">
        <v>84.86</v>
      </c>
      <c r="DD7" s="25">
        <v>84.98</v>
      </c>
      <c r="DE7" s="25">
        <v>84.7</v>
      </c>
      <c r="DF7" s="25">
        <v>84.67</v>
      </c>
      <c r="DG7" s="25">
        <v>84.39</v>
      </c>
      <c r="DH7" s="25">
        <v>87.3</v>
      </c>
      <c r="DI7" s="25">
        <v>3.61</v>
      </c>
      <c r="DJ7" s="25">
        <v>6.89</v>
      </c>
      <c r="DK7" s="25">
        <v>10.11</v>
      </c>
      <c r="DL7" s="25">
        <v>13.22</v>
      </c>
      <c r="DM7" s="25">
        <v>16.3</v>
      </c>
      <c r="DN7" s="25">
        <v>24.13</v>
      </c>
      <c r="DO7" s="25">
        <v>23.06</v>
      </c>
      <c r="DP7" s="25">
        <v>20.34</v>
      </c>
      <c r="DQ7" s="25">
        <v>21.85</v>
      </c>
      <c r="DR7" s="25">
        <v>25.19</v>
      </c>
      <c r="DS7" s="25">
        <v>27.11</v>
      </c>
      <c r="DT7" s="25">
        <v>0</v>
      </c>
      <c r="DU7" s="25">
        <v>0</v>
      </c>
      <c r="DV7" s="25">
        <v>0</v>
      </c>
      <c r="DW7" s="25">
        <v>0</v>
      </c>
      <c r="DX7" s="25">
        <v>0</v>
      </c>
      <c r="DY7" s="25">
        <v>0</v>
      </c>
      <c r="DZ7" s="25">
        <v>0</v>
      </c>
      <c r="EA7" s="25">
        <v>0</v>
      </c>
      <c r="EB7" s="25">
        <v>0</v>
      </c>
      <c r="EC7" s="25">
        <v>0</v>
      </c>
      <c r="ED7" s="25">
        <v>0</v>
      </c>
      <c r="EE7" s="25">
        <v>0</v>
      </c>
      <c r="EF7" s="25">
        <v>0</v>
      </c>
      <c r="EG7" s="25">
        <v>0</v>
      </c>
      <c r="EH7" s="25">
        <v>0</v>
      </c>
      <c r="EI7" s="25">
        <v>0</v>
      </c>
      <c r="EJ7" s="25">
        <v>0.01</v>
      </c>
      <c r="EK7" s="25">
        <v>0.02</v>
      </c>
      <c r="EL7" s="25">
        <v>0.25</v>
      </c>
      <c r="EM7" s="25">
        <v>0.05</v>
      </c>
      <c r="EN7" s="25">
        <v>0.03</v>
      </c>
      <c r="EO7" s="25">
        <v>0.02</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33</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2023-12-12T01:03:34Z</dcterms:created>
  <dcterms:modified xsi:type="dcterms:W3CDTF">2024-02-07T05:06:19Z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2024-01-30T05:11:05Z</vt:filetime>
  </property>
</Properties>
</file>