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4_境港市\"/>
    </mc:Choice>
  </mc:AlternateContent>
  <workbookProtection workbookAlgorithmName="SHA-512" workbookHashValue="o5WZYOp1ynQfL5TavWMi10sBiuc3/UK15QCdCA41wVjbRtLttECMWMSZ2O9YjPZZgUdjmfMAoa3YYif/QUnBXA==" workbookSaltValue="LyE0MsFjtjf03vUwzgGXQ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IE76" i="4"/>
  <c r="LT76" i="4"/>
  <c r="GQ51" i="4"/>
  <c r="LH30" i="4"/>
  <c r="BZ51" i="4"/>
  <c r="GQ30" i="4"/>
  <c r="HP76" i="4"/>
  <c r="BG30" i="4"/>
  <c r="FX51" i="4"/>
  <c r="FX30" i="4"/>
  <c r="AV76" i="4"/>
  <c r="KO51" i="4"/>
  <c r="KO30" i="4"/>
  <c r="BG51" i="4"/>
  <c r="LE76" i="4"/>
  <c r="HA76" i="4"/>
  <c r="AN51" i="4"/>
  <c r="FE30" i="4"/>
  <c r="FE51" i="4"/>
  <c r="AN30" i="4"/>
  <c r="JV51" i="4"/>
  <c r="KP76" i="4"/>
  <c r="AG76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<sst xmlns="http://schemas.openxmlformats.org/spreadsheetml/2006/main" count="278" uniqueCount="138">
  <si>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</si>
  <si>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</si>
  <si>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</si>
  <si>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</si>
  <si>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</si>
  <si>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</si>
  <si>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</si>
  <si>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</si>
  <si>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</si>
  <si>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</si>
  <si>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</si>
  <si>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</si>
  <si>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</si>
  <si>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</si>
  <si>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</si>
  <si>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</si>
  <si>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</si>
  <si>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</si>
  <si>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</si>
  <si>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</si>
  <si>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</si>
  <si>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</si>
  <si>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</si>
  <si>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</si>
  <si>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</si>
  <si>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</si>
  <si>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</si>
  <si>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</si>
  <si>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</si>
  <si>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</si>
  <si>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</si>
  <si>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</si>
  <si>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</si>
  <si>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</si>
  <si>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</si>
  <si>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</si>
  <si>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</si>
  <si>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</si>
  <si>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</si>
  <si>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</si>
  <si>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</si>
  <si>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</si>
  <si>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</si>
  <si>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</si>
  <si>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</si>
  <si>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</si>
  <si>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</si>
  <si>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</si>
  <si>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</si>
  <si>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</si>
  <si>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</si>
  <si>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</si>
  <si>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</si>
  <si>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</si>
  <si>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</si>
  <si>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</si>
  <si>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</si>
  <si>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</si>
  <si>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</si>
  <si>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</si>
  <si>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</si>
  <si>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</si>
  <si>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</si>
  <si>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</si>
  <si>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</si>
  <si>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</si>
  <si>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</si>
  <si>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</si>
  <si>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</si>
  <si>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</si>
  <si>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</si>
  <si>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</si>
  <si>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</si>
  <si>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</si>
  <si>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</si>
  <si>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</si>
  <si>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</si>
  <si>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</si>
  <si>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</si>
  <si>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</si>
  <si>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</si>
  <si>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</si>
  <si>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</si>
  <si>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</si>
  <si>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</si>
  <si>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</si>
  <si>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</si>
  <si>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</si>
  <si>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</si>
  <si>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</si>
  <si>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</si>
  <si>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</si>
  <si>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</si>
  <si>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</si>
  <si>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</si>
  <si>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</si>
  <si>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</si>
  <si>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</si>
  <si>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</si>
  <si>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</si>
  <si>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</si>
  <si>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</si>
  <si>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</si>
  <si>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</si>
  <si>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</si>
  <si>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</si>
  <si>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</si>
  <si>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</si>
  <si>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</si>
  <si>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</si>
  <si>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</si>
  <si>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</si>
  <si>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</si>
  <si>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</si>
  <si>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</si>
  <si>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</si>
  <si>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</si>
  <si>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境港市</t>
  </si>
  <si>
    <t>境港駅前駐車場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</si>
  <si>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</si>
  <si>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</si>
  <si>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</si>
  <si>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</si>
  <si>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</si>
  <si>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</si>
  <si>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</si>
  <si>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</si>
  <si>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</si>
  <si>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</si>
  <si>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</si>
  <si>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</si>
  <si>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</si>
  <si>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</si>
  <si>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</si>
  <si>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広場式の駐車場であり、今後の設備投資についても規模の大きなものは計画しておらず、照明のＬＥＤ化にかかる費用程度を見込んでいる。
　現在、企業債の残高は無く、今後も借入の予定は無い。</t>
    <rPh sb="41" eb="43">
      <t>ショウメイ</t>
    </rPh>
    <rPh sb="47" eb="48">
      <t>カ</t>
    </rPh>
    <rPh sb="52" eb="54">
      <t>ヒヨウ</t>
    </rPh>
    <rPh sb="54" eb="56">
      <t>テイド</t>
    </rPh>
    <rPh sb="57" eb="59">
      <t>ミコ</t>
    </rPh>
    <phoneticPr fontId="5"/>
  </si>
  <si>
    <t>　観光地に隣接した駐車場であり、平日の利用客が少ないため稼働率は低めの水準で推移しているが、今後も安定した利用が見込まれる。
　新型コロナ禍による移動制限等の影響を受け、利用客数が大きく減少していたが、徐々に以前の状況に戻りつつある。</t>
    <rPh sb="101" eb="103">
      <t>ジョジョ</t>
    </rPh>
    <rPh sb="104" eb="106">
      <t>イゼン</t>
    </rPh>
    <rPh sb="107" eb="109">
      <t>ジョウキョウ</t>
    </rPh>
    <rPh sb="110" eb="111">
      <t>モド</t>
    </rPh>
    <phoneticPr fontId="5"/>
  </si>
  <si>
    <t>　収益的収支比率は、平成２８年度までは５０％程度で推移していたが、地方債の償還が完了したことに伴い、平成２９年度以降は１００％を大きく超える割合で推移している。
　類似施設と比較すると、施設の稼働率の低さに対して収益が比較的高いことから、売上高ＧＯＰ率、ＥＢＩＴＤＡともに平均値を大きく上回っている。
　令和２年度には新型コロナ禍の影響により、収益が減少したが、現在は徐々に回復している。</t>
    <rPh sb="10" eb="12">
      <t>ヘイセイ</t>
    </rPh>
    <rPh sb="14" eb="16">
      <t>ネンド</t>
    </rPh>
    <rPh sb="33" eb="36">
      <t>チホウサイ</t>
    </rPh>
    <rPh sb="37" eb="39">
      <t>ショウカン</t>
    </rPh>
    <rPh sb="40" eb="42">
      <t>カンリョウ</t>
    </rPh>
    <rPh sb="47" eb="48">
      <t>トモナ</t>
    </rPh>
    <rPh sb="64" eb="65">
      <t>オオ</t>
    </rPh>
    <rPh sb="67" eb="68">
      <t>コ</t>
    </rPh>
    <rPh sb="70" eb="72">
      <t>ワリアイ</t>
    </rPh>
    <rPh sb="73" eb="75">
      <t>スイイ</t>
    </rPh>
    <rPh sb="82" eb="84">
      <t>ルイジ</t>
    </rPh>
    <rPh sb="84" eb="86">
      <t>シセツ</t>
    </rPh>
    <rPh sb="87" eb="89">
      <t>ヒカク</t>
    </rPh>
    <rPh sb="93" eb="95">
      <t>シセツ</t>
    </rPh>
    <rPh sb="96" eb="98">
      <t>カドウ</t>
    </rPh>
    <rPh sb="98" eb="99">
      <t>リツ</t>
    </rPh>
    <rPh sb="100" eb="101">
      <t>ヒク</t>
    </rPh>
    <rPh sb="103" eb="104">
      <t>タイ</t>
    </rPh>
    <rPh sb="106" eb="108">
      <t>シュウエキ</t>
    </rPh>
    <rPh sb="109" eb="112">
      <t>ヒカクテキ</t>
    </rPh>
    <rPh sb="112" eb="113">
      <t>タカ</t>
    </rPh>
    <rPh sb="140" eb="141">
      <t>オオ</t>
    </rPh>
    <rPh sb="172" eb="174">
      <t>シュウエキ</t>
    </rPh>
    <rPh sb="181" eb="183">
      <t>ゲンザイ</t>
    </rPh>
    <rPh sb="184" eb="186">
      <t>ジョジョ</t>
    </rPh>
    <rPh sb="187" eb="189">
      <t>カイフク</t>
    </rPh>
    <phoneticPr fontId="5"/>
  </si>
  <si>
    <t>　地方債の償還完了に伴い、平成２９年度に単年度収支が黒字となった。
　新型コロナ禍の影響により利用者数は減少したものの、単年度収支は黒字のまま推移しており、実質収支についても令和６年度には黒字化することが見込まれている。
　なお、観光地に隣接した駐車場であり、観光施策と連携した整備・運営が必要であること、広場式の駐車場であり維持管理費が最小限となっていることから、民間への譲渡や民間活用には馴染まない。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42" eb="44">
      <t>エイキョウ</t>
    </rPh>
    <rPh sb="87" eb="89">
      <t>レイワ</t>
    </rPh>
    <rPh sb="90" eb="92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</si>
</sst>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708.3</c:v>
                </c:pt>
                <c:pt idx="1">
                  <c:v>656.9</c:v>
                </c:pt>
                <c:pt idx="2">
                  <c:v>391.4</c:v>
                </c:pt>
                <c:pt idx="3">
                  <c:v>830.9</c:v>
                </c:pt>
                <c:pt idx="4">
                  <c:v>477.2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1-453B-85AF-31F9F0D99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1-453B-85AF-31F9F0D99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1-417B-9481-57D9BFFF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1-417B-9481-57D9BFFF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E6A-4BE1-8D4B-8070177C3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A-4BE1-8D4B-8070177C3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D15-4556-A167-64F54C82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5-4556-A167-64F54C82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5-422F-86F2-7C50CEE7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5-422F-86F2-7C50CEE7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E-4FFF-A4C3-13F28D38F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E-4FFF-A4C3-13F28D38F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117.9</c:v>
                </c:pt>
                <c:pt idx="1">
                  <c:v>125</c:v>
                </c:pt>
                <c:pt idx="2">
                  <c:v>95.9</c:v>
                </c:pt>
                <c:pt idx="3">
                  <c:v>94.9</c:v>
                </c:pt>
                <c:pt idx="4">
                  <c:v>120.3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9-419A-B3F5-546384FD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9-419A-B3F5-546384FD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</c:v>
                </c:pt>
                <c:pt idx="1">
                  <c:v>89.5</c:v>
                </c:pt>
                <c:pt idx="2">
                  <c:v>74.5</c:v>
                </c:pt>
                <c:pt idx="3">
                  <c:v>88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6-476E-9D9D-BE11C468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F6-476E-9D9D-BE11C468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19343</c:v>
                </c:pt>
                <c:pt idx="1">
                  <c:v>20143</c:v>
                </c:pt>
                <c:pt idx="2">
                  <c:v>11826</c:v>
                </c:pt>
                <c:pt idx="3">
                  <c:v>14420</c:v>
                </c:pt>
                <c:pt idx="4">
                  <c:v>17713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3-4C32-A2B4-727E2C318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3-4C32-A2B4-727E2C318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鳥取県境港市　境港駅前駐車場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6273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16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192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708.3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656.9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391.4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830.9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477.2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117.9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125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95.9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94.9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120.3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93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89.5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74.5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88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79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19343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20143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11826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14420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17713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162679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3564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iNBWE3xQlZegEpqwcE+W9spneaeEM1RseQdhAt9jMaSNbo1pQEZAbKi9LLN08iOZWCr9pmrAQfFmyKvTSx6Ebw==" saltValue="9MZUhJqPEuC02xPguBXBs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101</v>
      </c>
      <c r="AN5" s="47" t="s">
        <v>102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103</v>
      </c>
      <c r="AV5" s="47" t="s">
        <v>104</v>
      </c>
      <c r="AW5" s="47" t="s">
        <v>105</v>
      </c>
      <c r="AX5" s="47" t="s">
        <v>101</v>
      </c>
      <c r="AY5" s="47" t="s">
        <v>102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104</v>
      </c>
      <c r="BH5" s="47" t="s">
        <v>105</v>
      </c>
      <c r="BI5" s="47" t="s">
        <v>106</v>
      </c>
      <c r="BJ5" s="47" t="s">
        <v>102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107</v>
      </c>
      <c r="BR5" s="47" t="s">
        <v>91</v>
      </c>
      <c r="BS5" s="47" t="s">
        <v>108</v>
      </c>
      <c r="BT5" s="47" t="s">
        <v>101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103</v>
      </c>
      <c r="CC5" s="47" t="s">
        <v>91</v>
      </c>
      <c r="CD5" s="47" t="s">
        <v>108</v>
      </c>
      <c r="CE5" s="47" t="s">
        <v>106</v>
      </c>
      <c r="CF5" s="47" t="s">
        <v>102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105</v>
      </c>
      <c r="CR5" s="47" t="s">
        <v>101</v>
      </c>
      <c r="CS5" s="47" t="s">
        <v>102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103</v>
      </c>
      <c r="DA5" s="47" t="s">
        <v>109</v>
      </c>
      <c r="DB5" s="47" t="s">
        <v>105</v>
      </c>
      <c r="DC5" s="47" t="s">
        <v>106</v>
      </c>
      <c r="DD5" s="47" t="s">
        <v>110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109</v>
      </c>
      <c r="DM5" s="47" t="s">
        <v>108</v>
      </c>
      <c r="DN5" s="47" t="s">
        <v>106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111</v>
      </c>
      <c r="B6" s="48">
        <f>B8</f>
        <v>2022</v>
      </c>
      <c r="C6" s="48">
        <f t="shared" ref="C6:X6" si="1">C8</f>
        <v>312045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鳥取県境港市</v>
      </c>
      <c r="I6" s="48" t="str">
        <f t="shared" si="1"/>
        <v>境港駅前駐車場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16</v>
      </c>
      <c r="S6" s="50" t="str">
        <f t="shared" si="1"/>
        <v>駅</v>
      </c>
      <c r="T6" s="50" t="str">
        <f t="shared" si="1"/>
        <v>無</v>
      </c>
      <c r="U6" s="51">
        <f t="shared" si="1"/>
        <v>6273</v>
      </c>
      <c r="V6" s="51">
        <f t="shared" si="1"/>
        <v>192</v>
      </c>
      <c r="W6" s="51">
        <f t="shared" si="1"/>
        <v>200</v>
      </c>
      <c r="X6" s="50" t="str">
        <f t="shared" si="1"/>
        <v>無</v>
      </c>
      <c r="Y6" s="52">
        <f>IF(Y8="-",NA(),Y8)</f>
        <v>708.3</v>
      </c>
      <c r="Z6" s="52">
        <f t="shared" ref="Z6:AH6" si="2">IF(Z8="-",NA(),Z8)</f>
        <v>656.9</v>
      </c>
      <c r="AA6" s="52">
        <f t="shared" si="2"/>
        <v>391.4</v>
      </c>
      <c r="AB6" s="52">
        <f t="shared" si="2"/>
        <v>830.9</v>
      </c>
      <c r="AC6" s="52">
        <f t="shared" si="2"/>
        <v>477.2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93</v>
      </c>
      <c r="BG6" s="52">
        <f t="shared" ref="BG6:BO6" si="5">IF(BG8="-",NA(),BG8)</f>
        <v>89.5</v>
      </c>
      <c r="BH6" s="52">
        <f t="shared" si="5"/>
        <v>74.5</v>
      </c>
      <c r="BI6" s="52">
        <f t="shared" si="5"/>
        <v>88</v>
      </c>
      <c r="BJ6" s="52">
        <f t="shared" si="5"/>
        <v>79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19343</v>
      </c>
      <c r="BR6" s="53">
        <f t="shared" ref="BR6:BZ6" si="6">IF(BR8="-",NA(),BR8)</f>
        <v>20143</v>
      </c>
      <c r="BS6" s="53">
        <f t="shared" si="6"/>
        <v>11826</v>
      </c>
      <c r="BT6" s="53">
        <f t="shared" si="6"/>
        <v>14420</v>
      </c>
      <c r="BU6" s="53">
        <f t="shared" si="6"/>
        <v>17713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162679</v>
      </c>
      <c r="CN6" s="51">
        <f t="shared" si="7"/>
        <v>3564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117.9</v>
      </c>
      <c r="DL6" s="52">
        <f t="shared" ref="DL6:DT6" si="9">IF(DL8="-",NA(),DL8)</f>
        <v>125</v>
      </c>
      <c r="DM6" s="52">
        <f t="shared" si="9"/>
        <v>95.9</v>
      </c>
      <c r="DN6" s="52">
        <f t="shared" si="9"/>
        <v>94.9</v>
      </c>
      <c r="DO6" s="52">
        <f t="shared" si="9"/>
        <v>120.3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114</v>
      </c>
      <c r="B7" s="48">
        <f t="shared" ref="B7:X7" si="10">B8</f>
        <v>2022</v>
      </c>
      <c r="C7" s="48">
        <f t="shared" si="10"/>
        <v>312045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鳥取県　境港市</v>
      </c>
      <c r="I7" s="48" t="str">
        <f t="shared" si="10"/>
        <v>境港駅前駐車場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16</v>
      </c>
      <c r="S7" s="50" t="str">
        <f t="shared" si="10"/>
        <v>駅</v>
      </c>
      <c r="T7" s="50" t="str">
        <f t="shared" si="10"/>
        <v>無</v>
      </c>
      <c r="U7" s="51">
        <f t="shared" si="10"/>
        <v>6273</v>
      </c>
      <c r="V7" s="51">
        <f t="shared" si="10"/>
        <v>192</v>
      </c>
      <c r="W7" s="51">
        <f t="shared" si="10"/>
        <v>200</v>
      </c>
      <c r="X7" s="50" t="str">
        <f t="shared" si="10"/>
        <v>無</v>
      </c>
      <c r="Y7" s="52">
        <f>Y8</f>
        <v>708.3</v>
      </c>
      <c r="Z7" s="52">
        <f t="shared" ref="Z7:AH7" si="11">Z8</f>
        <v>656.9</v>
      </c>
      <c r="AA7" s="52">
        <f t="shared" si="11"/>
        <v>391.4</v>
      </c>
      <c r="AB7" s="52">
        <f t="shared" si="11"/>
        <v>830.9</v>
      </c>
      <c r="AC7" s="52">
        <f t="shared" si="11"/>
        <v>477.2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93</v>
      </c>
      <c r="BG7" s="52">
        <f t="shared" ref="BG7:BO7" si="14">BG8</f>
        <v>89.5</v>
      </c>
      <c r="BH7" s="52">
        <f t="shared" si="14"/>
        <v>74.5</v>
      </c>
      <c r="BI7" s="52">
        <f t="shared" si="14"/>
        <v>88</v>
      </c>
      <c r="BJ7" s="52">
        <f t="shared" si="14"/>
        <v>79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19343</v>
      </c>
      <c r="BR7" s="53">
        <f t="shared" ref="BR7:BZ7" si="15">BR8</f>
        <v>20143</v>
      </c>
      <c r="BS7" s="53">
        <f t="shared" si="15"/>
        <v>11826</v>
      </c>
      <c r="BT7" s="53">
        <f t="shared" si="15"/>
        <v>14420</v>
      </c>
      <c r="BU7" s="53">
        <f t="shared" si="15"/>
        <v>17713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116</v>
      </c>
      <c r="CL7" s="49"/>
      <c r="CM7" s="51">
        <f>CM8</f>
        <v>162679</v>
      </c>
      <c r="CN7" s="51">
        <f>CN8</f>
        <v>3564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117.9</v>
      </c>
      <c r="DL7" s="52">
        <f t="shared" ref="DL7:DT7" si="17">DL8</f>
        <v>125</v>
      </c>
      <c r="DM7" s="52">
        <f t="shared" si="17"/>
        <v>95.9</v>
      </c>
      <c r="DN7" s="52">
        <f t="shared" si="17"/>
        <v>94.9</v>
      </c>
      <c r="DO7" s="52">
        <f t="shared" si="17"/>
        <v>120.3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312045</v>
      </c>
      <c r="D8" s="55">
        <v>47</v>
      </c>
      <c r="E8" s="55">
        <v>14</v>
      </c>
      <c r="F8" s="55">
        <v>0</v>
      </c>
      <c r="G8" s="55">
        <v>2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16</v>
      </c>
      <c r="S8" s="57" t="s">
        <v>127</v>
      </c>
      <c r="T8" s="57" t="s">
        <v>128</v>
      </c>
      <c r="U8" s="58">
        <v>6273</v>
      </c>
      <c r="V8" s="58">
        <v>192</v>
      </c>
      <c r="W8" s="58">
        <v>200</v>
      </c>
      <c r="X8" s="57" t="s">
        <v>128</v>
      </c>
      <c r="Y8" s="59">
        <v>708.3</v>
      </c>
      <c r="Z8" s="59">
        <v>656.9</v>
      </c>
      <c r="AA8" s="59">
        <v>391.4</v>
      </c>
      <c r="AB8" s="59">
        <v>830.9</v>
      </c>
      <c r="AC8" s="59">
        <v>477.2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93</v>
      </c>
      <c r="BG8" s="59">
        <v>89.5</v>
      </c>
      <c r="BH8" s="59">
        <v>74.5</v>
      </c>
      <c r="BI8" s="59">
        <v>88</v>
      </c>
      <c r="BJ8" s="59">
        <v>79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19343</v>
      </c>
      <c r="BR8" s="60">
        <v>20143</v>
      </c>
      <c r="BS8" s="60">
        <v>11826</v>
      </c>
      <c r="BT8" s="61">
        <v>14420</v>
      </c>
      <c r="BU8" s="61">
        <v>17713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162679</v>
      </c>
      <c r="CN8" s="58">
        <v>3564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117.9</v>
      </c>
      <c r="DL8" s="59">
        <v>125</v>
      </c>
      <c r="DM8" s="59">
        <v>95.9</v>
      </c>
      <c r="DN8" s="59">
        <v>94.9</v>
      </c>
      <c r="DO8" s="59">
        <v>120.3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2024-02-01T04:11:36Z</cp:lastPrinted>
  <dcterms:created xsi:type="dcterms:W3CDTF">2024-01-11T00:13:45Z</dcterms:created>
  <dcterms:modified xsi:type="dcterms:W3CDTF">2024-02-07T06:15:48Z</dcterms:modified>
  <cp:category/>
</cp:coreProperties>
</file>