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04_境港市\"/>
    </mc:Choice>
  </mc:AlternateContent>
  <workbookProtection workbookAlgorithmName="SHA-512" workbookHashValue="G8l50xv45EHQtSTel16kwrH++VXyLwUsE6t8lzy9ey0u4n61mMdg/Gamho1VU2CzpSxWxRnjGbladIrqdIyVOQ==" workbookSaltValue="PH+QjCu3QUr84uQybqT1PA==" workbookSpinCount="100000" lockStructure="1"/>
  <bookViews>
    <workbookView xWindow="0" yWindow="0" windowWidth="16332" windowHeight="6288"/>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I10" i="4"/>
  <c r="AL8" i="4"/>
  <c r="P8"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<sst xmlns="http://schemas.openxmlformats.org/spreadsheetml/2006/main" count="236" uniqueCount="120">
  <si>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</si>
  <si>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</si>
  <si>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</si>
  <si>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</si>
  <si>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</si>
  <si>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</si>
  <si>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</si>
  <si>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</si>
  <si>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</si>
  <si>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</si>
  <si>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</si>
  <si>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</si>
  <si>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</si>
  <si>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</si>
  <si>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</si>
  <si>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</si>
  <si>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</si>
  <si>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</si>
  <si>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</si>
  <si>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</si>
  <si>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</si>
  <si>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</si>
  <si>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</si>
  <si>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</si>
  <si>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</si>
  <si>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</si>
  <si>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</si>
  <si>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</si>
  <si>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</si>
  <si>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</si>
  <si>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</si>
  <si>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</si>
  <si>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</si>
  <si>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</si>
  <si>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</si>
  <si>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</si>
  <si>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</si>
  <si>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</si>
  <si>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</si>
  <si>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</si>
  <si>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</si>
  <si>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</si>
  <si>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</si>
  <si>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</si>
  <si>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</si>
  <si>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</si>
  <si>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</si>
  <si>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</si>
  <si>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</si>
  <si>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</si>
  <si>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</si>
  <si>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</si>
  <si>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</si>
  <si>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</si>
  <si>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</si>
  <si>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</si>
  <si>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</si>
  <si>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</si>
  <si>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</si>
  <si>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</si>
  <si>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</si>
  <si>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</si>
  <si>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</si>
  <si>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</si>
  <si>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</si>
  <si>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</si>
  <si>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</si>
  <si>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</si>
  <si>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</si>
  <si>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</si>
  <si>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</si>
  <si>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</si>
  <si>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</si>
  <si>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</si>
  <si>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</si>
  <si>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</si>
  <si>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</si>
  <si>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</si>
  <si>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</si>
  <si>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</si>
  <si>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</si>
  <si>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</si>
  <si>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</si>
  <si>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</si>
  <si>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</si>
  <si>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</si>
  <si>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</si>
  <si>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</si>
  <si>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</si>
  <si>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</si>
  <si>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</si>
  <si>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</si>
  <si>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</si>
  <si>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</si>
  <si>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</si>
  <si>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</si>
  <si>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</si>
  <si>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</si>
  <si>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境港市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</si>
  <si>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</si>
  <si>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</si>
  <si>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</si>
  <si>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</si>
  <si>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</si>
  <si>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</si>
  <si>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</si>
  <si>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</si>
  <si>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</si>
  <si>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</si>
  <si>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</si>
  <si>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</si>
  <si>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</si>
  <si>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</si>
  <si>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</si>
  <si>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</si>
  <si>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</si>
  <si>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</si>
  <si>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公共下水道の整備途上であるため、汚水処理費（分流式下水道等に要する経費等の汚水公費負担分を除く）のうち資本費が58.63%を占める高資本費状態にある。事業初期の企業債償還の進捗と、未普及区域の年次的な解消や大口事業所の接続による有収水量・料金収入の増加に伴って経費回収率は改善傾向だったが、人口減少や物価・電気代高騰等により個々の経営指標が悪化している。
・令和５年度から地方公営企業法を適用、資産管理や会計処理の適正化を図るとともに、長期的な投資計画の作成と適正な使用料収入を確保する料金改定の検討に着手し、令和7年度までに改定経営戦略を策定、事業継続性を担保できるよう経営を行う。</t>
    <rPh sb="76" eb="78">
      <t>ジギョウ</t>
    </rPh>
    <rPh sb="78" eb="80">
      <t>ショキ</t>
    </rPh>
    <rPh sb="87" eb="89">
      <t>シンチョク</t>
    </rPh>
    <rPh sb="128" eb="129">
      <t>トモナ</t>
    </rPh>
    <rPh sb="146" eb="148">
      <t>ジンコウ</t>
    </rPh>
    <rPh sb="148" eb="150">
      <t>ゲンショウ</t>
    </rPh>
    <rPh sb="151" eb="153">
      <t>ブッカ</t>
    </rPh>
    <rPh sb="154" eb="157">
      <t>デンキダイ</t>
    </rPh>
    <rPh sb="157" eb="159">
      <t>コウトウ</t>
    </rPh>
    <rPh sb="159" eb="160">
      <t>トウ</t>
    </rPh>
    <rPh sb="163" eb="165">
      <t>ココ</t>
    </rPh>
    <rPh sb="166" eb="168">
      <t>ケイエイ</t>
    </rPh>
    <rPh sb="168" eb="170">
      <t>シヒョウ</t>
    </rPh>
    <rPh sb="171" eb="173">
      <t>アッカ</t>
    </rPh>
    <rPh sb="229" eb="231">
      <t>サクセイ</t>
    </rPh>
    <rPh sb="253" eb="255">
      <t>チャクシュ</t>
    </rPh>
    <rPh sb="257" eb="259">
      <t>レイワ</t>
    </rPh>
    <rPh sb="260" eb="262">
      <t>ネンド</t>
    </rPh>
    <rPh sb="265" eb="267">
      <t>カイテイ</t>
    </rPh>
    <rPh sb="272" eb="274">
      <t>サクテイ</t>
    </rPh>
    <rPh sb="288" eb="290">
      <t>ケイエイ</t>
    </rPh>
    <rPh sb="291" eb="292">
      <t>オコナ</t>
    </rPh>
    <phoneticPr fontId="4"/>
  </si>
  <si>
    <t xml:space="preserve">・処理場について、事業初期から稼働する電気設備等のストックマネジメント実施計画を令和2～3年度に策定したが、設備改築に合わせた耐震補強の必要が見込まれるため、緊急度が高い施設から順に耐震診断を行うととともに、設備改修と耐震補強の同時施工を前提とした改築需要額や工程見直しに着手している。
・汚水管渠について、事業初期に整備した汚水幹線等において緊急の改築を要する劣化は確認されていないが、ストックマネジメント実施計画や耐震化計画を策定し、予防保全的な改築計画策定と将来の改築更新需要の把握が必要となっている。
・雨水幹線について、策定中の雨水管理総合計画において現状の排水能力や近年の気候変動に対応した浸水対策の検討を行っている。
</t>
    <rPh sb="35" eb="37">
      <t>ジッシ</t>
    </rPh>
    <rPh sb="48" eb="50">
      <t>サクテイ</t>
    </rPh>
    <rPh sb="54" eb="56">
      <t>セツビ</t>
    </rPh>
    <rPh sb="56" eb="58">
      <t>カイチク</t>
    </rPh>
    <rPh sb="59" eb="60">
      <t>ア</t>
    </rPh>
    <rPh sb="63" eb="65">
      <t>タイシン</t>
    </rPh>
    <rPh sb="65" eb="67">
      <t>ホキョウ</t>
    </rPh>
    <rPh sb="68" eb="70">
      <t>ヒツヨウ</t>
    </rPh>
    <rPh sb="71" eb="73">
      <t>ミコ</t>
    </rPh>
    <rPh sb="79" eb="82">
      <t>キンキュウド</t>
    </rPh>
    <rPh sb="83" eb="84">
      <t>タカ</t>
    </rPh>
    <rPh sb="85" eb="87">
      <t>シセツ</t>
    </rPh>
    <rPh sb="89" eb="90">
      <t>ジュン</t>
    </rPh>
    <rPh sb="91" eb="93">
      <t>タイシン</t>
    </rPh>
    <rPh sb="93" eb="95">
      <t>シンダン</t>
    </rPh>
    <rPh sb="96" eb="97">
      <t>オコナ</t>
    </rPh>
    <rPh sb="104" eb="106">
      <t>セツビ</t>
    </rPh>
    <rPh sb="106" eb="108">
      <t>カイシュウ</t>
    </rPh>
    <rPh sb="109" eb="111">
      <t>タイシン</t>
    </rPh>
    <rPh sb="111" eb="113">
      <t>ホキョウ</t>
    </rPh>
    <rPh sb="114" eb="116">
      <t>ドウジ</t>
    </rPh>
    <rPh sb="116" eb="118">
      <t>セコウ</t>
    </rPh>
    <rPh sb="119" eb="121">
      <t>ゼンテイ</t>
    </rPh>
    <rPh sb="124" eb="126">
      <t>カイチク</t>
    </rPh>
    <rPh sb="126" eb="128">
      <t>ジュヨウ</t>
    </rPh>
    <rPh sb="128" eb="129">
      <t>ガク</t>
    </rPh>
    <rPh sb="130" eb="132">
      <t>コウテイ</t>
    </rPh>
    <rPh sb="132" eb="134">
      <t>ミナオ</t>
    </rPh>
    <rPh sb="136" eb="138">
      <t>チャクシュ</t>
    </rPh>
    <rPh sb="173" eb="175">
      <t>キンキュウ</t>
    </rPh>
    <rPh sb="176" eb="178">
      <t>カイチク</t>
    </rPh>
    <rPh sb="205" eb="207">
      <t>ジッシ</t>
    </rPh>
    <rPh sb="226" eb="228">
      <t>カイチク</t>
    </rPh>
    <rPh sb="230" eb="232">
      <t>サクテイ</t>
    </rPh>
    <rPh sb="258" eb="260">
      <t>ウスイ</t>
    </rPh>
    <rPh sb="260" eb="262">
      <t>カンセン</t>
    </rPh>
    <rPh sb="267" eb="270">
      <t>サクテイチュウ</t>
    </rPh>
    <rPh sb="291" eb="293">
      <t>キンネン</t>
    </rPh>
    <rPh sb="294" eb="296">
      <t>キコウ</t>
    </rPh>
    <rPh sb="296" eb="298">
      <t>ヘンドウ</t>
    </rPh>
    <rPh sb="299" eb="301">
      <t>タイオウ</t>
    </rPh>
    <rPh sb="308" eb="310">
      <t>ケントウ</t>
    </rPh>
    <rPh sb="311" eb="312">
      <t>オコナ</t>
    </rPh>
    <phoneticPr fontId="4"/>
  </si>
  <si>
    <t>・当市の下水道事業は、昭和58年に事業開始し、令和４年度人口普及率は85.60%で整備途上にあり、令和８年度の汚水整備概成を目標として未普及区域の汚水管渠整備を推進している。水洗化率は82.01%となり、近年の整備区域拡大に伴う水洗化の進捗等により継続して微増している。
・収益的収支では、令和４年度は、大口事業所の接続が増えず処理水量・有収水量ともに伸び率が鈍化した。下水道汚泥の再資源化や処理場設備の省エネルギー化等が効果を上げているものの、物価・電気代高騰等によって汚水処理費が増加し、電気代高騰に対する地方創生臨時交付金の充当をしてもなお経費回収率等が悪化した。引き続き大口事業所を含めた接続勧奨の強化、直営による機器更新等により経費抑制に努めるとともに、料金改定等により収益の向上を図る必要がある。
・企業債は、元利償還額は事業初期の高利率の企業債の償還完了に伴って減少を続けているが、企業債残高対事業規模比率については、平成30年度以降減少のところ、近年の据置期間5年の借入の影響等により、令和４年度は増加に転じた。
・施設利用率は、整備進捗に伴い上昇を続けている。平成29年度から、し尿・浄化槽汚泥の受入を開始、余剰処理能力を活用しており、処理経費相当額を一般会計繰入金として繰入れている。（法適用後はし尿処理負担金として収益化する。）</t>
    <rPh sb="62" eb="64">
      <t>モクヒョウ</t>
    </rPh>
    <rPh sb="80" eb="82">
      <t>スイシン</t>
    </rPh>
    <rPh sb="124" eb="126">
      <t>ケイゾク</t>
    </rPh>
    <rPh sb="128" eb="130">
      <t>ビゾウ</t>
    </rPh>
    <rPh sb="138" eb="141">
      <t>シュウエキテキ</t>
    </rPh>
    <rPh sb="141" eb="143">
      <t>シュウシ</t>
    </rPh>
    <rPh sb="146" eb="148">
      <t>レイワ</t>
    </rPh>
    <rPh sb="149" eb="151">
      <t>ネンド</t>
    </rPh>
    <rPh sb="153" eb="155">
      <t>オオグチ</t>
    </rPh>
    <rPh sb="155" eb="158">
      <t>ジギョウショ</t>
    </rPh>
    <rPh sb="159" eb="161">
      <t>セツゾク</t>
    </rPh>
    <rPh sb="162" eb="163">
      <t>フ</t>
    </rPh>
    <rPh sb="165" eb="167">
      <t>ショリ</t>
    </rPh>
    <rPh sb="167" eb="169">
      <t>スイリョウ</t>
    </rPh>
    <rPh sb="170" eb="172">
      <t>ユウシュウ</t>
    </rPh>
    <rPh sb="172" eb="174">
      <t>スイリョウ</t>
    </rPh>
    <rPh sb="177" eb="178">
      <t>ノ</t>
    </rPh>
    <rPh sb="179" eb="180">
      <t>リツ</t>
    </rPh>
    <rPh sb="181" eb="183">
      <t>ドンカ</t>
    </rPh>
    <rPh sb="197" eb="200">
      <t>ショリジョウ</t>
    </rPh>
    <rPh sb="200" eb="202">
      <t>セツビ</t>
    </rPh>
    <rPh sb="247" eb="250">
      <t>デンキダイ</t>
    </rPh>
    <rPh sb="250" eb="252">
      <t>コウトウ</t>
    </rPh>
    <rPh sb="253" eb="254">
      <t>タイ</t>
    </rPh>
    <rPh sb="256" eb="258">
      <t>チホウ</t>
    </rPh>
    <rPh sb="258" eb="260">
      <t>ソウセイ</t>
    </rPh>
    <rPh sb="260" eb="262">
      <t>リンジ</t>
    </rPh>
    <rPh sb="262" eb="265">
      <t>コウフキン</t>
    </rPh>
    <rPh sb="266" eb="268">
      <t>ジュウトウ</t>
    </rPh>
    <rPh sb="286" eb="287">
      <t>ヒ</t>
    </rPh>
    <rPh sb="288" eb="289">
      <t>ツヅ</t>
    </rPh>
    <rPh sb="307" eb="309">
      <t>チョクエイ</t>
    </rPh>
    <rPh sb="312" eb="314">
      <t>キキ</t>
    </rPh>
    <rPh sb="314" eb="316">
      <t>コウシン</t>
    </rPh>
    <rPh sb="316" eb="317">
      <t>トウ</t>
    </rPh>
    <rPh sb="325" eb="326">
      <t>ツト</t>
    </rPh>
    <rPh sb="333" eb="335">
      <t>リョウキン</t>
    </rPh>
    <rPh sb="335" eb="337">
      <t>カイテイ</t>
    </rPh>
    <rPh sb="337" eb="338">
      <t>トウ</t>
    </rPh>
    <rPh sb="341" eb="343">
      <t>シュウエキ</t>
    </rPh>
    <rPh sb="344" eb="346">
      <t>コウジョウ</t>
    </rPh>
    <rPh sb="347" eb="348">
      <t>ハカ</t>
    </rPh>
    <rPh sb="349" eb="351">
      <t>ヒツヨウ</t>
    </rPh>
    <rPh sb="363" eb="365">
      <t>ガンリ</t>
    </rPh>
    <rPh sb="418" eb="420">
      <t>ヘイセイ</t>
    </rPh>
    <rPh sb="422" eb="424">
      <t>ネンド</t>
    </rPh>
    <rPh sb="424" eb="426">
      <t>イコウ</t>
    </rPh>
    <rPh sb="433" eb="435">
      <t>キンネン</t>
    </rPh>
    <rPh sb="441" eb="442">
      <t>ネン</t>
    </rPh>
    <rPh sb="443" eb="444">
      <t>カ</t>
    </rPh>
    <rPh sb="444" eb="445">
      <t>イ</t>
    </rPh>
    <rPh sb="446" eb="448">
      <t>エイキョウ</t>
    </rPh>
    <rPh sb="448" eb="449">
      <t>トウ</t>
    </rPh>
    <rPh sb="453" eb="455">
      <t>レイワ</t>
    </rPh>
    <rPh sb="456" eb="458">
      <t>ネンド</t>
    </rPh>
    <rPh sb="459" eb="461">
      <t>ゾウカ</t>
    </rPh>
    <rPh sb="462" eb="463">
      <t>テン</t>
    </rPh>
    <rPh sb="481" eb="482">
      <t>トモナ</t>
    </rPh>
    <rPh sb="486" eb="487">
      <t>ツヅ</t>
    </rPh>
    <rPh sb="513" eb="515">
      <t>カイシ</t>
    </rPh>
    <rPh sb="534" eb="536">
      <t>ソウトウ</t>
    </rPh>
    <rPh sb="536" eb="537">
      <t>ガク</t>
    </rPh>
    <rPh sb="544" eb="545">
      <t>キン</t>
    </rPh>
    <rPh sb="548" eb="549">
      <t>ク</t>
    </rPh>
    <rPh sb="549" eb="550">
      <t>イ</t>
    </rPh>
    <rPh sb="556" eb="557">
      <t>ホウ</t>
    </rPh>
    <rPh sb="557" eb="559">
      <t>テキヨウ</t>
    </rPh>
    <rPh sb="559" eb="560">
      <t>ゴ</t>
    </rPh>
    <rPh sb="562" eb="563">
      <t>ニョウ</t>
    </rPh>
    <rPh sb="563" eb="565">
      <t>ショリ</t>
    </rPh>
    <rPh sb="565" eb="567">
      <t>フタン</t>
    </rPh>
    <rPh sb="567" eb="568">
      <t>キン</t>
    </rPh>
    <rPh sb="571" eb="574">
      <t>シュウエキカ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</si>
</sst>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0.54</c:v>
                </c:pt>
                <c:pt idx="1">
                  <c:v>3.47</c:v>
                </c:pt>
                <c:pt idx="2">
                  <c:v>0.44</c:v>
                </c:pt>
                <c:pt idx="3">
                  <c:v>0.11</c:v>
                </c:pt>
                <c:pt idx="4" formatCode="#,##0.00;&quot;△&quot;#,##0.00">
                  <c:v>0</c:v>
                </c:pt>
              </c:numCache>
            </c:numRef>
          </c:val>
          <c:extLst>
            <c:ext xmlns:c16="http://schemas.microsoft.com/office/drawing/2014/chart" uri="{C3380CC4-5D6E-409C-BE32-E72D297353CC}">
              <c16:uniqueId val="{00000000-7B09-4F72-A176-B1AC2D27709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0.15</c:v>
                </c:pt>
                <c:pt idx="2">
                  <c:v>0.15</c:v>
                </c:pt>
                <c:pt idx="3">
                  <c:v>0.15</c:v>
                </c:pt>
                <c:pt idx="4">
                  <c:v>0.12</c:v>
                </c:pt>
              </c:numCache>
            </c:numRef>
          </c:val>
          <c:smooth val="0"/>
          <c:extLst>
            <c:ext xmlns:c16="http://schemas.microsoft.com/office/drawing/2014/chart" uri="{C3380CC4-5D6E-409C-BE32-E72D297353CC}">
              <c16:uniqueId val="{00000001-7B09-4F72-A176-B1AC2D27709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58.4</c:v>
                </c:pt>
                <c:pt idx="1">
                  <c:v>56.7</c:v>
                </c:pt>
                <c:pt idx="2">
                  <c:v>59.98</c:v>
                </c:pt>
                <c:pt idx="3">
                  <c:v>63.32</c:v>
                </c:pt>
                <c:pt idx="4">
                  <c:v>64.760000000000005</c:v>
                </c:pt>
              </c:numCache>
            </c:numRef>
          </c:val>
          <c:extLst>
            <c:ext xmlns:c16="http://schemas.microsoft.com/office/drawing/2014/chart" uri="{C3380CC4-5D6E-409C-BE32-E72D297353CC}">
              <c16:uniqueId val="{00000000-9928-4CAD-825B-4D7F55A37F0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52.58</c:v>
                </c:pt>
                <c:pt idx="1">
                  <c:v>50.94</c:v>
                </c:pt>
                <c:pt idx="2">
                  <c:v>56.72</c:v>
                </c:pt>
                <c:pt idx="3">
                  <c:v>56.43</c:v>
                </c:pt>
                <c:pt idx="4">
                  <c:v>55.82</c:v>
                </c:pt>
              </c:numCache>
            </c:numRef>
          </c:val>
          <c:smooth val="0"/>
          <c:extLst>
            <c:ext xmlns:c16="http://schemas.microsoft.com/office/drawing/2014/chart" uri="{C3380CC4-5D6E-409C-BE32-E72D297353CC}">
              <c16:uniqueId val="{00000001-9928-4CAD-825B-4D7F55A37F0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79.680000000000007</c:v>
                </c:pt>
                <c:pt idx="1">
                  <c:v>79.900000000000006</c:v>
                </c:pt>
                <c:pt idx="2">
                  <c:v>80.790000000000006</c:v>
                </c:pt>
                <c:pt idx="3">
                  <c:v>81.09</c:v>
                </c:pt>
                <c:pt idx="4">
                  <c:v>82.01</c:v>
                </c:pt>
              </c:numCache>
            </c:numRef>
          </c:val>
          <c:extLst>
            <c:ext xmlns:c16="http://schemas.microsoft.com/office/drawing/2014/chart" uri="{C3380CC4-5D6E-409C-BE32-E72D297353CC}">
              <c16:uniqueId val="{00000000-0349-4313-8FCB-3336E20E3B4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83.02</c:v>
                </c:pt>
                <c:pt idx="1">
                  <c:v>82.55</c:v>
                </c:pt>
                <c:pt idx="2">
                  <c:v>90.72</c:v>
                </c:pt>
                <c:pt idx="3">
                  <c:v>91.07</c:v>
                </c:pt>
                <c:pt idx="4">
                  <c:v>90.67</c:v>
                </c:pt>
              </c:numCache>
            </c:numRef>
          </c:val>
          <c:smooth val="0"/>
          <c:extLst>
            <c:ext xmlns:c16="http://schemas.microsoft.com/office/drawing/2014/chart" uri="{C3380CC4-5D6E-409C-BE32-E72D297353CC}">
              <c16:uniqueId val="{00000001-0349-4313-8FCB-3336E20E3B4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87.47</c:v>
                </c:pt>
                <c:pt idx="1">
                  <c:v>90.46</c:v>
                </c:pt>
                <c:pt idx="2">
                  <c:v>90.07</c:v>
                </c:pt>
                <c:pt idx="3">
                  <c:v>89.45</c:v>
                </c:pt>
                <c:pt idx="4">
                  <c:v>89.36</c:v>
                </c:pt>
              </c:numCache>
            </c:numRef>
          </c:val>
          <c:extLst>
            <c:ext xmlns:c16="http://schemas.microsoft.com/office/drawing/2014/chart" uri="{C3380CC4-5D6E-409C-BE32-E72D297353CC}">
              <c16:uniqueId val="{00000000-4C3F-4A9C-B8DF-ABC5718A6E2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3F-4A9C-B8DF-ABC5718A6E2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CA-4093-939E-6842045925F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CA-4093-939E-6842045925F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9F-433F-AA18-6FEBF8C0E32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9F-433F-AA18-6FEBF8C0E32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EB-4132-96C0-7559338B707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EB-4132-96C0-7559338B707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02-4B22-A131-29EB244D7CB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02-4B22-A131-29EB244D7CB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1415.54</c:v>
                </c:pt>
                <c:pt idx="1">
                  <c:v>1273.93</c:v>
                </c:pt>
                <c:pt idx="2">
                  <c:v>964.33</c:v>
                </c:pt>
                <c:pt idx="3">
                  <c:v>901.68</c:v>
                </c:pt>
                <c:pt idx="4">
                  <c:v>915.62</c:v>
                </c:pt>
              </c:numCache>
            </c:numRef>
          </c:val>
          <c:extLst>
            <c:ext xmlns:c16="http://schemas.microsoft.com/office/drawing/2014/chart" uri="{C3380CC4-5D6E-409C-BE32-E72D297353CC}">
              <c16:uniqueId val="{00000000-BFBB-4900-89EB-C724D570267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958.81</c:v>
                </c:pt>
                <c:pt idx="1">
                  <c:v>1001.3</c:v>
                </c:pt>
                <c:pt idx="2">
                  <c:v>789.08</c:v>
                </c:pt>
                <c:pt idx="3">
                  <c:v>747.84</c:v>
                </c:pt>
                <c:pt idx="4">
                  <c:v>804.98</c:v>
                </c:pt>
              </c:numCache>
            </c:numRef>
          </c:val>
          <c:smooth val="0"/>
          <c:extLst>
            <c:ext xmlns:c16="http://schemas.microsoft.com/office/drawing/2014/chart" uri="{C3380CC4-5D6E-409C-BE32-E72D297353CC}">
              <c16:uniqueId val="{00000001-BFBB-4900-89EB-C724D570267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86.49</c:v>
                </c:pt>
                <c:pt idx="1">
                  <c:v>87.39</c:v>
                </c:pt>
                <c:pt idx="2">
                  <c:v>85.49</c:v>
                </c:pt>
                <c:pt idx="3">
                  <c:v>85.83</c:v>
                </c:pt>
                <c:pt idx="4">
                  <c:v>80.39</c:v>
                </c:pt>
              </c:numCache>
            </c:numRef>
          </c:val>
          <c:extLst>
            <c:ext xmlns:c16="http://schemas.microsoft.com/office/drawing/2014/chart" uri="{C3380CC4-5D6E-409C-BE32-E72D297353CC}">
              <c16:uniqueId val="{00000000-2043-4C48-8190-B13B4B7252E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82.88</c:v>
                </c:pt>
                <c:pt idx="1">
                  <c:v>81.88</c:v>
                </c:pt>
                <c:pt idx="2">
                  <c:v>88.25</c:v>
                </c:pt>
                <c:pt idx="3">
                  <c:v>90.17</c:v>
                </c:pt>
                <c:pt idx="4">
                  <c:v>88.71</c:v>
                </c:pt>
              </c:numCache>
            </c:numRef>
          </c:val>
          <c:smooth val="0"/>
          <c:extLst>
            <c:ext xmlns:c16="http://schemas.microsoft.com/office/drawing/2014/chart" uri="{C3380CC4-5D6E-409C-BE32-E72D297353CC}">
              <c16:uniqueId val="{00000001-2043-4C48-8190-B13B4B7252E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230.63</c:v>
                </c:pt>
                <c:pt idx="1">
                  <c:v>229.65</c:v>
                </c:pt>
                <c:pt idx="2">
                  <c:v>233.19</c:v>
                </c:pt>
                <c:pt idx="3">
                  <c:v>233.76</c:v>
                </c:pt>
                <c:pt idx="4">
                  <c:v>232.59</c:v>
                </c:pt>
              </c:numCache>
            </c:numRef>
          </c:val>
          <c:extLst>
            <c:ext xmlns:c16="http://schemas.microsoft.com/office/drawing/2014/chart" uri="{C3380CC4-5D6E-409C-BE32-E72D297353CC}">
              <c16:uniqueId val="{00000000-7DA6-41A7-B14C-3862970A922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190.99</c:v>
                </c:pt>
                <c:pt idx="1">
                  <c:v>187.55</c:v>
                </c:pt>
                <c:pt idx="2">
                  <c:v>176.37</c:v>
                </c:pt>
                <c:pt idx="3">
                  <c:v>173.17</c:v>
                </c:pt>
                <c:pt idx="4">
                  <c:v>174.8</c:v>
                </c:pt>
              </c:numCache>
            </c:numRef>
          </c:val>
          <c:smooth val="0"/>
          <c:extLst>
            <c:ext xmlns:c16="http://schemas.microsoft.com/office/drawing/2014/chart" uri="{C3380CC4-5D6E-409C-BE32-E72D297353CC}">
              <c16:uniqueId val="{00000001-7DA6-41A7-B14C-3862970A922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鳥取県　境港市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Cc1</v>
      </c>
      <c r="X8" s="65"/>
      <c r="Y8" s="65"/>
      <c r="Z8" s="65"/>
      <c r="AA8" s="65"/>
      <c r="AB8" s="65"/>
      <c r="AC8" s="65"/>
      <c r="AD8" s="66" t="str">
        <f>データ!$M$6</f>
        <v>非設置</v>
      </c>
      <c r="AE8" s="66"/>
      <c r="AF8" s="66"/>
      <c r="AG8" s="66"/>
      <c r="AH8" s="66"/>
      <c r="AI8" s="66"/>
      <c r="AJ8" s="66"/>
      <c r="AK8" s="3"/>
      <c r="AL8" s="45">
        <f>データ!S6</f>
        <v>32985</v>
      </c>
      <c r="AM8" s="45"/>
      <c r="AN8" s="45"/>
      <c r="AO8" s="45"/>
      <c r="AP8" s="45"/>
      <c r="AQ8" s="45"/>
      <c r="AR8" s="45"/>
      <c r="AS8" s="45"/>
      <c r="AT8" s="46">
        <f>データ!T6</f>
        <v>29.11</v>
      </c>
      <c r="AU8" s="46"/>
      <c r="AV8" s="46"/>
      <c r="AW8" s="46"/>
      <c r="AX8" s="46"/>
      <c r="AY8" s="46"/>
      <c r="AZ8" s="46"/>
      <c r="BA8" s="46"/>
      <c r="BB8" s="46">
        <f>データ!U6</f>
        <v>1133.1199999999999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85.6</v>
      </c>
      <c r="Q10" s="46"/>
      <c r="R10" s="46"/>
      <c r="S10" s="46"/>
      <c r="T10" s="46"/>
      <c r="U10" s="46"/>
      <c r="V10" s="46"/>
      <c r="W10" s="46">
        <f>データ!Q6</f>
        <v>92.91</v>
      </c>
      <c r="X10" s="46"/>
      <c r="Y10" s="46"/>
      <c r="Z10" s="46"/>
      <c r="AA10" s="46"/>
      <c r="AB10" s="46"/>
      <c r="AC10" s="46"/>
      <c r="AD10" s="45">
        <f>データ!R6</f>
        <v>3300</v>
      </c>
      <c r="AE10" s="45"/>
      <c r="AF10" s="45"/>
      <c r="AG10" s="45"/>
      <c r="AH10" s="45"/>
      <c r="AI10" s="45"/>
      <c r="AJ10" s="45"/>
      <c r="AK10" s="2"/>
      <c r="AL10" s="45">
        <f>データ!V6</f>
        <v>28053</v>
      </c>
      <c r="AM10" s="45"/>
      <c r="AN10" s="45"/>
      <c r="AO10" s="45"/>
      <c r="AP10" s="45"/>
      <c r="AQ10" s="45"/>
      <c r="AR10" s="45"/>
      <c r="AS10" s="45"/>
      <c r="AT10" s="46">
        <f>データ!W6</f>
        <v>10.73</v>
      </c>
      <c r="AU10" s="46"/>
      <c r="AV10" s="46"/>
      <c r="AW10" s="46"/>
      <c r="AX10" s="46"/>
      <c r="AY10" s="46"/>
      <c r="AZ10" s="46"/>
      <c r="BA10" s="46"/>
      <c r="BB10" s="46">
        <f>データ!X6</f>
        <v>2614.4499999999998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44</v>
      </c>
      <c r="N86" s="12" t="s">
        <v>43</v>
      </c>
      <c r="O86" s="12" t="str">
        <f>データ!EO6</f>
        <v>【0.23】</v>
      </c>
    </row>
  </sheetData>
  <sheetProtection algorithmName="SHA-512" hashValue="ym68xq6c0CASqzLEeXZ8ewhv33vFw73EMbvG1X+278V7uVfLUcKXEmjp7Vi9+KxDHTB8/O3qcSckCVtjwjj7TQ==" saltValue="YitahmoeytjRSzdRz3hb3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312045</v>
      </c>
      <c r="D6" s="19">
        <f t="shared" si="3"/>
        <v>47</v>
      </c>
      <c r="E6" s="19">
        <f t="shared" si="3"/>
        <v>17</v>
      </c>
      <c r="F6" s="19">
        <f t="shared" si="3"/>
        <v>1</v>
      </c>
      <c r="G6" s="19">
        <f t="shared" si="3"/>
        <v>0</v>
      </c>
      <c r="H6" s="19" t="str">
        <f t="shared" si="3"/>
        <v>鳥取県　境港市</v>
      </c>
      <c r="I6" s="19" t="str">
        <f t="shared" si="3"/>
        <v>法非適用</v>
      </c>
      <c r="J6" s="19" t="str">
        <f t="shared" si="3"/>
        <v>下水道事業</v>
      </c>
      <c r="K6" s="19" t="str">
        <f t="shared" si="3"/>
        <v>公共下水道</v>
      </c>
      <c r="L6" s="19" t="str">
        <f t="shared" si="3"/>
        <v>Cc1</v>
      </c>
      <c r="M6" s="19" t="str">
        <f t="shared" si="3"/>
        <v>非設置</v>
      </c>
      <c r="N6" s="20" t="str">
        <f t="shared" si="3"/>
        <v>-</v>
      </c>
      <c r="O6" s="20" t="str">
        <f t="shared" si="3"/>
        <v>該当数値なし</v>
      </c>
      <c r="P6" s="20">
        <f t="shared" si="3"/>
        <v>85.6</v>
      </c>
      <c r="Q6" s="20">
        <f t="shared" si="3"/>
        <v>92.91</v>
      </c>
      <c r="R6" s="20">
        <f t="shared" si="3"/>
        <v>3300</v>
      </c>
      <c r="S6" s="20">
        <f t="shared" si="3"/>
        <v>32985</v>
      </c>
      <c r="T6" s="20">
        <f t="shared" si="3"/>
        <v>29.11</v>
      </c>
      <c r="U6" s="20">
        <f t="shared" si="3"/>
        <v>1133.1199999999999</v>
      </c>
      <c r="V6" s="20">
        <f t="shared" si="3"/>
        <v>28053</v>
      </c>
      <c r="W6" s="20">
        <f t="shared" si="3"/>
        <v>10.73</v>
      </c>
      <c r="X6" s="20">
        <f t="shared" si="3"/>
        <v>2614.4499999999998</v>
      </c>
      <c r="Y6" s="21">
        <f>IF(Y7="",NA(),Y7)</f>
        <v>87.47</v>
      </c>
      <c r="Z6" s="21">
        <f t="shared" ref="Z6:AH6" si="4">IF(Z7="",NA(),Z7)</f>
        <v>90.46</v>
      </c>
      <c r="AA6" s="21">
        <f t="shared" si="4"/>
        <v>90.07</v>
      </c>
      <c r="AB6" s="21">
        <f t="shared" si="4"/>
        <v>89.45</v>
      </c>
      <c r="AC6" s="21">
        <f t="shared" si="4"/>
        <v>89.36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1415.54</v>
      </c>
      <c r="BG6" s="21">
        <f t="shared" ref="BG6:BO6" si="7">IF(BG7="",NA(),BG7)</f>
        <v>1273.93</v>
      </c>
      <c r="BH6" s="21">
        <f t="shared" si="7"/>
        <v>964.33</v>
      </c>
      <c r="BI6" s="21">
        <f t="shared" si="7"/>
        <v>901.68</v>
      </c>
      <c r="BJ6" s="21">
        <f t="shared" si="7"/>
        <v>915.62</v>
      </c>
      <c r="BK6" s="21">
        <f t="shared" si="7"/>
        <v>958.81</v>
      </c>
      <c r="BL6" s="21">
        <f t="shared" si="7"/>
        <v>1001.3</v>
      </c>
      <c r="BM6" s="21">
        <f t="shared" si="7"/>
        <v>789.08</v>
      </c>
      <c r="BN6" s="21">
        <f t="shared" si="7"/>
        <v>747.84</v>
      </c>
      <c r="BO6" s="21">
        <f t="shared" si="7"/>
        <v>804.98</v>
      </c>
      <c r="BP6" s="20" t="str">
        <f>IF(BP7="","",IF(BP7="-","【-】","【"&amp;SUBSTITUTE(TEXT(BP7,"#,##0.00"),"-","△")&amp;"】"))</f>
        <v>【652.82】</v>
      </c>
      <c r="BQ6" s="21">
        <f>IF(BQ7="",NA(),BQ7)</f>
        <v>86.49</v>
      </c>
      <c r="BR6" s="21">
        <f t="shared" ref="BR6:BZ6" si="8">IF(BR7="",NA(),BR7)</f>
        <v>87.39</v>
      </c>
      <c r="BS6" s="21">
        <f t="shared" si="8"/>
        <v>85.49</v>
      </c>
      <c r="BT6" s="21">
        <f t="shared" si="8"/>
        <v>85.83</v>
      </c>
      <c r="BU6" s="21">
        <f t="shared" si="8"/>
        <v>80.39</v>
      </c>
      <c r="BV6" s="21">
        <f t="shared" si="8"/>
        <v>82.88</v>
      </c>
      <c r="BW6" s="21">
        <f t="shared" si="8"/>
        <v>81.88</v>
      </c>
      <c r="BX6" s="21">
        <f t="shared" si="8"/>
        <v>88.25</v>
      </c>
      <c r="BY6" s="21">
        <f t="shared" si="8"/>
        <v>90.17</v>
      </c>
      <c r="BZ6" s="21">
        <f t="shared" si="8"/>
        <v>88.71</v>
      </c>
      <c r="CA6" s="20" t="str">
        <f>IF(CA7="","",IF(CA7="-","【-】","【"&amp;SUBSTITUTE(TEXT(CA7,"#,##0.00"),"-","△")&amp;"】"))</f>
        <v>【97.61】</v>
      </c>
      <c r="CB6" s="21">
        <f>IF(CB7="",NA(),CB7)</f>
        <v>230.63</v>
      </c>
      <c r="CC6" s="21">
        <f t="shared" ref="CC6:CK6" si="9">IF(CC7="",NA(),CC7)</f>
        <v>229.65</v>
      </c>
      <c r="CD6" s="21">
        <f t="shared" si="9"/>
        <v>233.19</v>
      </c>
      <c r="CE6" s="21">
        <f t="shared" si="9"/>
        <v>233.76</v>
      </c>
      <c r="CF6" s="21">
        <f t="shared" si="9"/>
        <v>232.59</v>
      </c>
      <c r="CG6" s="21">
        <f t="shared" si="9"/>
        <v>190.99</v>
      </c>
      <c r="CH6" s="21">
        <f t="shared" si="9"/>
        <v>187.55</v>
      </c>
      <c r="CI6" s="21">
        <f t="shared" si="9"/>
        <v>176.37</v>
      </c>
      <c r="CJ6" s="21">
        <f t="shared" si="9"/>
        <v>173.17</v>
      </c>
      <c r="CK6" s="21">
        <f t="shared" si="9"/>
        <v>174.8</v>
      </c>
      <c r="CL6" s="20" t="str">
        <f>IF(CL7="","",IF(CL7="-","【-】","【"&amp;SUBSTITUTE(TEXT(CL7,"#,##0.00"),"-","△")&amp;"】"))</f>
        <v>【138.29】</v>
      </c>
      <c r="CM6" s="21">
        <f>IF(CM7="",NA(),CM7)</f>
        <v>58.4</v>
      </c>
      <c r="CN6" s="21">
        <f t="shared" ref="CN6:CV6" si="10">IF(CN7="",NA(),CN7)</f>
        <v>56.7</v>
      </c>
      <c r="CO6" s="21">
        <f t="shared" si="10"/>
        <v>59.98</v>
      </c>
      <c r="CP6" s="21">
        <f t="shared" si="10"/>
        <v>63.32</v>
      </c>
      <c r="CQ6" s="21">
        <f t="shared" si="10"/>
        <v>64.760000000000005</v>
      </c>
      <c r="CR6" s="21">
        <f t="shared" si="10"/>
        <v>52.58</v>
      </c>
      <c r="CS6" s="21">
        <f t="shared" si="10"/>
        <v>50.94</v>
      </c>
      <c r="CT6" s="21">
        <f t="shared" si="10"/>
        <v>56.72</v>
      </c>
      <c r="CU6" s="21">
        <f t="shared" si="10"/>
        <v>56.43</v>
      </c>
      <c r="CV6" s="21">
        <f t="shared" si="10"/>
        <v>55.82</v>
      </c>
      <c r="CW6" s="20" t="str">
        <f>IF(CW7="","",IF(CW7="-","【-】","【"&amp;SUBSTITUTE(TEXT(CW7,"#,##0.00"),"-","△")&amp;"】"))</f>
        <v>【59.10】</v>
      </c>
      <c r="CX6" s="21">
        <f>IF(CX7="",NA(),CX7)</f>
        <v>79.680000000000007</v>
      </c>
      <c r="CY6" s="21">
        <f t="shared" ref="CY6:DG6" si="11">IF(CY7="",NA(),CY7)</f>
        <v>79.900000000000006</v>
      </c>
      <c r="CZ6" s="21">
        <f t="shared" si="11"/>
        <v>80.790000000000006</v>
      </c>
      <c r="DA6" s="21">
        <f t="shared" si="11"/>
        <v>81.09</v>
      </c>
      <c r="DB6" s="21">
        <f t="shared" si="11"/>
        <v>82.01</v>
      </c>
      <c r="DC6" s="21">
        <f t="shared" si="11"/>
        <v>83.02</v>
      </c>
      <c r="DD6" s="21">
        <f t="shared" si="11"/>
        <v>82.55</v>
      </c>
      <c r="DE6" s="21">
        <f t="shared" si="11"/>
        <v>90.72</v>
      </c>
      <c r="DF6" s="21">
        <f t="shared" si="11"/>
        <v>91.07</v>
      </c>
      <c r="DG6" s="21">
        <f t="shared" si="11"/>
        <v>90.67</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0.54</v>
      </c>
      <c r="EF6" s="21">
        <f t="shared" ref="EF6:EN6" si="14">IF(EF7="",NA(),EF7)</f>
        <v>3.47</v>
      </c>
      <c r="EG6" s="21">
        <f t="shared" si="14"/>
        <v>0.44</v>
      </c>
      <c r="EH6" s="21">
        <f t="shared" si="14"/>
        <v>0.11</v>
      </c>
      <c r="EI6" s="20">
        <f t="shared" si="14"/>
        <v>0</v>
      </c>
      <c r="EJ6" s="21">
        <f t="shared" si="14"/>
        <v>0.13</v>
      </c>
      <c r="EK6" s="21">
        <f t="shared" si="14"/>
        <v>0.15</v>
      </c>
      <c r="EL6" s="21">
        <f t="shared" si="14"/>
        <v>0.15</v>
      </c>
      <c r="EM6" s="21">
        <f t="shared" si="14"/>
        <v>0.15</v>
      </c>
      <c r="EN6" s="21">
        <f t="shared" si="14"/>
        <v>0.12</v>
      </c>
      <c r="EO6" s="20" t="str">
        <f>IF(EO7="","",IF(EO7="-","【-】","【"&amp;SUBSTITUTE(TEXT(EO7,"#,##0.00"),"-","△")&amp;"】"))</f>
        <v>【0.23】</v>
      </c>
    </row>
    <row r="7" spans="1:145" s="22" customFormat="1" x14ac:dyDescent="0.2">
      <c r="A7" s="14"/>
      <c r="B7" s="23">
        <v>2022</v>
      </c>
      <c r="C7" s="23">
        <v>312045</v>
      </c>
      <c r="D7" s="23">
        <v>47</v>
      </c>
      <c r="E7" s="23">
        <v>17</v>
      </c>
      <c r="F7" s="23">
        <v>1</v>
      </c>
      <c r="G7" s="23">
        <v>0</v>
      </c>
      <c r="H7" s="23" t="s">
        <v>98</v>
      </c>
      <c r="I7" s="23" t="s">
        <v>99</v>
      </c>
      <c r="J7" s="23" t="s">
        <v>100</v>
      </c>
      <c r="K7" s="23" t="s">
        <v>101</v>
      </c>
      <c r="L7" s="23" t="s">
        <v>102</v>
      </c>
      <c r="M7" s="23" t="s">
        <v>103</v>
      </c>
      <c r="N7" s="24" t="s">
        <v>104</v>
      </c>
      <c r="O7" s="24" t="s">
        <v>105</v>
      </c>
      <c r="P7" s="24">
        <v>85.6</v>
      </c>
      <c r="Q7" s="24">
        <v>92.91</v>
      </c>
      <c r="R7" s="24">
        <v>3300</v>
      </c>
      <c r="S7" s="24">
        <v>32985</v>
      </c>
      <c r="T7" s="24">
        <v>29.11</v>
      </c>
      <c r="U7" s="24">
        <v>1133.1199999999999</v>
      </c>
      <c r="V7" s="24">
        <v>28053</v>
      </c>
      <c r="W7" s="24">
        <v>10.73</v>
      </c>
      <c r="X7" s="24">
        <v>2614.4499999999998</v>
      </c>
      <c r="Y7" s="24">
        <v>87.47</v>
      </c>
      <c r="Z7" s="24">
        <v>90.46</v>
      </c>
      <c r="AA7" s="24">
        <v>90.07</v>
      </c>
      <c r="AB7" s="24">
        <v>89.45</v>
      </c>
      <c r="AC7" s="24">
        <v>89.36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1415.54</v>
      </c>
      <c r="BG7" s="24">
        <v>1273.93</v>
      </c>
      <c r="BH7" s="24">
        <v>964.33</v>
      </c>
      <c r="BI7" s="24">
        <v>901.68</v>
      </c>
      <c r="BJ7" s="24">
        <v>915.62</v>
      </c>
      <c r="BK7" s="24">
        <v>958.81</v>
      </c>
      <c r="BL7" s="24">
        <v>1001.3</v>
      </c>
      <c r="BM7" s="24">
        <v>789.08</v>
      </c>
      <c r="BN7" s="24">
        <v>747.84</v>
      </c>
      <c r="BO7" s="24">
        <v>804.98</v>
      </c>
      <c r="BP7" s="24">
        <v>652.82000000000005</v>
      </c>
      <c r="BQ7" s="24">
        <v>86.49</v>
      </c>
      <c r="BR7" s="24">
        <v>87.39</v>
      </c>
      <c r="BS7" s="24">
        <v>85.49</v>
      </c>
      <c r="BT7" s="24">
        <v>85.83</v>
      </c>
      <c r="BU7" s="24">
        <v>80.39</v>
      </c>
      <c r="BV7" s="24">
        <v>82.88</v>
      </c>
      <c r="BW7" s="24">
        <v>81.88</v>
      </c>
      <c r="BX7" s="24">
        <v>88.25</v>
      </c>
      <c r="BY7" s="24">
        <v>90.17</v>
      </c>
      <c r="BZ7" s="24">
        <v>88.71</v>
      </c>
      <c r="CA7" s="24">
        <v>97.61</v>
      </c>
      <c r="CB7" s="24">
        <v>230.63</v>
      </c>
      <c r="CC7" s="24">
        <v>229.65</v>
      </c>
      <c r="CD7" s="24">
        <v>233.19</v>
      </c>
      <c r="CE7" s="24">
        <v>233.76</v>
      </c>
      <c r="CF7" s="24">
        <v>232.59</v>
      </c>
      <c r="CG7" s="24">
        <v>190.99</v>
      </c>
      <c r="CH7" s="24">
        <v>187.55</v>
      </c>
      <c r="CI7" s="24">
        <v>176.37</v>
      </c>
      <c r="CJ7" s="24">
        <v>173.17</v>
      </c>
      <c r="CK7" s="24">
        <v>174.8</v>
      </c>
      <c r="CL7" s="24">
        <v>138.29</v>
      </c>
      <c r="CM7" s="24">
        <v>58.4</v>
      </c>
      <c r="CN7" s="24">
        <v>56.7</v>
      </c>
      <c r="CO7" s="24">
        <v>59.98</v>
      </c>
      <c r="CP7" s="24">
        <v>63.32</v>
      </c>
      <c r="CQ7" s="24">
        <v>64.760000000000005</v>
      </c>
      <c r="CR7" s="24">
        <v>52.58</v>
      </c>
      <c r="CS7" s="24">
        <v>50.94</v>
      </c>
      <c r="CT7" s="24">
        <v>56.72</v>
      </c>
      <c r="CU7" s="24">
        <v>56.43</v>
      </c>
      <c r="CV7" s="24">
        <v>55.82</v>
      </c>
      <c r="CW7" s="24">
        <v>59.1</v>
      </c>
      <c r="CX7" s="24">
        <v>79.680000000000007</v>
      </c>
      <c r="CY7" s="24">
        <v>79.900000000000006</v>
      </c>
      <c r="CZ7" s="24">
        <v>80.790000000000006</v>
      </c>
      <c r="DA7" s="24">
        <v>81.09</v>
      </c>
      <c r="DB7" s="24">
        <v>82.01</v>
      </c>
      <c r="DC7" s="24">
        <v>83.02</v>
      </c>
      <c r="DD7" s="24">
        <v>82.55</v>
      </c>
      <c r="DE7" s="24">
        <v>90.72</v>
      </c>
      <c r="DF7" s="24">
        <v>91.07</v>
      </c>
      <c r="DG7" s="24">
        <v>90.67</v>
      </c>
      <c r="DH7" s="24">
        <v>95.82</v>
      </c>
      <c r="DI7" s="24"/>
      <c r="DJ7" s="24"/>
      <c r="DK7" s="24"/>
      <c r="DL7" s="24"/>
      <c r="DM7" s="24"/>
      <c r="DN7" s="24"/>
      <c r="DO7" s="24"/>
      <c r="DP7" s="24"/>
      <c r="DQ7" s="24"/>
      <c r="DR7" s="24"/>
      <c r="DS7" s="24"/>
      <c r="DT7" s="24"/>
      <c r="DU7" s="24"/>
      <c r="DV7" s="24"/>
      <c r="DW7" s="24"/>
      <c r="DX7" s="24"/>
      <c r="DY7" s="24"/>
      <c r="DZ7" s="24"/>
      <c r="EA7" s="24"/>
      <c r="EB7" s="24"/>
      <c r="EC7" s="24"/>
      <c r="ED7" s="24"/>
      <c r="EE7" s="24">
        <v>0.54</v>
      </c>
      <c r="EF7" s="24">
        <v>3.47</v>
      </c>
      <c r="EG7" s="24">
        <v>0.44</v>
      </c>
      <c r="EH7" s="24">
        <v>0.11</v>
      </c>
      <c r="EI7" s="24">
        <v>0</v>
      </c>
      <c r="EJ7" s="24">
        <v>0.13</v>
      </c>
      <c r="EK7" s="24">
        <v>0.15</v>
      </c>
      <c r="EL7" s="24">
        <v>0.15</v>
      </c>
      <c r="EM7" s="24">
        <v>0.15</v>
      </c>
      <c r="EN7" s="24">
        <v>0.12</v>
      </c>
      <c r="EO7" s="24">
        <v>0.23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115</v>
      </c>
      <c r="E13" t="s">
        <v>114</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2024-02-06T02:44:46Z</cp:lastPrinted>
  <dcterms:created xsi:type="dcterms:W3CDTF">2023-12-12T02:47:46Z</dcterms:created>
  <dcterms:modified xsi:type="dcterms:W3CDTF">2024-02-07T06:15:34Z</dcterms:modified>
  <cp:category/>
</cp:coreProperties>
</file>