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7BXaVMSF2gZpa7xuH7izM2b8lucEk4IgJ02B+B7X4v3x327SfYzCD2KkABprRuJs6XxPThgdCGeJ2Jv5vSssFg==" workbookSaltValue="IE9KDFLm4LI92mGuQNnlFA=="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<sst xmlns="http://schemas.openxmlformats.org/spreadsheetml/2006/main" count="236" uniqueCount="120">
  <si>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</si>
  <si>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</si>
  <si>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</si>
  <si>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</si>
  <si>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</si>
  <si>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</si>
  <si>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</si>
  <si>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</si>
  <si>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</si>
  <si>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</si>
  <si>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</si>
  <si>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</si>
  <si>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</si>
  <si>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</si>
  <si>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</si>
  <si>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</si>
  <si>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</si>
  <si>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</si>
  <si>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</si>
  <si>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</si>
  <si>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</si>
  <si>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</si>
  <si>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</si>
  <si>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</si>
  <si>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</si>
  <si>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</si>
  <si>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</si>
  <si>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</si>
  <si>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</si>
  <si>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</si>
  <si>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</si>
  <si>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</si>
  <si>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</si>
  <si>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</si>
  <si>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</si>
  <si>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</si>
  <si>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</si>
  <si>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</si>
  <si>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</si>
  <si>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</si>
  <si>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</si>
  <si>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</si>
  <si>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</si>
  <si>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</si>
  <si>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</si>
  <si>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</si>
  <si>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</si>
  <si>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</si>
  <si>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</si>
  <si>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</si>
  <si>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</si>
  <si>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</si>
  <si>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</si>
  <si>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</si>
  <si>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</si>
  <si>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</si>
  <si>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</si>
  <si>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</si>
  <si>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</si>
  <si>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</si>
  <si>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</si>
  <si>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</si>
  <si>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</si>
  <si>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</si>
  <si>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</si>
  <si>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</si>
  <si>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</si>
  <si>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</si>
  <si>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</si>
  <si>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</si>
  <si>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</si>
  <si>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</si>
  <si>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</si>
  <si>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</si>
  <si>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</si>
  <si>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</si>
  <si>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</si>
  <si>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</si>
  <si>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</si>
  <si>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</si>
  <si>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</si>
  <si>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</si>
  <si>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</si>
  <si>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</si>
  <si>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</si>
  <si>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</si>
  <si>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</si>
  <si>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</si>
  <si>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</si>
  <si>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</si>
  <si>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</si>
  <si>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</si>
  <si>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</si>
  <si>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</si>
  <si>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</si>
  <si>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</si>
  <si>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</si>
  <si>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</si>
  <si>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</si>
  <si>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</si>
  <si>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</si>
  <si>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</si>
  <si>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</si>
  <si>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</si>
  <si>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</si>
  <si>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</si>
  <si>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</si>
  <si>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</si>
  <si>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</si>
  <si>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</si>
  <si>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</si>
  <si>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</si>
  <si>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</si>
  <si>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</si>
  <si>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</si>
  <si>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</si>
  <si>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</si>
  <si>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大谷処理区が平成7年に、浦富処理区が平成16年にそれぞれ供用開始しました。
　両処理区とも管渠の老朽化による問題は発生していません。
　ポンプ等の機械設備が更新時期を迎えており、長寿命化計画に沿って計画的に更新しています。
　長寿命化計画に替わるストックマネジメント計画の策定を令和2年度に策定しました。
　令和3年度よりストックマネジメントに基づき、各処理場、マンホールポンプ等の設備更新を計画的に実施しています。</t>
    <phoneticPr fontId="4"/>
  </si>
  <si>
    <t>　本町の下水道使用料は高い水準にありますが、汚水処理や投資にかかる費用を適切に反映した料金体系となっています。引き続き、基準外繰入金に頼らない独立採算を徹底し、事業運営を行う必要があります。
　歳出面では、収支に影響しやすい施設更新を抑制し、資産のライフサイクルコストを縮減するため、ストックマネジメントに基づいた維持管理・投資の最適化に向けた計画を令和2年度に策定しており、令和3年度以降施設更新を計画的に実施しています。</t>
    <phoneticPr fontId="4"/>
  </si>
  <si>
    <t xml:space="preserve"> 本町の下水道使用料は、全国的にみて高い水準にあります。
　①収益的収支比率：総収益が減少し、事業費用総額が増加したため5.29pt減少しました。
　④企業債残高対事業比率：平成30年度の正しい数値は「617.17％」となります。減少傾向にありますが、令和3年度以降ストックマネジメント計画に基づく設備更新を企業債を財源に更新を予定しているため残高の減少については鈍化していく見込みです。
　⑤経費回収率：下水道使用料の減少により5.45pt減少し、平均値も下回っています。
　⑥汚水処理原価：令和2年度より施設更新により汚水処理費が増額し原価が大きく上昇しています。汚水処理費の増、有収水量の減少により37.21pt増加しました。
　⑦施設利用率：水量は例年ほぼ横ばいとなっていますが、処理場の余剰があるため効率的な施設利用が課題となっています。
　⑧水洗化率：毎年増加しています。引き続き、全国平均の接続率を目指し下水道接続促進を行います。</t>
    <rPh sb="203" eb="209">
      <t>ゲスイドウシヨウリョウ</t>
    </rPh>
    <rPh sb="221" eb="223">
      <t>ゲンショウ</t>
    </rPh>
    <rPh sb="284" eb="289">
      <t>オスイショリヒ</t>
    </rPh>
    <rPh sb="290" eb="291">
      <t>ゾウ</t>
    </rPh>
    <rPh sb="292" eb="296">
      <t>ユウシュウスイリョウ</t>
    </rPh>
    <rPh sb="297" eb="299">
      <t>ゲンショウ</t>
    </rPh>
    <rPh sb="309" eb="31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</si>
</sst>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F6D5-44FC-9C6B-728F29DFBF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F6D5-44FC-9C6B-728F29DFBF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38.83</c:v>
                </c:pt>
                <c:pt idx="1">
                  <c:v>37.82</c:v>
                </c:pt>
                <c:pt idx="2">
                  <c:v>37.049999999999997</c:v>
                </c:pt>
                <c:pt idx="3">
                  <c:v>38.22</c:v>
                </c:pt>
                <c:pt idx="4">
                  <c:v>37.28</c:v>
                </c:pt>
              </c:numCache>
            </c:numRef>
          </c:val>
          <c:extLst>
            <c:ext xmlns:c16="http://schemas.microsoft.com/office/drawing/2014/chart" uri="{C3380CC4-5D6E-409C-BE32-E72D297353CC}">
              <c16:uniqueId val="{00000000-3BC7-4815-8EFC-A85EFFAADA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3BC7-4815-8EFC-A85EFFAADA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89.78</c:v>
                </c:pt>
                <c:pt idx="1">
                  <c:v>90.47</c:v>
                </c:pt>
                <c:pt idx="2">
                  <c:v>91.12</c:v>
                </c:pt>
                <c:pt idx="3">
                  <c:v>91.82</c:v>
                </c:pt>
                <c:pt idx="4">
                  <c:v>92.12</c:v>
                </c:pt>
              </c:numCache>
            </c:numRef>
          </c:val>
          <c:extLst>
            <c:ext xmlns:c16="http://schemas.microsoft.com/office/drawing/2014/chart" uri="{C3380CC4-5D6E-409C-BE32-E72D297353CC}">
              <c16:uniqueId val="{00000000-88EC-4CA1-A067-0AF6322793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88EC-4CA1-A067-0AF6322793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101.64</c:v>
                </c:pt>
                <c:pt idx="1">
                  <c:v>98.69</c:v>
                </c:pt>
                <c:pt idx="2">
                  <c:v>81.08</c:v>
                </c:pt>
                <c:pt idx="3">
                  <c:v>78.900000000000006</c:v>
                </c:pt>
                <c:pt idx="4">
                  <c:v>73.61</c:v>
                </c:pt>
              </c:numCache>
            </c:numRef>
          </c:val>
          <c:extLst>
            <c:ext xmlns:c16="http://schemas.microsoft.com/office/drawing/2014/chart" uri="{C3380CC4-5D6E-409C-BE32-E72D297353CC}">
              <c16:uniqueId val="{00000000-6426-4630-93B7-7BC6039F3C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6-4630-93B7-7BC6039F3C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5-41B4-A3BA-95EB42DFCD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5-41B4-A3BA-95EB42DFCD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D8-496F-8B75-3A0B977CCF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8-496F-8B75-3A0B977CCF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5-4B3E-B353-D63624FB9C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5-4B3E-B353-D63624FB9C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5-4925-8301-00DA73AEC5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5-4925-8301-00DA73AEC5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1897.08</c:v>
                </c:pt>
                <c:pt idx="1">
                  <c:v>586.07000000000005</c:v>
                </c:pt>
                <c:pt idx="2">
                  <c:v>541.09</c:v>
                </c:pt>
                <c:pt idx="3">
                  <c:v>484.95</c:v>
                </c:pt>
                <c:pt idx="4">
                  <c:v>480.1</c:v>
                </c:pt>
              </c:numCache>
            </c:numRef>
          </c:val>
          <c:extLst>
            <c:ext xmlns:c16="http://schemas.microsoft.com/office/drawing/2014/chart" uri="{C3380CC4-5D6E-409C-BE32-E72D297353CC}">
              <c16:uniqueId val="{00000000-8473-4785-B3DF-36A4D03A5F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8473-4785-B3DF-36A4D03A5F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97.2</c:v>
                </c:pt>
                <c:pt idx="1">
                  <c:v>85.68</c:v>
                </c:pt>
                <c:pt idx="2">
                  <c:v>60.96</c:v>
                </c:pt>
                <c:pt idx="3">
                  <c:v>63.1</c:v>
                </c:pt>
                <c:pt idx="4">
                  <c:v>57.65</c:v>
                </c:pt>
              </c:numCache>
            </c:numRef>
          </c:val>
          <c:extLst>
            <c:ext xmlns:c16="http://schemas.microsoft.com/office/drawing/2014/chart" uri="{C3380CC4-5D6E-409C-BE32-E72D297353CC}">
              <c16:uniqueId val="{00000000-5DB2-44A3-A80A-766ACC044B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DB2-44A3-A80A-766ACC044B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226.95</c:v>
                </c:pt>
                <c:pt idx="1">
                  <c:v>261.42</c:v>
                </c:pt>
                <c:pt idx="2">
                  <c:v>372.22</c:v>
                </c:pt>
                <c:pt idx="3">
                  <c:v>362.12</c:v>
                </c:pt>
                <c:pt idx="4">
                  <c:v>399.33</c:v>
                </c:pt>
              </c:numCache>
            </c:numRef>
          </c:val>
          <c:extLst>
            <c:ext xmlns:c16="http://schemas.microsoft.com/office/drawing/2014/chart" uri="{C3380CC4-5D6E-409C-BE32-E72D297353CC}">
              <c16:uniqueId val="{00000000-2DB6-4432-9378-97D0E42679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2DB6-4432-9378-97D0E42679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3" zoomScaleNormal="73"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岩美町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11000</v>
      </c>
      <c r="AM8" s="42"/>
      <c r="AN8" s="42"/>
      <c r="AO8" s="42"/>
      <c r="AP8" s="42"/>
      <c r="AQ8" s="42"/>
      <c r="AR8" s="42"/>
      <c r="AS8" s="42"/>
      <c r="AT8" s="35">
        <f>データ!T6</f>
        <v>122.31</v>
      </c>
      <c r="AU8" s="35"/>
      <c r="AV8" s="35"/>
      <c r="AW8" s="35"/>
      <c r="AX8" s="35"/>
      <c r="AY8" s="35"/>
      <c r="AZ8" s="35"/>
      <c r="BA8" s="35"/>
      <c r="BB8" s="35">
        <f>データ!U6</f>
        <v>89.94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66.540000000000006</v>
      </c>
      <c r="Q10" s="35"/>
      <c r="R10" s="35"/>
      <c r="S10" s="35"/>
      <c r="T10" s="35"/>
      <c r="U10" s="35"/>
      <c r="V10" s="35"/>
      <c r="W10" s="35">
        <f>データ!Q6</f>
        <v>87.39</v>
      </c>
      <c r="X10" s="35"/>
      <c r="Y10" s="35"/>
      <c r="Z10" s="35"/>
      <c r="AA10" s="35"/>
      <c r="AB10" s="35"/>
      <c r="AC10" s="35"/>
      <c r="AD10" s="42">
        <f>データ!R6</f>
        <v>4708</v>
      </c>
      <c r="AE10" s="42"/>
      <c r="AF10" s="42"/>
      <c r="AG10" s="42"/>
      <c r="AH10" s="42"/>
      <c r="AI10" s="42"/>
      <c r="AJ10" s="42"/>
      <c r="AK10" s="2"/>
      <c r="AL10" s="42">
        <f>データ!V6</f>
        <v>7286</v>
      </c>
      <c r="AM10" s="42"/>
      <c r="AN10" s="42"/>
      <c r="AO10" s="42"/>
      <c r="AP10" s="42"/>
      <c r="AQ10" s="42"/>
      <c r="AR10" s="42"/>
      <c r="AS10" s="42"/>
      <c r="AT10" s="35">
        <f>データ!W6</f>
        <v>3.3</v>
      </c>
      <c r="AU10" s="35"/>
      <c r="AV10" s="35"/>
      <c r="AW10" s="35"/>
      <c r="AX10" s="35"/>
      <c r="AY10" s="35"/>
      <c r="AZ10" s="35"/>
      <c r="BA10" s="35"/>
      <c r="BB10" s="35">
        <f>データ!X6</f>
        <v>2207.88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PPZwUqjQBwU3Waloh9JRp3wyi0+75sN3u8gOyxrY7vrZ3q76sgJzySFngoF4q5tXsVLAo/igEwTItOprVgL0Sg==" saltValue="DRCOaOjx6CeoFC1q6KhD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313025</v>
      </c>
      <c r="D6" s="19">
        <f t="shared" si="3"/>
        <v>47</v>
      </c>
      <c r="E6" s="19">
        <f t="shared" si="3"/>
        <v>17</v>
      </c>
      <c r="F6" s="19">
        <f t="shared" si="3"/>
        <v>1</v>
      </c>
      <c r="G6" s="19">
        <f t="shared" si="3"/>
        <v>0</v>
      </c>
      <c r="H6" s="19" t="str">
        <f t="shared" si="3"/>
        <v>鳥取県　岩美町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66.540000000000006</v>
      </c>
      <c r="Q6" s="20">
        <f t="shared" si="3"/>
        <v>87.39</v>
      </c>
      <c r="R6" s="20">
        <f t="shared" si="3"/>
        <v>4708</v>
      </c>
      <c r="S6" s="20">
        <f t="shared" si="3"/>
        <v>11000</v>
      </c>
      <c r="T6" s="20">
        <f t="shared" si="3"/>
        <v>122.31</v>
      </c>
      <c r="U6" s="20">
        <f t="shared" si="3"/>
        <v>89.94</v>
      </c>
      <c r="V6" s="20">
        <f t="shared" si="3"/>
        <v>7286</v>
      </c>
      <c r="W6" s="20">
        <f t="shared" si="3"/>
        <v>3.3</v>
      </c>
      <c r="X6" s="20">
        <f t="shared" si="3"/>
        <v>2207.88</v>
      </c>
      <c r="Y6" s="21">
        <f>IF(Y7="",NA(),Y7)</f>
        <v>101.64</v>
      </c>
      <c r="Z6" s="21">
        <f t="shared" ref="Z6:AH6" si="4">IF(Z7="",NA(),Z7)</f>
        <v>98.69</v>
      </c>
      <c r="AA6" s="21">
        <f t="shared" si="4"/>
        <v>81.08</v>
      </c>
      <c r="AB6" s="21">
        <f t="shared" si="4"/>
        <v>78.900000000000006</v>
      </c>
      <c r="AC6" s="21">
        <f t="shared" si="4"/>
        <v>73.61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1897.08</v>
      </c>
      <c r="BG6" s="21">
        <f t="shared" ref="BG6:BO6" si="7">IF(BG7="",NA(),BG7)</f>
        <v>586.07000000000005</v>
      </c>
      <c r="BH6" s="21">
        <f t="shared" si="7"/>
        <v>541.09</v>
      </c>
      <c r="BI6" s="21">
        <f t="shared" si="7"/>
        <v>484.95</v>
      </c>
      <c r="BJ6" s="21">
        <f t="shared" si="7"/>
        <v>480.1</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97.2</v>
      </c>
      <c r="BR6" s="21">
        <f t="shared" ref="BR6:BZ6" si="8">IF(BR7="",NA(),BR7)</f>
        <v>85.68</v>
      </c>
      <c r="BS6" s="21">
        <f t="shared" si="8"/>
        <v>60.96</v>
      </c>
      <c r="BT6" s="21">
        <f t="shared" si="8"/>
        <v>63.1</v>
      </c>
      <c r="BU6" s="21">
        <f t="shared" si="8"/>
        <v>57.65</v>
      </c>
      <c r="BV6" s="21">
        <f t="shared" si="8"/>
        <v>78.92</v>
      </c>
      <c r="BW6" s="21">
        <f t="shared" si="8"/>
        <v>74.17</v>
      </c>
      <c r="BX6" s="21">
        <f t="shared" si="8"/>
        <v>79.77</v>
      </c>
      <c r="BY6" s="21">
        <f t="shared" si="8"/>
        <v>79.63</v>
      </c>
      <c r="BZ6" s="21">
        <f t="shared" si="8"/>
        <v>76.78</v>
      </c>
      <c r="CA6" s="20" t="str">
        <f>IF(CA7="","",IF(CA7="-","【-】","【"&amp;SUBSTITUTE(TEXT(CA7,"#,##0.00"),"-","△")&amp;"】"))</f>
        <v>【97.61】</v>
      </c>
      <c r="CB6" s="21">
        <f>IF(CB7="",NA(),CB7)</f>
        <v>226.95</v>
      </c>
      <c r="CC6" s="21">
        <f t="shared" ref="CC6:CK6" si="9">IF(CC7="",NA(),CC7)</f>
        <v>261.42</v>
      </c>
      <c r="CD6" s="21">
        <f t="shared" si="9"/>
        <v>372.22</v>
      </c>
      <c r="CE6" s="21">
        <f t="shared" si="9"/>
        <v>362.12</v>
      </c>
      <c r="CF6" s="21">
        <f t="shared" si="9"/>
        <v>399.33</v>
      </c>
      <c r="CG6" s="21">
        <f t="shared" si="9"/>
        <v>220.31</v>
      </c>
      <c r="CH6" s="21">
        <f t="shared" si="9"/>
        <v>230.95</v>
      </c>
      <c r="CI6" s="21">
        <f t="shared" si="9"/>
        <v>214.56</v>
      </c>
      <c r="CJ6" s="21">
        <f t="shared" si="9"/>
        <v>213.66</v>
      </c>
      <c r="CK6" s="21">
        <f t="shared" si="9"/>
        <v>224.31</v>
      </c>
      <c r="CL6" s="20" t="str">
        <f>IF(CL7="","",IF(CL7="-","【-】","【"&amp;SUBSTITUTE(TEXT(CL7,"#,##0.00"),"-","△")&amp;"】"))</f>
        <v>【138.29】</v>
      </c>
      <c r="CM6" s="21">
        <f>IF(CM7="",NA(),CM7)</f>
        <v>38.83</v>
      </c>
      <c r="CN6" s="21">
        <f t="shared" ref="CN6:CV6" si="10">IF(CN7="",NA(),CN7)</f>
        <v>37.82</v>
      </c>
      <c r="CO6" s="21">
        <f t="shared" si="10"/>
        <v>37.049999999999997</v>
      </c>
      <c r="CP6" s="21">
        <f t="shared" si="10"/>
        <v>38.22</v>
      </c>
      <c r="CQ6" s="21">
        <f t="shared" si="10"/>
        <v>37.28</v>
      </c>
      <c r="CR6" s="21">
        <f t="shared" si="10"/>
        <v>49.68</v>
      </c>
      <c r="CS6" s="21">
        <f t="shared" si="10"/>
        <v>49.27</v>
      </c>
      <c r="CT6" s="21">
        <f t="shared" si="10"/>
        <v>49.47</v>
      </c>
      <c r="CU6" s="21">
        <f t="shared" si="10"/>
        <v>48.19</v>
      </c>
      <c r="CV6" s="21">
        <f t="shared" si="10"/>
        <v>47.32</v>
      </c>
      <c r="CW6" s="20" t="str">
        <f>IF(CW7="","",IF(CW7="-","【-】","【"&amp;SUBSTITUTE(TEXT(CW7,"#,##0.00"),"-","△")&amp;"】"))</f>
        <v>【59.10】</v>
      </c>
      <c r="CX6" s="21">
        <f>IF(CX7="",NA(),CX7)</f>
        <v>89.78</v>
      </c>
      <c r="CY6" s="21">
        <f t="shared" ref="CY6:DG6" si="11">IF(CY7="",NA(),CY7)</f>
        <v>90.47</v>
      </c>
      <c r="CZ6" s="21">
        <f t="shared" si="11"/>
        <v>91.12</v>
      </c>
      <c r="DA6" s="21">
        <f t="shared" si="11"/>
        <v>91.82</v>
      </c>
      <c r="DB6" s="21">
        <f t="shared" si="11"/>
        <v>92.12</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0.04</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313025</v>
      </c>
      <c r="D7" s="23">
        <v>47</v>
      </c>
      <c r="E7" s="23">
        <v>17</v>
      </c>
      <c r="F7" s="23">
        <v>1</v>
      </c>
      <c r="G7" s="23">
        <v>0</v>
      </c>
      <c r="H7" s="23" t="s">
        <v>98</v>
      </c>
      <c r="I7" s="23" t="s">
        <v>99</v>
      </c>
      <c r="J7" s="23" t="s">
        <v>100</v>
      </c>
      <c r="K7" s="23" t="s">
        <v>101</v>
      </c>
      <c r="L7" s="23" t="s">
        <v>102</v>
      </c>
      <c r="M7" s="23" t="s">
        <v>103</v>
      </c>
      <c r="N7" s="24" t="s">
        <v>104</v>
      </c>
      <c r="O7" s="24" t="s">
        <v>105</v>
      </c>
      <c r="P7" s="24">
        <v>66.540000000000006</v>
      </c>
      <c r="Q7" s="24">
        <v>87.39</v>
      </c>
      <c r="R7" s="24">
        <v>4708</v>
      </c>
      <c r="S7" s="24">
        <v>11000</v>
      </c>
      <c r="T7" s="24">
        <v>122.31</v>
      </c>
      <c r="U7" s="24">
        <v>89.94</v>
      </c>
      <c r="V7" s="24">
        <v>7286</v>
      </c>
      <c r="W7" s="24">
        <v>3.3</v>
      </c>
      <c r="X7" s="24">
        <v>2207.88</v>
      </c>
      <c r="Y7" s="24">
        <v>101.64</v>
      </c>
      <c r="Z7" s="24">
        <v>98.69</v>
      </c>
      <c r="AA7" s="24">
        <v>81.08</v>
      </c>
      <c r="AB7" s="24">
        <v>78.900000000000006</v>
      </c>
      <c r="AC7" s="24">
        <v>73.61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1897.08</v>
      </c>
      <c r="BG7" s="24">
        <v>586.07000000000005</v>
      </c>
      <c r="BH7" s="24">
        <v>541.09</v>
      </c>
      <c r="BI7" s="24">
        <v>484.95</v>
      </c>
      <c r="BJ7" s="24">
        <v>480.1</v>
      </c>
      <c r="BK7" s="24">
        <v>1048.23</v>
      </c>
      <c r="BL7" s="24">
        <v>1130.42</v>
      </c>
      <c r="BM7" s="24">
        <v>1245.0999999999999</v>
      </c>
      <c r="BN7" s="24">
        <v>1108.8</v>
      </c>
      <c r="BO7" s="24">
        <v>1194.56</v>
      </c>
      <c r="BP7" s="24">
        <v>652.82000000000005</v>
      </c>
      <c r="BQ7" s="24">
        <v>97.2</v>
      </c>
      <c r="BR7" s="24">
        <v>85.68</v>
      </c>
      <c r="BS7" s="24">
        <v>60.96</v>
      </c>
      <c r="BT7" s="24">
        <v>63.1</v>
      </c>
      <c r="BU7" s="24">
        <v>57.65</v>
      </c>
      <c r="BV7" s="24">
        <v>78.92</v>
      </c>
      <c r="BW7" s="24">
        <v>74.17</v>
      </c>
      <c r="BX7" s="24">
        <v>79.77</v>
      </c>
      <c r="BY7" s="24">
        <v>79.63</v>
      </c>
      <c r="BZ7" s="24">
        <v>76.78</v>
      </c>
      <c r="CA7" s="24">
        <v>97.61</v>
      </c>
      <c r="CB7" s="24">
        <v>226.95</v>
      </c>
      <c r="CC7" s="24">
        <v>261.42</v>
      </c>
      <c r="CD7" s="24">
        <v>372.22</v>
      </c>
      <c r="CE7" s="24">
        <v>362.12</v>
      </c>
      <c r="CF7" s="24">
        <v>399.33</v>
      </c>
      <c r="CG7" s="24">
        <v>220.31</v>
      </c>
      <c r="CH7" s="24">
        <v>230.95</v>
      </c>
      <c r="CI7" s="24">
        <v>214.56</v>
      </c>
      <c r="CJ7" s="24">
        <v>213.66</v>
      </c>
      <c r="CK7" s="24">
        <v>224.31</v>
      </c>
      <c r="CL7" s="24">
        <v>138.29</v>
      </c>
      <c r="CM7" s="24">
        <v>38.83</v>
      </c>
      <c r="CN7" s="24">
        <v>37.82</v>
      </c>
      <c r="CO7" s="24">
        <v>37.049999999999997</v>
      </c>
      <c r="CP7" s="24">
        <v>38.22</v>
      </c>
      <c r="CQ7" s="24">
        <v>37.28</v>
      </c>
      <c r="CR7" s="24">
        <v>49.68</v>
      </c>
      <c r="CS7" s="24">
        <v>49.27</v>
      </c>
      <c r="CT7" s="24">
        <v>49.47</v>
      </c>
      <c r="CU7" s="24">
        <v>48.19</v>
      </c>
      <c r="CV7" s="24">
        <v>47.32</v>
      </c>
      <c r="CW7" s="24">
        <v>59.1</v>
      </c>
      <c r="CX7" s="24">
        <v>89.78</v>
      </c>
      <c r="CY7" s="24">
        <v>90.47</v>
      </c>
      <c r="CZ7" s="24">
        <v>91.12</v>
      </c>
      <c r="DA7" s="24">
        <v>91.82</v>
      </c>
      <c r="DB7" s="24">
        <v>92.12</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0.04</v>
      </c>
      <c r="EF7" s="24">
        <v>0</v>
      </c>
      <c r="EG7" s="24">
        <v>0</v>
      </c>
      <c r="EH7" s="24">
        <v>0</v>
      </c>
      <c r="EI7" s="24">
        <v>0</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2024-01-25T02:11:31Z</cp:lastPrinted>
  <dcterms:created xsi:type="dcterms:W3CDTF">2023-12-12T02:47:46Z</dcterms:created>
  <dcterms:modified xsi:type="dcterms:W3CDTF">2024-02-07T06:16:38Z</dcterms:modified>
  <cp:category/>
</cp:coreProperties>
</file>