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16.140\share\自治振興課H24以降\自治振興課H24以降\05_市町村公営企業\03_公営企業決算統計\03 経営比較分析表\R5年度\03_経営比較分析表_20240116\05_HP公開準備用0207～\05_岩美町\"/>
    </mc:Choice>
  </mc:AlternateContent>
  <workbookProtection workbookAlgorithmName="SHA-512" workbookHashValue="qMA5cCfjJVNXpQekwVNrjYyisYMG+hpN26xC2BlcqeOEstjw2fO/xeDMGUyVOgRy00TyT4DMfECbTxqjKrXkYg==" workbookSaltValue="TRbxL/S1Llkl+6WmaJResg==" workbookSpinCount="100000" lockStructure="1"/>
  <bookViews>
    <workbookView xWindow="-108" yWindow="-108" windowWidth="23256" windowHeight="12456"/>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BB10" i="4"/>
  <c r="AT10" i="4"/>
  <c r="P10" i="4"/>
  <c r="I10" i="4"/>
  <c r="AT8" i="4"/>
  <c r="AL8" i="4"/>
  <c r="W8" i="4"/>
  <c r="P8" i="4"/>
  <c r="I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<sst xmlns="http://schemas.openxmlformats.org/spreadsheetml/2006/main" count="236" uniqueCount="120">
  <si>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</si>
  <si>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</si>
  <si>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</si>
  <si>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</si>
  <si>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</si>
  <si>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</si>
  <si>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</si>
  <si>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</si>
  <si>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</si>
  <si>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</si>
  <si>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</si>
  <si>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</si>
  <si>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</si>
  <si>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</si>
  <si>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</si>
  <si>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</si>
  <si>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</si>
  <si>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</si>
  <si>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</si>
  <si>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</si>
  <si>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</si>
  <si>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</si>
  <si>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</si>
  <si>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</si>
  <si>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</si>
  <si>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</si>
  <si>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</si>
  <si>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</si>
  <si>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</si>
  <si>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</si>
  <si>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</si>
  <si>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</si>
  <si>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</si>
  <si>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</si>
  <si>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</si>
  <si>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</si>
  <si>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</si>
  <si>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</si>
  <si>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</si>
  <si>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</si>
  <si>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</si>
  <si>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</si>
  <si>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</si>
  <si>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</si>
  <si>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</si>
  <si>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</si>
  <si>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</si>
  <si>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</si>
  <si>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</si>
  <si>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</si>
  <si>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</si>
  <si>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</si>
  <si>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</si>
  <si>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</si>
  <si>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</si>
  <si>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</si>
  <si>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</si>
  <si>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</si>
  <si>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</si>
  <si>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</si>
  <si>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</si>
  <si>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</si>
  <si>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</si>
  <si>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</si>
  <si>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</si>
  <si>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</si>
  <si>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</si>
  <si>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</si>
  <si>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</si>
  <si>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</si>
  <si>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</si>
  <si>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</si>
  <si>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</si>
  <si>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</si>
  <si>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</si>
  <si>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</si>
  <si>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</si>
  <si>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</si>
  <si>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</si>
  <si>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</si>
  <si>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</si>
  <si>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</si>
  <si>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</si>
  <si>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</si>
  <si>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</si>
  <si>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</si>
  <si>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</si>
  <si>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</si>
  <si>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</si>
  <si>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</si>
  <si>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</si>
  <si>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</si>
  <si>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</si>
  <si>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</si>
  <si>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</si>
  <si>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</si>
  <si>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</si>
  <si>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</si>
  <si>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岩美町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</si>
  <si>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</si>
  <si>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</si>
  <si>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</si>
  <si>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</si>
  <si>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</si>
  <si>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</si>
  <si>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</si>
  <si>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</si>
  <si>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</si>
  <si>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</si>
  <si>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</si>
  <si>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</si>
  <si>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</si>
  <si>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</si>
  <si>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</si>
  <si>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</si>
  <si>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</si>
  <si>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</si>
  <si>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本町の下水道使用料は高い水準にありますが、使用料のみで汚水処理費を賄えない状況にあり一般会計の負担が大きくなっているため、資本費平準化債の借入により公債費負担の平準化を図っています。
　今後は、汚水処理施設の見直しを含めた検討を行うことが課題となっています。</t>
    <phoneticPr fontId="4"/>
  </si>
  <si>
    <t>　①収益的収支比率：経常収益の減、経常費用の増により、2.29pt減少しました。
　④企業債残高対事業規模比率：平成30年度の正しい数値は「1,038.67％」。起債残高の減少により25.90pt減少しました。
　⑤経費回収率：使用料の減、汚水処理費の増加により、2.54pt減少しました。
　⑥汚水処理原価：年間有収水量の減、汚水処理費の増額により33.77円増額となりました。
　⑦施設利用率：例年水量はほぼ横ばいですが、今後人口増加等も見込めないため増加は難しい状況となっています。
　後述の水洗化率も含め、規模に合わせた汚水処理を検討する必要があります。
　⑧水洗化率：人口減少している中、毎年ほぼ横ばい状態となっています。</t>
    <rPh sb="10" eb="14">
      <t>ケイジョウシュウエキ</t>
    </rPh>
    <rPh sb="17" eb="21">
      <t>ケイジョウヒヨウ</t>
    </rPh>
    <rPh sb="118" eb="119">
      <t>ゲン</t>
    </rPh>
    <rPh sb="126" eb="128">
      <t>ゾウカ</t>
    </rPh>
    <rPh sb="162" eb="163">
      <t>ゲン</t>
    </rPh>
    <phoneticPr fontId="4"/>
  </si>
  <si>
    <t xml:space="preserve">　長谷・白地地区が平成16年に、本庄・太田地区が平成18年にそれぞれ供用開始しました。
　現在のところどちらの処理区も老朽化による管渠の異常はみられませんが、マンホールポンプの更新時期が到来しています。
　長谷・白地地区の処理場については、機械設備の更新時期を迎えます。
　今後、中期的には計画的なマンホールポンプの更新と管渠の適切な点検を行い、長期的には施設の更新時期を見極めて計画していくことが必要となります。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</si>
</sst>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EF-4B6B-8A3F-3C8FE9943BA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9CEF-4B6B-8A3F-3C8FE9943BA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46.1</c:v>
                </c:pt>
                <c:pt idx="1">
                  <c:v>44.81</c:v>
                </c:pt>
                <c:pt idx="2">
                  <c:v>46.1</c:v>
                </c:pt>
                <c:pt idx="3">
                  <c:v>44.16</c:v>
                </c:pt>
                <c:pt idx="4">
                  <c:v>44.81</c:v>
                </c:pt>
              </c:numCache>
            </c:numRef>
          </c:val>
          <c:extLst>
            <c:ext xmlns:c16="http://schemas.microsoft.com/office/drawing/2014/chart" uri="{C3380CC4-5D6E-409C-BE32-E72D297353CC}">
              <c16:uniqueId val="{00000000-755B-4438-A1A2-41DB99379E4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755B-4438-A1A2-41DB99379E4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87.58</c:v>
                </c:pt>
                <c:pt idx="1">
                  <c:v>88.7</c:v>
                </c:pt>
                <c:pt idx="2">
                  <c:v>89.93</c:v>
                </c:pt>
                <c:pt idx="3">
                  <c:v>90.04</c:v>
                </c:pt>
                <c:pt idx="4">
                  <c:v>91.15</c:v>
                </c:pt>
              </c:numCache>
            </c:numRef>
          </c:val>
          <c:extLst>
            <c:ext xmlns:c16="http://schemas.microsoft.com/office/drawing/2014/chart" uri="{C3380CC4-5D6E-409C-BE32-E72D297353CC}">
              <c16:uniqueId val="{00000000-4708-418E-A11C-1C198BC7599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4708-418E-A11C-1C198BC7599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72.09</c:v>
                </c:pt>
                <c:pt idx="1">
                  <c:v>80.56</c:v>
                </c:pt>
                <c:pt idx="2">
                  <c:v>78.58</c:v>
                </c:pt>
                <c:pt idx="3">
                  <c:v>63.6</c:v>
                </c:pt>
                <c:pt idx="4">
                  <c:v>61.31</c:v>
                </c:pt>
              </c:numCache>
            </c:numRef>
          </c:val>
          <c:extLst>
            <c:ext xmlns:c16="http://schemas.microsoft.com/office/drawing/2014/chart" uri="{C3380CC4-5D6E-409C-BE32-E72D297353CC}">
              <c16:uniqueId val="{00000000-DF70-42D9-9C05-95E58A8A7CA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70-42D9-9C05-95E58A8A7CA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03-4B30-A506-DEE074BC5E6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03-4B30-A506-DEE074BC5E6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ACC-45F6-9184-EAD98FDB3A9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CC-45F6-9184-EAD98FDB3A9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2A-4138-A2C4-8D85D30CE68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2A-4138-A2C4-8D85D30CE68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EC-4CB8-8C91-EDE690C35FA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EC-4CB8-8C91-EDE690C35FA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2884.24</c:v>
                </c:pt>
                <c:pt idx="1">
                  <c:v>1083.3399999999999</c:v>
                </c:pt>
                <c:pt idx="2">
                  <c:v>973.99</c:v>
                </c:pt>
                <c:pt idx="3">
                  <c:v>765.3</c:v>
                </c:pt>
                <c:pt idx="4">
                  <c:v>739.4</c:v>
                </c:pt>
              </c:numCache>
            </c:numRef>
          </c:val>
          <c:extLst>
            <c:ext xmlns:c16="http://schemas.microsoft.com/office/drawing/2014/chart" uri="{C3380CC4-5D6E-409C-BE32-E72D297353CC}">
              <c16:uniqueId val="{00000000-A9DE-404C-AA38-8029FB8A5FD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A9DE-404C-AA38-8029FB8A5FD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45.89</c:v>
                </c:pt>
                <c:pt idx="1">
                  <c:v>55.05</c:v>
                </c:pt>
                <c:pt idx="2">
                  <c:v>55.56</c:v>
                </c:pt>
                <c:pt idx="3">
                  <c:v>44.15</c:v>
                </c:pt>
                <c:pt idx="4">
                  <c:v>41.61</c:v>
                </c:pt>
              </c:numCache>
            </c:numRef>
          </c:val>
          <c:extLst>
            <c:ext xmlns:c16="http://schemas.microsoft.com/office/drawing/2014/chart" uri="{C3380CC4-5D6E-409C-BE32-E72D297353CC}">
              <c16:uniqueId val="{00000000-8297-4F4E-9133-A45430E4AC0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8297-4F4E-9133-A45430E4AC0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544.29999999999995</c:v>
                </c:pt>
                <c:pt idx="1">
                  <c:v>432.32</c:v>
                </c:pt>
                <c:pt idx="2">
                  <c:v>430.61</c:v>
                </c:pt>
                <c:pt idx="3">
                  <c:v>546.59</c:v>
                </c:pt>
                <c:pt idx="4">
                  <c:v>580.36</c:v>
                </c:pt>
              </c:numCache>
            </c:numRef>
          </c:val>
          <c:extLst>
            <c:ext xmlns:c16="http://schemas.microsoft.com/office/drawing/2014/chart" uri="{C3380CC4-5D6E-409C-BE32-E72D297353CC}">
              <c16:uniqueId val="{00000000-3F36-434A-A155-EAE1F5ACC90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3F36-434A-A155-EAE1F5ACC90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2" zoomScaleNormal="72"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鳥取県　岩美町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11000</v>
      </c>
      <c r="AM8" s="45"/>
      <c r="AN8" s="45"/>
      <c r="AO8" s="45"/>
      <c r="AP8" s="45"/>
      <c r="AQ8" s="45"/>
      <c r="AR8" s="45"/>
      <c r="AS8" s="45"/>
      <c r="AT8" s="46">
        <f>データ!T6</f>
        <v>122.31</v>
      </c>
      <c r="AU8" s="46"/>
      <c r="AV8" s="46"/>
      <c r="AW8" s="46"/>
      <c r="AX8" s="46"/>
      <c r="AY8" s="46"/>
      <c r="AZ8" s="46"/>
      <c r="BA8" s="46"/>
      <c r="BB8" s="46">
        <f>データ!U6</f>
        <v>89.94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6.6</v>
      </c>
      <c r="Q10" s="46"/>
      <c r="R10" s="46"/>
      <c r="S10" s="46"/>
      <c r="T10" s="46"/>
      <c r="U10" s="46"/>
      <c r="V10" s="46"/>
      <c r="W10" s="46">
        <f>データ!Q6</f>
        <v>205.32</v>
      </c>
      <c r="X10" s="46"/>
      <c r="Y10" s="46"/>
      <c r="Z10" s="46"/>
      <c r="AA10" s="46"/>
      <c r="AB10" s="46"/>
      <c r="AC10" s="46"/>
      <c r="AD10" s="45">
        <f>データ!R6</f>
        <v>4708</v>
      </c>
      <c r="AE10" s="45"/>
      <c r="AF10" s="45"/>
      <c r="AG10" s="45"/>
      <c r="AH10" s="45"/>
      <c r="AI10" s="45"/>
      <c r="AJ10" s="45"/>
      <c r="AK10" s="2"/>
      <c r="AL10" s="45">
        <f>データ!V6</f>
        <v>723</v>
      </c>
      <c r="AM10" s="45"/>
      <c r="AN10" s="45"/>
      <c r="AO10" s="45"/>
      <c r="AP10" s="45"/>
      <c r="AQ10" s="45"/>
      <c r="AR10" s="45"/>
      <c r="AS10" s="45"/>
      <c r="AT10" s="46">
        <f>データ!W6</f>
        <v>0.4</v>
      </c>
      <c r="AU10" s="46"/>
      <c r="AV10" s="46"/>
      <c r="AW10" s="46"/>
      <c r="AX10" s="46"/>
      <c r="AY10" s="46"/>
      <c r="AZ10" s="46"/>
      <c r="BA10" s="46"/>
      <c r="BB10" s="46">
        <f>データ!X6</f>
        <v>1807.5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118</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119</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ooqMbvAAMSlc0WLyqEgV9JyCqpYa7AWrLCA4YxHeathEdXAx4ZTjukWl6MHN4YjSeFFp92YdYI8rbq8giAL97Q==" saltValue="axsZdPrmnL0Pn7YKbCvD6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2">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2022</v>
      </c>
      <c r="C6" s="19">
        <f t="shared" ref="C6:X6" si="3">C7</f>
        <v>313025</v>
      </c>
      <c r="D6" s="19">
        <f t="shared" si="3"/>
        <v>47</v>
      </c>
      <c r="E6" s="19">
        <f t="shared" si="3"/>
        <v>17</v>
      </c>
      <c r="F6" s="19">
        <f t="shared" si="3"/>
        <v>5</v>
      </c>
      <c r="G6" s="19">
        <f t="shared" si="3"/>
        <v>0</v>
      </c>
      <c r="H6" s="19" t="str">
        <f t="shared" si="3"/>
        <v>鳥取県　岩美町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6.6</v>
      </c>
      <c r="Q6" s="20">
        <f t="shared" si="3"/>
        <v>205.32</v>
      </c>
      <c r="R6" s="20">
        <f t="shared" si="3"/>
        <v>4708</v>
      </c>
      <c r="S6" s="20">
        <f t="shared" si="3"/>
        <v>11000</v>
      </c>
      <c r="T6" s="20">
        <f t="shared" si="3"/>
        <v>122.31</v>
      </c>
      <c r="U6" s="20">
        <f t="shared" si="3"/>
        <v>89.94</v>
      </c>
      <c r="V6" s="20">
        <f t="shared" si="3"/>
        <v>723</v>
      </c>
      <c r="W6" s="20">
        <f t="shared" si="3"/>
        <v>0.4</v>
      </c>
      <c r="X6" s="20">
        <f t="shared" si="3"/>
        <v>1807.5</v>
      </c>
      <c r="Y6" s="21">
        <f>IF(Y7="",NA(),Y7)</f>
        <v>72.09</v>
      </c>
      <c r="Z6" s="21">
        <f t="shared" ref="Z6:AH6" si="4">IF(Z7="",NA(),Z7)</f>
        <v>80.56</v>
      </c>
      <c r="AA6" s="21">
        <f t="shared" si="4"/>
        <v>78.58</v>
      </c>
      <c r="AB6" s="21">
        <f t="shared" si="4"/>
        <v>63.6</v>
      </c>
      <c r="AC6" s="21">
        <f t="shared" si="4"/>
        <v>61.31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2884.24</v>
      </c>
      <c r="BG6" s="21">
        <f t="shared" ref="BG6:BO6" si="7">IF(BG7="",NA(),BG7)</f>
        <v>1083.3399999999999</v>
      </c>
      <c r="BH6" s="21">
        <f t="shared" si="7"/>
        <v>973.99</v>
      </c>
      <c r="BI6" s="21">
        <f t="shared" si="7"/>
        <v>765.3</v>
      </c>
      <c r="BJ6" s="21">
        <f t="shared" si="7"/>
        <v>739.4</v>
      </c>
      <c r="BK6" s="21">
        <f t="shared" si="7"/>
        <v>789.46</v>
      </c>
      <c r="BL6" s="21">
        <f t="shared" si="7"/>
        <v>826.83</v>
      </c>
      <c r="BM6" s="21">
        <f t="shared" si="7"/>
        <v>867.83</v>
      </c>
      <c r="BN6" s="21">
        <f t="shared" si="7"/>
        <v>791.76</v>
      </c>
      <c r="BO6" s="21">
        <f t="shared" si="7"/>
        <v>900.82</v>
      </c>
      <c r="BP6" s="20" t="str">
        <f>IF(BP7="","",IF(BP7="-","【-】","【"&amp;SUBSTITUTE(TEXT(BP7,"#,##0.00"),"-","△")&amp;"】"))</f>
        <v>【809.19】</v>
      </c>
      <c r="BQ6" s="21">
        <f>IF(BQ7="",NA(),BQ7)</f>
        <v>45.89</v>
      </c>
      <c r="BR6" s="21">
        <f t="shared" ref="BR6:BZ6" si="8">IF(BR7="",NA(),BR7)</f>
        <v>55.05</v>
      </c>
      <c r="BS6" s="21">
        <f t="shared" si="8"/>
        <v>55.56</v>
      </c>
      <c r="BT6" s="21">
        <f t="shared" si="8"/>
        <v>44.15</v>
      </c>
      <c r="BU6" s="21">
        <f t="shared" si="8"/>
        <v>41.61</v>
      </c>
      <c r="BV6" s="21">
        <f t="shared" si="8"/>
        <v>57.77</v>
      </c>
      <c r="BW6" s="21">
        <f t="shared" si="8"/>
        <v>57.31</v>
      </c>
      <c r="BX6" s="21">
        <f t="shared" si="8"/>
        <v>57.08</v>
      </c>
      <c r="BY6" s="21">
        <f t="shared" si="8"/>
        <v>56.26</v>
      </c>
      <c r="BZ6" s="21">
        <f t="shared" si="8"/>
        <v>52.94</v>
      </c>
      <c r="CA6" s="20" t="str">
        <f>IF(CA7="","",IF(CA7="-","【-】","【"&amp;SUBSTITUTE(TEXT(CA7,"#,##0.00"),"-","△")&amp;"】"))</f>
        <v>【57.02】</v>
      </c>
      <c r="CB6" s="21">
        <f>IF(CB7="",NA(),CB7)</f>
        <v>544.29999999999995</v>
      </c>
      <c r="CC6" s="21">
        <f t="shared" ref="CC6:CK6" si="9">IF(CC7="",NA(),CC7)</f>
        <v>432.32</v>
      </c>
      <c r="CD6" s="21">
        <f t="shared" si="9"/>
        <v>430.61</v>
      </c>
      <c r="CE6" s="21">
        <f t="shared" si="9"/>
        <v>546.59</v>
      </c>
      <c r="CF6" s="21">
        <f t="shared" si="9"/>
        <v>580.36</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46.1</v>
      </c>
      <c r="CN6" s="21">
        <f t="shared" ref="CN6:CV6" si="10">IF(CN7="",NA(),CN7)</f>
        <v>44.81</v>
      </c>
      <c r="CO6" s="21">
        <f t="shared" si="10"/>
        <v>46.1</v>
      </c>
      <c r="CP6" s="21">
        <f t="shared" si="10"/>
        <v>44.16</v>
      </c>
      <c r="CQ6" s="21">
        <f t="shared" si="10"/>
        <v>44.81</v>
      </c>
      <c r="CR6" s="21">
        <f t="shared" si="10"/>
        <v>50.68</v>
      </c>
      <c r="CS6" s="21">
        <f t="shared" si="10"/>
        <v>50.14</v>
      </c>
      <c r="CT6" s="21">
        <f t="shared" si="10"/>
        <v>54.83</v>
      </c>
      <c r="CU6" s="21">
        <f t="shared" si="10"/>
        <v>66.53</v>
      </c>
      <c r="CV6" s="21">
        <f t="shared" si="10"/>
        <v>52.35</v>
      </c>
      <c r="CW6" s="20" t="str">
        <f>IF(CW7="","",IF(CW7="-","【-】","【"&amp;SUBSTITUTE(TEXT(CW7,"#,##0.00"),"-","△")&amp;"】"))</f>
        <v>【52.55】</v>
      </c>
      <c r="CX6" s="21">
        <f>IF(CX7="",NA(),CX7)</f>
        <v>87.58</v>
      </c>
      <c r="CY6" s="21">
        <f t="shared" ref="CY6:DG6" si="11">IF(CY7="",NA(),CY7)</f>
        <v>88.7</v>
      </c>
      <c r="CZ6" s="21">
        <f t="shared" si="11"/>
        <v>89.93</v>
      </c>
      <c r="DA6" s="21">
        <f t="shared" si="11"/>
        <v>90.04</v>
      </c>
      <c r="DB6" s="21">
        <f t="shared" si="11"/>
        <v>91.15</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2">
      <c r="A7" s="14"/>
      <c r="B7" s="23">
        <v>2022</v>
      </c>
      <c r="C7" s="23">
        <v>313025</v>
      </c>
      <c r="D7" s="23">
        <v>47</v>
      </c>
      <c r="E7" s="23">
        <v>17</v>
      </c>
      <c r="F7" s="23">
        <v>5</v>
      </c>
      <c r="G7" s="23">
        <v>0</v>
      </c>
      <c r="H7" s="23" t="s">
        <v>98</v>
      </c>
      <c r="I7" s="23" t="s">
        <v>99</v>
      </c>
      <c r="J7" s="23" t="s">
        <v>100</v>
      </c>
      <c r="K7" s="23" t="s">
        <v>101</v>
      </c>
      <c r="L7" s="23" t="s">
        <v>102</v>
      </c>
      <c r="M7" s="23" t="s">
        <v>103</v>
      </c>
      <c r="N7" s="24" t="s">
        <v>104</v>
      </c>
      <c r="O7" s="24" t="s">
        <v>105</v>
      </c>
      <c r="P7" s="24">
        <v>6.6</v>
      </c>
      <c r="Q7" s="24">
        <v>205.32</v>
      </c>
      <c r="R7" s="24">
        <v>4708</v>
      </c>
      <c r="S7" s="24">
        <v>11000</v>
      </c>
      <c r="T7" s="24">
        <v>122.31</v>
      </c>
      <c r="U7" s="24">
        <v>89.94</v>
      </c>
      <c r="V7" s="24">
        <v>723</v>
      </c>
      <c r="W7" s="24">
        <v>0.4</v>
      </c>
      <c r="X7" s="24">
        <v>1807.5</v>
      </c>
      <c r="Y7" s="24">
        <v>72.09</v>
      </c>
      <c r="Z7" s="24">
        <v>80.56</v>
      </c>
      <c r="AA7" s="24">
        <v>78.58</v>
      </c>
      <c r="AB7" s="24">
        <v>63.6</v>
      </c>
      <c r="AC7" s="24">
        <v>61.31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2884.24</v>
      </c>
      <c r="BG7" s="24">
        <v>1083.3399999999999</v>
      </c>
      <c r="BH7" s="24">
        <v>973.99</v>
      </c>
      <c r="BI7" s="24">
        <v>765.3</v>
      </c>
      <c r="BJ7" s="24">
        <v>739.4</v>
      </c>
      <c r="BK7" s="24">
        <v>789.46</v>
      </c>
      <c r="BL7" s="24">
        <v>826.83</v>
      </c>
      <c r="BM7" s="24">
        <v>867.83</v>
      </c>
      <c r="BN7" s="24">
        <v>791.76</v>
      </c>
      <c r="BO7" s="24">
        <v>900.82</v>
      </c>
      <c r="BP7" s="24">
        <v>809.19</v>
      </c>
      <c r="BQ7" s="24">
        <v>45.89</v>
      </c>
      <c r="BR7" s="24">
        <v>55.05</v>
      </c>
      <c r="BS7" s="24">
        <v>55.56</v>
      </c>
      <c r="BT7" s="24">
        <v>44.15</v>
      </c>
      <c r="BU7" s="24">
        <v>41.61</v>
      </c>
      <c r="BV7" s="24">
        <v>57.77</v>
      </c>
      <c r="BW7" s="24">
        <v>57.31</v>
      </c>
      <c r="BX7" s="24">
        <v>57.08</v>
      </c>
      <c r="BY7" s="24">
        <v>56.26</v>
      </c>
      <c r="BZ7" s="24">
        <v>52.94</v>
      </c>
      <c r="CA7" s="24">
        <v>57.02</v>
      </c>
      <c r="CB7" s="24">
        <v>544.29999999999995</v>
      </c>
      <c r="CC7" s="24">
        <v>432.32</v>
      </c>
      <c r="CD7" s="24">
        <v>430.61</v>
      </c>
      <c r="CE7" s="24">
        <v>546.59</v>
      </c>
      <c r="CF7" s="24">
        <v>580.36</v>
      </c>
      <c r="CG7" s="24">
        <v>274.35000000000002</v>
      </c>
      <c r="CH7" s="24">
        <v>273.52</v>
      </c>
      <c r="CI7" s="24">
        <v>274.99</v>
      </c>
      <c r="CJ7" s="24">
        <v>282.08999999999997</v>
      </c>
      <c r="CK7" s="24">
        <v>303.27999999999997</v>
      </c>
      <c r="CL7" s="24">
        <v>273.68</v>
      </c>
      <c r="CM7" s="24">
        <v>46.1</v>
      </c>
      <c r="CN7" s="24">
        <v>44.81</v>
      </c>
      <c r="CO7" s="24">
        <v>46.1</v>
      </c>
      <c r="CP7" s="24">
        <v>44.16</v>
      </c>
      <c r="CQ7" s="24">
        <v>44.81</v>
      </c>
      <c r="CR7" s="24">
        <v>50.68</v>
      </c>
      <c r="CS7" s="24">
        <v>50.14</v>
      </c>
      <c r="CT7" s="24">
        <v>54.83</v>
      </c>
      <c r="CU7" s="24">
        <v>66.53</v>
      </c>
      <c r="CV7" s="24">
        <v>52.35</v>
      </c>
      <c r="CW7" s="24">
        <v>52.55</v>
      </c>
      <c r="CX7" s="24">
        <v>87.58</v>
      </c>
      <c r="CY7" s="24">
        <v>88.7</v>
      </c>
      <c r="CZ7" s="24">
        <v>89.93</v>
      </c>
      <c r="DA7" s="24">
        <v>90.04</v>
      </c>
      <c r="DB7" s="24">
        <v>91.15</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2">
      <c r="B11">
        <v>4</v>
      </c>
      <c r="C11">
        <v>3</v>
      </c>
      <c r="D11">
        <v>2</v>
      </c>
      <c r="E11">
        <v>1</v>
      </c>
      <c r="F11">
        <v>0</v>
      </c>
      <c r="G11" t="s">
        <v>111</v>
      </c>
    </row>
    <row r="12" spans="1:145" x14ac:dyDescent="0.2">
      <c r="B12">
        <v>1</v>
      </c>
      <c r="C12">
        <v>1</v>
      </c>
      <c r="D12">
        <v>2</v>
      </c>
      <c r="E12">
        <v>3</v>
      </c>
      <c r="F12">
        <v>4</v>
      </c>
      <c r="G12" t="s">
        <v>112</v>
      </c>
    </row>
    <row r="13" spans="1:145" x14ac:dyDescent="0.2">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2024-01-25T02:16:45Z</cp:lastPrinted>
  <dcterms:created xsi:type="dcterms:W3CDTF">2023-12-12T02:55:09Z</dcterms:created>
  <dcterms:modified xsi:type="dcterms:W3CDTF">2024-02-07T06:16:32Z</dcterms:modified>
  <cp:category/>
</cp:coreProperties>
</file>