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6_若桜町\"/>
    </mc:Choice>
  </mc:AlternateContent>
  <workbookProtection workbookAlgorithmName="SHA-512" workbookHashValue="2JLjvL7NRYcua22YXEWZPwKg+AwXQuES9ItMAipIWyFUlN9O3YjKpLLCygcEMp30AwCJSizvmxgAxKpmfpm6cQ==" workbookSaltValue="4O94QtaE/GQH7OOjZ9WbIQ=="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W10" i="4"/>
  <c r="P10" i="4"/>
  <c r="B10" i="4"/>
  <c r="BB8" i="4"/>
  <c r="AT8" i="4"/>
  <c r="AL8" i="4"/>
  <c r="W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<sst xmlns="http://schemas.openxmlformats.org/spreadsheetml/2006/main" count="233" uniqueCount="117">
  <si>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</si>
  <si>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</si>
  <si>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</si>
  <si>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</si>
  <si>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</si>
  <si>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</si>
  <si>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</si>
  <si>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</si>
  <si>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</si>
  <si>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</si>
  <si>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</si>
  <si>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</si>
  <si>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</si>
  <si>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</si>
  <si>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</si>
  <si>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</si>
  <si>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</si>
  <si>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</si>
  <si>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</si>
  <si>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</si>
  <si>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</si>
  <si>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</si>
  <si>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</si>
  <si>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</si>
  <si>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</si>
  <si>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</si>
  <si>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</si>
  <si>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</si>
  <si>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</si>
  <si>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</si>
  <si>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</si>
  <si>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</si>
  <si>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</si>
  <si>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</si>
  <si>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</si>
  <si>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</si>
  <si>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</si>
  <si>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</si>
  <si>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</si>
  <si>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</si>
  <si>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</si>
  <si>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</si>
  <si>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</si>
  <si>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</si>
  <si>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</si>
  <si>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</si>
  <si>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</si>
  <si>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</si>
  <si>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</si>
  <si>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</si>
  <si>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</si>
  <si>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</si>
  <si>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</si>
  <si>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</si>
  <si>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</si>
  <si>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</si>
  <si>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</si>
  <si>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</si>
  <si>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</si>
  <si>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</si>
  <si>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</si>
  <si>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</si>
  <si>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</si>
  <si>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</si>
  <si>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</si>
  <si>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</si>
  <si>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</si>
  <si>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</si>
  <si>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</si>
  <si>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</si>
  <si>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</si>
  <si>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</si>
  <si>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</si>
  <si>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</si>
  <si>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</si>
  <si>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</si>
  <si>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</si>
  <si>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</si>
  <si>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</si>
  <si>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</si>
  <si>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</si>
  <si>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</si>
  <si>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</si>
  <si>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</si>
  <si>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</si>
  <si>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</si>
  <si>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</si>
  <si>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</si>
  <si>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</si>
  <si>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</si>
  <si>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</si>
  <si>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</si>
  <si>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</si>
  <si>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</si>
  <si>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</si>
  <si>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</si>
  <si>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</si>
  <si>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</si>
  <si>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</si>
  <si>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</si>
  <si>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</si>
  <si>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</si>
  <si>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</si>
  <si>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</si>
  <si>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</si>
  <si>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</si>
  <si>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</si>
  <si>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</si>
  <si>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</si>
  <si>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</si>
  <si>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</si>
  <si>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</si>
  <si>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</si>
  <si>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</si>
  <si>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の１７箇所ある水道施設のほとんどが昭和３０年～４０年代に竣工したものであり、老朽化が顕著になってきている。また、平成５年から着手した下水道整備と併せた管路の一部布設替えからも年月が経過している中、布設替えが未実施の箇所でも平成２１年～２６年まで石綿管の布設替えを行い、平成２７年からは、施設統合や長寿命化等に向けて耐久性及び耐震性のある施設の新設、更新に向けて事業を推進し、池田中央地区及び渕見中央地区の統合事業完了後も令和元年度より若桜・赤松地区統合に着手し、また、糸白見地区の施設改良や若桜地区つく米地区の管路統合等、その他町内の給水区域の施設改良・更新等を順次、計画している。</t>
    <rPh sb="1" eb="3">
      <t>ホンチョウ</t>
    </rPh>
    <rPh sb="6" eb="8">
      <t>カショ</t>
    </rPh>
    <rPh sb="10" eb="12">
      <t>スイドウ</t>
    </rPh>
    <rPh sb="12" eb="14">
      <t>シセツ</t>
    </rPh>
    <rPh sb="20" eb="22">
      <t>ショウワ</t>
    </rPh>
    <rPh sb="24" eb="25">
      <t>ネン</t>
    </rPh>
    <rPh sb="28" eb="30">
      <t>ネンダイ</t>
    </rPh>
    <rPh sb="31" eb="33">
      <t>シュンコウ</t>
    </rPh>
    <rPh sb="41" eb="44">
      <t>ロウキュウカ</t>
    </rPh>
    <rPh sb="45" eb="47">
      <t>ケンチョ</t>
    </rPh>
    <rPh sb="81" eb="83">
      <t>イチブ</t>
    </rPh>
    <rPh sb="83" eb="85">
      <t>フセツ</t>
    </rPh>
    <rPh sb="85" eb="86">
      <t>ガ</t>
    </rPh>
    <rPh sb="99" eb="100">
      <t>ナカ</t>
    </rPh>
    <rPh sb="101" eb="103">
      <t>フセツ</t>
    </rPh>
    <rPh sb="103" eb="104">
      <t>ガ</t>
    </rPh>
    <rPh sb="106" eb="109">
      <t>ミジッシ</t>
    </rPh>
    <rPh sb="110" eb="112">
      <t>カショ</t>
    </rPh>
    <rPh sb="114" eb="116">
      <t>ヘイセイ</t>
    </rPh>
    <rPh sb="118" eb="119">
      <t>ネン</t>
    </rPh>
    <rPh sb="122" eb="123">
      <t>ネン</t>
    </rPh>
    <rPh sb="125" eb="127">
      <t>イシワタ</t>
    </rPh>
    <rPh sb="127" eb="128">
      <t>カン</t>
    </rPh>
    <rPh sb="129" eb="131">
      <t>フセツ</t>
    </rPh>
    <rPh sb="131" eb="132">
      <t>ガ</t>
    </rPh>
    <rPh sb="134" eb="135">
      <t>オコナ</t>
    </rPh>
    <rPh sb="137" eb="139">
      <t>ヘイセイ</t>
    </rPh>
    <rPh sb="141" eb="142">
      <t>ネン</t>
    </rPh>
    <rPh sb="146" eb="148">
      <t>シセツ</t>
    </rPh>
    <rPh sb="148" eb="150">
      <t>トウゴウ</t>
    </rPh>
    <rPh sb="151" eb="154">
      <t>チョウジュミョウ</t>
    </rPh>
    <rPh sb="154" eb="155">
      <t>カ</t>
    </rPh>
    <rPh sb="155" eb="156">
      <t>トウ</t>
    </rPh>
    <rPh sb="157" eb="158">
      <t>ム</t>
    </rPh>
    <rPh sb="160" eb="163">
      <t>タイキュウセイ</t>
    </rPh>
    <rPh sb="163" eb="164">
      <t>オヨ</t>
    </rPh>
    <rPh sb="165" eb="168">
      <t>タイシンセイ</t>
    </rPh>
    <rPh sb="171" eb="173">
      <t>シセツ</t>
    </rPh>
    <rPh sb="174" eb="176">
      <t>シンセツ</t>
    </rPh>
    <rPh sb="177" eb="179">
      <t>コウシン</t>
    </rPh>
    <rPh sb="180" eb="181">
      <t>ム</t>
    </rPh>
    <rPh sb="183" eb="185">
      <t>ジギョウ</t>
    </rPh>
    <rPh sb="186" eb="188">
      <t>スイシン</t>
    </rPh>
    <rPh sb="190" eb="196">
      <t>イケダチュウオウチク</t>
    </rPh>
    <rPh sb="196" eb="197">
      <t>オヨ</t>
    </rPh>
    <rPh sb="198" eb="204">
      <t>フチミチュウオウチク</t>
    </rPh>
    <rPh sb="205" eb="207">
      <t>トウゴウ</t>
    </rPh>
    <rPh sb="207" eb="209">
      <t>ジギョウ</t>
    </rPh>
    <rPh sb="209" eb="211">
      <t>カンリョウ</t>
    </rPh>
    <rPh sb="211" eb="212">
      <t>ゴ</t>
    </rPh>
    <rPh sb="213" eb="215">
      <t>レイワ</t>
    </rPh>
    <rPh sb="215" eb="217">
      <t>ガンネン</t>
    </rPh>
    <rPh sb="217" eb="218">
      <t>ド</t>
    </rPh>
    <rPh sb="220" eb="222">
      <t>ワカサ</t>
    </rPh>
    <rPh sb="223" eb="229">
      <t>アカマツチクトウゴウ</t>
    </rPh>
    <rPh sb="230" eb="232">
      <t>チャクシュ</t>
    </rPh>
    <rPh sb="237" eb="242">
      <t>イトシロミチク</t>
    </rPh>
    <rPh sb="243" eb="245">
      <t>シセツ</t>
    </rPh>
    <rPh sb="245" eb="247">
      <t>カイリョウ</t>
    </rPh>
    <rPh sb="248" eb="250">
      <t>ワカサ</t>
    </rPh>
    <rPh sb="250" eb="252">
      <t>チク</t>
    </rPh>
    <rPh sb="254" eb="257">
      <t>ヨネチク</t>
    </rPh>
    <rPh sb="258" eb="260">
      <t>カンロ</t>
    </rPh>
    <rPh sb="260" eb="262">
      <t>トウゴウ</t>
    </rPh>
    <rPh sb="262" eb="263">
      <t>トウ</t>
    </rPh>
    <rPh sb="266" eb="267">
      <t>タ</t>
    </rPh>
    <rPh sb="275" eb="277">
      <t>シセツ</t>
    </rPh>
    <rPh sb="280" eb="282">
      <t>コウシン</t>
    </rPh>
    <rPh sb="284" eb="286">
      <t>チク</t>
    </rPh>
    <rPh sb="287" eb="290">
      <t>カクシセツ</t>
    </rPh>
    <rPh sb="291" eb="293">
      <t>コウシンケイカク</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</si>
  <si>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近年の異常気象等による取水の減水に対応した施設の改良、管路の統合、水源改良等による取水量を確保を図り、また、未普及の給水地区を取り込み、新しく給水可能区域を拡大し安全安心で安定的な給水に務める。
・１７施設の使用料が多体系のため料金改定による使用料金の統一、１本化を行い、公営企業法適用による経営の見える化に伴う資産管理を行い、経営健全化等を図る。</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2">
      <t>キンネン</t>
    </rPh>
    <rPh sb="153" eb="157">
      <t>イジョウキショウ</t>
    </rPh>
    <rPh sb="157" eb="158">
      <t>トウ</t>
    </rPh>
    <rPh sb="165" eb="166">
      <t>スイ</t>
    </rPh>
    <rPh sb="177" eb="179">
      <t>カンロ</t>
    </rPh>
    <rPh sb="180" eb="182">
      <t>トウゴウ</t>
    </rPh>
    <rPh sb="195" eb="197">
      <t>カクホ</t>
    </rPh>
    <rPh sb="198" eb="199">
      <t>ハカ</t>
    </rPh>
    <rPh sb="205" eb="207">
      <t>フキュウ</t>
    </rPh>
    <rPh sb="210" eb="212">
      <t>チク</t>
    </rPh>
    <rPh sb="213" eb="214">
      <t>ト</t>
    </rPh>
    <rPh sb="215" eb="216">
      <t>コ</t>
    </rPh>
    <rPh sb="223" eb="225">
      <t>カノウ</t>
    </rPh>
    <rPh sb="228" eb="230">
      <t>カクダイ</t>
    </rPh>
    <rPh sb="231" eb="235">
      <t>アンゼンアンシン</t>
    </rPh>
    <rPh sb="236" eb="239">
      <t>アンテイテキ</t>
    </rPh>
    <rPh sb="240" eb="242">
      <t>キュウスイ</t>
    </rPh>
    <rPh sb="243" eb="244">
      <t>ツト</t>
    </rPh>
    <rPh sb="251" eb="253">
      <t>シセツ</t>
    </rPh>
    <rPh sb="254" eb="257">
      <t>シヨウリョウ</t>
    </rPh>
    <rPh sb="258" eb="261">
      <t>タタイケイ</t>
    </rPh>
    <rPh sb="264" eb="266">
      <t>リョウキン</t>
    </rPh>
    <rPh sb="276" eb="278">
      <t>トウイツ</t>
    </rPh>
    <rPh sb="283" eb="284">
      <t>オコナ</t>
    </rPh>
    <rPh sb="314" eb="316">
      <t>ケイエイ</t>
    </rPh>
    <rPh sb="316" eb="319">
      <t>ケンゼンカ</t>
    </rPh>
    <rPh sb="319" eb="320">
      <t>トウ</t>
    </rPh>
    <rPh sb="321" eb="322">
      <t>ハカ</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</si>
  <si>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に向て簡易水道事業の統合・改良事業を施行している。これに伴い、平成27年度からの経営改善に向けた検討を継続し行い、令和2年度より施設統合及び施設更新が完了した池田中央地区、渕見中央地区（新規給水区域（香田・長砂地区の拡大））において、有収率の向上及び、料金改定に伴う新料金により増収に向けた取組みを行っている。また、令和元年より実施している若桜・赤松地区統合の早期完成に伴う新料金(料金統一化)体系へ順次移行を図りたいと考えている。
・インボイス制度、公営企業法適用移行に係るシステム改良等による先行投資により、収益的支出や給水原価が増加傾向にある。
・料金統一による高額地区の隔年調整の時期にあたり、料金回収率が低下している。
・収支比率が乖離傾向にあるが、施設統合・改良による施設の効率化、維持管理費の軽減に向けた取り組みを図る。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ム</t>
    </rPh>
    <rPh sb="108" eb="114">
      <t>カンイスイドウジギョウ</t>
    </rPh>
    <rPh sb="115" eb="117">
      <t>トウゴウ</t>
    </rPh>
    <rPh sb="118" eb="122">
      <t>カイリョウジギョウ</t>
    </rPh>
    <rPh sb="123" eb="125">
      <t>セコウ</t>
    </rPh>
    <rPh sb="133" eb="134">
      <t>トモナ</t>
    </rPh>
    <rPh sb="136" eb="138">
      <t>ヘイセイ</t>
    </rPh>
    <rPh sb="140" eb="142">
      <t>ネンド</t>
    </rPh>
    <rPh sb="145" eb="147">
      <t>ケイエイ</t>
    </rPh>
    <rPh sb="147" eb="149">
      <t>カイゼン</t>
    </rPh>
    <rPh sb="150" eb="151">
      <t>ム</t>
    </rPh>
    <rPh sb="153" eb="155">
      <t>ケントウ</t>
    </rPh>
    <rPh sb="159" eb="160">
      <t>オコナ</t>
    </rPh>
    <rPh sb="162" eb="164">
      <t>レイワ</t>
    </rPh>
    <rPh sb="165" eb="167">
      <t>ネンド</t>
    </rPh>
    <rPh sb="169" eb="171">
      <t>シセツ</t>
    </rPh>
    <rPh sb="171" eb="173">
      <t>トウゴウ</t>
    </rPh>
    <rPh sb="173" eb="174">
      <t>オヨ</t>
    </rPh>
    <rPh sb="175" eb="177">
      <t>シセツ</t>
    </rPh>
    <rPh sb="177" eb="179">
      <t>コウシン</t>
    </rPh>
    <rPh sb="180" eb="182">
      <t>カンリョウ</t>
    </rPh>
    <rPh sb="184" eb="186">
      <t>イケダ</t>
    </rPh>
    <rPh sb="186" eb="188">
      <t>チュウオウ</t>
    </rPh>
    <rPh sb="188" eb="190">
      <t>チク</t>
    </rPh>
    <rPh sb="191" eb="193">
      <t>フチミ</t>
    </rPh>
    <rPh sb="193" eb="195">
      <t>チュウオウ</t>
    </rPh>
    <rPh sb="195" eb="197">
      <t>チク</t>
    </rPh>
    <rPh sb="205" eb="207">
      <t>コウダ</t>
    </rPh>
    <rPh sb="208" eb="210">
      <t>ナガスナ</t>
    </rPh>
    <rPh sb="210" eb="212">
      <t>チク</t>
    </rPh>
    <rPh sb="213" eb="215">
      <t>カクダイ</t>
    </rPh>
    <rPh sb="222" eb="225">
      <t>ユウシュウリツ</t>
    </rPh>
    <rPh sb="226" eb="228">
      <t>コウジョウ</t>
    </rPh>
    <rPh sb="228" eb="229">
      <t>オヨ</t>
    </rPh>
    <rPh sb="233" eb="235">
      <t>カイテイ</t>
    </rPh>
    <rPh sb="236" eb="237">
      <t>トモナ</t>
    </rPh>
    <rPh sb="238" eb="241">
      <t>シンリョウキン</t>
    </rPh>
    <rPh sb="244" eb="246">
      <t>ゾウシュウ</t>
    </rPh>
    <rPh sb="247" eb="248">
      <t>ム</t>
    </rPh>
    <rPh sb="250" eb="251">
      <t>ト</t>
    </rPh>
    <rPh sb="251" eb="252">
      <t>ク</t>
    </rPh>
    <rPh sb="254" eb="255">
      <t>オコナ</t>
    </rPh>
    <rPh sb="263" eb="265">
      <t>レイワ</t>
    </rPh>
    <rPh sb="265" eb="267">
      <t>ガンネン</t>
    </rPh>
    <rPh sb="269" eb="271">
      <t>ジッシ</t>
    </rPh>
    <rPh sb="275" eb="277">
      <t>ワカサ</t>
    </rPh>
    <rPh sb="278" eb="282">
      <t>アカマツチク</t>
    </rPh>
    <rPh sb="282" eb="284">
      <t>トウゴウ</t>
    </rPh>
    <rPh sb="285" eb="287">
      <t>ソウキ</t>
    </rPh>
    <rPh sb="287" eb="289">
      <t>カンセイ</t>
    </rPh>
    <rPh sb="290" eb="291">
      <t>トモナ</t>
    </rPh>
    <rPh sb="292" eb="295">
      <t>シンリョウキン</t>
    </rPh>
    <rPh sb="296" eb="298">
      <t>リョウキン</t>
    </rPh>
    <rPh sb="298" eb="300">
      <t>トウイツ</t>
    </rPh>
    <rPh sb="300" eb="301">
      <t>カ</t>
    </rPh>
    <rPh sb="302" eb="304">
      <t>タイケイ</t>
    </rPh>
    <rPh sb="305" eb="307">
      <t>ジュンジ</t>
    </rPh>
    <rPh sb="307" eb="309">
      <t>イコウ</t>
    </rPh>
    <rPh sb="310" eb="311">
      <t>ハカ</t>
    </rPh>
    <rPh sb="315" eb="316">
      <t>カンガ</t>
    </rPh>
    <rPh sb="328" eb="330">
      <t>セイド</t>
    </rPh>
    <rPh sb="382" eb="386">
      <t>リョウキントウイツ</t>
    </rPh>
    <rPh sb="421" eb="423">
      <t>シュウシ</t>
    </rPh>
    <rPh sb="423" eb="425">
      <t>ヒリツ</t>
    </rPh>
    <rPh sb="426" eb="428">
      <t>カイリ</t>
    </rPh>
    <rPh sb="428" eb="430">
      <t>ケイコウ</t>
    </rPh>
    <rPh sb="435" eb="437">
      <t>シセツ</t>
    </rPh>
    <rPh sb="437" eb="439">
      <t>トウゴウ</t>
    </rPh>
    <rPh sb="440" eb="442">
      <t>カイリョウ</t>
    </rPh>
    <rPh sb="445" eb="447">
      <t>シセツ</t>
    </rPh>
    <rPh sb="448" eb="450">
      <t>コウリツ</t>
    </rPh>
    <rPh sb="452" eb="454">
      <t>イジ</t>
    </rPh>
    <rPh sb="454" eb="457">
      <t>カンリヒ</t>
    </rPh>
    <rPh sb="458" eb="460">
      <t>ケイゲン</t>
    </rPh>
    <rPh sb="461" eb="462">
      <t>ム</t>
    </rPh>
    <rPh sb="464" eb="465">
      <t>ト</t>
    </rPh>
    <rPh sb="466" eb="467">
      <t>ク</t>
    </rPh>
    <rPh sb="469" eb="4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</si>
</sst>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2.5299999999999998</c:v>
                </c:pt>
                <c:pt idx="1">
                  <c:v>1.37</c:v>
                </c:pt>
                <c:pt idx="2">
                  <c:v>1.35</c:v>
                </c:pt>
                <c:pt idx="3">
                  <c:v>1.35</c:v>
                </c:pt>
                <c:pt idx="4">
                  <c:v>0.11</c:v>
                </c:pt>
              </c:numCache>
            </c:numRef>
          </c:val>
          <c:extLst>
            <c:ext xmlns:c16="http://schemas.microsoft.com/office/drawing/2014/chart" uri="{C3380CC4-5D6E-409C-BE32-E72D297353CC}">
              <c16:uniqueId val="{00000000-6208-40B1-B49C-32C8C6DB25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6208-40B1-B49C-32C8C6DB25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41.11</c:v>
                </c:pt>
                <c:pt idx="1">
                  <c:v>37.1</c:v>
                </c:pt>
                <c:pt idx="2">
                  <c:v>37.79</c:v>
                </c:pt>
                <c:pt idx="3">
                  <c:v>38.51</c:v>
                </c:pt>
                <c:pt idx="4">
                  <c:v>37.33</c:v>
                </c:pt>
              </c:numCache>
            </c:numRef>
          </c:val>
          <c:extLst>
            <c:ext xmlns:c16="http://schemas.microsoft.com/office/drawing/2014/chart" uri="{C3380CC4-5D6E-409C-BE32-E72D297353CC}">
              <c16:uniqueId val="{00000000-0A96-46F4-AAAD-621020DF1C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0A96-46F4-AAAD-621020DF1C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75.540000000000006</c:v>
                </c:pt>
                <c:pt idx="1">
                  <c:v>74.33</c:v>
                </c:pt>
                <c:pt idx="2">
                  <c:v>76.44</c:v>
                </c:pt>
                <c:pt idx="3">
                  <c:v>73.31</c:v>
                </c:pt>
                <c:pt idx="4">
                  <c:v>76.069999999999993</c:v>
                </c:pt>
              </c:numCache>
            </c:numRef>
          </c:val>
          <c:extLst>
            <c:ext xmlns:c16="http://schemas.microsoft.com/office/drawing/2014/chart" uri="{C3380CC4-5D6E-409C-BE32-E72D297353CC}">
              <c16:uniqueId val="{00000000-35C1-430F-BDE4-47E1DA8189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35C1-430F-BDE4-47E1DA8189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89.12</c:v>
                </c:pt>
                <c:pt idx="1">
                  <c:v>84.92</c:v>
                </c:pt>
                <c:pt idx="2">
                  <c:v>73.73</c:v>
                </c:pt>
                <c:pt idx="3">
                  <c:v>55.82</c:v>
                </c:pt>
                <c:pt idx="4">
                  <c:v>52.21</c:v>
                </c:pt>
              </c:numCache>
            </c:numRef>
          </c:val>
          <c:extLst>
            <c:ext xmlns:c16="http://schemas.microsoft.com/office/drawing/2014/chart" uri="{C3380CC4-5D6E-409C-BE32-E72D297353CC}">
              <c16:uniqueId val="{00000000-6296-4885-A1A9-0EF07D52FF5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6296-4885-A1A9-0EF07D52FF5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5-4005-A4F6-E2D6ECDDE3E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5-4005-A4F6-E2D6ECDDE3E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00-49FB-9B45-D2430137553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0-49FB-9B45-D2430137553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01-4729-BEEC-05D76B56D0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01-4729-BEEC-05D76B56D0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6-400A-87FA-D4F762053C4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6-400A-87FA-D4F762053C4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1389.54</c:v>
                </c:pt>
                <c:pt idx="1">
                  <c:v>1600.43</c:v>
                </c:pt>
                <c:pt idx="2">
                  <c:v>1772.77</c:v>
                </c:pt>
                <c:pt idx="3">
                  <c:v>1769.97</c:v>
                </c:pt>
                <c:pt idx="4">
                  <c:v>1976.88</c:v>
                </c:pt>
              </c:numCache>
            </c:numRef>
          </c:val>
          <c:extLst>
            <c:ext xmlns:c16="http://schemas.microsoft.com/office/drawing/2014/chart" uri="{C3380CC4-5D6E-409C-BE32-E72D297353CC}">
              <c16:uniqueId val="{00000000-4779-482C-A8A3-EDBB317EEE0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4779-482C-A8A3-EDBB317EEE0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60.77</c:v>
                </c:pt>
                <c:pt idx="1">
                  <c:v>52.59</c:v>
                </c:pt>
                <c:pt idx="2">
                  <c:v>54.24</c:v>
                </c:pt>
                <c:pt idx="3">
                  <c:v>44.15</c:v>
                </c:pt>
                <c:pt idx="4">
                  <c:v>41.51</c:v>
                </c:pt>
              </c:numCache>
            </c:numRef>
          </c:val>
          <c:extLst>
            <c:ext xmlns:c16="http://schemas.microsoft.com/office/drawing/2014/chart" uri="{C3380CC4-5D6E-409C-BE32-E72D297353CC}">
              <c16:uniqueId val="{00000000-5CCB-4811-8A54-FFD984AA38A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CCB-4811-8A54-FFD984AA38A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173.53</c:v>
                </c:pt>
                <c:pt idx="1">
                  <c:v>209.91</c:v>
                </c:pt>
                <c:pt idx="2">
                  <c:v>202.46</c:v>
                </c:pt>
                <c:pt idx="3">
                  <c:v>250.44</c:v>
                </c:pt>
                <c:pt idx="4">
                  <c:v>265.11</c:v>
                </c:pt>
              </c:numCache>
            </c:numRef>
          </c:val>
          <c:extLst>
            <c:ext xmlns:c16="http://schemas.microsoft.com/office/drawing/2014/chart" uri="{C3380CC4-5D6E-409C-BE32-E72D297353CC}">
              <c16:uniqueId val="{00000000-A8AE-4490-8446-C88F38CE9FB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A8AE-4490-8446-C88F38CE9FB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若桜町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2841</v>
      </c>
      <c r="AM8" s="37"/>
      <c r="AN8" s="37"/>
      <c r="AO8" s="37"/>
      <c r="AP8" s="37"/>
      <c r="AQ8" s="37"/>
      <c r="AR8" s="37"/>
      <c r="AS8" s="37"/>
      <c r="AT8" s="38">
        <f>データ!$S$6</f>
        <v>199.18</v>
      </c>
      <c r="AU8" s="38"/>
      <c r="AV8" s="38"/>
      <c r="AW8" s="38"/>
      <c r="AX8" s="38"/>
      <c r="AY8" s="38"/>
      <c r="AZ8" s="38"/>
      <c r="BA8" s="38"/>
      <c r="BB8" s="38">
        <f>データ!$T$6</f>
        <v>14.26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97.3</v>
      </c>
      <c r="Q10" s="38"/>
      <c r="R10" s="38"/>
      <c r="S10" s="38"/>
      <c r="T10" s="38"/>
      <c r="U10" s="38"/>
      <c r="V10" s="38"/>
      <c r="W10" s="37">
        <f>データ!$Q$6</f>
        <v>1960</v>
      </c>
      <c r="X10" s="37"/>
      <c r="Y10" s="37"/>
      <c r="Z10" s="37"/>
      <c r="AA10" s="37"/>
      <c r="AB10" s="37"/>
      <c r="AC10" s="37"/>
      <c r="AD10" s="2"/>
      <c r="AE10" s="2"/>
      <c r="AF10" s="2"/>
      <c r="AG10" s="2"/>
      <c r="AH10" s="2"/>
      <c r="AI10" s="2"/>
      <c r="AJ10" s="2"/>
      <c r="AK10" s="2"/>
      <c r="AL10" s="37">
        <f>データ!$U$6</f>
        <v>2740</v>
      </c>
      <c r="AM10" s="37"/>
      <c r="AN10" s="37"/>
      <c r="AO10" s="37"/>
      <c r="AP10" s="37"/>
      <c r="AQ10" s="37"/>
      <c r="AR10" s="37"/>
      <c r="AS10" s="37"/>
      <c r="AT10" s="38">
        <f>データ!$V$6</f>
        <v>40.15</v>
      </c>
      <c r="AU10" s="38"/>
      <c r="AV10" s="38"/>
      <c r="AW10" s="38"/>
      <c r="AX10" s="38"/>
      <c r="AY10" s="38"/>
      <c r="AZ10" s="38"/>
      <c r="BA10" s="38"/>
      <c r="BB10" s="38">
        <f>データ!$W$6</f>
        <v>68.239999999999995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GtZvUGHgS6f9IZYdh3A9FUV1juio07OMc18xcfx8RUXItzZimG95YsbQk4c9OjGqrxu57/hi4CEru3MUkHvKgQ==" saltValue="1fpTYCctfxa4DZ8EhPJI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313254</v>
      </c>
      <c r="D6" s="20">
        <f t="shared" si="3"/>
        <v>47</v>
      </c>
      <c r="E6" s="20">
        <f t="shared" si="3"/>
        <v>1</v>
      </c>
      <c r="F6" s="20">
        <f t="shared" si="3"/>
        <v>0</v>
      </c>
      <c r="G6" s="20">
        <f t="shared" si="3"/>
        <v>0</v>
      </c>
      <c r="H6" s="20" t="str">
        <f t="shared" si="3"/>
        <v>鳥取県　若桜町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97.3</v>
      </c>
      <c r="Q6" s="21">
        <f t="shared" si="3"/>
        <v>1960</v>
      </c>
      <c r="R6" s="21">
        <f t="shared" si="3"/>
        <v>2841</v>
      </c>
      <c r="S6" s="21">
        <f t="shared" si="3"/>
        <v>199.18</v>
      </c>
      <c r="T6" s="21">
        <f t="shared" si="3"/>
        <v>14.26</v>
      </c>
      <c r="U6" s="21">
        <f t="shared" si="3"/>
        <v>2740</v>
      </c>
      <c r="V6" s="21">
        <f t="shared" si="3"/>
        <v>40.15</v>
      </c>
      <c r="W6" s="21">
        <f t="shared" si="3"/>
        <v>68.239999999999995</v>
      </c>
      <c r="X6" s="22">
        <f>IF(X7="",NA(),X7)</f>
        <v>89.12</v>
      </c>
      <c r="Y6" s="22">
        <f t="shared" ref="Y6:AG6" si="4">IF(Y7="",NA(),Y7)</f>
        <v>84.92</v>
      </c>
      <c r="Z6" s="22">
        <f t="shared" si="4"/>
        <v>73.73</v>
      </c>
      <c r="AA6" s="22">
        <f t="shared" si="4"/>
        <v>55.82</v>
      </c>
      <c r="AB6" s="22">
        <f t="shared" si="4"/>
        <v>52.21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1389.54</v>
      </c>
      <c r="BF6" s="22">
        <f t="shared" ref="BF6:BN6" si="7">IF(BF7="",NA(),BF7)</f>
        <v>1600.43</v>
      </c>
      <c r="BG6" s="22">
        <f t="shared" si="7"/>
        <v>1772.77</v>
      </c>
      <c r="BH6" s="22">
        <f t="shared" si="7"/>
        <v>1769.97</v>
      </c>
      <c r="BI6" s="22">
        <f t="shared" si="7"/>
        <v>1976.88</v>
      </c>
      <c r="BJ6" s="22">
        <f t="shared" si="7"/>
        <v>1007.7</v>
      </c>
      <c r="BK6" s="22">
        <f t="shared" si="7"/>
        <v>1018.52</v>
      </c>
      <c r="BL6" s="22">
        <f t="shared" si="7"/>
        <v>949.61</v>
      </c>
      <c r="BM6" s="22">
        <f t="shared" si="7"/>
        <v>918.84</v>
      </c>
      <c r="BN6" s="22">
        <f t="shared" si="7"/>
        <v>955.49</v>
      </c>
      <c r="BO6" s="21" t="str">
        <f>IF(BO7="","",IF(BO7="-","【-】","【"&amp;SUBSTITUTE(TEXT(BO7,"#,##0.00"),"-","△")&amp;"】"))</f>
        <v>【982.48】</v>
      </c>
      <c r="BP6" s="22">
        <f>IF(BP7="",NA(),BP7)</f>
        <v>60.77</v>
      </c>
      <c r="BQ6" s="22">
        <f t="shared" ref="BQ6:BY6" si="8">IF(BQ7="",NA(),BQ7)</f>
        <v>52.59</v>
      </c>
      <c r="BR6" s="22">
        <f t="shared" si="8"/>
        <v>54.24</v>
      </c>
      <c r="BS6" s="22">
        <f t="shared" si="8"/>
        <v>44.15</v>
      </c>
      <c r="BT6" s="22">
        <f t="shared" si="8"/>
        <v>41.51</v>
      </c>
      <c r="BU6" s="22">
        <f t="shared" si="8"/>
        <v>59.22</v>
      </c>
      <c r="BV6" s="22">
        <f t="shared" si="8"/>
        <v>58.79</v>
      </c>
      <c r="BW6" s="22">
        <f t="shared" si="8"/>
        <v>58.41</v>
      </c>
      <c r="BX6" s="22">
        <f t="shared" si="8"/>
        <v>58.27</v>
      </c>
      <c r="BY6" s="22">
        <f t="shared" si="8"/>
        <v>55.15</v>
      </c>
      <c r="BZ6" s="21" t="str">
        <f>IF(BZ7="","",IF(BZ7="-","【-】","【"&amp;SUBSTITUTE(TEXT(BZ7,"#,##0.00"),"-","△")&amp;"】"))</f>
        <v>【50.61】</v>
      </c>
      <c r="CA6" s="22">
        <f>IF(CA7="",NA(),CA7)</f>
        <v>173.53</v>
      </c>
      <c r="CB6" s="22">
        <f t="shared" ref="CB6:CJ6" si="9">IF(CB7="",NA(),CB7)</f>
        <v>209.91</v>
      </c>
      <c r="CC6" s="22">
        <f t="shared" si="9"/>
        <v>202.46</v>
      </c>
      <c r="CD6" s="22">
        <f t="shared" si="9"/>
        <v>250.44</v>
      </c>
      <c r="CE6" s="22">
        <f t="shared" si="9"/>
        <v>265.11</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41.11</v>
      </c>
      <c r="CM6" s="22">
        <f t="shared" ref="CM6:CU6" si="10">IF(CM7="",NA(),CM7)</f>
        <v>37.1</v>
      </c>
      <c r="CN6" s="22">
        <f t="shared" si="10"/>
        <v>37.79</v>
      </c>
      <c r="CO6" s="22">
        <f t="shared" si="10"/>
        <v>38.51</v>
      </c>
      <c r="CP6" s="22">
        <f t="shared" si="10"/>
        <v>37.33</v>
      </c>
      <c r="CQ6" s="22">
        <f t="shared" si="10"/>
        <v>56.76</v>
      </c>
      <c r="CR6" s="22">
        <f t="shared" si="10"/>
        <v>56.04</v>
      </c>
      <c r="CS6" s="22">
        <f t="shared" si="10"/>
        <v>58.52</v>
      </c>
      <c r="CT6" s="22">
        <f t="shared" si="10"/>
        <v>58.88</v>
      </c>
      <c r="CU6" s="22">
        <f t="shared" si="10"/>
        <v>58.16</v>
      </c>
      <c r="CV6" s="21" t="str">
        <f>IF(CV7="","",IF(CV7="-","【-】","【"&amp;SUBSTITUTE(TEXT(CV7,"#,##0.00"),"-","△")&amp;"】"))</f>
        <v>【56.15】</v>
      </c>
      <c r="CW6" s="22">
        <f>IF(CW7="",NA(),CW7)</f>
        <v>75.540000000000006</v>
      </c>
      <c r="CX6" s="22">
        <f t="shared" ref="CX6:DF6" si="11">IF(CX7="",NA(),CX7)</f>
        <v>74.33</v>
      </c>
      <c r="CY6" s="22">
        <f t="shared" si="11"/>
        <v>76.44</v>
      </c>
      <c r="CZ6" s="22">
        <f t="shared" si="11"/>
        <v>73.31</v>
      </c>
      <c r="DA6" s="22">
        <f t="shared" si="11"/>
        <v>76.069999999999993</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2.5299999999999998</v>
      </c>
      <c r="EE6" s="22">
        <f t="shared" ref="EE6:EM6" si="14">IF(EE7="",NA(),EE7)</f>
        <v>1.37</v>
      </c>
      <c r="EF6" s="22">
        <f t="shared" si="14"/>
        <v>1.35</v>
      </c>
      <c r="EG6" s="22">
        <f t="shared" si="14"/>
        <v>1.35</v>
      </c>
      <c r="EH6" s="22">
        <f t="shared" si="14"/>
        <v>0.11</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2">
      <c r="A7" s="15"/>
      <c r="B7" s="24">
        <v>2022</v>
      </c>
      <c r="C7" s="24">
        <v>313254</v>
      </c>
      <c r="D7" s="24">
        <v>47</v>
      </c>
      <c r="E7" s="24">
        <v>1</v>
      </c>
      <c r="F7" s="24">
        <v>0</v>
      </c>
      <c r="G7" s="24">
        <v>0</v>
      </c>
      <c r="H7" s="24" t="s">
        <v>95</v>
      </c>
      <c r="I7" s="24" t="s">
        <v>96</v>
      </c>
      <c r="J7" s="24" t="s">
        <v>97</v>
      </c>
      <c r="K7" s="24" t="s">
        <v>98</v>
      </c>
      <c r="L7" s="24" t="s">
        <v>99</v>
      </c>
      <c r="M7" s="24" t="s">
        <v>100</v>
      </c>
      <c r="N7" s="25" t="s">
        <v>101</v>
      </c>
      <c r="O7" s="25" t="s">
        <v>102</v>
      </c>
      <c r="P7" s="25">
        <v>97.3</v>
      </c>
      <c r="Q7" s="25">
        <v>1960</v>
      </c>
      <c r="R7" s="25">
        <v>2841</v>
      </c>
      <c r="S7" s="25">
        <v>199.18</v>
      </c>
      <c r="T7" s="25">
        <v>14.26</v>
      </c>
      <c r="U7" s="25">
        <v>2740</v>
      </c>
      <c r="V7" s="25">
        <v>40.15</v>
      </c>
      <c r="W7" s="25">
        <v>68.239999999999995</v>
      </c>
      <c r="X7" s="25">
        <v>89.12</v>
      </c>
      <c r="Y7" s="25">
        <v>84.92</v>
      </c>
      <c r="Z7" s="25">
        <v>73.73</v>
      </c>
      <c r="AA7" s="25">
        <v>55.82</v>
      </c>
      <c r="AB7" s="25">
        <v>52.21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1389.54</v>
      </c>
      <c r="BF7" s="25">
        <v>1600.43</v>
      </c>
      <c r="BG7" s="25">
        <v>1772.77</v>
      </c>
      <c r="BH7" s="25">
        <v>1769.97</v>
      </c>
      <c r="BI7" s="25">
        <v>1976.88</v>
      </c>
      <c r="BJ7" s="25">
        <v>1007.7</v>
      </c>
      <c r="BK7" s="25">
        <v>1018.52</v>
      </c>
      <c r="BL7" s="25">
        <v>949.61</v>
      </c>
      <c r="BM7" s="25">
        <v>918.84</v>
      </c>
      <c r="BN7" s="25">
        <v>955.49</v>
      </c>
      <c r="BO7" s="25">
        <v>982.48</v>
      </c>
      <c r="BP7" s="25">
        <v>60.77</v>
      </c>
      <c r="BQ7" s="25">
        <v>52.59</v>
      </c>
      <c r="BR7" s="25">
        <v>54.24</v>
      </c>
      <c r="BS7" s="25">
        <v>44.15</v>
      </c>
      <c r="BT7" s="25">
        <v>41.51</v>
      </c>
      <c r="BU7" s="25">
        <v>59.22</v>
      </c>
      <c r="BV7" s="25">
        <v>58.79</v>
      </c>
      <c r="BW7" s="25">
        <v>58.41</v>
      </c>
      <c r="BX7" s="25">
        <v>58.27</v>
      </c>
      <c r="BY7" s="25">
        <v>55.15</v>
      </c>
      <c r="BZ7" s="25">
        <v>50.61</v>
      </c>
      <c r="CA7" s="25">
        <v>173.53</v>
      </c>
      <c r="CB7" s="25">
        <v>209.91</v>
      </c>
      <c r="CC7" s="25">
        <v>202.46</v>
      </c>
      <c r="CD7" s="25">
        <v>250.44</v>
      </c>
      <c r="CE7" s="25">
        <v>265.11</v>
      </c>
      <c r="CF7" s="25">
        <v>292.89999999999998</v>
      </c>
      <c r="CG7" s="25">
        <v>298.25</v>
      </c>
      <c r="CH7" s="25">
        <v>303.27999999999997</v>
      </c>
      <c r="CI7" s="25">
        <v>303.81</v>
      </c>
      <c r="CJ7" s="25">
        <v>310.26</v>
      </c>
      <c r="CK7" s="25">
        <v>320.83</v>
      </c>
      <c r="CL7" s="25">
        <v>41.11</v>
      </c>
      <c r="CM7" s="25">
        <v>37.1</v>
      </c>
      <c r="CN7" s="25">
        <v>37.79</v>
      </c>
      <c r="CO7" s="25">
        <v>38.51</v>
      </c>
      <c r="CP7" s="25">
        <v>37.33</v>
      </c>
      <c r="CQ7" s="25">
        <v>56.76</v>
      </c>
      <c r="CR7" s="25">
        <v>56.04</v>
      </c>
      <c r="CS7" s="25">
        <v>58.52</v>
      </c>
      <c r="CT7" s="25">
        <v>58.88</v>
      </c>
      <c r="CU7" s="25">
        <v>58.16</v>
      </c>
      <c r="CV7" s="25">
        <v>56.15</v>
      </c>
      <c r="CW7" s="25">
        <v>75.540000000000006</v>
      </c>
      <c r="CX7" s="25">
        <v>74.33</v>
      </c>
      <c r="CY7" s="25">
        <v>76.44</v>
      </c>
      <c r="CZ7" s="25">
        <v>73.31</v>
      </c>
      <c r="DA7" s="25">
        <v>76.069999999999993</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2.5299999999999998</v>
      </c>
      <c r="EE7" s="25">
        <v>1.37</v>
      </c>
      <c r="EF7" s="25">
        <v>1.35</v>
      </c>
      <c r="EG7" s="25">
        <v>1.35</v>
      </c>
      <c r="EH7" s="25">
        <v>0.11</v>
      </c>
      <c r="EI7" s="25">
        <v>0.53</v>
      </c>
      <c r="EJ7" s="25">
        <v>0.71</v>
      </c>
      <c r="EK7" s="25">
        <v>0.72</v>
      </c>
      <c r="EL7" s="25">
        <v>0.71</v>
      </c>
      <c r="EM7" s="25">
        <v>0.55000000000000004</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2024-01-19T02:12:44Z</cp:lastPrinted>
  <dcterms:created xsi:type="dcterms:W3CDTF">2023-12-05T01:06:46Z</dcterms:created>
  <dcterms:modified xsi:type="dcterms:W3CDTF">2024-02-07T06:17:32Z</dcterms:modified>
  <cp:category/>
</cp:coreProperties>
</file>