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6_若桜町\"/>
    </mc:Choice>
  </mc:AlternateContent>
  <workbookProtection workbookAlgorithmName="SHA-512" workbookHashValue="93CyR1qz+5tia2lWYFsgzesQFNw/xCxfNmuMDLeYVHJLH4AL+aHYW1BJpbFlry7mWAsCi+QlHKf6hYz3MO6HJg==" workbookSaltValue="IvQ+R0mrR86J4TerwSk3Bg=="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T8" i="4"/>
  <c r="AD8" i="4"/>
  <c r="W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<sst xmlns="http://schemas.openxmlformats.org/spreadsheetml/2006/main" count="236" uniqueCount="119">
  <si>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</si>
  <si>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</si>
  <si>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</si>
  <si>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</si>
  <si>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</si>
  <si>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</si>
  <si>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</si>
  <si>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</si>
  <si>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</si>
  <si>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</si>
  <si>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</si>
  <si>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</si>
  <si>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</si>
  <si>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</si>
  <si>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</si>
  <si>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</si>
  <si>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</si>
  <si>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</si>
  <si>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</si>
  <si>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</si>
  <si>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</si>
  <si>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</si>
  <si>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</si>
  <si>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</si>
  <si>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</si>
  <si>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</si>
  <si>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</si>
  <si>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</si>
  <si>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</si>
  <si>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</si>
  <si>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</si>
  <si>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</si>
  <si>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</si>
  <si>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</si>
  <si>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</si>
  <si>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</si>
  <si>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</si>
  <si>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</si>
  <si>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</si>
  <si>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</si>
  <si>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</si>
  <si>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</si>
  <si>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</si>
  <si>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</si>
  <si>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</si>
  <si>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</si>
  <si>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</si>
  <si>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</si>
  <si>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</si>
  <si>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</si>
  <si>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</si>
  <si>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</si>
  <si>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</si>
  <si>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</si>
  <si>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</si>
  <si>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</si>
  <si>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</si>
  <si>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</si>
  <si>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</si>
  <si>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</si>
  <si>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</si>
  <si>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</si>
  <si>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</si>
  <si>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</si>
  <si>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</si>
  <si>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</si>
  <si>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</si>
  <si>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</si>
  <si>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</si>
  <si>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</si>
  <si>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</si>
  <si>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</si>
  <si>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</si>
  <si>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</si>
  <si>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</si>
  <si>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</si>
  <si>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</si>
  <si>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</si>
  <si>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</si>
  <si>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</si>
  <si>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</si>
  <si>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</si>
  <si>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</si>
  <si>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</si>
  <si>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</si>
  <si>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</si>
  <si>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</si>
  <si>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</si>
  <si>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</si>
  <si>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</si>
  <si>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</si>
  <si>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</si>
  <si>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</si>
  <si>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</si>
  <si>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</si>
  <si>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</si>
  <si>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</si>
  <si>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</si>
  <si>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</si>
  <si>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</si>
  <si>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</si>
  <si>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</si>
  <si>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</si>
  <si>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</si>
  <si>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</si>
  <si>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</si>
  <si>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</si>
  <si>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</si>
  <si>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</si>
  <si>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</si>
  <si>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</si>
  <si>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</si>
  <si>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</si>
  <si>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</si>
  <si>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</si>
  <si>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</si>
  <si>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③管渠改善率（％）は0％となっており、今後老朽化が進行する場合は更新の検討を行う必要がある。</t>
    <phoneticPr fontId="4"/>
  </si>
  <si>
    <t>　①収益的収支比率（％）は94.50％となっており、単年度の収支が赤字である。
　しかしながら、平成28年度決算に経費の入力区分の見直しを行ったことにより平成27年度以前と比較した場合には経営改善傾向が見られるようになっている。
　④企業債残高対事業規模比率（％）は1,335.37％となっており、前年度と比較すると減少傾向となっている。
　⑤経費回収率（％）は76.09％となっており、前年度と比較すると減少傾向となっている。
　⑥汚水処理原価（円）は273.26円と類似団体と比較すると低い数値を示しているが、今後も注視していく必要がある。
　⑦施設利用率（％）は26.77％と類似団体と比較すると低い数値を示しており、適切な施設規模を維持する必要がある。
　⑧水洗化率（％）は96.81％となっており、水洗化率向上の取組が必要である。
　人口減少による使用料収入の減額等が予想されることから、地方公営企業法適用により経営分析を行い、適正な使用料収入確保及び汚水処理費の削減等による一層の経営改善が必要と考えられる。また今後、公共下水道との統合を一部処理区で計画しており、経営の健全化を進めている。</t>
    <rPh sb="373" eb="377">
      <t>ジンコウゲンショウ</t>
    </rPh>
    <rPh sb="380" eb="383">
      <t>シヨウリョウ</t>
    </rPh>
    <rPh sb="383" eb="385">
      <t>シュウニュウ</t>
    </rPh>
    <rPh sb="386" eb="388">
      <t>ゲンガク</t>
    </rPh>
    <rPh sb="388" eb="389">
      <t>トウ</t>
    </rPh>
    <rPh sb="390" eb="392">
      <t>ヨソウ</t>
    </rPh>
    <rPh sb="400" eb="402">
      <t>チホウ</t>
    </rPh>
    <rPh sb="402" eb="407">
      <t>コウエイキギョウホウ</t>
    </rPh>
    <rPh sb="407" eb="409">
      <t>テキヨウ</t>
    </rPh>
    <rPh sb="412" eb="416">
      <t>ケイエイブンセキ</t>
    </rPh>
    <rPh sb="417" eb="418">
      <t>オコナ</t>
    </rPh>
    <rPh sb="420" eb="422">
      <t>テキセイ</t>
    </rPh>
    <rPh sb="423" eb="430">
      <t>シヨウリョウシュウニュウカクホ</t>
    </rPh>
    <rPh sb="430" eb="431">
      <t>オヨ</t>
    </rPh>
    <rPh sb="432" eb="437">
      <t>オスイショリヒ</t>
    </rPh>
    <rPh sb="438" eb="441">
      <t>サクゲントウ</t>
    </rPh>
    <rPh sb="444" eb="446">
      <t>イッソウ</t>
    </rPh>
    <rPh sb="447" eb="449">
      <t>ケイエイ</t>
    </rPh>
    <rPh sb="449" eb="451">
      <t>カイゼン</t>
    </rPh>
    <rPh sb="452" eb="454">
      <t>ヒツヨウ</t>
    </rPh>
    <rPh sb="455" eb="456">
      <t>カンガ</t>
    </rPh>
    <rPh sb="470" eb="471">
      <t>ドウ</t>
    </rPh>
    <rPh sb="476" eb="478">
      <t>イチブ</t>
    </rPh>
    <rPh sb="478" eb="481">
      <t>ショリク</t>
    </rPh>
    <phoneticPr fontId="4"/>
  </si>
  <si>
    <t>　今後、老朽化の進行に伴い、設備更新等による維持管理費の増加が予測される。令和６年度からの地方公営企業法適用により経営分析を行い、適正な経営のあり方について検討し、より一層の経営改善が必要である。</t>
    <rPh sb="37" eb="39">
      <t>レイワ</t>
    </rPh>
    <rPh sb="40" eb="42">
      <t>ネンド</t>
    </rPh>
    <rPh sb="45" eb="51">
      <t>チホウコウエイキギョウ</t>
    </rPh>
    <rPh sb="51" eb="52">
      <t>ホウ</t>
    </rPh>
    <rPh sb="52" eb="54">
      <t>テキヨウ</t>
    </rPh>
    <rPh sb="57" eb="61">
      <t>ケイエイブンセキ</t>
    </rPh>
    <rPh sb="62" eb="63">
      <t>オコナ</t>
    </rPh>
    <rPh sb="84" eb="86">
      <t>イッソウ</t>
    </rPh>
    <rPh sb="87" eb="91">
      <t>ケイエイカイゼン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</si>
</sst>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A9-44F7-9A39-9DE9D42B83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DA9-44F7-9A39-9DE9D42B83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32.83</c:v>
                </c:pt>
                <c:pt idx="1">
                  <c:v>31.06</c:v>
                </c:pt>
                <c:pt idx="2">
                  <c:v>30.81</c:v>
                </c:pt>
                <c:pt idx="3">
                  <c:v>29.04</c:v>
                </c:pt>
                <c:pt idx="4">
                  <c:v>26.77</c:v>
                </c:pt>
              </c:numCache>
            </c:numRef>
          </c:val>
          <c:extLst>
            <c:ext xmlns:c16="http://schemas.microsoft.com/office/drawing/2014/chart" uri="{C3380CC4-5D6E-409C-BE32-E72D297353CC}">
              <c16:uniqueId val="{00000000-C04C-4D65-BCCC-7A4C5373FB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04C-4D65-BCCC-7A4C5373FB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94.82</c:v>
                </c:pt>
                <c:pt idx="1">
                  <c:v>94.02</c:v>
                </c:pt>
                <c:pt idx="2">
                  <c:v>93.43</c:v>
                </c:pt>
                <c:pt idx="3">
                  <c:v>96.61</c:v>
                </c:pt>
                <c:pt idx="4">
                  <c:v>98.81</c:v>
                </c:pt>
              </c:numCache>
            </c:numRef>
          </c:val>
          <c:extLst>
            <c:ext xmlns:c16="http://schemas.microsoft.com/office/drawing/2014/chart" uri="{C3380CC4-5D6E-409C-BE32-E72D297353CC}">
              <c16:uniqueId val="{00000000-B863-400C-AFD9-F803D0C6AC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863-400C-AFD9-F803D0C6AC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c:v>
                </c:pt>
                <c:pt idx="1">
                  <c:v>95.48</c:v>
                </c:pt>
                <c:pt idx="2">
                  <c:v>95.52</c:v>
                </c:pt>
                <c:pt idx="3">
                  <c:v>96.29</c:v>
                </c:pt>
                <c:pt idx="4">
                  <c:v>94.5</c:v>
                </c:pt>
              </c:numCache>
            </c:numRef>
          </c:val>
          <c:extLst>
            <c:ext xmlns:c16="http://schemas.microsoft.com/office/drawing/2014/chart" uri="{C3380CC4-5D6E-409C-BE32-E72D297353CC}">
              <c16:uniqueId val="{00000000-CFE5-4077-85B6-D36DB61ABA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5-4077-85B6-D36DB61ABA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DD-474E-805F-65ACFBF2F1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DD-474E-805F-65ACFBF2F1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5-45B0-8E81-9A5EB4444E5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5-45B0-8E81-9A5EB4444E5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3E-4BE5-9DAE-E8E5B5BD12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3E-4BE5-9DAE-E8E5B5BD12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E-48AD-9FC0-AE9E5EC239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E-48AD-9FC0-AE9E5EC239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1792.59</c:v>
                </c:pt>
                <c:pt idx="1">
                  <c:v>1741.56</c:v>
                </c:pt>
                <c:pt idx="2">
                  <c:v>1612.35</c:v>
                </c:pt>
                <c:pt idx="3">
                  <c:v>1482.04</c:v>
                </c:pt>
                <c:pt idx="4">
                  <c:v>1335.37</c:v>
                </c:pt>
              </c:numCache>
            </c:numRef>
          </c:val>
          <c:extLst>
            <c:ext xmlns:c16="http://schemas.microsoft.com/office/drawing/2014/chart" uri="{C3380CC4-5D6E-409C-BE32-E72D297353CC}">
              <c16:uniqueId val="{00000000-E1C0-41A8-A9CD-A11B5B4604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1C0-41A8-A9CD-A11B5B4604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100.28</c:v>
                </c:pt>
                <c:pt idx="1">
                  <c:v>99.68</c:v>
                </c:pt>
                <c:pt idx="2">
                  <c:v>95.64</c:v>
                </c:pt>
                <c:pt idx="3">
                  <c:v>85.71</c:v>
                </c:pt>
                <c:pt idx="4">
                  <c:v>76.09</c:v>
                </c:pt>
              </c:numCache>
            </c:numRef>
          </c:val>
          <c:extLst>
            <c:ext xmlns:c16="http://schemas.microsoft.com/office/drawing/2014/chart" uri="{C3380CC4-5D6E-409C-BE32-E72D297353CC}">
              <c16:uniqueId val="{00000000-0405-49A1-9BA4-BD9357367F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405-49A1-9BA4-BD9357367F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187.37</c:v>
                </c:pt>
                <c:pt idx="1">
                  <c:v>194.08</c:v>
                </c:pt>
                <c:pt idx="2">
                  <c:v>200.62</c:v>
                </c:pt>
                <c:pt idx="3">
                  <c:v>229.56</c:v>
                </c:pt>
                <c:pt idx="4">
                  <c:v>273.26</c:v>
                </c:pt>
              </c:numCache>
            </c:numRef>
          </c:val>
          <c:extLst>
            <c:ext xmlns:c16="http://schemas.microsoft.com/office/drawing/2014/chart" uri="{C3380CC4-5D6E-409C-BE32-E72D297353CC}">
              <c16:uniqueId val="{00000000-9428-4F84-901A-5E425AE6B8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428-4F84-901A-5E425AE6B8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若桜町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2841</v>
      </c>
      <c r="AM8" s="42"/>
      <c r="AN8" s="42"/>
      <c r="AO8" s="42"/>
      <c r="AP8" s="42"/>
      <c r="AQ8" s="42"/>
      <c r="AR8" s="42"/>
      <c r="AS8" s="42"/>
      <c r="AT8" s="35">
        <f>データ!T6</f>
        <v>199.18</v>
      </c>
      <c r="AU8" s="35"/>
      <c r="AV8" s="35"/>
      <c r="AW8" s="35"/>
      <c r="AX8" s="35"/>
      <c r="AY8" s="35"/>
      <c r="AZ8" s="35"/>
      <c r="BA8" s="35"/>
      <c r="BB8" s="35">
        <f>データ!U6</f>
        <v>14.26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14.95</v>
      </c>
      <c r="Q10" s="35"/>
      <c r="R10" s="35"/>
      <c r="S10" s="35"/>
      <c r="T10" s="35"/>
      <c r="U10" s="35"/>
      <c r="V10" s="35"/>
      <c r="W10" s="35">
        <f>データ!Q6</f>
        <v>100</v>
      </c>
      <c r="X10" s="35"/>
      <c r="Y10" s="35"/>
      <c r="Z10" s="35"/>
      <c r="AA10" s="35"/>
      <c r="AB10" s="35"/>
      <c r="AC10" s="35"/>
      <c r="AD10" s="42">
        <f>データ!R6</f>
        <v>3780</v>
      </c>
      <c r="AE10" s="42"/>
      <c r="AF10" s="42"/>
      <c r="AG10" s="42"/>
      <c r="AH10" s="42"/>
      <c r="AI10" s="42"/>
      <c r="AJ10" s="42"/>
      <c r="AK10" s="2"/>
      <c r="AL10" s="42">
        <f>データ!V6</f>
        <v>421</v>
      </c>
      <c r="AM10" s="42"/>
      <c r="AN10" s="42"/>
      <c r="AO10" s="42"/>
      <c r="AP10" s="42"/>
      <c r="AQ10" s="42"/>
      <c r="AR10" s="42"/>
      <c r="AS10" s="42"/>
      <c r="AT10" s="35">
        <f>データ!W6</f>
        <v>0.84</v>
      </c>
      <c r="AU10" s="35"/>
      <c r="AV10" s="35"/>
      <c r="AW10" s="35"/>
      <c r="AX10" s="35"/>
      <c r="AY10" s="35"/>
      <c r="AZ10" s="35"/>
      <c r="BA10" s="35"/>
      <c r="BB10" s="35">
        <f>データ!X6</f>
        <v>501.19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nY5VyXQIFQysk02QMKsBwIWrNZ6L9UIJAcPh7h0/lEdE2aUW6PDwrRL06ylVkeT9KRONH69Dx0KzNvNh/iNSxw==" saltValue="Agwjnrkky54QCuH1dYQE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313254</v>
      </c>
      <c r="D6" s="19">
        <f t="shared" si="3"/>
        <v>47</v>
      </c>
      <c r="E6" s="19">
        <f t="shared" si="3"/>
        <v>17</v>
      </c>
      <c r="F6" s="19">
        <f t="shared" si="3"/>
        <v>5</v>
      </c>
      <c r="G6" s="19">
        <f t="shared" si="3"/>
        <v>0</v>
      </c>
      <c r="H6" s="19" t="str">
        <f t="shared" si="3"/>
        <v>鳥取県　若桜町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14.95</v>
      </c>
      <c r="Q6" s="20">
        <f t="shared" si="3"/>
        <v>100</v>
      </c>
      <c r="R6" s="20">
        <f t="shared" si="3"/>
        <v>3780</v>
      </c>
      <c r="S6" s="20">
        <f t="shared" si="3"/>
        <v>2841</v>
      </c>
      <c r="T6" s="20">
        <f t="shared" si="3"/>
        <v>199.18</v>
      </c>
      <c r="U6" s="20">
        <f t="shared" si="3"/>
        <v>14.26</v>
      </c>
      <c r="V6" s="20">
        <f t="shared" si="3"/>
        <v>421</v>
      </c>
      <c r="W6" s="20">
        <f t="shared" si="3"/>
        <v>0.84</v>
      </c>
      <c r="X6" s="20">
        <f t="shared" si="3"/>
        <v>501.19</v>
      </c>
      <c r="Y6" s="21">
        <f>IF(Y7="",NA(),Y7)</f>
        <v>97.8</v>
      </c>
      <c r="Z6" s="21">
        <f t="shared" ref="Z6:AH6" si="4">IF(Z7="",NA(),Z7)</f>
        <v>95.48</v>
      </c>
      <c r="AA6" s="21">
        <f t="shared" si="4"/>
        <v>95.52</v>
      </c>
      <c r="AB6" s="21">
        <f t="shared" si="4"/>
        <v>96.29</v>
      </c>
      <c r="AC6" s="21">
        <f t="shared" si="4"/>
        <v>94.5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1792.59</v>
      </c>
      <c r="BG6" s="21">
        <f t="shared" ref="BG6:BO6" si="7">IF(BG7="",NA(),BG7)</f>
        <v>1741.56</v>
      </c>
      <c r="BH6" s="21">
        <f t="shared" si="7"/>
        <v>1612.35</v>
      </c>
      <c r="BI6" s="21">
        <f t="shared" si="7"/>
        <v>1482.04</v>
      </c>
      <c r="BJ6" s="21">
        <f t="shared" si="7"/>
        <v>1335.37</v>
      </c>
      <c r="BK6" s="21">
        <f t="shared" si="7"/>
        <v>789.46</v>
      </c>
      <c r="BL6" s="21">
        <f t="shared" si="7"/>
        <v>826.83</v>
      </c>
      <c r="BM6" s="21">
        <f t="shared" si="7"/>
        <v>867.83</v>
      </c>
      <c r="BN6" s="21">
        <f t="shared" si="7"/>
        <v>791.76</v>
      </c>
      <c r="BO6" s="21">
        <f t="shared" si="7"/>
        <v>900.82</v>
      </c>
      <c r="BP6" s="20" t="str">
        <f>IF(BP7="","",IF(BP7="-","【-】","【"&amp;SUBSTITUTE(TEXT(BP7,"#,##0.00"),"-","△")&amp;"】"))</f>
        <v>【809.19】</v>
      </c>
      <c r="BQ6" s="21">
        <f>IF(BQ7="",NA(),BQ7)</f>
        <v>100.28</v>
      </c>
      <c r="BR6" s="21">
        <f t="shared" ref="BR6:BZ6" si="8">IF(BR7="",NA(),BR7)</f>
        <v>99.68</v>
      </c>
      <c r="BS6" s="21">
        <f t="shared" si="8"/>
        <v>95.64</v>
      </c>
      <c r="BT6" s="21">
        <f t="shared" si="8"/>
        <v>85.71</v>
      </c>
      <c r="BU6" s="21">
        <f t="shared" si="8"/>
        <v>76.09</v>
      </c>
      <c r="BV6" s="21">
        <f t="shared" si="8"/>
        <v>57.77</v>
      </c>
      <c r="BW6" s="21">
        <f t="shared" si="8"/>
        <v>57.31</v>
      </c>
      <c r="BX6" s="21">
        <f t="shared" si="8"/>
        <v>57.08</v>
      </c>
      <c r="BY6" s="21">
        <f t="shared" si="8"/>
        <v>56.26</v>
      </c>
      <c r="BZ6" s="21">
        <f t="shared" si="8"/>
        <v>52.94</v>
      </c>
      <c r="CA6" s="20" t="str">
        <f>IF(CA7="","",IF(CA7="-","【-】","【"&amp;SUBSTITUTE(TEXT(CA7,"#,##0.00"),"-","△")&amp;"】"))</f>
        <v>【57.02】</v>
      </c>
      <c r="CB6" s="21">
        <f>IF(CB7="",NA(),CB7)</f>
        <v>187.37</v>
      </c>
      <c r="CC6" s="21">
        <f t="shared" ref="CC6:CK6" si="9">IF(CC7="",NA(),CC7)</f>
        <v>194.08</v>
      </c>
      <c r="CD6" s="21">
        <f t="shared" si="9"/>
        <v>200.62</v>
      </c>
      <c r="CE6" s="21">
        <f t="shared" si="9"/>
        <v>229.56</v>
      </c>
      <c r="CF6" s="21">
        <f t="shared" si="9"/>
        <v>273.26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32.83</v>
      </c>
      <c r="CN6" s="21">
        <f t="shared" ref="CN6:CV6" si="10">IF(CN7="",NA(),CN7)</f>
        <v>31.06</v>
      </c>
      <c r="CO6" s="21">
        <f t="shared" si="10"/>
        <v>30.81</v>
      </c>
      <c r="CP6" s="21">
        <f t="shared" si="10"/>
        <v>29.04</v>
      </c>
      <c r="CQ6" s="21">
        <f t="shared" si="10"/>
        <v>26.77</v>
      </c>
      <c r="CR6" s="21">
        <f t="shared" si="10"/>
        <v>50.68</v>
      </c>
      <c r="CS6" s="21">
        <f t="shared" si="10"/>
        <v>50.14</v>
      </c>
      <c r="CT6" s="21">
        <f t="shared" si="10"/>
        <v>54.83</v>
      </c>
      <c r="CU6" s="21">
        <f t="shared" si="10"/>
        <v>66.53</v>
      </c>
      <c r="CV6" s="21">
        <f t="shared" si="10"/>
        <v>52.35</v>
      </c>
      <c r="CW6" s="20" t="str">
        <f>IF(CW7="","",IF(CW7="-","【-】","【"&amp;SUBSTITUTE(TEXT(CW7,"#,##0.00"),"-","△")&amp;"】"))</f>
        <v>【52.55】</v>
      </c>
      <c r="CX6" s="21">
        <f>IF(CX7="",NA(),CX7)</f>
        <v>94.82</v>
      </c>
      <c r="CY6" s="21">
        <f t="shared" ref="CY6:DG6" si="11">IF(CY7="",NA(),CY7)</f>
        <v>94.02</v>
      </c>
      <c r="CZ6" s="21">
        <f t="shared" si="11"/>
        <v>93.43</v>
      </c>
      <c r="DA6" s="21">
        <f t="shared" si="11"/>
        <v>96.61</v>
      </c>
      <c r="DB6" s="21">
        <f t="shared" si="11"/>
        <v>98.81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313254</v>
      </c>
      <c r="D7" s="23">
        <v>47</v>
      </c>
      <c r="E7" s="23">
        <v>17</v>
      </c>
      <c r="F7" s="23">
        <v>5</v>
      </c>
      <c r="G7" s="23">
        <v>0</v>
      </c>
      <c r="H7" s="23" t="s">
        <v>97</v>
      </c>
      <c r="I7" s="23" t="s">
        <v>98</v>
      </c>
      <c r="J7" s="23" t="s">
        <v>99</v>
      </c>
      <c r="K7" s="23" t="s">
        <v>100</v>
      </c>
      <c r="L7" s="23" t="s">
        <v>101</v>
      </c>
      <c r="M7" s="23" t="s">
        <v>102</v>
      </c>
      <c r="N7" s="24" t="s">
        <v>103</v>
      </c>
      <c r="O7" s="24" t="s">
        <v>104</v>
      </c>
      <c r="P7" s="24">
        <v>14.95</v>
      </c>
      <c r="Q7" s="24">
        <v>100</v>
      </c>
      <c r="R7" s="24">
        <v>3780</v>
      </c>
      <c r="S7" s="24">
        <v>2841</v>
      </c>
      <c r="T7" s="24">
        <v>199.18</v>
      </c>
      <c r="U7" s="24">
        <v>14.26</v>
      </c>
      <c r="V7" s="24">
        <v>421</v>
      </c>
      <c r="W7" s="24">
        <v>0.84</v>
      </c>
      <c r="X7" s="24">
        <v>501.19</v>
      </c>
      <c r="Y7" s="24">
        <v>97.8</v>
      </c>
      <c r="Z7" s="24">
        <v>95.48</v>
      </c>
      <c r="AA7" s="24">
        <v>95.52</v>
      </c>
      <c r="AB7" s="24">
        <v>96.29</v>
      </c>
      <c r="AC7" s="24">
        <v>94.5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1792.59</v>
      </c>
      <c r="BG7" s="24">
        <v>1741.56</v>
      </c>
      <c r="BH7" s="24">
        <v>1612.35</v>
      </c>
      <c r="BI7" s="24">
        <v>1482.04</v>
      </c>
      <c r="BJ7" s="24">
        <v>1335.37</v>
      </c>
      <c r="BK7" s="24">
        <v>789.46</v>
      </c>
      <c r="BL7" s="24">
        <v>826.83</v>
      </c>
      <c r="BM7" s="24">
        <v>867.83</v>
      </c>
      <c r="BN7" s="24">
        <v>791.76</v>
      </c>
      <c r="BO7" s="24">
        <v>900.82</v>
      </c>
      <c r="BP7" s="24">
        <v>809.19</v>
      </c>
      <c r="BQ7" s="24">
        <v>100.28</v>
      </c>
      <c r="BR7" s="24">
        <v>99.68</v>
      </c>
      <c r="BS7" s="24">
        <v>95.64</v>
      </c>
      <c r="BT7" s="24">
        <v>85.71</v>
      </c>
      <c r="BU7" s="24">
        <v>76.09</v>
      </c>
      <c r="BV7" s="24">
        <v>57.77</v>
      </c>
      <c r="BW7" s="24">
        <v>57.31</v>
      </c>
      <c r="BX7" s="24">
        <v>57.08</v>
      </c>
      <c r="BY7" s="24">
        <v>56.26</v>
      </c>
      <c r="BZ7" s="24">
        <v>52.94</v>
      </c>
      <c r="CA7" s="24">
        <v>57.02</v>
      </c>
      <c r="CB7" s="24">
        <v>187.37</v>
      </c>
      <c r="CC7" s="24">
        <v>194.08</v>
      </c>
      <c r="CD7" s="24">
        <v>200.62</v>
      </c>
      <c r="CE7" s="24">
        <v>229.56</v>
      </c>
      <c r="CF7" s="24">
        <v>273.26</v>
      </c>
      <c r="CG7" s="24">
        <v>274.35000000000002</v>
      </c>
      <c r="CH7" s="24">
        <v>273.52</v>
      </c>
      <c r="CI7" s="24">
        <v>274.99</v>
      </c>
      <c r="CJ7" s="24">
        <v>282.08999999999997</v>
      </c>
      <c r="CK7" s="24">
        <v>303.27999999999997</v>
      </c>
      <c r="CL7" s="24">
        <v>273.68</v>
      </c>
      <c r="CM7" s="24">
        <v>32.83</v>
      </c>
      <c r="CN7" s="24">
        <v>31.06</v>
      </c>
      <c r="CO7" s="24">
        <v>30.81</v>
      </c>
      <c r="CP7" s="24">
        <v>29.04</v>
      </c>
      <c r="CQ7" s="24">
        <v>26.77</v>
      </c>
      <c r="CR7" s="24">
        <v>50.68</v>
      </c>
      <c r="CS7" s="24">
        <v>50.14</v>
      </c>
      <c r="CT7" s="24">
        <v>54.83</v>
      </c>
      <c r="CU7" s="24">
        <v>66.53</v>
      </c>
      <c r="CV7" s="24">
        <v>52.35</v>
      </c>
      <c r="CW7" s="24">
        <v>52.55</v>
      </c>
      <c r="CX7" s="24">
        <v>94.82</v>
      </c>
      <c r="CY7" s="24">
        <v>94.02</v>
      </c>
      <c r="CZ7" s="24">
        <v>93.43</v>
      </c>
      <c r="DA7" s="24">
        <v>96.61</v>
      </c>
      <c r="DB7" s="24">
        <v>98.81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2024-01-31T01:54:00Z</cp:lastPrinted>
  <dcterms:created xsi:type="dcterms:W3CDTF">2023-12-12T02:55:10Z</dcterms:created>
  <dcterms:modified xsi:type="dcterms:W3CDTF">2024-02-07T06:17:22Z</dcterms:modified>
  <cp:category/>
</cp:coreProperties>
</file>