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updateLinks="never"/>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
    </mc:Choice>
  </mc:AlternateContent>
  <xr:revisionPtr revIDLastSave="0" documentId="13_ncr:1_{CBC657A9-186A-490F-93C7-E18556FDB962}" xr6:coauthVersionLast="47" xr6:coauthVersionMax="47" xr10:uidLastSave="{00000000-0000-0000-0000-000000000000}"/>
  <bookViews>
    <workbookView xWindow="28680" yWindow="-60" windowWidth="29040" windowHeight="15840" tabRatio="64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23" r:id="rId9"/>
    <sheet name="連結実質赤字比率に係る赤字・黒字の構成分析" sheetId="20" r:id="rId10"/>
    <sheet name="実質公債費比率（分子）の構造" sheetId="21" r:id="rId11"/>
    <sheet name="将来負担比率（分子）の構造" sheetId="22" r:id="rId12"/>
    <sheet name="基金残高に係る経年分析" sheetId="19" r:id="rId13"/>
    <sheet name="データシート" sheetId="9" state="hidden" r:id="rId14"/>
  </sheets>
  <externalReferences>
    <externalReference r:id="rId15"/>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AM37" i="10"/>
  <c r="U37" i="10"/>
  <c r="C37" i="10"/>
  <c r="AM36" i="10"/>
  <c r="AM35" i="10"/>
  <c r="AM34" i="10"/>
  <c r="C34" i="10"/>
  <c r="C35" i="10" s="1"/>
  <c r="C36"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W34" i="10"/>
  <c r="BW35" i="10" s="1"/>
  <c r="BW36" i="10" s="1"/>
  <c r="BW37" i="10" s="1"/>
  <c r="BW38" i="10" s="1"/>
  <c r="CO34" i="10" l="1"/>
  <c r="CO35" i="10" s="1"/>
  <c r="CO36" i="10" s="1"/>
  <c r="CO37" i="10" s="1"/>
</calcChain>
</file>

<file path=xl/sharedStrings.xml><?xml version="1.0" encoding="utf-8"?>
<sst xmlns="http://schemas.openxmlformats.org/spreadsheetml/2006/main" count="1132" uniqueCount="610">
  <si>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</si>
  <si>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</si>
  <si>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</si>
  <si>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</si>
  <si>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</si>
  <si>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</si>
  <si>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</si>
  <si>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</si>
  <si>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</si>
  <si>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</si>
  <si>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</si>
  <si>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</si>
  <si>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</si>
  <si>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</si>
  <si>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</si>
  <si>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</si>
  <si>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</si>
  <si>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</si>
  <si>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</si>
  <si>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</si>
  <si>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</si>
  <si>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</si>
  <si>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</si>
  <si>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</si>
  <si>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</si>
  <si>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</si>
  <si>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</si>
  <si>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</si>
  <si>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</si>
  <si>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</si>
  <si>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</si>
  <si>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</si>
  <si>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</si>
  <si>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</si>
  <si>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</si>
  <si>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</si>
  <si>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</si>
  <si>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</si>
  <si>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</si>
  <si>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</si>
  <si>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</si>
  <si>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</si>
  <si>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</si>
  <si>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</si>
  <si>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</si>
  <si>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</si>
  <si>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</si>
  <si>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</si>
  <si>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</si>
  <si>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</si>
  <si>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</si>
  <si>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</si>
  <si>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</si>
  <si>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</si>
  <si>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</si>
  <si>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</si>
  <si>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</si>
  <si>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</si>
  <si>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</si>
  <si>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</si>
  <si>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</si>
  <si>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</si>
  <si>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</si>
  <si>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</si>
  <si>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</si>
  <si>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</si>
  <si>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</si>
  <si>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</si>
  <si>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</si>
  <si>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</si>
  <si>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</si>
  <si>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</si>
  <si>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</si>
  <si>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</si>
  <si>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</si>
  <si>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</si>
  <si>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</si>
  <si>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</si>
  <si>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</si>
  <si>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</si>
  <si>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</si>
  <si>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</si>
  <si>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</si>
  <si>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</si>
  <si>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</si>
  <si>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</si>
  <si>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</si>
  <si>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</si>
  <si>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</si>
  <si>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</si>
  <si>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</si>
  <si>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</si>
  <si>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</si>
  <si>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</si>
  <si>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</si>
  <si>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</si>
  <si>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</si>
  <si>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</si>
  <si>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</si>
  <si>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</si>
  <si>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</si>
  <si>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</si>
  <si>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</si>
  <si>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</si>
  <si>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</si>
  <si>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</si>
  <si>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</si>
  <si>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</si>
  <si>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</si>
  <si>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</si>
  <si>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</si>
  <si>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</si>
  <si>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</si>
  <si>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</si>
  <si>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</si>
  <si>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</si>
  <si>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</si>
  <si>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</si>
  <si>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</si>
  <si>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</si>
  <si>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</si>
  <si>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</si>
  <si>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</si>
  <si>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</si>
  <si>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</si>
  <si>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</si>
  <si>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</si>
  <si>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</si>
  <si>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</si>
  <si>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</si>
  <si>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</si>
  <si>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</si>
  <si>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</si>
  <si>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</si>
  <si>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</si>
  <si>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</si>
  <si>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</si>
  <si>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</si>
  <si>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</si>
  <si>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</si>
  <si>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</si>
  <si>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</si>
  <si>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</si>
  <si>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</si>
  <si>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</si>
  <si>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</si>
  <si>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</si>
  <si>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</si>
  <si>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</si>
  <si>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</si>
  <si>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</si>
  <si>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</si>
  <si>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</si>
  <si>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</si>
  <si>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</si>
  <si>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</si>
  <si>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</si>
  <si>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</si>
  <si>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</si>
  <si>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</si>
  <si>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</si>
  <si>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</si>
  <si>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</si>
  <si>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</si>
  <si>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</si>
  <si>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</si>
  <si>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</si>
  <si>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</si>
  <si>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</si>
  <si>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</si>
  <si>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</si>
  <si>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</si>
  <si>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</si>
  <si>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</si>
  <si>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</si>
  <si>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</si>
  <si>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</si>
  <si>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</si>
  <si>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</si>
  <si>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</si>
  <si>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</si>
  <si>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</si>
  <si>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</si>
  <si>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</si>
  <si>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</si>
  <si>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</si>
  <si>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</si>
  <si>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</si>
  <si>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</si>
  <si>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</si>
  <si>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</si>
  <si>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</si>
  <si>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</si>
  <si>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</si>
  <si>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</si>
  <si>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</si>
  <si>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</si>
  <si>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</si>
  <si>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</si>
  <si>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</si>
  <si>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</si>
  <si>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</si>
  <si>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</si>
  <si>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</si>
  <si>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</si>
  <si>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</si>
  <si>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</si>
  <si>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</si>
  <si>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</si>
  <si>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</si>
  <si>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</si>
  <si>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</si>
  <si>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</si>
  <si>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</si>
  <si>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</si>
  <si>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</si>
  <si>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</si>
  <si>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</si>
  <si>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鳥取県八頭町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</si>
  <si>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</si>
  <si>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</si>
  <si>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</si>
  <si>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</si>
  <si>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</si>
  <si>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</si>
  <si>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</si>
  <si>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</si>
  <si>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</si>
  <si>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</si>
  <si>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</si>
  <si>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</si>
  <si>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</si>
  <si>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</si>
  <si>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</si>
  <si>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</si>
  <si>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</si>
  <si>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</si>
  <si>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</si>
  <si>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</si>
  <si>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</si>
  <si>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</si>
  <si>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</si>
  <si>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</si>
  <si>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</si>
  <si>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</si>
  <si>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</si>
  <si>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</si>
  <si>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</si>
  <si>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</si>
  <si>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</si>
  <si>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</si>
  <si>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</si>
  <si>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</si>
  <si>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</si>
  <si>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</si>
  <si>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</si>
  <si>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</si>
  <si>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</si>
  <si>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</si>
  <si>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</si>
  <si>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</si>
  <si>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</si>
  <si>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</si>
  <si>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</si>
  <si>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</si>
  <si>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</si>
  <si>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</si>
  <si>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</si>
  <si>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</si>
  <si>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</si>
  <si>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</si>
  <si>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</si>
  <si>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</si>
  <si>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</si>
  <si>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</si>
  <si>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</si>
  <si>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</si>
  <si>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</si>
  <si>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</si>
  <si>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</si>
  <si>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</si>
  <si>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</si>
  <si>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</si>
  <si>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</si>
  <si>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</si>
  <si>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</si>
  <si>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</si>
  <si>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</si>
  <si>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</si>
  <si>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</si>
  <si>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</si>
  <si>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</si>
  <si>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</si>
  <si>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</si>
  <si>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</si>
  <si>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</si>
  <si>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</si>
  <si>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</si>
  <si>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</si>
  <si>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</si>
  <si>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</si>
  <si>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</si>
  <si>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</si>
  <si>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</si>
  <si>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</si>
  <si>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</si>
  <si>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</si>
  <si>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</si>
  <si>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</si>
  <si>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</si>
  <si>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</si>
  <si>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</si>
  <si>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</si>
  <si>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</si>
  <si>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</si>
  <si>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</si>
  <si>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</si>
  <si>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</si>
  <si>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</si>
  <si>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</si>
  <si>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</si>
  <si>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</si>
  <si>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</si>
  <si>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</si>
  <si>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</si>
  <si>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</si>
  <si>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</si>
  <si>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</si>
  <si>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</si>
  <si>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</si>
  <si>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</si>
  <si>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</si>
  <si>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</si>
  <si>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</si>
  <si>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</si>
  <si>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</si>
  <si>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</si>
  <si>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</si>
  <si>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</si>
  <si>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</si>
  <si>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</si>
  <si>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</si>
  <si>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</si>
  <si>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</si>
  <si>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</si>
  <si>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</si>
  <si>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</si>
  <si>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</si>
  <si>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</si>
  <si>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</si>
  <si>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</si>
  <si>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</si>
  <si>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</si>
  <si>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</si>
  <si>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</si>
  <si>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</si>
  <si>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</si>
  <si>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</si>
  <si>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</si>
  <si>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</si>
  <si>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</si>
  <si>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</si>
  <si>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</si>
  <si>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</si>
  <si>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</si>
  <si>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</si>
  <si>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</si>
  <si>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</si>
  <si>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</si>
  <si>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</si>
  <si>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</si>
  <si>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鳥取県八頭町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</si>
  <si>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</si>
  <si>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</si>
  <si>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</si>
  <si>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</si>
  <si>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</si>
  <si>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</si>
  <si>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</si>
  <si>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</si>
  <si>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</si>
  <si>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</si>
  <si>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</si>
  <si>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</si>
  <si>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</si>
  <si>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</si>
  <si>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</si>
  <si>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</si>
  <si>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</si>
  <si>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</si>
  <si>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</si>
  <si>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</si>
  <si>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</si>
  <si>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</si>
  <si>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</si>
  <si>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</si>
  <si>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</si>
  <si>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</si>
  <si>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</si>
  <si>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</si>
  <si>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</si>
  <si>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</si>
  <si>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</si>
  <si>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</si>
  <si>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</si>
  <si>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</si>
  <si>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</si>
  <si>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</si>
  <si>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</si>
  <si>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</si>
  <si>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</si>
  <si>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</si>
  <si>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</si>
  <si>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</si>
  <si>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</si>
  <si>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農業集落排水特別会計</t>
    <phoneticPr fontId="5"/>
  </si>
  <si>
    <t>宅地造成特別会計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</si>
  <si>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</si>
  <si>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</si>
  <si>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</si>
  <si>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</si>
  <si>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</si>
  <si>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</si>
  <si>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</si>
  <si>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</si>
  <si>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</si>
  <si>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</si>
  <si>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</si>
  <si>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</si>
  <si>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</si>
  <si>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</si>
  <si>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</si>
  <si>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</si>
  <si>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</si>
  <si>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</si>
  <si>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</si>
  <si>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</si>
  <si>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</si>
  <si>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</si>
  <si>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</si>
  <si>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</si>
  <si>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</si>
  <si>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</si>
  <si>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</si>
  <si>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</si>
  <si>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</si>
  <si>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</si>
  <si>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</si>
  <si>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</si>
  <si>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</si>
  <si>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</si>
  <si>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</si>
  <si>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</si>
  <si>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</si>
  <si>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</si>
  <si>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</si>
  <si>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</si>
  <si>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</si>
  <si>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</si>
  <si>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</si>
  <si>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</si>
  <si>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</si>
  <si>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</si>
  <si>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</si>
  <si>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</si>
  <si>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</si>
  <si>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</si>
  <si>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</si>
  <si>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</si>
  <si>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</si>
  <si>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</si>
  <si>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</si>
  <si>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</si>
  <si>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</si>
  <si>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</si>
  <si>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</si>
  <si>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</si>
  <si>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</si>
  <si>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</si>
  <si>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</si>
  <si>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</si>
  <si>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</si>
  <si>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</si>
  <si>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</si>
  <si>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</si>
  <si>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公共下水道特別会計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</si>
  <si>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</si>
  <si>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</si>
  <si>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</si>
  <si>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</si>
  <si>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</si>
  <si>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</si>
  <si>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</si>
  <si>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</si>
  <si>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</si>
  <si>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</si>
  <si>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</si>
  <si>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</si>
  <si>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</si>
  <si>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</si>
  <si>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</si>
  <si>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</si>
  <si>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</si>
  <si>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</si>
  <si>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</si>
  <si>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</si>
  <si>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</si>
  <si>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</si>
  <si>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</si>
  <si>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</si>
  <si>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</si>
  <si>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</si>
  <si>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</si>
  <si>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</si>
  <si>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</si>
  <si>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</si>
  <si>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</si>
  <si>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</si>
  <si>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</si>
  <si>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</si>
  <si>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</si>
  <si>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</si>
  <si>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</si>
  <si>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</si>
  <si>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</si>
  <si>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</si>
  <si>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</si>
  <si>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</si>
  <si>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</si>
  <si>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</si>
  <si>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</si>
  <si>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</si>
  <si>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</si>
  <si>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</si>
  <si>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</si>
  <si>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</si>
  <si>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</si>
  <si>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</si>
  <si>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</si>
  <si>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</si>
  <si>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</si>
  <si>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</si>
  <si>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</si>
  <si>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</si>
  <si>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</si>
  <si>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</si>
  <si>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</si>
  <si>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</si>
  <si>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</si>
  <si>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</si>
  <si>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</si>
  <si>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</si>
  <si>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</si>
  <si>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</si>
  <si>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</si>
  <si>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</si>
  <si>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</si>
  <si>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</si>
  <si>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</si>
  <si>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</si>
  <si>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</si>
  <si>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</si>
  <si>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</si>
  <si>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</si>
  <si>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</si>
  <si>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</si>
  <si>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</si>
  <si>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</si>
  <si>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</si>
  <si>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</si>
  <si>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</si>
  <si>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</si>
  <si>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</si>
  <si>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</si>
  <si>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</si>
  <si>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</si>
  <si>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5.59</t>
  </si>
  <si>
    <t>▲ 0.88</t>
  </si>
  <si>
    <t>▲ 0.27</t>
  </si>
  <si>
    <t>一般会計</t>
  </si>
  <si>
    <t>介護保険特別会計</t>
  </si>
  <si>
    <t>国民健康保険特別会計</t>
  </si>
  <si>
    <t>公共下水道特別会計</t>
  </si>
  <si>
    <t>簡易水道特別会計</t>
  </si>
  <si>
    <t>農業集落排水特別会計</t>
  </si>
  <si>
    <t>後期高齢者医療特別会計</t>
  </si>
  <si>
    <t>墓地事業特別会計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</si>
  <si>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</si>
  <si>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</si>
  <si>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</si>
  <si>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</si>
  <si>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</si>
  <si>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</si>
  <si>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</si>
  <si>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</si>
  <si>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</si>
  <si>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鳥取県東部広域行政管理組合（一般会計）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</si>
  <si>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鳥取県東部広域行政管理組合（因幡ふるさと振興事業費特別会計）</t>
    <rPh sb="0" eb="3">
      <t>トットリケン</t>
    </rPh>
    <rPh sb="3" eb="5">
      <t>トウブ</t>
    </rPh>
    <rPh sb="5" eb="7">
      <t>コウイキ</t>
    </rPh>
    <rPh sb="7" eb="9">
      <t>ギョウセイ</t>
    </rPh>
    <rPh sb="9" eb="11">
      <t>カンリ</t>
    </rPh>
    <rPh sb="11" eb="13">
      <t>クミアイ</t>
    </rPh>
    <rPh sb="14" eb="16">
      <t>イナバ</t>
    </rPh>
    <rPh sb="20" eb="22">
      <t>シンコウ</t>
    </rPh>
    <rPh sb="22" eb="24">
      <t>ジギョウ</t>
    </rPh>
    <rPh sb="24" eb="25">
      <t>ヒ</t>
    </rPh>
    <rPh sb="25" eb="27">
      <t>トクベツ</t>
    </rPh>
    <rPh sb="27" eb="29">
      <t>カイケイ</t>
    </rPh>
    <phoneticPr fontId="2"/>
  </si>
  <si>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</si>
  <si>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</si>
  <si>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鳥取県町村総合事務組合</t>
    <rPh sb="0" eb="3">
      <t>トットリケン</t>
    </rPh>
    <rPh sb="3" eb="5">
      <t>チョウソン</t>
    </rPh>
    <rPh sb="5" eb="7">
      <t>ソウゴウ</t>
    </rPh>
    <rPh sb="7" eb="9">
      <t>ジム</t>
    </rPh>
    <rPh sb="9" eb="11">
      <t>クミアイ</t>
    </rPh>
    <phoneticPr fontId="2"/>
  </si>
  <si>
    <t>(一財)八頭町農業公社</t>
    <rPh sb="1" eb="2">
      <t>イチ</t>
    </rPh>
    <rPh sb="2" eb="3">
      <t>ザイ</t>
    </rPh>
    <rPh sb="4" eb="7">
      <t>ヤズチョウ</t>
    </rPh>
    <rPh sb="7" eb="9">
      <t>ノウギョウ</t>
    </rPh>
    <rPh sb="9" eb="11">
      <t>コウシャ</t>
    </rPh>
    <phoneticPr fontId="2"/>
  </si>
  <si>
    <t>八東地域振興(株)</t>
    <rPh sb="0" eb="2">
      <t>ハットウ</t>
    </rPh>
    <rPh sb="2" eb="4">
      <t>チイキ</t>
    </rPh>
    <rPh sb="4" eb="6">
      <t>シンコウ</t>
    </rPh>
    <phoneticPr fontId="2"/>
  </si>
  <si>
    <t>八頭町土地開発公社</t>
    <rPh sb="0" eb="3">
      <t>ヤズチョウ</t>
    </rPh>
    <rPh sb="3" eb="5">
      <t>トチ</t>
    </rPh>
    <rPh sb="5" eb="7">
      <t>カイハツ</t>
    </rPh>
    <rPh sb="7" eb="9">
      <t>コウシャ</t>
    </rPh>
    <phoneticPr fontId="2"/>
  </si>
  <si>
    <t>若桜鉄道(株)</t>
    <rPh sb="0" eb="2">
      <t>ワカサ</t>
    </rPh>
    <rPh sb="2" eb="4">
      <t>テツドウ</t>
    </rPh>
    <phoneticPr fontId="2"/>
  </si>
  <si>
    <t>　まちづくり基金</t>
    <rPh sb="6" eb="8">
      <t>キキン</t>
    </rPh>
    <phoneticPr fontId="11"/>
  </si>
  <si>
    <t>　学校教育施設整備基金</t>
    <rPh sb="1" eb="3">
      <t>ガッコウ</t>
    </rPh>
    <rPh sb="3" eb="5">
      <t>キョウイク</t>
    </rPh>
    <rPh sb="5" eb="7">
      <t>シセツ</t>
    </rPh>
    <rPh sb="7" eb="9">
      <t>セイビ</t>
    </rPh>
    <rPh sb="9" eb="11">
      <t>キキン</t>
    </rPh>
    <phoneticPr fontId="11"/>
  </si>
  <si>
    <t>　過疎地域活性化基金</t>
    <rPh sb="1" eb="3">
      <t>カソ</t>
    </rPh>
    <rPh sb="3" eb="5">
      <t>チイキ</t>
    </rPh>
    <rPh sb="5" eb="8">
      <t>カッセイカ</t>
    </rPh>
    <rPh sb="8" eb="10">
      <t>キキン</t>
    </rPh>
    <phoneticPr fontId="11"/>
  </si>
  <si>
    <t>　ふるさと活性化基金</t>
    <rPh sb="5" eb="7">
      <t>カッセイ</t>
    </rPh>
    <rPh sb="7" eb="8">
      <t>カ</t>
    </rPh>
    <rPh sb="8" eb="10">
      <t>キキン</t>
    </rPh>
    <phoneticPr fontId="11"/>
  </si>
  <si>
    <t>　森林環境譲与税基金</t>
    <rPh sb="1" eb="3">
      <t>シンリン</t>
    </rPh>
    <rPh sb="3" eb="5">
      <t>カンキョウ</t>
    </rPh>
    <rPh sb="5" eb="7">
      <t>ジョウヨ</t>
    </rPh>
    <rPh sb="7" eb="8">
      <t>ゼイ</t>
    </rPh>
    <rPh sb="8" eb="10">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</si>
</sst>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22"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FFD7-4436-B87F-2141A15634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92864</c:v>
                </c:pt>
                <c:pt idx="1">
                  <c:v>93260</c:v>
                </c:pt>
                <c:pt idx="2">
                  <c:v>85450</c:v>
                </c:pt>
                <c:pt idx="3">
                  <c:v>117179</c:v>
                </c:pt>
                <c:pt idx="4">
                  <c:v>104198</c:v>
                </c:pt>
              </c:numCache>
            </c:numRef>
          </c:val>
          <c:smooth val="0"/>
          <c:extLst>
            <c:ext xmlns:c16="http://schemas.microsoft.com/office/drawing/2014/chart" uri="{C3380CC4-5D6E-409C-BE32-E72D297353CC}">
              <c16:uniqueId val="{00000001-FFD7-4436-B87F-2141A15634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8.0299999999999994</c:v>
                </c:pt>
                <c:pt idx="1">
                  <c:v>9</c:v>
                </c:pt>
                <c:pt idx="2">
                  <c:v>10.42</c:v>
                </c:pt>
                <c:pt idx="3">
                  <c:v>13.96</c:v>
                </c:pt>
                <c:pt idx="4">
                  <c:v>13.91</c:v>
                </c:pt>
              </c:numCache>
            </c:numRef>
          </c:val>
          <c:extLst>
            <c:ext xmlns:c16="http://schemas.microsoft.com/office/drawing/2014/chart" uri="{C3380CC4-5D6E-409C-BE32-E72D297353CC}">
              <c16:uniqueId val="{00000000-1CFA-48CA-8995-C03B2EAD9F0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49.4</c:v>
                </c:pt>
                <c:pt idx="1">
                  <c:v>50.06</c:v>
                </c:pt>
                <c:pt idx="2">
                  <c:v>48.78</c:v>
                </c:pt>
                <c:pt idx="3">
                  <c:v>46.87</c:v>
                </c:pt>
                <c:pt idx="4">
                  <c:v>47.76</c:v>
                </c:pt>
              </c:numCache>
            </c:numRef>
          </c:val>
          <c:extLst>
            <c:ext xmlns:c16="http://schemas.microsoft.com/office/drawing/2014/chart" uri="{C3380CC4-5D6E-409C-BE32-E72D297353CC}">
              <c16:uniqueId val="{00000001-1CFA-48CA-8995-C03B2EAD9F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-5.59</c:v>
                </c:pt>
                <c:pt idx="1">
                  <c:v>-0.88</c:v>
                </c:pt>
                <c:pt idx="2">
                  <c:v>1.7</c:v>
                </c:pt>
                <c:pt idx="3">
                  <c:v>4</c:v>
                </c:pt>
                <c:pt idx="4">
                  <c:v>-0.27</c:v>
                </c:pt>
              </c:numCache>
            </c:numRef>
          </c:val>
          <c:smooth val="0"/>
          <c:extLst>
            <c:ext xmlns:c16="http://schemas.microsoft.com/office/drawing/2014/chart" uri="{C3380CC4-5D6E-409C-BE32-E72D297353CC}">
              <c16:uniqueId val="{00000002-1CFA-48CA-8995-C03B2EAD9F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#N/A</c:v>
                </c:pt>
                <c:pt idx="1">
                  <c:v>0.02</c:v>
                </c:pt>
                <c:pt idx="2">
                  <c:v>#N/A</c:v>
                </c:pt>
                <c:pt idx="3">
                  <c:v>0.03</c:v>
                </c:pt>
                <c:pt idx="4">
                  <c:v>#N/A</c:v>
                </c:pt>
                <c:pt idx="5">
                  <c:v>0.02</c:v>
                </c:pt>
                <c:pt idx="6">
                  <c:v>#N/A</c:v>
                </c:pt>
                <c:pt idx="7">
                  <c:v>0.02</c:v>
                </c:pt>
                <c:pt idx="8">
                  <c:v>#N/A</c:v>
                </c:pt>
                <c:pt idx="9">
                  <c:v>0</c:v>
                </c:pt>
              </c:numCache>
            </c:numRef>
          </c:val>
          <c:extLst>
            <c:ext xmlns:c16="http://schemas.microsoft.com/office/drawing/2014/chart" uri="{C3380CC4-5D6E-409C-BE32-E72D297353CC}">
              <c16:uniqueId val="{00000000-3344-47E9-9963-49203D32473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44-47E9-9963-49203D32473A}"/>
            </c:ext>
          </c:extLst>
        </c:ser>
        <c:ser>
          <c:idx val="2"/>
          <c:order val="2"/>
          <c:tx>
            <c:strRef>
              <c:f>[1]データシート!$A$29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2-3344-47E9-9963-49203D32473A}"/>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3344-47E9-9963-49203D32473A}"/>
            </c:ext>
          </c:extLst>
        </c:ser>
        <c:ser>
          <c:idx val="4"/>
          <c:order val="4"/>
          <c:tx>
            <c:strRef>
              <c:f>[1]データシート!$A$31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0.49</c:v>
                </c:pt>
                <c:pt idx="2">
                  <c:v>#N/A</c:v>
                </c:pt>
                <c:pt idx="3">
                  <c:v>0.39</c:v>
                </c:pt>
                <c:pt idx="4">
                  <c:v>#N/A</c:v>
                </c:pt>
                <c:pt idx="5">
                  <c:v>0.47</c:v>
                </c:pt>
                <c:pt idx="6">
                  <c:v>#N/A</c:v>
                </c:pt>
                <c:pt idx="7">
                  <c:v>0.47</c:v>
                </c:pt>
                <c:pt idx="8">
                  <c:v>#N/A</c:v>
                </c:pt>
                <c:pt idx="9">
                  <c:v>0.45</c:v>
                </c:pt>
              </c:numCache>
            </c:numRef>
          </c:val>
          <c:extLst>
            <c:ext xmlns:c16="http://schemas.microsoft.com/office/drawing/2014/chart" uri="{C3380CC4-5D6E-409C-BE32-E72D297353CC}">
              <c16:uniqueId val="{00000004-3344-47E9-9963-49203D32473A}"/>
            </c:ext>
          </c:extLst>
        </c:ser>
        <c:ser>
          <c:idx val="5"/>
          <c:order val="5"/>
          <c:tx>
            <c:strRef>
              <c:f>[1]データシート!$A$32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0.45</c:v>
                </c:pt>
                <c:pt idx="2">
                  <c:v>#N/A</c:v>
                </c:pt>
                <c:pt idx="3">
                  <c:v>0.44</c:v>
                </c:pt>
                <c:pt idx="4">
                  <c:v>#N/A</c:v>
                </c:pt>
                <c:pt idx="5">
                  <c:v>0.61</c:v>
                </c:pt>
                <c:pt idx="6">
                  <c:v>#N/A</c:v>
                </c:pt>
                <c:pt idx="7">
                  <c:v>0.42</c:v>
                </c:pt>
                <c:pt idx="8">
                  <c:v>#N/A</c:v>
                </c:pt>
                <c:pt idx="9">
                  <c:v>0.56000000000000005</c:v>
                </c:pt>
              </c:numCache>
            </c:numRef>
          </c:val>
          <c:extLst>
            <c:ext xmlns:c16="http://schemas.microsoft.com/office/drawing/2014/chart" uri="{C3380CC4-5D6E-409C-BE32-E72D297353CC}">
              <c16:uniqueId val="{00000005-3344-47E9-9963-49203D32473A}"/>
            </c:ext>
          </c:extLst>
        </c:ser>
        <c:ser>
          <c:idx val="6"/>
          <c:order val="6"/>
          <c:tx>
            <c:strRef>
              <c:f>[1]データシート!$A$33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0.46</c:v>
                </c:pt>
                <c:pt idx="2">
                  <c:v>#N/A</c:v>
                </c:pt>
                <c:pt idx="3">
                  <c:v>0.53</c:v>
                </c:pt>
                <c:pt idx="4">
                  <c:v>#N/A</c:v>
                </c:pt>
                <c:pt idx="5">
                  <c:v>0.49</c:v>
                </c:pt>
                <c:pt idx="6">
                  <c:v>#N/A</c:v>
                </c:pt>
                <c:pt idx="7">
                  <c:v>0.5</c:v>
                </c:pt>
                <c:pt idx="8">
                  <c:v>#N/A</c:v>
                </c:pt>
                <c:pt idx="9">
                  <c:v>0.61</c:v>
                </c:pt>
              </c:numCache>
            </c:numRef>
          </c:val>
          <c:extLst>
            <c:ext xmlns:c16="http://schemas.microsoft.com/office/drawing/2014/chart" uri="{C3380CC4-5D6E-409C-BE32-E72D297353CC}">
              <c16:uniqueId val="{00000006-3344-47E9-9963-49203D32473A}"/>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0.86</c:v>
                </c:pt>
                <c:pt idx="2">
                  <c:v>#N/A</c:v>
                </c:pt>
                <c:pt idx="3">
                  <c:v>0.67</c:v>
                </c:pt>
                <c:pt idx="4">
                  <c:v>#N/A</c:v>
                </c:pt>
                <c:pt idx="5">
                  <c:v>0.46</c:v>
                </c:pt>
                <c:pt idx="6">
                  <c:v>#N/A</c:v>
                </c:pt>
                <c:pt idx="7">
                  <c:v>1.03</c:v>
                </c:pt>
                <c:pt idx="8">
                  <c:v>#N/A</c:v>
                </c:pt>
                <c:pt idx="9">
                  <c:v>0.95</c:v>
                </c:pt>
              </c:numCache>
            </c:numRef>
          </c:val>
          <c:extLst>
            <c:ext xmlns:c16="http://schemas.microsoft.com/office/drawing/2014/chart" uri="{C3380CC4-5D6E-409C-BE32-E72D297353CC}">
              <c16:uniqueId val="{00000007-3344-47E9-9963-49203D32473A}"/>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2.19</c:v>
                </c:pt>
                <c:pt idx="2">
                  <c:v>#N/A</c:v>
                </c:pt>
                <c:pt idx="3">
                  <c:v>2.75</c:v>
                </c:pt>
                <c:pt idx="4">
                  <c:v>#N/A</c:v>
                </c:pt>
                <c:pt idx="5">
                  <c:v>2.04</c:v>
                </c:pt>
                <c:pt idx="6">
                  <c:v>#N/A</c:v>
                </c:pt>
                <c:pt idx="7">
                  <c:v>2.68</c:v>
                </c:pt>
                <c:pt idx="8">
                  <c:v>#N/A</c:v>
                </c:pt>
                <c:pt idx="9">
                  <c:v>5.94</c:v>
                </c:pt>
              </c:numCache>
            </c:numRef>
          </c:val>
          <c:extLst>
            <c:ext xmlns:c16="http://schemas.microsoft.com/office/drawing/2014/chart" uri="{C3380CC4-5D6E-409C-BE32-E72D297353CC}">
              <c16:uniqueId val="{00000008-3344-47E9-9963-49203D32473A}"/>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8</c:v>
                </c:pt>
                <c:pt idx="2">
                  <c:v>#N/A</c:v>
                </c:pt>
                <c:pt idx="3">
                  <c:v>8.94</c:v>
                </c:pt>
                <c:pt idx="4">
                  <c:v>#N/A</c:v>
                </c:pt>
                <c:pt idx="5">
                  <c:v>10.38</c:v>
                </c:pt>
                <c:pt idx="6">
                  <c:v>#N/A</c:v>
                </c:pt>
                <c:pt idx="7">
                  <c:v>13.93</c:v>
                </c:pt>
                <c:pt idx="8">
                  <c:v>#N/A</c:v>
                </c:pt>
                <c:pt idx="9">
                  <c:v>13.9</c:v>
                </c:pt>
              </c:numCache>
            </c:numRef>
          </c:val>
          <c:extLst>
            <c:ext xmlns:c16="http://schemas.microsoft.com/office/drawing/2014/chart" uri="{C3380CC4-5D6E-409C-BE32-E72D297353CC}">
              <c16:uniqueId val="{00000009-3344-47E9-9963-49203D3247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1446</c:v>
                </c:pt>
                <c:pt idx="5">
                  <c:v>1358</c:v>
                </c:pt>
                <c:pt idx="8">
                  <c:v>1351</c:v>
                </c:pt>
                <c:pt idx="11">
                  <c:v>1322</c:v>
                </c:pt>
                <c:pt idx="14">
                  <c:v>1322</c:v>
                </c:pt>
              </c:numCache>
            </c:numRef>
          </c:val>
          <c:extLst>
            <c:ext xmlns:c16="http://schemas.microsoft.com/office/drawing/2014/chart" uri="{C3380CC4-5D6E-409C-BE32-E72D297353CC}">
              <c16:uniqueId val="{00000000-0783-4A1F-991E-395AF4724C0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83-4A1F-991E-395AF4724C0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783-4A1F-991E-395AF4724C0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19</c:v>
                </c:pt>
                <c:pt idx="3">
                  <c:v>16</c:v>
                </c:pt>
                <c:pt idx="6">
                  <c:v>17</c:v>
                </c:pt>
                <c:pt idx="9">
                  <c:v>16</c:v>
                </c:pt>
                <c:pt idx="12">
                  <c:v>23</c:v>
                </c:pt>
              </c:numCache>
            </c:numRef>
          </c:val>
          <c:extLst>
            <c:ext xmlns:c16="http://schemas.microsoft.com/office/drawing/2014/chart" uri="{C3380CC4-5D6E-409C-BE32-E72D297353CC}">
              <c16:uniqueId val="{00000003-0783-4A1F-991E-395AF4724C0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694</c:v>
                </c:pt>
                <c:pt idx="3">
                  <c:v>638</c:v>
                </c:pt>
                <c:pt idx="6">
                  <c:v>619</c:v>
                </c:pt>
                <c:pt idx="9">
                  <c:v>627</c:v>
                </c:pt>
                <c:pt idx="12">
                  <c:v>619</c:v>
                </c:pt>
              </c:numCache>
            </c:numRef>
          </c:val>
          <c:extLst>
            <c:ext xmlns:c16="http://schemas.microsoft.com/office/drawing/2014/chart" uri="{C3380CC4-5D6E-409C-BE32-E72D297353CC}">
              <c16:uniqueId val="{00000004-0783-4A1F-991E-395AF4724C0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83-4A1F-991E-395AF4724C0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83-4A1F-991E-395AF4724C0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1265</c:v>
                </c:pt>
                <c:pt idx="3">
                  <c:v>1217</c:v>
                </c:pt>
                <c:pt idx="6">
                  <c:v>1203</c:v>
                </c:pt>
                <c:pt idx="9">
                  <c:v>1189</c:v>
                </c:pt>
                <c:pt idx="12">
                  <c:v>1213</c:v>
                </c:pt>
              </c:numCache>
            </c:numRef>
          </c:val>
          <c:extLst>
            <c:ext xmlns:c16="http://schemas.microsoft.com/office/drawing/2014/chart" uri="{C3380CC4-5D6E-409C-BE32-E72D297353CC}">
              <c16:uniqueId val="{00000007-0783-4A1F-991E-395AF4724C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532</c:v>
                </c:pt>
                <c:pt idx="2">
                  <c:v>#N/A</c:v>
                </c:pt>
                <c:pt idx="3">
                  <c:v>#N/A</c:v>
                </c:pt>
                <c:pt idx="4">
                  <c:v>513</c:v>
                </c:pt>
                <c:pt idx="5">
                  <c:v>#N/A</c:v>
                </c:pt>
                <c:pt idx="6">
                  <c:v>#N/A</c:v>
                </c:pt>
                <c:pt idx="7">
                  <c:v>488</c:v>
                </c:pt>
                <c:pt idx="8">
                  <c:v>#N/A</c:v>
                </c:pt>
                <c:pt idx="9">
                  <c:v>#N/A</c:v>
                </c:pt>
                <c:pt idx="10">
                  <c:v>510</c:v>
                </c:pt>
                <c:pt idx="11">
                  <c:v>#N/A</c:v>
                </c:pt>
                <c:pt idx="12">
                  <c:v>#N/A</c:v>
                </c:pt>
                <c:pt idx="13">
                  <c:v>533</c:v>
                </c:pt>
                <c:pt idx="14">
                  <c:v>#N/A</c:v>
                </c:pt>
              </c:numCache>
            </c:numRef>
          </c:val>
          <c:smooth val="0"/>
          <c:extLst>
            <c:ext xmlns:c16="http://schemas.microsoft.com/office/drawing/2014/chart" uri="{C3380CC4-5D6E-409C-BE32-E72D297353CC}">
              <c16:uniqueId val="{00000008-0783-4A1F-991E-395AF4724C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13216</c:v>
                </c:pt>
                <c:pt idx="5">
                  <c:v>12856</c:v>
                </c:pt>
                <c:pt idx="8">
                  <c:v>12390</c:v>
                </c:pt>
                <c:pt idx="11">
                  <c:v>12452</c:v>
                </c:pt>
                <c:pt idx="14">
                  <c:v>12112</c:v>
                </c:pt>
              </c:numCache>
            </c:numRef>
          </c:val>
          <c:extLst>
            <c:ext xmlns:c16="http://schemas.microsoft.com/office/drawing/2014/chart" uri="{C3380CC4-5D6E-409C-BE32-E72D297353CC}">
              <c16:uniqueId val="{00000000-66CB-4F62-BBBE-3447B67BDFB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149</c:v>
                </c:pt>
                <c:pt idx="5">
                  <c:v>123</c:v>
                </c:pt>
                <c:pt idx="8">
                  <c:v>102</c:v>
                </c:pt>
                <c:pt idx="11">
                  <c:v>126</c:v>
                </c:pt>
                <c:pt idx="14">
                  <c:v>152</c:v>
                </c:pt>
              </c:numCache>
            </c:numRef>
          </c:val>
          <c:extLst>
            <c:ext xmlns:c16="http://schemas.microsoft.com/office/drawing/2014/chart" uri="{C3380CC4-5D6E-409C-BE32-E72D297353CC}">
              <c16:uniqueId val="{00000001-66CB-4F62-BBBE-3447B67BDFB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4305</c:v>
                </c:pt>
                <c:pt idx="5">
                  <c:v>4209</c:v>
                </c:pt>
                <c:pt idx="8">
                  <c:v>4217</c:v>
                </c:pt>
                <c:pt idx="11">
                  <c:v>4289</c:v>
                </c:pt>
                <c:pt idx="14">
                  <c:v>4276</c:v>
                </c:pt>
              </c:numCache>
            </c:numRef>
          </c:val>
          <c:extLst>
            <c:ext xmlns:c16="http://schemas.microsoft.com/office/drawing/2014/chart" uri="{C3380CC4-5D6E-409C-BE32-E72D297353CC}">
              <c16:uniqueId val="{00000002-66CB-4F62-BBBE-3447B67BDFB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CB-4F62-BBBE-3447B67BDFB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CB-4F62-BBBE-3447B67BDFB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CB-4F62-BBBE-3447B67BDFB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814</c:v>
                </c:pt>
                <c:pt idx="3">
                  <c:v>756</c:v>
                </c:pt>
                <c:pt idx="6">
                  <c:v>728</c:v>
                </c:pt>
                <c:pt idx="9">
                  <c:v>739</c:v>
                </c:pt>
                <c:pt idx="12">
                  <c:v>774</c:v>
                </c:pt>
              </c:numCache>
            </c:numRef>
          </c:val>
          <c:extLst>
            <c:ext xmlns:c16="http://schemas.microsoft.com/office/drawing/2014/chart" uri="{C3380CC4-5D6E-409C-BE32-E72D297353CC}">
              <c16:uniqueId val="{00000006-66CB-4F62-BBBE-3447B67BDFB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167</c:v>
                </c:pt>
                <c:pt idx="3">
                  <c:v>188</c:v>
                </c:pt>
                <c:pt idx="6">
                  <c:v>177</c:v>
                </c:pt>
                <c:pt idx="9">
                  <c:v>170</c:v>
                </c:pt>
                <c:pt idx="12">
                  <c:v>169</c:v>
                </c:pt>
              </c:numCache>
            </c:numRef>
          </c:val>
          <c:extLst>
            <c:ext xmlns:c16="http://schemas.microsoft.com/office/drawing/2014/chart" uri="{C3380CC4-5D6E-409C-BE32-E72D297353CC}">
              <c16:uniqueId val="{00000007-66CB-4F62-BBBE-3447B67BDFB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5420</c:v>
                </c:pt>
                <c:pt idx="3">
                  <c:v>4934</c:v>
                </c:pt>
                <c:pt idx="6">
                  <c:v>4508</c:v>
                </c:pt>
                <c:pt idx="9">
                  <c:v>4194</c:v>
                </c:pt>
                <c:pt idx="12">
                  <c:v>3836</c:v>
                </c:pt>
              </c:numCache>
            </c:numRef>
          </c:val>
          <c:extLst>
            <c:ext xmlns:c16="http://schemas.microsoft.com/office/drawing/2014/chart" uri="{C3380CC4-5D6E-409C-BE32-E72D297353CC}">
              <c16:uniqueId val="{00000008-66CB-4F62-BBBE-3447B67BDFB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6CB-4F62-BBBE-3447B67BDFB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12205</c:v>
                </c:pt>
                <c:pt idx="3">
                  <c:v>12008</c:v>
                </c:pt>
                <c:pt idx="6">
                  <c:v>12149</c:v>
                </c:pt>
                <c:pt idx="9">
                  <c:v>12901</c:v>
                </c:pt>
                <c:pt idx="12">
                  <c:v>12928</c:v>
                </c:pt>
              </c:numCache>
            </c:numRef>
          </c:val>
          <c:extLst>
            <c:ext xmlns:c16="http://schemas.microsoft.com/office/drawing/2014/chart" uri="{C3380CC4-5D6E-409C-BE32-E72D297353CC}">
              <c16:uniqueId val="{0000000A-66CB-4F62-BBBE-3447B67BDF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936</c:v>
                </c:pt>
                <c:pt idx="2">
                  <c:v>#N/A</c:v>
                </c:pt>
                <c:pt idx="3">
                  <c:v>#N/A</c:v>
                </c:pt>
                <c:pt idx="4">
                  <c:v>697</c:v>
                </c:pt>
                <c:pt idx="5">
                  <c:v>#N/A</c:v>
                </c:pt>
                <c:pt idx="6">
                  <c:v>#N/A</c:v>
                </c:pt>
                <c:pt idx="7">
                  <c:v>853</c:v>
                </c:pt>
                <c:pt idx="8">
                  <c:v>#N/A</c:v>
                </c:pt>
                <c:pt idx="9">
                  <c:v>#N/A</c:v>
                </c:pt>
                <c:pt idx="10">
                  <c:v>1137</c:v>
                </c:pt>
                <c:pt idx="11">
                  <c:v>#N/A</c:v>
                </c:pt>
                <c:pt idx="12">
                  <c:v>#N/A</c:v>
                </c:pt>
                <c:pt idx="13">
                  <c:v>1165</c:v>
                </c:pt>
                <c:pt idx="14">
                  <c:v>#N/A</c:v>
                </c:pt>
              </c:numCache>
            </c:numRef>
          </c:val>
          <c:smooth val="0"/>
          <c:extLst>
            <c:ext xmlns:c16="http://schemas.microsoft.com/office/drawing/2014/chart" uri="{C3380CC4-5D6E-409C-BE32-E72D297353CC}">
              <c16:uniqueId val="{0000000B-66CB-4F62-BBBE-3447B67BDF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3295</c:v>
                </c:pt>
                <c:pt idx="1">
                  <c:v>3299</c:v>
                </c:pt>
                <c:pt idx="2">
                  <c:v>3301</c:v>
                </c:pt>
              </c:numCache>
            </c:numRef>
          </c:val>
          <c:extLst>
            <c:ext xmlns:c16="http://schemas.microsoft.com/office/drawing/2014/chart" uri="{C3380CC4-5D6E-409C-BE32-E72D297353CC}">
              <c16:uniqueId val="{00000000-B3C7-4191-858C-1BF3B9605B6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853</c:v>
                </c:pt>
                <c:pt idx="1">
                  <c:v>919</c:v>
                </c:pt>
                <c:pt idx="2">
                  <c:v>970</c:v>
                </c:pt>
              </c:numCache>
            </c:numRef>
          </c:val>
          <c:extLst>
            <c:ext xmlns:c16="http://schemas.microsoft.com/office/drawing/2014/chart" uri="{C3380CC4-5D6E-409C-BE32-E72D297353CC}">
              <c16:uniqueId val="{00000001-B3C7-4191-858C-1BF3B9605B6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2369</c:v>
                </c:pt>
                <c:pt idx="1">
                  <c:v>2343</c:v>
                </c:pt>
                <c:pt idx="2">
                  <c:v>2461</c:v>
                </c:pt>
              </c:numCache>
            </c:numRef>
          </c:val>
          <c:extLst>
            <c:ext xmlns:c16="http://schemas.microsoft.com/office/drawing/2014/chart" uri="{C3380CC4-5D6E-409C-BE32-E72D297353CC}">
              <c16:uniqueId val="{00000002-B3C7-4191-858C-1BF3B9605B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57200" y="7208520"/>
          <a:ext cx="6705600" cy="16764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03120" y="7423785"/>
          <a:ext cx="504825" cy="12001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03120" y="7591425"/>
          <a:ext cx="504825" cy="12001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03120" y="7759065"/>
          <a:ext cx="504825" cy="12001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03120" y="7926705"/>
          <a:ext cx="504825" cy="12001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03120" y="8094345"/>
          <a:ext cx="504825" cy="12001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03120" y="8261985"/>
          <a:ext cx="504825" cy="12001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03120" y="8429625"/>
          <a:ext cx="504825" cy="12001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03120" y="8597265"/>
          <a:ext cx="504825" cy="12001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03120" y="88868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265045" y="8822055"/>
          <a:ext cx="190500" cy="6096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1811000" y="7218045"/>
          <a:ext cx="3971925" cy="16764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1811000" y="7208520"/>
          <a:ext cx="794385" cy="16383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4825" y="7376160"/>
          <a:ext cx="3705224" cy="1508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年度はこれまでに実施した大型建設事業に係る地方債償還の本格化の影響</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や物価上昇に伴う金利上昇の影響を受け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公営企業会計の公債費の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等に伴って公営企業債元利償還金に対する繰出額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した。算入公債費等は、後年度の基準財政需要額に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％算入される臨時財政対策債の地方債償還全体に占めるウエイトが高いこと等が影響して高水準を維持しているものの、地方債元利償還金の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横ばいとなった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。今後は、近年実施した大型建設事業に係る地方債償還の本格化等の影響</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や金利上昇により、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元利償還金が増加する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る上に、近年の臨時財政対策債発行可能額の減少に対する影響も踏まえ、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引き続き適正かつ計画的な施設整備事業の実施を行い、実質公債比率の抑制に努めるとともに、公共施設の適量化に伴う更新経費の抑制を図り、公債費の圧縮に努める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57200" y="9387840"/>
          <a:ext cx="6705600" cy="16764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1811000" y="9397365"/>
          <a:ext cx="3999140" cy="66239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1835493" y="9387840"/>
          <a:ext cx="723628" cy="16573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5775" y="9553575"/>
          <a:ext cx="3792141" cy="504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706225" y="6536055"/>
          <a:ext cx="4200525" cy="235839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64669" y="6550578"/>
          <a:ext cx="2243930" cy="31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56485" y="67627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56485" y="693039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56485" y="708850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56485" y="725614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56485" y="743331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56485" y="760095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56485" y="793623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56485" y="809434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56485" y="827151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56485" y="84391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56485" y="859726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385060" y="8879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37460" y="8793480"/>
          <a:ext cx="180975" cy="8953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329353" cy="55366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780270" y="215265"/>
          <a:ext cx="22783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470130" y="215265"/>
          <a:ext cx="343662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57200" y="6537960"/>
          <a:ext cx="5372100" cy="16764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1500" y="636270"/>
          <a:ext cx="1619250" cy="33528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20525" y="6724650"/>
          <a:ext cx="3971924" cy="2156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将来負担額では、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公営企業会計地方債残高の減少により公営企業債等繰入見込額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減少した。退職者数と新規採用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者</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数の調整等による在職職員数の抑制や職員の若年化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を図っているが、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退職手当負担見込額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が増加となったほか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大型建設事業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が減少したものの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発行額が地方債元金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、一般会計等に係る地方債残高</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は微増となったが、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将来負担額全体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としては減少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充当可能財源等では、充当可能基金が減少し、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たことで、充当可能財源等全体でも減少することなった。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将来負担比率は充当可能財源等の減少と比較して、将来負担額の減少幅が小さいことから比率が増加すること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も職員数の適正化を行うほか、建設事業においては適正かつ計画的な実施と地方財源措置の高い地方債の活用を行い、実質的な将来負担額の抑制に努めるとともに、公共施設の適量化に伴う更新経費の抑制により、地方債残高の圧縮を図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63905" y="9157335"/>
          <a:ext cx="695325" cy="5916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63905" y="9502140"/>
          <a:ext cx="695325" cy="5143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077181" cy="5124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63880" y="8884920"/>
          <a:ext cx="6515100" cy="16764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402638" y="165045"/>
          <a:ext cx="3593374" cy="3352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189638" y="165046"/>
          <a:ext cx="6652948" cy="3352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鳥取県八頭町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789189"/>
          <a:ext cx="2160270" cy="38671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63905" y="9334500"/>
          <a:ext cx="695325" cy="5143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402638" y="672194"/>
          <a:ext cx="10439948" cy="346002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02638" y="1046660"/>
          <a:ext cx="10438944" cy="3085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（増減理由）これまでは、人件費の抑制や経費節減等により生まれた決算剰余金等を活用し、財政調整基金や減債基金への着実な積立てを行うことができて</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令和２年度に引き続き、基金取崩しを行わず、普通交付税の再算定に伴う、臨時財政対策債償還基金費分を減債基金へ積立てたが、令和４年度も前２カ年と同様に基金取崩しを行わず、普通交付税の再算定に伴う、臨時財政対策債償還基金費分を減債基金へ積立てている。また、</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その他特定目的基金</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、各基金において基金利子分を中心とした積立てを行ったほか、</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決算余剰金を活用し、まちづくり基金へ</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万円の積立てを行った。</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今後実施する学校施設の建設事業の財源に充てるために設置している学校教育施設整備基金においては、</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令和５年度以降も学校施設建設事業の実施による活用を予定している</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。基金全体として、令和</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年度は約</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１億</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7,100</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（今後の方針）今後は、合併算定替特例措置の終了（令和</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年度）に伴う普通交付税の減少や公共施設の老朽化対策に係る経費の増大</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等による財源不足が予想されるため、中長期的には財政調整基金や減債基金が減少し、基金全体の残高も減少していく見込みである。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485270" y="743901"/>
          <a:ext cx="1257055" cy="2695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402638" y="9208423"/>
          <a:ext cx="10439948" cy="135289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02638" y="9218815"/>
          <a:ext cx="10438944" cy="134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合併後の新しいまちづくりの振興と均衡ある地域の発展を図るための施策の推進。</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ふるさと活性化基金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寄附者の社会的投資を具体化するための住民との協働のまちづくり（①生活安全、②健康・福祉、③コミュニティ、④環境保全、⑤農林水産業、⑥商工業、⑦教育・文化、⑧若桜鉄道運行、⑨その他必要と認める特定の事業）の推進。</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過疎地域活性化基金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過疎地域における住民の日常的な移動のための交通手段の確保、集落の維持及び活性化その他住民が将来にわたり安全に安心して暮らすことができる地域社会を実現するための施策の推進。</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学校教育施設整備基金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学校教育施設の整備に必要な財源に充当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間伐や人材育成・担い手確保、木材利用の促進など森林の整備・促進を図るための施策を推進。</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これまで合併特例事業債を活用した積立てを行ってきたが、基金積立額の上限である標準基金規模の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割増までの積立てが完了しているため、近年は基金利子を活用した積立ての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みを行っていた。令和４年度は新庁舎建設の進捗を勘案し、決算余剰金を活用することで約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万円の積立てを行った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ふるさと活性化基金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各年度において各分野の事業への基金活用を行っているものの、ふるさと納税額の増加に伴って、近年は基金残高も増加している。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過疎地域活性化基金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近年は基金を活用した積立てのみを行っており、事業実施における基金活用も行っていないため、基金残高に大きな増減はない。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学校教育施設整備基金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旧学校施設の転用（利活用）による補助金等の財産処分に伴い、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万円の積立てを行った。また、令和元年度も旧学校施設の転用による補助金等財産処分に伴って約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万円の積立てを行っ</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ており、令和２年度は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基金利子を活用した積立て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を行っているが、令和３年度からは、学校施設建設事業に着手しており令和４年度は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万円の取崩しを行った。</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基金利子を活用した積立てと森林環境譲与税の決算余剰金を活用した積立てを行っており、令和４年度は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万円の積立てを行った。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合併特例事業債の発行可能年限が令和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年度に延長されたこともあって、今後数年間は本基金を活用する予定はない。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ふるさと活性化基金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ふるさと納税額の増減に応じて、各分野の事業への活用を行っていく予定である。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過疎地域活性化基金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過疎地域の活性化のための施策の実施においては、過疎対策事業債（ソフト分）を財源として行っていく予定ではあるが、今後、各年度に実施する事業費が増大する場合には、本基金を活用する予定である。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学校教育施設整備基金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令和３年度から令和６年度にかけて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、小学校の大規模改修事業の実施を予定していることから、本事業に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全額を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活用する予定である。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森林環境譲与税を活用して、木育といった普及啓発等森林整備・促進事業を実施しているが、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今後、各年度に実施する事業費が増大する場合には、本基金を活用する予定である。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485269" y="9223748"/>
          <a:ext cx="231277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402638" y="4231820"/>
          <a:ext cx="10439948" cy="27799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02638" y="4621530"/>
          <a:ext cx="10438944" cy="2372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普通交付税における合併算定替特例措置の終了や今後の公共施設等の老朽化対策に係る経費の増大等による財源不足に備えることを目的として、これまで人件費の抑制や経費節減等により生まれた決算剰余金等を活用した積立てを着実に行って</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きたため、令和２年度末の基金残高は、約</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9,500</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万円となった。令和３年度は取崩しを行うことなく、</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基金利子を活用した積立て</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を行うことで基金残高は約</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400</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万円増加し、令和４年度も令和３年度と同様に取崩しを行うことなく、</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基金利子を活用した積立て</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を行うことで基金残高は</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万円となった。</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（今後の方針）今後は、普通交付税の合併算定替特例措置の終了や公共施設等の老朽化対策に係る経費の増大</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財源不足が予想されるため、中長期的には基金残高は減少していく見込みである。人件費の抑制等の行政改革をさらに推進し、今後の各年度における決算状況を踏まえ、可能な範囲での積立てを行うことにより、標準財政規模の</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程度を目安に基金残高の維持に努めることとしている。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485269" y="4324798"/>
          <a:ext cx="1850129" cy="2582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402638" y="7116335"/>
          <a:ext cx="10439948" cy="195354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02638" y="7506045"/>
          <a:ext cx="10438944" cy="1544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普通交付税の合併算定替特例措置の終了や社会保障経費の増大等による町債償還財源の不足に備えることを目的として、これまで人件費の抑制や経費節減等により生まれた決算剰余金等を活用した積立てを行ってきたため、</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令和２年度末</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の基金残高は</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5,300</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万円となった。</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令和３年度は普通交付税の再算定に伴う、臨時財政対策債償還基金費分の積立てを行ったことで、</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高は約</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6,600</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万円増加し、令和４年度も令和３年度と同様に取崩しを行うことなく、普通交付税の再算定に伴う、臨時財政対策債償還基金費分の積立てを行ったことで、</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高は</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7,000</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万円となった。</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今後は、普通交付税の合併算定替特例措置の終了等による町債償還財源の不足が予想されるため、中長期的には基金残高は減少していく見込みである。人件費の抑制等の行政改革をさらに推進し、今後の各年度における決算状況を踏まえ、可能な範囲での積立てを行うこととしている。</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485269" y="7209313"/>
          <a:ext cx="1256400" cy="2582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16,113
16,043
206.71
13,034,405
12,031,255
961,594
6,912,272
12,927,653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進行する人口減少や全国数値を上回る高齢化率に加え、町内に産業の中心となる大規模事業者が極めて少ないこと等により、財政基盤が弱く、全国平均・県平均・類似団体平均のいずれも下回る状況が続いている。令和</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コロナ禍にあって経済状況が著しく悪化したが</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令和４年度は、地域経済状況が復調の兆しを見せる中、町民税は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所得税、法人税割ともに</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微増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固定資産税も近年の宅地造成の影響等もあって土地分、家屋分ともに増加したことで、地方税全体でも増加となっている。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税収の大幅な増加は見込めない</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等に基づく人件費の抑制、行政改革による物件費・補助費等の削減によって歳出の抑制を行うとともに、徴収専門員を中心とした徴収強化対策の実施による歳入の確保に努めることで、財政運営における健全性の確保を図る</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514850" y="6059593"/>
          <a:ext cx="0" cy="15904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4584700" y="76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425950" y="76500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4584700" y="581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605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106256</xdr:rowOff>
    </xdr:from>
    <xdr:to>
      <xdr:col>23</xdr:col>
      <xdr:colOff>133350</xdr:colOff>
      <xdr:row>45</xdr:row>
      <xdr:rowOff>106256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752850" y="765005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4584700" y="7041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464050" y="71924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106256</xdr:rowOff>
    </xdr:from>
    <xdr:to>
      <xdr:col>19</xdr:col>
      <xdr:colOff>133350</xdr:colOff>
      <xdr:row>45</xdr:row>
      <xdr:rowOff>106256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940050" y="765005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409950" y="694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106256</xdr:rowOff>
    </xdr:from>
    <xdr:to>
      <xdr:col>15</xdr:col>
      <xdr:colOff>82550</xdr:colOff>
      <xdr:row>45</xdr:row>
      <xdr:rowOff>106256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127250" y="765005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8892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597150" y="694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106256</xdr:rowOff>
    </xdr:from>
    <xdr:to>
      <xdr:col>11</xdr:col>
      <xdr:colOff>31750</xdr:colOff>
      <xdr:row>45</xdr:row>
      <xdr:rowOff>106256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333500" y="765005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095500" y="72085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784350" y="698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282700" y="72207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971550" y="699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55456</xdr:rowOff>
    </xdr:from>
    <xdr:to>
      <xdr:col>23</xdr:col>
      <xdr:colOff>184150</xdr:colOff>
      <xdr:row>45</xdr:row>
      <xdr:rowOff>157056</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464050" y="75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122783</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4584700" y="749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55456</xdr:rowOff>
    </xdr:from>
    <xdr:to>
      <xdr:col>19</xdr:col>
      <xdr:colOff>184150</xdr:colOff>
      <xdr:row>45</xdr:row>
      <xdr:rowOff>157056</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3702050" y="75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141833</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409950" y="768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55456</xdr:rowOff>
    </xdr:from>
    <xdr:to>
      <xdr:col>15</xdr:col>
      <xdr:colOff>133350</xdr:colOff>
      <xdr:row>45</xdr:row>
      <xdr:rowOff>157056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2889250" y="75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141833</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597150" y="76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55456</xdr:rowOff>
    </xdr:from>
    <xdr:to>
      <xdr:col>11</xdr:col>
      <xdr:colOff>82550</xdr:colOff>
      <xdr:row>45</xdr:row>
      <xdr:rowOff>157056</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095500" y="75992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141833</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784350" y="76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55456</xdr:rowOff>
    </xdr:from>
    <xdr:to>
      <xdr:col>7</xdr:col>
      <xdr:colOff>31750</xdr:colOff>
      <xdr:row>45</xdr:row>
      <xdr:rowOff>157056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282700" y="75992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141833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971550" y="76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経常経費充当一般財源等は、繰出金充当分が約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万円減少したものの、物件費充当分は約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万円増加、維持補修費充当分も約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万円増加するなど、全体では約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万円の増加となった。経常一般財源等では、地方交付税は約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万円減少したが、町税が約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万円増加し、地方譲与税も約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万円増加するなど、経常一般財源等総額は前年度比で約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万円の微増となった。分子となる経常経費充当一般財源等が大きく増加し、分母となる経常一般財源等は微増であったことから、経常収支比率は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上回る結果となった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定員適正化計画に基づく人件費の抑制</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や自治体</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の推進</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等を通じて義務的経費の抑制</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、現在の水準を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下回るよう努める。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514850" y="9725236"/>
          <a:ext cx="0" cy="1538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584700" y="1123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425950" y="11263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584700" y="94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9725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98213</xdr:rowOff>
    </xdr:from>
    <xdr:to>
      <xdr:col>23</xdr:col>
      <xdr:colOff>133350</xdr:colOff>
      <xdr:row>65</xdr:row>
      <xdr:rowOff>20744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752850" y="10659533"/>
          <a:ext cx="762000" cy="25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584700" y="10513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464050" y="10665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66</xdr:row>
      <xdr:rowOff>90594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940050" y="10659533"/>
          <a:ext cx="812800" cy="49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702050"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40995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66</xdr:row>
      <xdr:rowOff>90594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127250" y="10848764"/>
          <a:ext cx="812800" cy="3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889250" y="10665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597150" y="1043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64</xdr:row>
      <xdr:rowOff>119804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333500" y="10643447"/>
          <a:ext cx="793750" cy="20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095500" y="107293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784350" y="1050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282700" y="1072134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971550" y="108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141394</xdr:rowOff>
    </xdr:from>
    <xdr:to>
      <xdr:col>23</xdr:col>
      <xdr:colOff>184150</xdr:colOff>
      <xdr:row>65</xdr:row>
      <xdr:rowOff>71544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464050" y="10870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113471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584700" y="1084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702050" y="1060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409950" y="10695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39794</xdr:rowOff>
    </xdr:from>
    <xdr:to>
      <xdr:col>15</xdr:col>
      <xdr:colOff>133350</xdr:colOff>
      <xdr:row>66</xdr:row>
      <xdr:rowOff>141394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889250" y="1110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126171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597150" y="1119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69004</xdr:rowOff>
    </xdr:from>
    <xdr:to>
      <xdr:col>11</xdr:col>
      <xdr:colOff>82550</xdr:colOff>
      <xdr:row>64</xdr:row>
      <xdr:rowOff>170604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095500" y="107979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784350" y="1088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282700" y="105926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143104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71550" y="1036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地籍調査に係る事業量が大きく減少したものの、前年度からの郡家西小学校大規模改修事業の実施に伴う仮設校舎リース料や地域経済対策商品券発行業務委託の増加が大きく影響し、物件費</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総額は</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4,100</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と大幅な増加</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。人件費の職員給は微増であったが、</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人口が</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347</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ことで</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、人口１人あたり数値は</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15,913</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円の増加となった。これまで、定員適正化等により人件費を中心とする歳出抑制の取組を実行してきたものの、保育所数が多いこと（全て直営）等が影響し、人件費が類似団体に比べて</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以前から</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状況となっている。また、合併団体である本町は、非合併団体に比べて保有する施設量が多く、これまで保育所や学校の統廃合を着実に実行してきたものの、統廃合によって使用しなくなった空き施設を新たな事業に活用していることもあって、施設保有量の適正化による物件費の圧縮を十分に行うことができていない状況</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と言える</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。今後は、職員数の適正化等による人件費の抑制</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や自治体</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取組をさらに推進するとともに、公共施設の適量化等による維持管理経費の抑制にも努めていく。</a:t>
          </a:r>
          <a:endPar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514850" y="13733091"/>
          <a:ext cx="0" cy="1258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4584700" y="1496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4991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4584700" y="1348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37330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21039</xdr:rowOff>
    </xdr:from>
    <xdr:to>
      <xdr:col>23</xdr:col>
      <xdr:colOff>133350</xdr:colOff>
      <xdr:row>87</xdr:row>
      <xdr:rowOff>149033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752850" y="14605719"/>
          <a:ext cx="762000" cy="12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4844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4584700" y="14086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464050" y="14241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71269</xdr:rowOff>
    </xdr:from>
    <xdr:to>
      <xdr:col>19</xdr:col>
      <xdr:colOff>133350</xdr:colOff>
      <xdr:row>87</xdr:row>
      <xdr:rowOff>21039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940050" y="14488309"/>
          <a:ext cx="812800" cy="1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702050" y="14187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46527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409950" y="13960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57432</xdr:rowOff>
    </xdr:from>
    <xdr:to>
      <xdr:col>15</xdr:col>
      <xdr:colOff>82550</xdr:colOff>
      <xdr:row>86</xdr:row>
      <xdr:rowOff>71269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127250" y="14306832"/>
          <a:ext cx="812800" cy="18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889250" y="1413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597150" y="1390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101332</xdr:rowOff>
    </xdr:from>
    <xdr:to>
      <xdr:col>11</xdr:col>
      <xdr:colOff>31750</xdr:colOff>
      <xdr:row>85</xdr:row>
      <xdr:rowOff>57432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333500" y="14183092"/>
          <a:ext cx="793750" cy="12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095500" y="1399990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26111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784350" y="137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282700" y="139478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145504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971550" y="1372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98233</xdr:rowOff>
    </xdr:from>
    <xdr:to>
      <xdr:col>23</xdr:col>
      <xdr:colOff>184150</xdr:colOff>
      <xdr:row>88</xdr:row>
      <xdr:rowOff>28383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464050" y="14682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70310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4584700" y="1465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141689</xdr:rowOff>
    </xdr:from>
    <xdr:to>
      <xdr:col>19</xdr:col>
      <xdr:colOff>184150</xdr:colOff>
      <xdr:row>87</xdr:row>
      <xdr:rowOff>71839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702050" y="14558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56616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409950" y="1464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20469</xdr:rowOff>
    </xdr:from>
    <xdr:to>
      <xdr:col>15</xdr:col>
      <xdr:colOff>133350</xdr:colOff>
      <xdr:row>86</xdr:row>
      <xdr:rowOff>122069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889250" y="144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106846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597150" y="1452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6632</xdr:rowOff>
    </xdr:from>
    <xdr:to>
      <xdr:col>11</xdr:col>
      <xdr:colOff>82550</xdr:colOff>
      <xdr:row>85</xdr:row>
      <xdr:rowOff>108232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095500" y="142560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93009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784350" y="1434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50532</xdr:rowOff>
    </xdr:from>
    <xdr:to>
      <xdr:col>7</xdr:col>
      <xdr:colOff>31750</xdr:colOff>
      <xdr:row>84</xdr:row>
      <xdr:rowOff>152132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282700" y="141322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136909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971550" y="1421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関係（保育所関係）の職員数の多さ等が影響し、人件費総額としては類似団体に比べて高い状況にはあるものの、給与水準の抑制を行っていることから、ラスパイレス指数は全国町村平均・類似団体平均のいずれも下回る状況が続いている。職員数の抑制と併せて給与水準の適正化を今後も継続して推進し、人件費の抑制に努め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474950" y="13472886"/>
          <a:ext cx="0" cy="1447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5563850" y="1489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405100" y="14920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5563850" y="1322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3472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147864</xdr:rowOff>
    </xdr:from>
    <xdr:to>
      <xdr:col>81</xdr:col>
      <xdr:colOff>44450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712950" y="13559064"/>
          <a:ext cx="762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5563850" y="14072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427960" y="1409627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147864</xdr:rowOff>
    </xdr:from>
    <xdr:to>
      <xdr:col>77</xdr:col>
      <xdr:colOff>44450</xdr:colOff>
      <xdr:row>81</xdr:row>
      <xdr:rowOff>62593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903960" y="13559064"/>
          <a:ext cx="808990" cy="8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665960" y="1409627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370050" y="14182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113393</xdr:rowOff>
    </xdr:from>
    <xdr:to>
      <xdr:col>72</xdr:col>
      <xdr:colOff>203200</xdr:colOff>
      <xdr:row>81</xdr:row>
      <xdr:rowOff>62593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106400" y="13524593"/>
          <a:ext cx="79756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868400" y="141652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557250" y="1425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113393</xdr:rowOff>
    </xdr:from>
    <xdr:to>
      <xdr:col>68</xdr:col>
      <xdr:colOff>152400</xdr:colOff>
      <xdr:row>81</xdr:row>
      <xdr:rowOff>45357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2293600" y="13524593"/>
          <a:ext cx="8128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055600" y="1416521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763500" y="1425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2242800" y="141824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1950700" y="1426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148771</xdr:rowOff>
    </xdr:from>
    <xdr:to>
      <xdr:col>81</xdr:col>
      <xdr:colOff>95250</xdr:colOff>
      <xdr:row>81</xdr:row>
      <xdr:rowOff>78921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427960" y="1355997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165298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5563850" y="1340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97064</xdr:rowOff>
    </xdr:from>
    <xdr:to>
      <xdr:col>77</xdr:col>
      <xdr:colOff>95250</xdr:colOff>
      <xdr:row>81</xdr:row>
      <xdr:rowOff>27214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665960" y="1350826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37391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370050" y="1328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11793</xdr:rowOff>
    </xdr:from>
    <xdr:to>
      <xdr:col>73</xdr:col>
      <xdr:colOff>44450</xdr:colOff>
      <xdr:row>81</xdr:row>
      <xdr:rowOff>113393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868400" y="135906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123570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57250" y="1336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62593</xdr:rowOff>
    </xdr:from>
    <xdr:to>
      <xdr:col>68</xdr:col>
      <xdr:colOff>203200</xdr:colOff>
      <xdr:row>80</xdr:row>
      <xdr:rowOff>164193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055600" y="1347379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2920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763500" y="1324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166007</xdr:rowOff>
    </xdr:from>
    <xdr:to>
      <xdr:col>64</xdr:col>
      <xdr:colOff>152400</xdr:colOff>
      <xdr:row>81</xdr:row>
      <xdr:rowOff>96157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2242800" y="13577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106334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1950700" y="1334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本町は、町内に私立保育所が無く、直営の保育所数が多いこと（全て直営）等が影響して、他団体と比べて人口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人当たりの職員数が多い状況が続いている。過去、定員適正化計画に基づく職員数の削減を着実に行ってきたことにより、平成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年度には類似団体との差が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人まで縮まったが、その後は人口減少進行の影響を受け、人口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人当たりの数値としては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人程度の差がある状況が続いている。今後も、定員適正化計画に基づく職員数の適正化を継続して行うとともに、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自治体</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の推進等による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業務の効率化や機構改革、民間委託の推進を積極的に行い、人件費の抑制に努める。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474950" y="9956906"/>
          <a:ext cx="0" cy="1425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5563850" y="1135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405100" y="113822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556385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9956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28787</xdr:rowOff>
    </xdr:from>
    <xdr:to>
      <xdr:col>81</xdr:col>
      <xdr:colOff>44450</xdr:colOff>
      <xdr:row>65</xdr:row>
      <xdr:rowOff>135361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712950" y="10925387"/>
          <a:ext cx="7620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114740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5563850" y="103407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427960" y="104918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158009</xdr:rowOff>
    </xdr:from>
    <xdr:to>
      <xdr:col>77</xdr:col>
      <xdr:colOff>44450</xdr:colOff>
      <xdr:row>65</xdr:row>
      <xdr:rowOff>28787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903960" y="10886969"/>
          <a:ext cx="808990" cy="3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665960" y="104476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370050" y="1022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158009</xdr:rowOff>
    </xdr:from>
    <xdr:to>
      <xdr:col>72</xdr:col>
      <xdr:colOff>203200</xdr:colOff>
      <xdr:row>65</xdr:row>
      <xdr:rowOff>4656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106400" y="10886969"/>
          <a:ext cx="79756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868400" y="104014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557250" y="1017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145944</xdr:rowOff>
    </xdr:from>
    <xdr:to>
      <xdr:col>68</xdr:col>
      <xdr:colOff>152400</xdr:colOff>
      <xdr:row>65</xdr:row>
      <xdr:rowOff>4656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2293600" y="10874904"/>
          <a:ext cx="812800" cy="2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055600" y="1044162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159720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2763500" y="1021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2242800" y="1041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1950700" y="1018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84561</xdr:rowOff>
    </xdr:from>
    <xdr:to>
      <xdr:col>81</xdr:col>
      <xdr:colOff>95250</xdr:colOff>
      <xdr:row>66</xdr:row>
      <xdr:rowOff>14711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427960" y="1098116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56638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5563850" y="1095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149437</xdr:rowOff>
    </xdr:from>
    <xdr:to>
      <xdr:col>77</xdr:col>
      <xdr:colOff>95250</xdr:colOff>
      <xdr:row>65</xdr:row>
      <xdr:rowOff>79587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665960" y="108783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64364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370050" y="10960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107209</xdr:rowOff>
    </xdr:from>
    <xdr:to>
      <xdr:col>73</xdr:col>
      <xdr:colOff>44450</xdr:colOff>
      <xdr:row>65</xdr:row>
      <xdr:rowOff>37359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868400" y="1083616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22136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557250" y="1091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125306</xdr:rowOff>
    </xdr:from>
    <xdr:to>
      <xdr:col>68</xdr:col>
      <xdr:colOff>203200</xdr:colOff>
      <xdr:row>65</xdr:row>
      <xdr:rowOff>55456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055600" y="1085426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40233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63500" y="1093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95144</xdr:rowOff>
    </xdr:from>
    <xdr:to>
      <xdr:col>64</xdr:col>
      <xdr:colOff>152400</xdr:colOff>
      <xdr:row>65</xdr:row>
      <xdr:rowOff>25294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2242800" y="10824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10071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1950700" y="1090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令和４年度における元金償還本格化の影響等により、元利償還金が約</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2,400</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万円増加したが、上下水道特別会計の元利償還金が減少した影響により「公営企業に要する経費の財源とする地方債の償還の財源に充てたと認められる繰入金」は約</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万円の減少となった。一方、元利償還金等に対する基準財政需要額算入額は災害復旧事業費の増加等により、約</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万円の微増となった。標準税収入額等は町税の増加により約</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5,900</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万円増加したが、普通交付税が臨時費目の廃止により減少するなど、標準財政規模は減少となった。全体としては、令和４年度の単年度数値が前年度比で増加したが、</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ヵ年平均は</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への算入率が高い地方債が多いこと等が影響して、実質公債比率は近年横ばい状況にあるものの、近年実施した大型建設事業の地方債償還の本格化等の影響を受けるため、引き続き、適正かつ計画的な建設事業の実施とより有利な地方債の活用等により、実質公債比率の抑制に努める。</a:t>
          </a:r>
          <a:endPar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474950" y="5982970"/>
          <a:ext cx="0" cy="1538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5563850" y="749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405100" y="75219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556385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405100" y="5982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119634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712950" y="6983222"/>
          <a:ext cx="762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5563850" y="668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427960" y="68397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138938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903960" y="6992874"/>
          <a:ext cx="80899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665960" y="68300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370050" y="660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41</xdr:row>
      <xdr:rowOff>138938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106400" y="7002526"/>
          <a:ext cx="79756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868400" y="68590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557250" y="663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129286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2293600" y="6963918"/>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055600" y="690346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2763500" y="66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2242800" y="69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1950700" y="668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427960" y="69324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5563850" y="690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665960" y="694207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370050" y="702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868400" y="696137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55725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055600" y="695172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2763500" y="70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2242800" y="69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1950700" y="699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令和４年度は、公営企業債残高の着実な減少等により、公営企業債等繰入見込額が約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万円と大きく減少し、退職手当負担見込額は退職者の増加により増加し、地方債は前年度に比べて建設事業費が減少したものの、地方債発行額が地方債償還額を上回ったことで現在高が約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万円増加したが、将来負担額全体では、約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万円減少した。一方、充当可能財源等も約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万円減少したことで比率は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ポイントの増加となった。近年は大規模建設事業の実施等により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が上昇傾向にあることから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、今後も職員数の適正化を継続して行うほか、建設事業においては適正かつ計画的な実施と地方財源措置の高い地方債の活用を行い、将来負担比率の抑制に努める。</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474950" y="2321137"/>
          <a:ext cx="0" cy="1443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5563850" y="373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405100" y="37648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25612</xdr:rowOff>
    </xdr:from>
    <xdr:to>
      <xdr:col>81</xdr:col>
      <xdr:colOff>44450</xdr:colOff>
      <xdr:row>16</xdr:row>
      <xdr:rowOff>43709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712950" y="2707852"/>
          <a:ext cx="762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5563850" y="213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114617</xdr:rowOff>
    </xdr:from>
    <xdr:to>
      <xdr:col>77</xdr:col>
      <xdr:colOff>44450</xdr:colOff>
      <xdr:row>16</xdr:row>
      <xdr:rowOff>25612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903960" y="2629217"/>
          <a:ext cx="808990" cy="7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64347</xdr:rowOff>
    </xdr:from>
    <xdr:to>
      <xdr:col>72</xdr:col>
      <xdr:colOff>203200</xdr:colOff>
      <xdr:row>15</xdr:row>
      <xdr:rowOff>114617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106400" y="2578947"/>
          <a:ext cx="79756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19579</xdr:rowOff>
    </xdr:from>
    <xdr:to>
      <xdr:col>73</xdr:col>
      <xdr:colOff>44450</xdr:colOff>
      <xdr:row>15</xdr:row>
      <xdr:rowOff>121179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868400" y="25341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557250" y="231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64347</xdr:rowOff>
    </xdr:from>
    <xdr:to>
      <xdr:col>68</xdr:col>
      <xdr:colOff>152400</xdr:colOff>
      <xdr:row>15</xdr:row>
      <xdr:rowOff>142769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2293600" y="2578947"/>
          <a:ext cx="8128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119063</xdr:rowOff>
    </xdr:from>
    <xdr:to>
      <xdr:col>68</xdr:col>
      <xdr:colOff>203200</xdr:colOff>
      <xdr:row>18</xdr:row>
      <xdr:rowOff>49213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055600" y="296894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33990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2763500" y="305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7938</xdr:rowOff>
    </xdr:from>
    <xdr:to>
      <xdr:col>64</xdr:col>
      <xdr:colOff>152400</xdr:colOff>
      <xdr:row>18</xdr:row>
      <xdr:rowOff>109538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2242800" y="302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94315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1950700" y="311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164359</xdr:rowOff>
    </xdr:from>
    <xdr:to>
      <xdr:col>81</xdr:col>
      <xdr:colOff>95250</xdr:colOff>
      <xdr:row>16</xdr:row>
      <xdr:rowOff>94509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427960" y="267895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136436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5563850" y="265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146262</xdr:rowOff>
    </xdr:from>
    <xdr:to>
      <xdr:col>77</xdr:col>
      <xdr:colOff>95250</xdr:colOff>
      <xdr:row>16</xdr:row>
      <xdr:rowOff>76412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665960" y="266086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61189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370050" y="274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63817</xdr:rowOff>
    </xdr:from>
    <xdr:to>
      <xdr:col>73</xdr:col>
      <xdr:colOff>44450</xdr:colOff>
      <xdr:row>15</xdr:row>
      <xdr:rowOff>165417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868400" y="25784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150194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557250" y="266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055600" y="252814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2763500" y="230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91969</xdr:rowOff>
    </xdr:from>
    <xdr:to>
      <xdr:col>64</xdr:col>
      <xdr:colOff>152400</xdr:colOff>
      <xdr:row>16</xdr:row>
      <xdr:rowOff>22119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2242800" y="26065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32296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1950700" y="237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16,113
16,043
206.71
13,034,405
12,031,255
961,594
6,912,272
12,927,653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これまで、定員適正化計画に基づく職員数の削減を着実に実施し、人件費抑制の取組を推進してきたところである。令和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新型コロナウイルス感染症対応でのワクチン接種等関連事業に要する費用が増加しており、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普通会計ベースで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任期に定めのない常勤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も増加したが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、職員の若年化等による影響で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費用は微増であった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。本町は、町内に私立保育所が無く、類似団体に比して直営の保育所数が多い（全て直営）ため、人件費総額は類似団体と比べて高い状況となっており、今後も職員数の適正化等を行うとともに、民間委託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・自治体</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の推進について検討を行い、人件費の抑制を図っていく。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820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82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38</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鳥取県平均・類似団体平均のいずれも下回る状況が続いてはいるものの、合併団体である本町は、非合併団体に比べて保有する施設量が多いことが特徴となっている。これまで保育所や学校の統廃合を着実に実行してきたものの、新たな行政需要に対応するため統廃合によって使用しなくなった空き施設を活用してきたこともあって、施設保有量の適正化による物件費の圧縮を十分に行うことができていない状況にある。今後も継続した歳出抑制の取組を進めるとともに、公共施設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除売却・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適量化による維持経費の抑制に努める。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48079</xdr:rowOff>
    </xdr:from>
    <xdr:to>
      <xdr:col>82</xdr:col>
      <xdr:colOff>107950</xdr:colOff>
      <xdr:row>13</xdr:row>
      <xdr:rowOff>124279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2769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48079</xdr:rowOff>
    </xdr:from>
    <xdr:to>
      <xdr:col>78</xdr:col>
      <xdr:colOff>69850</xdr:colOff>
      <xdr:row>13</xdr:row>
      <xdr:rowOff>91621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276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91621</xdr:rowOff>
    </xdr:from>
    <xdr:to>
      <xdr:col>73</xdr:col>
      <xdr:colOff>180975</xdr:colOff>
      <xdr:row>13</xdr:row>
      <xdr:rowOff>124279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320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80736</xdr:rowOff>
    </xdr:from>
    <xdr:to>
      <xdr:col>69</xdr:col>
      <xdr:colOff>92075</xdr:colOff>
      <xdr:row>13</xdr:row>
      <xdr:rowOff>124279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09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73479</xdr:rowOff>
    </xdr:from>
    <xdr:to>
      <xdr:col>82</xdr:col>
      <xdr:colOff>158750</xdr:colOff>
      <xdr:row>14</xdr:row>
      <xdr:rowOff>3629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153506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1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168729</xdr:rowOff>
    </xdr:from>
    <xdr:to>
      <xdr:col>78</xdr:col>
      <xdr:colOff>120650</xdr:colOff>
      <xdr:row>13</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109056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199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40821</xdr:rowOff>
    </xdr:from>
    <xdr:to>
      <xdr:col>74</xdr:col>
      <xdr:colOff>31750</xdr:colOff>
      <xdr:row>13</xdr:row>
      <xdr:rowOff>142421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152598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73479</xdr:rowOff>
    </xdr:from>
    <xdr:to>
      <xdr:col>69</xdr:col>
      <xdr:colOff>142875</xdr:colOff>
      <xdr:row>14</xdr:row>
      <xdr:rowOff>3629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13806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29936</xdr:rowOff>
    </xdr:from>
    <xdr:to>
      <xdr:col>65</xdr:col>
      <xdr:colOff>53975</xdr:colOff>
      <xdr:row>13</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141713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事業では生活保護費（本町は福祉事務所設置町村）や自立支援事業費等の社会福祉費が、単独事業では医療費助成等の社会福祉費が類似団体と比較して高い状況となっている。扶助費については、法令等に基づく給付を確実に行う一方で、生活困窮者自立支援等の総合的支援や相談・啓発による未然防止対策等を推進することにより、近年増加傾向にある給付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57</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26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57</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261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58</xdr:row>
      <xdr:rowOff>29028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118835</xdr:rowOff>
    </xdr:from>
    <xdr:to>
      <xdr:col>11</xdr:col>
      <xdr:colOff>9525</xdr:colOff>
      <xdr:row>58</xdr:row>
      <xdr:rowOff>29028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914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15620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68035</xdr:rowOff>
    </xdr:from>
    <xdr:to>
      <xdr:col>6</xdr:col>
      <xdr:colOff>171450</xdr:colOff>
      <xdr:row>57</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154412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全国平均・鳥取県平均・類似団体平均いずれも上回る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状況が続いているが、本町は人口密度が低く、特に下水道事業の経営において収益性が低い地域であるため、公営企業会計への多額の繰出金支出がその要因として考えられる。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当面は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、公営企業会計の公債費が増加する要素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ないため、繰出金支出は抑制されるものと見込まれる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、下水道の電気・機械設備更新事業の計画的な実施や下水道事業全体の施設統廃合による維持補修費の抑制を通じて、繰出金の圧縮を図るとともに、公共施設の適正かつ効率的な管理により、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関連費用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137885</xdr:rowOff>
    </xdr:from>
    <xdr:to>
      <xdr:col>82</xdr:col>
      <xdr:colOff>107950</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81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62792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21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137885</xdr:rowOff>
    </xdr:from>
    <xdr:to>
      <xdr:col>78</xdr:col>
      <xdr:colOff>69850</xdr:colOff>
      <xdr:row>59</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81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151493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22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75293</xdr:rowOff>
    </xdr:from>
    <xdr:to>
      <xdr:col>69</xdr:col>
      <xdr:colOff>92075</xdr:colOff>
      <xdr:row>59</xdr:row>
      <xdr:rowOff>151493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90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155122</xdr:rowOff>
    </xdr:from>
    <xdr:to>
      <xdr:col>69</xdr:col>
      <xdr:colOff>142875</xdr:colOff>
      <xdr:row>56</xdr:row>
      <xdr:rowOff>85272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87085</xdr:rowOff>
    </xdr:from>
    <xdr:to>
      <xdr:col>78</xdr:col>
      <xdr:colOff>120650</xdr:colOff>
      <xdr:row>59</xdr:row>
      <xdr:rowOff>17235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2012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100693</xdr:rowOff>
    </xdr:from>
    <xdr:to>
      <xdr:col>69</xdr:col>
      <xdr:colOff>142875</xdr:colOff>
      <xdr:row>60</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24493</xdr:rowOff>
    </xdr:from>
    <xdr:to>
      <xdr:col>65</xdr:col>
      <xdr:colOff>53975</xdr:colOff>
      <xdr:row>59</xdr:row>
      <xdr:rowOff>126093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110870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全国平均・鳥取県平均・類似団体平均いずれも下回る状況が続いているものの、特に民生関係や農林水産業関係において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単独で実施している補助交付金の水準が低いとは言えない状況にある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町単独の補助事業や国・県補助事業における嵩上げについて、行政としての本来の役割を十分に考慮した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補助制度の見直し等を行い、補助費等の削減に努める。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50800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864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109237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104140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864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134620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34</xdr:row>
      <xdr:rowOff>134620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94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0</xdr:rowOff>
    </xdr:from>
    <xdr:to>
      <xdr:col>82</xdr:col>
      <xdr:colOff>158750</xdr:colOff>
      <xdr:row>34</xdr:row>
      <xdr:rowOff>101600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83820</xdr:rowOff>
    </xdr:from>
    <xdr:to>
      <xdr:col>69</xdr:col>
      <xdr:colOff>142875</xdr:colOff>
      <xdr:row>35</xdr:row>
      <xdr:rowOff>13970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24147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ほぼ横ばいの状況が続い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、近年実施した学校・保育所適正配置に伴う施設整備事業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や芸術文化交流施設建設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等の大型建設事業に係る地方債償還が本格化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することでの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が予想される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も新庁舎建設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大型事業の実施を予定していることから、引き続き、適正で計画的な施設整備事業の実施と地方財政措置の高い地方債の活用等を行い、将来実質負担額の抑制に努めるとともに、保有施設の適量化による更新経費の抑制を図り、公債費の圧縮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170435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3355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78</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3355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30987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35561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公債費以外では、人件費・扶助費をはじめ、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の費目で比率が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が、その中でも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、依然として類似団体平均を上回っており、継続して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対策</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を行っていく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があることから、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職員数の適正化等による人件費の抑制を図るとともに、扶助費については生活困窮者が自立して生活するための総合的支援の実施等により給付費の抑制に努める。また今後も、公共施設の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除売却・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適量化</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による物件費・維持補修費の抑制、補助制度の見直しによる補助費等の抑制に継続的に取り組む。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76</xdr:row>
      <xdr:rowOff>43180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8828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77</xdr:row>
      <xdr:rowOff>77470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88288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77</xdr:row>
      <xdr:rowOff>77470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9514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75</xdr:row>
      <xdr:rowOff>92710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7457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166388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135907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59707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18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113047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99709</xdr:rowOff>
    </xdr:from>
    <xdr:to>
      <xdr:col>29</xdr:col>
      <xdr:colOff>127000</xdr:colOff>
      <xdr:row>13</xdr:row>
      <xdr:rowOff>7698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204734"/>
          <a:ext cx="647700" cy="79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78349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7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7698</xdr:rowOff>
    </xdr:from>
    <xdr:to>
      <xdr:col>26</xdr:col>
      <xdr:colOff>50800</xdr:colOff>
      <xdr:row>13</xdr:row>
      <xdr:rowOff>51361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284173"/>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69286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51361</xdr:rowOff>
    </xdr:from>
    <xdr:to>
      <xdr:col>22</xdr:col>
      <xdr:colOff>114300</xdr:colOff>
      <xdr:row>13</xdr:row>
      <xdr:rowOff>157937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327836"/>
          <a:ext cx="698500" cy="10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144235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157937</xdr:rowOff>
    </xdr:from>
    <xdr:to>
      <xdr:col>18</xdr:col>
      <xdr:colOff>177800</xdr:colOff>
      <xdr:row>14</xdr:row>
      <xdr:rowOff>59688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434412"/>
          <a:ext cx="698500" cy="7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66234</xdr:rowOff>
    </xdr:from>
    <xdr:to>
      <xdr:col>19</xdr:col>
      <xdr:colOff>38100</xdr:colOff>
      <xdr:row>16</xdr:row>
      <xdr:rowOff>167834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152611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4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74954</xdr:rowOff>
    </xdr:from>
    <xdr:to>
      <xdr:col>15</xdr:col>
      <xdr:colOff>101600</xdr:colOff>
      <xdr:row>17</xdr:row>
      <xdr:rowOff>5104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161331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48909</xdr:rowOff>
    </xdr:from>
    <xdr:to>
      <xdr:col>29</xdr:col>
      <xdr:colOff>177800</xdr:colOff>
      <xdr:row>12</xdr:row>
      <xdr:rowOff>150509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5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65436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9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128348</xdr:rowOff>
    </xdr:from>
    <xdr:to>
      <xdr:col>26</xdr:col>
      <xdr:colOff>101600</xdr:colOff>
      <xdr:row>13</xdr:row>
      <xdr:rowOff>58498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233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68675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02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561</xdr:rowOff>
    </xdr:from>
    <xdr:to>
      <xdr:col>22</xdr:col>
      <xdr:colOff>165100</xdr:colOff>
      <xdr:row>13</xdr:row>
      <xdr:rowOff>102161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277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112338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04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107137</xdr:rowOff>
    </xdr:from>
    <xdr:to>
      <xdr:col>19</xdr:col>
      <xdr:colOff>38100</xdr:colOff>
      <xdr:row>14</xdr:row>
      <xdr:rowOff>37287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83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47464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8888</xdr:rowOff>
    </xdr:from>
    <xdr:to>
      <xdr:col>15</xdr:col>
      <xdr:colOff>101600</xdr:colOff>
      <xdr:row>14</xdr:row>
      <xdr:rowOff>110488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56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120665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2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112301</xdr:rowOff>
    </xdr:from>
    <xdr:to>
      <xdr:col>29</xdr:col>
      <xdr:colOff>127000</xdr:colOff>
      <xdr:row>35</xdr:row>
      <xdr:rowOff>159233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22651"/>
          <a:ext cx="647700" cy="46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9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159233</xdr:rowOff>
    </xdr:from>
    <xdr:to>
      <xdr:col>26</xdr:col>
      <xdr:colOff>50800</xdr:colOff>
      <xdr:row>35</xdr:row>
      <xdr:rowOff>201798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69583"/>
          <a:ext cx="698500" cy="42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177589</xdr:rowOff>
    </xdr:from>
    <xdr:to>
      <xdr:col>22</xdr:col>
      <xdr:colOff>114300</xdr:colOff>
      <xdr:row>35</xdr:row>
      <xdr:rowOff>201798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87939"/>
          <a:ext cx="698500" cy="24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45991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165313</xdr:rowOff>
    </xdr:from>
    <xdr:to>
      <xdr:col>18</xdr:col>
      <xdr:colOff>177800</xdr:colOff>
      <xdr:row>35</xdr:row>
      <xdr:rowOff>177589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75663"/>
          <a:ext cx="698500" cy="1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40047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61501</xdr:rowOff>
    </xdr:from>
    <xdr:to>
      <xdr:col>29</xdr:col>
      <xdr:colOff>177800</xdr:colOff>
      <xdr:row>35</xdr:row>
      <xdr:rowOff>163101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7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249478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1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108433</xdr:rowOff>
    </xdr:from>
    <xdr:to>
      <xdr:col>26</xdr:col>
      <xdr:colOff>101600</xdr:colOff>
      <xdr:row>35</xdr:row>
      <xdr:rowOff>210033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18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220210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87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150998</xdr:rowOff>
    </xdr:from>
    <xdr:to>
      <xdr:col>22</xdr:col>
      <xdr:colOff>165100</xdr:colOff>
      <xdr:row>35</xdr:row>
      <xdr:rowOff>252598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6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262775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126789</xdr:rowOff>
    </xdr:from>
    <xdr:to>
      <xdr:col>19</xdr:col>
      <xdr:colOff>38100</xdr:colOff>
      <xdr:row>35</xdr:row>
      <xdr:rowOff>228389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3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238566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0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114513</xdr:rowOff>
    </xdr:from>
    <xdr:to>
      <xdr:col>15</xdr:col>
      <xdr:colOff>101600</xdr:colOff>
      <xdr:row>35</xdr:row>
      <xdr:rowOff>216113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2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226290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16,113
16,043
206.71
13,034,405
12,031,255
961,594
6,912,272
12,927,653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122669</xdr:rowOff>
    </xdr:from>
    <xdr:to>
      <xdr:col>24</xdr:col>
      <xdr:colOff>63500</xdr:colOff>
      <xdr:row>33</xdr:row>
      <xdr:rowOff>18836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09069"/>
          <a:ext cx="838200" cy="6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75197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5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18836</xdr:rowOff>
    </xdr:from>
    <xdr:to>
      <xdr:col>19</xdr:col>
      <xdr:colOff>177800</xdr:colOff>
      <xdr:row>33</xdr:row>
      <xdr:rowOff>50089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76686"/>
          <a:ext cx="889000" cy="3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50345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50089</xdr:rowOff>
    </xdr:from>
    <xdr:to>
      <xdr:col>15</xdr:col>
      <xdr:colOff>50800</xdr:colOff>
      <xdr:row>36</xdr:row>
      <xdr:rowOff>6018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07939"/>
          <a:ext cx="889000" cy="47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127922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6018</xdr:rowOff>
    </xdr:from>
    <xdr:to>
      <xdr:col>10</xdr:col>
      <xdr:colOff>114300</xdr:colOff>
      <xdr:row>36</xdr:row>
      <xdr:rowOff>18199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78218"/>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15862</xdr:rowOff>
    </xdr:from>
    <xdr:to>
      <xdr:col>10</xdr:col>
      <xdr:colOff>165100</xdr:colOff>
      <xdr:row>37</xdr:row>
      <xdr:rowOff>117462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108589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33938</xdr:rowOff>
    </xdr:from>
    <xdr:to>
      <xdr:col>6</xdr:col>
      <xdr:colOff>38100</xdr:colOff>
      <xdr:row>37</xdr:row>
      <xdr:rowOff>135538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126665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71869</xdr:rowOff>
    </xdr:from>
    <xdr:to>
      <xdr:col>24</xdr:col>
      <xdr:colOff>114300</xdr:colOff>
      <xdr:row>33</xdr:row>
      <xdr:rowOff>2019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94746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0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139486</xdr:rowOff>
    </xdr:from>
    <xdr:to>
      <xdr:col>20</xdr:col>
      <xdr:colOff>38100</xdr:colOff>
      <xdr:row>33</xdr:row>
      <xdr:rowOff>69636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86163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0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170739</xdr:rowOff>
    </xdr:from>
    <xdr:to>
      <xdr:col>15</xdr:col>
      <xdr:colOff>101600</xdr:colOff>
      <xdr:row>33</xdr:row>
      <xdr:rowOff>100889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117416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3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126668</xdr:rowOff>
    </xdr:from>
    <xdr:to>
      <xdr:col>10</xdr:col>
      <xdr:colOff>165100</xdr:colOff>
      <xdr:row>36</xdr:row>
      <xdr:rowOff>56818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73345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138849</xdr:rowOff>
    </xdr:from>
    <xdr:to>
      <xdr:col>6</xdr:col>
      <xdr:colOff>38100</xdr:colOff>
      <xdr:row>36</xdr:row>
      <xdr:rowOff>68999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85526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94797</xdr:rowOff>
    </xdr:from>
    <xdr:to>
      <xdr:col>24</xdr:col>
      <xdr:colOff>63500</xdr:colOff>
      <xdr:row>55</xdr:row>
      <xdr:rowOff>28094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181647"/>
          <a:ext cx="838200" cy="27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102188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28094</xdr:rowOff>
    </xdr:from>
    <xdr:to>
      <xdr:col>19</xdr:col>
      <xdr:colOff>177800</xdr:colOff>
      <xdr:row>55</xdr:row>
      <xdr:rowOff>80673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57844"/>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125310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98878</xdr:rowOff>
    </xdr:from>
    <xdr:to>
      <xdr:col>15</xdr:col>
      <xdr:colOff>50800</xdr:colOff>
      <xdr:row>55</xdr:row>
      <xdr:rowOff>80673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357178"/>
          <a:ext cx="889000" cy="15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161592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98878</xdr:rowOff>
    </xdr:from>
    <xdr:to>
      <xdr:col>10</xdr:col>
      <xdr:colOff>114300</xdr:colOff>
      <xdr:row>55</xdr:row>
      <xdr:rowOff>161368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357178"/>
          <a:ext cx="889000" cy="23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124578</xdr:rowOff>
    </xdr:from>
    <xdr:to>
      <xdr:col>10</xdr:col>
      <xdr:colOff>165100</xdr:colOff>
      <xdr:row>57</xdr:row>
      <xdr:rowOff>54728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45855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1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40339</xdr:rowOff>
    </xdr:from>
    <xdr:to>
      <xdr:col>6</xdr:col>
      <xdr:colOff>38100</xdr:colOff>
      <xdr:row>57</xdr:row>
      <xdr:rowOff>141939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133066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43997</xdr:rowOff>
    </xdr:from>
    <xdr:to>
      <xdr:col>24</xdr:col>
      <xdr:colOff>114300</xdr:colOff>
      <xdr:row>53</xdr:row>
      <xdr:rowOff>145597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66874</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98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148744</xdr:rowOff>
    </xdr:from>
    <xdr:to>
      <xdr:col>20</xdr:col>
      <xdr:colOff>38100</xdr:colOff>
      <xdr:row>55</xdr:row>
      <xdr:rowOff>78894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0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95421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18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29873</xdr:rowOff>
    </xdr:from>
    <xdr:to>
      <xdr:col>15</xdr:col>
      <xdr:colOff>101600</xdr:colOff>
      <xdr:row>55</xdr:row>
      <xdr:rowOff>131473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148000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23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48078</xdr:rowOff>
    </xdr:from>
    <xdr:to>
      <xdr:col>10</xdr:col>
      <xdr:colOff>165100</xdr:colOff>
      <xdr:row>54</xdr:row>
      <xdr:rowOff>149678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0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166205</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08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110568</xdr:rowOff>
    </xdr:from>
    <xdr:to>
      <xdr:col>6</xdr:col>
      <xdr:colOff>38100</xdr:colOff>
      <xdr:row>56</xdr:row>
      <xdr:rowOff>40718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57245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1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58738</xdr:rowOff>
    </xdr:from>
    <xdr:to>
      <xdr:col>24</xdr:col>
      <xdr:colOff>63500</xdr:colOff>
      <xdr:row>77</xdr:row>
      <xdr:rowOff>80187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088938"/>
          <a:ext cx="838200" cy="19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4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58738</xdr:rowOff>
    </xdr:from>
    <xdr:to>
      <xdr:col>19</xdr:col>
      <xdr:colOff>177800</xdr:colOff>
      <xdr:row>77</xdr:row>
      <xdr:rowOff>134214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088938"/>
          <a:ext cx="889000" cy="24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69118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134214</xdr:rowOff>
    </xdr:from>
    <xdr:to>
      <xdr:col>15</xdr:col>
      <xdr:colOff>50800</xdr:colOff>
      <xdr:row>78</xdr:row>
      <xdr:rowOff>75654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35864"/>
          <a:ext cx="889000" cy="1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94404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5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66433</xdr:rowOff>
    </xdr:from>
    <xdr:to>
      <xdr:col>10</xdr:col>
      <xdr:colOff>114300</xdr:colOff>
      <xdr:row>78</xdr:row>
      <xdr:rowOff>75654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39533"/>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97320</xdr:rowOff>
    </xdr:from>
    <xdr:to>
      <xdr:col>10</xdr:col>
      <xdr:colOff>165100</xdr:colOff>
      <xdr:row>78</xdr:row>
      <xdr:rowOff>27470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43997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75527</xdr:rowOff>
    </xdr:from>
    <xdr:to>
      <xdr:col>6</xdr:col>
      <xdr:colOff>38100</xdr:colOff>
      <xdr:row>78</xdr:row>
      <xdr:rowOff>5677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22204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29387</xdr:rowOff>
    </xdr:from>
    <xdr:to>
      <xdr:col>24</xdr:col>
      <xdr:colOff>114300</xdr:colOff>
      <xdr:row>77</xdr:row>
      <xdr:rowOff>130987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3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7814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7938</xdr:rowOff>
    </xdr:from>
    <xdr:to>
      <xdr:col>20</xdr:col>
      <xdr:colOff>38100</xdr:colOff>
      <xdr:row>76</xdr:row>
      <xdr:rowOff>109538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126065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8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83414</xdr:rowOff>
    </xdr:from>
    <xdr:to>
      <xdr:col>15</xdr:col>
      <xdr:colOff>101600</xdr:colOff>
      <xdr:row>78</xdr:row>
      <xdr:rowOff>13564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4691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7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24854</xdr:rowOff>
    </xdr:from>
    <xdr:to>
      <xdr:col>10</xdr:col>
      <xdr:colOff>165100</xdr:colOff>
      <xdr:row>78</xdr:row>
      <xdr:rowOff>126454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9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117581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9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15633</xdr:rowOff>
    </xdr:from>
    <xdr:to>
      <xdr:col>6</xdr:col>
      <xdr:colOff>38100</xdr:colOff>
      <xdr:row>78</xdr:row>
      <xdr:rowOff>117233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8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108360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127699</xdr:rowOff>
    </xdr:from>
    <xdr:to>
      <xdr:col>24</xdr:col>
      <xdr:colOff>63500</xdr:colOff>
      <xdr:row>93</xdr:row>
      <xdr:rowOff>161041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5901099"/>
          <a:ext cx="838200" cy="20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94318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8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127699</xdr:rowOff>
    </xdr:from>
    <xdr:to>
      <xdr:col>19</xdr:col>
      <xdr:colOff>177800</xdr:colOff>
      <xdr:row>95</xdr:row>
      <xdr:rowOff>37500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901099"/>
          <a:ext cx="889000" cy="42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21640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37500</xdr:rowOff>
    </xdr:from>
    <xdr:to>
      <xdr:col>15</xdr:col>
      <xdr:colOff>50800</xdr:colOff>
      <xdr:row>95</xdr:row>
      <xdr:rowOff>124450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325250"/>
          <a:ext cx="889000" cy="8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122028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124450</xdr:rowOff>
    </xdr:from>
    <xdr:to>
      <xdr:col>10</xdr:col>
      <xdr:colOff>114300</xdr:colOff>
      <xdr:row>96</xdr:row>
      <xdr:rowOff>1527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412200"/>
          <a:ext cx="889000" cy="4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132021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110241</xdr:rowOff>
    </xdr:from>
    <xdr:to>
      <xdr:col>24</xdr:col>
      <xdr:colOff>114300</xdr:colOff>
      <xdr:row>94</xdr:row>
      <xdr:rowOff>40391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05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133118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9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76899</xdr:rowOff>
    </xdr:from>
    <xdr:to>
      <xdr:col>20</xdr:col>
      <xdr:colOff>38100</xdr:colOff>
      <xdr:row>93</xdr:row>
      <xdr:rowOff>7049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85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23576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62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158150</xdr:rowOff>
    </xdr:from>
    <xdr:to>
      <xdr:col>15</xdr:col>
      <xdr:colOff>101600</xdr:colOff>
      <xdr:row>95</xdr:row>
      <xdr:rowOff>88300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104827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04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73650</xdr:rowOff>
    </xdr:from>
    <xdr:to>
      <xdr:col>10</xdr:col>
      <xdr:colOff>165100</xdr:colOff>
      <xdr:row>96</xdr:row>
      <xdr:rowOff>3800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20327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13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122177</xdr:rowOff>
    </xdr:from>
    <xdr:to>
      <xdr:col>6</xdr:col>
      <xdr:colOff>38100</xdr:colOff>
      <xdr:row>96</xdr:row>
      <xdr:rowOff>52327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68854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18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123890</xdr:rowOff>
    </xdr:from>
    <xdr:to>
      <xdr:col>55</xdr:col>
      <xdr:colOff>0</xdr:colOff>
      <xdr:row>37</xdr:row>
      <xdr:rowOff>71056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296090"/>
          <a:ext cx="838200" cy="11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15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9316</xdr:rowOff>
    </xdr:from>
    <xdr:to>
      <xdr:col>50</xdr:col>
      <xdr:colOff>114300</xdr:colOff>
      <xdr:row>36</xdr:row>
      <xdr:rowOff>123890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495716"/>
          <a:ext cx="889000" cy="80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170030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9316</xdr:rowOff>
    </xdr:from>
    <xdr:to>
      <xdr:col>45</xdr:col>
      <xdr:colOff>177800</xdr:colOff>
      <xdr:row>38</xdr:row>
      <xdr:rowOff>24230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95716"/>
          <a:ext cx="889000" cy="104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66484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24230</xdr:rowOff>
    </xdr:from>
    <xdr:to>
      <xdr:col>41</xdr:col>
      <xdr:colOff>50800</xdr:colOff>
      <xdr:row>38</xdr:row>
      <xdr:rowOff>69886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39330"/>
          <a:ext cx="8890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73501</xdr:rowOff>
    </xdr:from>
    <xdr:to>
      <xdr:col>41</xdr:col>
      <xdr:colOff>101600</xdr:colOff>
      <xdr:row>37</xdr:row>
      <xdr:rowOff>3651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20178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170949</xdr:rowOff>
    </xdr:from>
    <xdr:to>
      <xdr:col>36</xdr:col>
      <xdr:colOff>165100</xdr:colOff>
      <xdr:row>36</xdr:row>
      <xdr:rowOff>101099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117626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20256</xdr:rowOff>
    </xdr:from>
    <xdr:to>
      <xdr:col>55</xdr:col>
      <xdr:colOff>50800</xdr:colOff>
      <xdr:row>37</xdr:row>
      <xdr:rowOff>121856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170133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4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73090</xdr:rowOff>
    </xdr:from>
    <xdr:to>
      <xdr:col>50</xdr:col>
      <xdr:colOff>165100</xdr:colOff>
      <xdr:row>37</xdr:row>
      <xdr:rowOff>3240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4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165817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3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129966</xdr:rowOff>
    </xdr:from>
    <xdr:to>
      <xdr:col>46</xdr:col>
      <xdr:colOff>38100</xdr:colOff>
      <xdr:row>32</xdr:row>
      <xdr:rowOff>60116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4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51243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53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144880</xdr:rowOff>
    </xdr:from>
    <xdr:to>
      <xdr:col>41</xdr:col>
      <xdr:colOff>101600</xdr:colOff>
      <xdr:row>38</xdr:row>
      <xdr:rowOff>75030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66157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8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19086</xdr:rowOff>
    </xdr:from>
    <xdr:to>
      <xdr:col>36</xdr:col>
      <xdr:colOff>165100</xdr:colOff>
      <xdr:row>38</xdr:row>
      <xdr:rowOff>120686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111813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2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7123</xdr:rowOff>
    </xdr:from>
    <xdr:to>
      <xdr:col>55</xdr:col>
      <xdr:colOff>0</xdr:colOff>
      <xdr:row>54</xdr:row>
      <xdr:rowOff>148430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265423"/>
          <a:ext cx="838200" cy="14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65226</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6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7123</xdr:rowOff>
    </xdr:from>
    <xdr:to>
      <xdr:col>50</xdr:col>
      <xdr:colOff>114300</xdr:colOff>
      <xdr:row>56</xdr:row>
      <xdr:rowOff>9616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265423"/>
          <a:ext cx="889000" cy="3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170001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96048</xdr:rowOff>
    </xdr:from>
    <xdr:to>
      <xdr:col>45</xdr:col>
      <xdr:colOff>177800</xdr:colOff>
      <xdr:row>56</xdr:row>
      <xdr:rowOff>9616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525798"/>
          <a:ext cx="889000" cy="8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62330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96048</xdr:rowOff>
    </xdr:from>
    <xdr:to>
      <xdr:col>41</xdr:col>
      <xdr:colOff>50800</xdr:colOff>
      <xdr:row>55</xdr:row>
      <xdr:rowOff>100359</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525798"/>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155815</xdr:rowOff>
    </xdr:from>
    <xdr:to>
      <xdr:col>41</xdr:col>
      <xdr:colOff>101600</xdr:colOff>
      <xdr:row>56</xdr:row>
      <xdr:rowOff>85965</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77092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10392</xdr:rowOff>
    </xdr:from>
    <xdr:to>
      <xdr:col>36</xdr:col>
      <xdr:colOff>165100</xdr:colOff>
      <xdr:row>55</xdr:row>
      <xdr:rowOff>111992</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44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128519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2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97630</xdr:rowOff>
    </xdr:from>
    <xdr:to>
      <xdr:col>55</xdr:col>
      <xdr:colOff>50800</xdr:colOff>
      <xdr:row>55</xdr:row>
      <xdr:rowOff>27780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3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120507</xdr:rowOff>
    </xdr:from>
    <xdr:ext cx="599010"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20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127773</xdr:rowOff>
    </xdr:from>
    <xdr:to>
      <xdr:col>50</xdr:col>
      <xdr:colOff>165100</xdr:colOff>
      <xdr:row>54</xdr:row>
      <xdr:rowOff>57923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2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74450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898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130266</xdr:rowOff>
    </xdr:from>
    <xdr:to>
      <xdr:col>46</xdr:col>
      <xdr:colOff>38100</xdr:colOff>
      <xdr:row>56</xdr:row>
      <xdr:rowOff>60416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56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76943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33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45248</xdr:rowOff>
    </xdr:from>
    <xdr:to>
      <xdr:col>41</xdr:col>
      <xdr:colOff>101600</xdr:colOff>
      <xdr:row>55</xdr:row>
      <xdr:rowOff>146848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4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163375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2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49559</xdr:rowOff>
    </xdr:from>
    <xdr:to>
      <xdr:col>36</xdr:col>
      <xdr:colOff>165100</xdr:colOff>
      <xdr:row>55</xdr:row>
      <xdr:rowOff>151159</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4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142286</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57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146483</xdr:rowOff>
    </xdr:from>
    <xdr:to>
      <xdr:col>55</xdr:col>
      <xdr:colOff>0</xdr:colOff>
      <xdr:row>79</xdr:row>
      <xdr:rowOff>39802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519583"/>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36652</xdr:rowOff>
    </xdr:from>
    <xdr:to>
      <xdr:col>50</xdr:col>
      <xdr:colOff>114300</xdr:colOff>
      <xdr:row>79</xdr:row>
      <xdr:rowOff>39802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581202"/>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36652</xdr:rowOff>
    </xdr:from>
    <xdr:to>
      <xdr:col>45</xdr:col>
      <xdr:colOff>177800</xdr:colOff>
      <xdr:row>79</xdr:row>
      <xdr:rowOff>38367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58120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103167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166802</xdr:rowOff>
    </xdr:from>
    <xdr:to>
      <xdr:col>41</xdr:col>
      <xdr:colOff>50800</xdr:colOff>
      <xdr:row>79</xdr:row>
      <xdr:rowOff>38367</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025552"/>
          <a:ext cx="889000" cy="55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100051</xdr:rowOff>
    </xdr:from>
    <xdr:to>
      <xdr:col>41</xdr:col>
      <xdr:colOff>101600</xdr:colOff>
      <xdr:row>77</xdr:row>
      <xdr:rowOff>30201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46727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99149</xdr:rowOff>
    </xdr:from>
    <xdr:to>
      <xdr:col>36</xdr:col>
      <xdr:colOff>165100</xdr:colOff>
      <xdr:row>76</xdr:row>
      <xdr:rowOff>29299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45826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95683</xdr:rowOff>
    </xdr:from>
    <xdr:to>
      <xdr:col>55</xdr:col>
      <xdr:colOff>50800</xdr:colOff>
      <xdr:row>79</xdr:row>
      <xdr:rowOff>25833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10610</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8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160452</xdr:rowOff>
    </xdr:from>
    <xdr:to>
      <xdr:col>50</xdr:col>
      <xdr:colOff>165100</xdr:colOff>
      <xdr:row>79</xdr:row>
      <xdr:rowOff>90602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5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81729</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50017" y="1362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157302</xdr:rowOff>
    </xdr:from>
    <xdr:to>
      <xdr:col>46</xdr:col>
      <xdr:colOff>38100</xdr:colOff>
      <xdr:row>79</xdr:row>
      <xdr:rowOff>87452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5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78579</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61017" y="1362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159017</xdr:rowOff>
    </xdr:from>
    <xdr:to>
      <xdr:col>41</xdr:col>
      <xdr:colOff>101600</xdr:colOff>
      <xdr:row>79</xdr:row>
      <xdr:rowOff>89167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5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80294</xdr:rowOff>
    </xdr:from>
    <xdr:ext cx="378565"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72017" y="13624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116001</xdr:rowOff>
    </xdr:from>
    <xdr:to>
      <xdr:col>36</xdr:col>
      <xdr:colOff>165100</xdr:colOff>
      <xdr:row>76</xdr:row>
      <xdr:rowOff>46152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9747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37279</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0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15717</xdr:rowOff>
    </xdr:from>
    <xdr:to>
      <xdr:col>55</xdr:col>
      <xdr:colOff>0</xdr:colOff>
      <xdr:row>91</xdr:row>
      <xdr:rowOff>77978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5446217"/>
          <a:ext cx="838200" cy="23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100082</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216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15717</xdr:rowOff>
    </xdr:from>
    <xdr:to>
      <xdr:col>50</xdr:col>
      <xdr:colOff>114300</xdr:colOff>
      <xdr:row>92</xdr:row>
      <xdr:rowOff>66973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5446217"/>
          <a:ext cx="889000" cy="3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43896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139995</xdr:rowOff>
    </xdr:from>
    <xdr:to>
      <xdr:col>45</xdr:col>
      <xdr:colOff>177800</xdr:colOff>
      <xdr:row>92</xdr:row>
      <xdr:rowOff>66973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5741945"/>
          <a:ext cx="889000" cy="9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44271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1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139995</xdr:rowOff>
    </xdr:from>
    <xdr:to>
      <xdr:col>41</xdr:col>
      <xdr:colOff>50800</xdr:colOff>
      <xdr:row>96</xdr:row>
      <xdr:rowOff>18721</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5741945"/>
          <a:ext cx="889000" cy="73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82386</xdr:rowOff>
    </xdr:from>
    <xdr:to>
      <xdr:col>41</xdr:col>
      <xdr:colOff>101600</xdr:colOff>
      <xdr:row>96</xdr:row>
      <xdr:rowOff>12536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3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3663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6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148827</xdr:rowOff>
    </xdr:from>
    <xdr:to>
      <xdr:col>36</xdr:col>
      <xdr:colOff>165100</xdr:colOff>
      <xdr:row>96</xdr:row>
      <xdr:rowOff>78977</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70104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27178</xdr:rowOff>
    </xdr:from>
    <xdr:to>
      <xdr:col>55</xdr:col>
      <xdr:colOff>50800</xdr:colOff>
      <xdr:row>91</xdr:row>
      <xdr:rowOff>128778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56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50055</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54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136367</xdr:rowOff>
    </xdr:from>
    <xdr:to>
      <xdr:col>50</xdr:col>
      <xdr:colOff>165100</xdr:colOff>
      <xdr:row>90</xdr:row>
      <xdr:rowOff>66517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53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83044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517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16173</xdr:rowOff>
    </xdr:from>
    <xdr:to>
      <xdr:col>46</xdr:col>
      <xdr:colOff>38100</xdr:colOff>
      <xdr:row>92</xdr:row>
      <xdr:rowOff>117773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57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134300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556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89195</xdr:rowOff>
    </xdr:from>
    <xdr:to>
      <xdr:col>41</xdr:col>
      <xdr:colOff>101600</xdr:colOff>
      <xdr:row>92</xdr:row>
      <xdr:rowOff>19345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569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35872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546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139371</xdr:rowOff>
    </xdr:from>
    <xdr:to>
      <xdr:col>36</xdr:col>
      <xdr:colOff>165100</xdr:colOff>
      <xdr:row>96</xdr:row>
      <xdr:rowOff>69521</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4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86048</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20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74732</xdr:rowOff>
    </xdr:from>
    <xdr:to>
      <xdr:col>85</xdr:col>
      <xdr:colOff>127000</xdr:colOff>
      <xdr:row>36</xdr:row>
      <xdr:rowOff>167132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246932"/>
          <a:ext cx="838200" cy="9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158995</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31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167132</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33933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127220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47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155062</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5812912"/>
          <a:ext cx="889000" cy="8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51625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0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94254</xdr:rowOff>
    </xdr:from>
    <xdr:to>
      <xdr:col>71</xdr:col>
      <xdr:colOff>177800</xdr:colOff>
      <xdr:row>33</xdr:row>
      <xdr:rowOff>155062</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5580654"/>
          <a:ext cx="889000" cy="2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21875</xdr:rowOff>
    </xdr:from>
    <xdr:to>
      <xdr:col>72</xdr:col>
      <xdr:colOff>38100</xdr:colOff>
      <xdr:row>36</xdr:row>
      <xdr:rowOff>123475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1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114602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28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84877</xdr:rowOff>
    </xdr:from>
    <xdr:to>
      <xdr:col>67</xdr:col>
      <xdr:colOff>101600</xdr:colOff>
      <xdr:row>37</xdr:row>
      <xdr:rowOff>15027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2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6154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4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23932</xdr:rowOff>
    </xdr:from>
    <xdr:to>
      <xdr:col>85</xdr:col>
      <xdr:colOff>177800</xdr:colOff>
      <xdr:row>36</xdr:row>
      <xdr:rowOff>125532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1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46809</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04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116332</xdr:rowOff>
    </xdr:from>
    <xdr:to>
      <xdr:col>81</xdr:col>
      <xdr:colOff>101600</xdr:colOff>
      <xdr:row>37</xdr:row>
      <xdr:rowOff>46482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63009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104262</xdr:rowOff>
    </xdr:from>
    <xdr:to>
      <xdr:col>72</xdr:col>
      <xdr:colOff>38100</xdr:colOff>
      <xdr:row>34</xdr:row>
      <xdr:rowOff>34412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576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50939</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36111" y="55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43454</xdr:rowOff>
    </xdr:from>
    <xdr:to>
      <xdr:col>67</xdr:col>
      <xdr:colOff>101600</xdr:colOff>
      <xdr:row>32</xdr:row>
      <xdr:rowOff>145054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552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161581</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47111" y="530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116713</xdr:rowOff>
    </xdr:from>
    <xdr:to>
      <xdr:col>85</xdr:col>
      <xdr:colOff>127000</xdr:colOff>
      <xdr:row>73</xdr:row>
      <xdr:rowOff>152971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632563"/>
          <a:ext cx="8382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66768</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54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152971</xdr:rowOff>
    </xdr:from>
    <xdr:to>
      <xdr:col>81</xdr:col>
      <xdr:colOff>50800</xdr:colOff>
      <xdr:row>73</xdr:row>
      <xdr:rowOff>158903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668821"/>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33608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158903</xdr:rowOff>
    </xdr:from>
    <xdr:to>
      <xdr:col>76</xdr:col>
      <xdr:colOff>114300</xdr:colOff>
      <xdr:row>73</xdr:row>
      <xdr:rowOff>159728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674753"/>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60951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141186</xdr:rowOff>
    </xdr:from>
    <xdr:to>
      <xdr:col>71</xdr:col>
      <xdr:colOff>177800</xdr:colOff>
      <xdr:row>73</xdr:row>
      <xdr:rowOff>159728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657036"/>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148069</xdr:rowOff>
    </xdr:from>
    <xdr:to>
      <xdr:col>72</xdr:col>
      <xdr:colOff>38100</xdr:colOff>
      <xdr:row>75</xdr:row>
      <xdr:rowOff>78219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69346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144538</xdr:rowOff>
    </xdr:from>
    <xdr:to>
      <xdr:col>67</xdr:col>
      <xdr:colOff>101600</xdr:colOff>
      <xdr:row>75</xdr:row>
      <xdr:rowOff>74688</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65815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2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65913</xdr:rowOff>
    </xdr:from>
    <xdr:to>
      <xdr:col>85</xdr:col>
      <xdr:colOff>177800</xdr:colOff>
      <xdr:row>73</xdr:row>
      <xdr:rowOff>167513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5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88790</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4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102171</xdr:rowOff>
    </xdr:from>
    <xdr:to>
      <xdr:col>81</xdr:col>
      <xdr:colOff>101600</xdr:colOff>
      <xdr:row>74</xdr:row>
      <xdr:rowOff>32321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6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48848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3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108103</xdr:rowOff>
    </xdr:from>
    <xdr:to>
      <xdr:col>76</xdr:col>
      <xdr:colOff>165100</xdr:colOff>
      <xdr:row>74</xdr:row>
      <xdr:rowOff>38253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6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54780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108928</xdr:rowOff>
    </xdr:from>
    <xdr:to>
      <xdr:col>72</xdr:col>
      <xdr:colOff>38100</xdr:colOff>
      <xdr:row>74</xdr:row>
      <xdr:rowOff>39078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6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55605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40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90386</xdr:rowOff>
    </xdr:from>
    <xdr:to>
      <xdr:col>67</xdr:col>
      <xdr:colOff>101600</xdr:colOff>
      <xdr:row>74</xdr:row>
      <xdr:rowOff>20536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6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37063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3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40405</xdr:rowOff>
    </xdr:from>
    <xdr:to>
      <xdr:col>85</xdr:col>
      <xdr:colOff>127000</xdr:colOff>
      <xdr:row>98</xdr:row>
      <xdr:rowOff>85604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671055"/>
          <a:ext cx="838200" cy="2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33253</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85604</xdr:rowOff>
    </xdr:from>
    <xdr:to>
      <xdr:col>81</xdr:col>
      <xdr:colOff>50800</xdr:colOff>
      <xdr:row>98</xdr:row>
      <xdr:rowOff>162283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87704"/>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56658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162283</xdr:rowOff>
    </xdr:from>
    <xdr:to>
      <xdr:col>76</xdr:col>
      <xdr:colOff>114300</xdr:colOff>
      <xdr:row>99</xdr:row>
      <xdr:rowOff>32601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964383"/>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26564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162723</xdr:rowOff>
    </xdr:from>
    <xdr:to>
      <xdr:col>71</xdr:col>
      <xdr:colOff>177800</xdr:colOff>
      <xdr:row>99</xdr:row>
      <xdr:rowOff>32601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793373"/>
          <a:ext cx="889000" cy="21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141168</xdr:rowOff>
    </xdr:from>
    <xdr:to>
      <xdr:col>72</xdr:col>
      <xdr:colOff>38100</xdr:colOff>
      <xdr:row>98</xdr:row>
      <xdr:rowOff>71318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87845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66596</xdr:rowOff>
    </xdr:from>
    <xdr:to>
      <xdr:col>67</xdr:col>
      <xdr:colOff>101600</xdr:colOff>
      <xdr:row>97</xdr:row>
      <xdr:rowOff>168196</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13273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161055</xdr:rowOff>
    </xdr:from>
    <xdr:to>
      <xdr:col>85</xdr:col>
      <xdr:colOff>177800</xdr:colOff>
      <xdr:row>97</xdr:row>
      <xdr:rowOff>91205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139482</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59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34804</xdr:rowOff>
    </xdr:from>
    <xdr:to>
      <xdr:col>81</xdr:col>
      <xdr:colOff>101600</xdr:colOff>
      <xdr:row>98</xdr:row>
      <xdr:rowOff>136404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127531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9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111483</xdr:rowOff>
    </xdr:from>
    <xdr:to>
      <xdr:col>76</xdr:col>
      <xdr:colOff>165100</xdr:colOff>
      <xdr:row>99</xdr:row>
      <xdr:rowOff>41633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9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32760</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70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153251</xdr:rowOff>
    </xdr:from>
    <xdr:to>
      <xdr:col>72</xdr:col>
      <xdr:colOff>38100</xdr:colOff>
      <xdr:row>99</xdr:row>
      <xdr:rowOff>83401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74528</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704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111923</xdr:rowOff>
    </xdr:from>
    <xdr:to>
      <xdr:col>67</xdr:col>
      <xdr:colOff>101600</xdr:colOff>
      <xdr:row>98</xdr:row>
      <xdr:rowOff>42073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4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33200</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83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44630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23004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130139</xdr:rowOff>
    </xdr:from>
    <xdr:to>
      <xdr:col>102</xdr:col>
      <xdr:colOff>165100</xdr:colOff>
      <xdr:row>38</xdr:row>
      <xdr:rowOff>60289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76816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121773</xdr:rowOff>
    </xdr:from>
    <xdr:to>
      <xdr:col>98</xdr:col>
      <xdr:colOff>38100</xdr:colOff>
      <xdr:row>38</xdr:row>
      <xdr:rowOff>51922</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68450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137277</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08137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137048</xdr:rowOff>
    </xdr:from>
    <xdr:to>
      <xdr:col>107</xdr:col>
      <xdr:colOff>50800</xdr:colOff>
      <xdr:row>58</xdr:row>
      <xdr:rowOff>137277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8114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76679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136820</xdr:rowOff>
    </xdr:from>
    <xdr:to>
      <xdr:col>102</xdr:col>
      <xdr:colOff>114300</xdr:colOff>
      <xdr:row>58</xdr:row>
      <xdr:rowOff>137048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8092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152908</xdr:rowOff>
    </xdr:from>
    <xdr:to>
      <xdr:col>102</xdr:col>
      <xdr:colOff>165100</xdr:colOff>
      <xdr:row>58</xdr:row>
      <xdr:rowOff>83058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99585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60129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86477</xdr:rowOff>
    </xdr:from>
    <xdr:to>
      <xdr:col>107</xdr:col>
      <xdr:colOff>101600</xdr:colOff>
      <xdr:row>59</xdr:row>
      <xdr:rowOff>16627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3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7754</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77333" y="10123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86248</xdr:rowOff>
    </xdr:from>
    <xdr:to>
      <xdr:col>102</xdr:col>
      <xdr:colOff>165100</xdr:colOff>
      <xdr:row>59</xdr:row>
      <xdr:rowOff>16398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7525</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12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86020</xdr:rowOff>
    </xdr:from>
    <xdr:to>
      <xdr:col>98</xdr:col>
      <xdr:colOff>38100</xdr:colOff>
      <xdr:row>59</xdr:row>
      <xdr:rowOff>16170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7297</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122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161341</xdr:rowOff>
    </xdr:from>
    <xdr:to>
      <xdr:col>116</xdr:col>
      <xdr:colOff>63500</xdr:colOff>
      <xdr:row>71</xdr:row>
      <xdr:rowOff>10275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162841"/>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138631</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82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7036</xdr:rowOff>
    </xdr:from>
    <xdr:to>
      <xdr:col>111</xdr:col>
      <xdr:colOff>177800</xdr:colOff>
      <xdr:row>71</xdr:row>
      <xdr:rowOff>10275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179986"/>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65879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9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7036</xdr:rowOff>
    </xdr:from>
    <xdr:to>
      <xdr:col>107</xdr:col>
      <xdr:colOff>50800</xdr:colOff>
      <xdr:row>71</xdr:row>
      <xdr:rowOff>30220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179986"/>
          <a:ext cx="8890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120344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30220</xdr:rowOff>
    </xdr:from>
    <xdr:to>
      <xdr:col>102</xdr:col>
      <xdr:colOff>114300</xdr:colOff>
      <xdr:row>71</xdr:row>
      <xdr:rowOff>93275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203170"/>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163843</xdr:rowOff>
    </xdr:from>
    <xdr:to>
      <xdr:col>102</xdr:col>
      <xdr:colOff>165100</xdr:colOff>
      <xdr:row>75</xdr:row>
      <xdr:rowOff>93993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85120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146774</xdr:rowOff>
    </xdr:from>
    <xdr:to>
      <xdr:col>98</xdr:col>
      <xdr:colOff>38100</xdr:colOff>
      <xdr:row>75</xdr:row>
      <xdr:rowOff>76924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68051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110541</xdr:rowOff>
    </xdr:from>
    <xdr:to>
      <xdr:col>116</xdr:col>
      <xdr:colOff>114300</xdr:colOff>
      <xdr:row>71</xdr:row>
      <xdr:rowOff>40691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1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133418</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19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130925</xdr:rowOff>
    </xdr:from>
    <xdr:to>
      <xdr:col>112</xdr:col>
      <xdr:colOff>38100</xdr:colOff>
      <xdr:row>71</xdr:row>
      <xdr:rowOff>61075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77602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19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127686</xdr:rowOff>
    </xdr:from>
    <xdr:to>
      <xdr:col>107</xdr:col>
      <xdr:colOff>101600</xdr:colOff>
      <xdr:row>71</xdr:row>
      <xdr:rowOff>57836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1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74363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190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150870</xdr:rowOff>
    </xdr:from>
    <xdr:to>
      <xdr:col>102</xdr:col>
      <xdr:colOff>165100</xdr:colOff>
      <xdr:row>71</xdr:row>
      <xdr:rowOff>81020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1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97547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192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42475</xdr:rowOff>
    </xdr:from>
    <xdr:to>
      <xdr:col>98</xdr:col>
      <xdr:colOff>38100</xdr:colOff>
      <xdr:row>71</xdr:row>
      <xdr:rowOff>144075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2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160602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199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住民一人当たり決算額は全国平均・県平均・類似団体平均のいずれも上回る状況が続いているが、本町は中山間・過疎地域で人口密度が全国水準よりかなり低く、住民一人あたりの職員数が多いこと、また、保育所数が多く（全て直営）、民生部門の職員数が類似団体と比較して多いことが要因として考えられる。今後も、定員適正化計画に基づく職員数の適正化等を行い、人件費の抑制を図る。○物件費の住民一人当たり決算額についても全国平均・県平均・類似団体平均のいずれも上回る状況が継続しているが、これは保有する施設量が多</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物件費の圧縮を十分に行うことができて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いないことが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影響を与えている。○普通建設事業費については、適正かつ計画的な建設事業の実施により、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類似団体と同水準に抑制できていたが、令和元</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から令和４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、合併後の施設統廃合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関連の事業費が多</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住民一人あたり決算額が全国平均・県平均・類似団体平均のいずれをも上回っているのは、財政力の低い本町が合併後の施設統廃合や新しいまちづくりに係る建設事業を着実に行うためには、その財源として地方債を活用せざるを得ないことが大きな要因である。今後も建設事業の実施に当たっては適正かつ計画的な実施に努めるとともに、地方財源措置の高い地方債の活用を行い、実質的な将来負担の抑制に努める。○繰出金については他団体平均のいずれも上回っているが、本町は人口密度が低く、特に下水道事業の経営において収益性が低い地域であるため、公営企業会計への多額の繰出金支出が影響していると考えられる。今後は、下水道施設の更新事業の計画的な実施とともに、農業集落排水を含めた下水道事業全体の施設統廃合による維持・更新経費の抑制を通じて、繰出金の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16,113
16,043
206.71
13,034,405
12,031,255
961,594
6,912,272
12,927,653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37211</xdr:rowOff>
    </xdr:from>
    <xdr:to>
      <xdr:col>24</xdr:col>
      <xdr:colOff>63500</xdr:colOff>
      <xdr:row>35</xdr:row>
      <xdr:rowOff>123698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7961"/>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61993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119888</xdr:rowOff>
    </xdr:from>
    <xdr:to>
      <xdr:col>19</xdr:col>
      <xdr:colOff>177800</xdr:colOff>
      <xdr:row>35</xdr:row>
      <xdr:rowOff>123698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063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50944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99695</xdr:rowOff>
    </xdr:from>
    <xdr:to>
      <xdr:col>15</xdr:col>
      <xdr:colOff>50800</xdr:colOff>
      <xdr:row>35</xdr:row>
      <xdr:rowOff>119888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0044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99695</xdr:rowOff>
    </xdr:from>
    <xdr:to>
      <xdr:col>10</xdr:col>
      <xdr:colOff>114300</xdr:colOff>
      <xdr:row>35</xdr:row>
      <xdr:rowOff>138176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0445"/>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123207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157861</xdr:rowOff>
    </xdr:from>
    <xdr:to>
      <xdr:col>24</xdr:col>
      <xdr:colOff>114300</xdr:colOff>
      <xdr:row>35</xdr:row>
      <xdr:rowOff>88011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72898</xdr:rowOff>
    </xdr:from>
    <xdr:to>
      <xdr:col>20</xdr:col>
      <xdr:colOff>38100</xdr:colOff>
      <xdr:row>36</xdr:row>
      <xdr:rowOff>3048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19575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69088</xdr:rowOff>
    </xdr:from>
    <xdr:to>
      <xdr:col>15</xdr:col>
      <xdr:colOff>101600</xdr:colOff>
      <xdr:row>35</xdr:row>
      <xdr:rowOff>170688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15765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48895</xdr:rowOff>
    </xdr:from>
    <xdr:to>
      <xdr:col>10</xdr:col>
      <xdr:colOff>165100</xdr:colOff>
      <xdr:row>35</xdr:row>
      <xdr:rowOff>150495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141622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87376</xdr:rowOff>
    </xdr:from>
    <xdr:to>
      <xdr:col>6</xdr:col>
      <xdr:colOff>38100</xdr:colOff>
      <xdr:row>36</xdr:row>
      <xdr:rowOff>17526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8653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137451</xdr:rowOff>
    </xdr:from>
    <xdr:to>
      <xdr:col>24</xdr:col>
      <xdr:colOff>63500</xdr:colOff>
      <xdr:row>56</xdr:row>
      <xdr:rowOff>41311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395751"/>
          <a:ext cx="838200" cy="2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23217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5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60010</xdr:rowOff>
    </xdr:from>
    <xdr:to>
      <xdr:col>19</xdr:col>
      <xdr:colOff>177800</xdr:colOff>
      <xdr:row>56</xdr:row>
      <xdr:rowOff>41311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03960"/>
          <a:ext cx="889000" cy="8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133070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21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60010</xdr:rowOff>
    </xdr:from>
    <xdr:to>
      <xdr:col>15</xdr:col>
      <xdr:colOff>50800</xdr:colOff>
      <xdr:row>56</xdr:row>
      <xdr:rowOff>37241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03960"/>
          <a:ext cx="889000" cy="8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78435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37241</xdr:rowOff>
    </xdr:from>
    <xdr:to>
      <xdr:col>10</xdr:col>
      <xdr:colOff>114300</xdr:colOff>
      <xdr:row>57</xdr:row>
      <xdr:rowOff>27512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638441"/>
          <a:ext cx="889000" cy="1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49874</xdr:rowOff>
    </xdr:from>
    <xdr:to>
      <xdr:col>10</xdr:col>
      <xdr:colOff>165100</xdr:colOff>
      <xdr:row>56</xdr:row>
      <xdr:rowOff>151474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5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142601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4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124589</xdr:rowOff>
    </xdr:from>
    <xdr:to>
      <xdr:col>6</xdr:col>
      <xdr:colOff>38100</xdr:colOff>
      <xdr:row>56</xdr:row>
      <xdr:rowOff>54739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5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71266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32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86651</xdr:rowOff>
    </xdr:from>
    <xdr:to>
      <xdr:col>24</xdr:col>
      <xdr:colOff>114300</xdr:colOff>
      <xdr:row>55</xdr:row>
      <xdr:rowOff>16801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109528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19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161961</xdr:rowOff>
    </xdr:from>
    <xdr:to>
      <xdr:col>20</xdr:col>
      <xdr:colOff>38100</xdr:colOff>
      <xdr:row>56</xdr:row>
      <xdr:rowOff>92111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83238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6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9210</xdr:rowOff>
    </xdr:from>
    <xdr:to>
      <xdr:col>15</xdr:col>
      <xdr:colOff>101600</xdr:colOff>
      <xdr:row>51</xdr:row>
      <xdr:rowOff>110810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7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101937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84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157891</xdr:rowOff>
    </xdr:from>
    <xdr:to>
      <xdr:col>10</xdr:col>
      <xdr:colOff>165100</xdr:colOff>
      <xdr:row>56</xdr:row>
      <xdr:rowOff>88041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58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104568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36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148162</xdr:rowOff>
    </xdr:from>
    <xdr:to>
      <xdr:col>6</xdr:col>
      <xdr:colOff>38100</xdr:colOff>
      <xdr:row>57</xdr:row>
      <xdr:rowOff>78312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69439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4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158503</xdr:rowOff>
    </xdr:from>
    <xdr:to>
      <xdr:col>24</xdr:col>
      <xdr:colOff>62865</xdr:colOff>
      <xdr:row>78</xdr:row>
      <xdr:rowOff>87450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0003"/>
          <a:ext cx="1270" cy="130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91277</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6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87450</xdr:rowOff>
    </xdr:from>
    <xdr:to>
      <xdr:col>24</xdr:col>
      <xdr:colOff>152400</xdr:colOff>
      <xdr:row>78</xdr:row>
      <xdr:rowOff>87450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6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105180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158503</xdr:rowOff>
    </xdr:from>
    <xdr:to>
      <xdr:col>24</xdr:col>
      <xdr:colOff>152400</xdr:colOff>
      <xdr:row>70</xdr:row>
      <xdr:rowOff>158503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0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54546</xdr:rowOff>
    </xdr:from>
    <xdr:to>
      <xdr:col>24</xdr:col>
      <xdr:colOff>63500</xdr:colOff>
      <xdr:row>72</xdr:row>
      <xdr:rowOff>10041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227496"/>
          <a:ext cx="838200" cy="12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41938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00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63511</xdr:rowOff>
    </xdr:from>
    <xdr:to>
      <xdr:col>24</xdr:col>
      <xdr:colOff>114300</xdr:colOff>
      <xdr:row>75</xdr:row>
      <xdr:rowOff>165111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54546</xdr:rowOff>
    </xdr:from>
    <xdr:to>
      <xdr:col>19</xdr:col>
      <xdr:colOff>177800</xdr:colOff>
      <xdr:row>72</xdr:row>
      <xdr:rowOff>112240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227496"/>
          <a:ext cx="889000" cy="22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122362</xdr:rowOff>
    </xdr:from>
    <xdr:to>
      <xdr:col>20</xdr:col>
      <xdr:colOff>38100</xdr:colOff>
      <xdr:row>75</xdr:row>
      <xdr:rowOff>52512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0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43639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90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112240</xdr:rowOff>
    </xdr:from>
    <xdr:to>
      <xdr:col>15</xdr:col>
      <xdr:colOff>50800</xdr:colOff>
      <xdr:row>73</xdr:row>
      <xdr:rowOff>63547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456640"/>
          <a:ext cx="889000" cy="12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45265</xdr:rowOff>
    </xdr:from>
    <xdr:to>
      <xdr:col>15</xdr:col>
      <xdr:colOff>101600</xdr:colOff>
      <xdr:row>77</xdr:row>
      <xdr:rowOff>146865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4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137992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33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119655</xdr:rowOff>
    </xdr:from>
    <xdr:to>
      <xdr:col>10</xdr:col>
      <xdr:colOff>114300</xdr:colOff>
      <xdr:row>73</xdr:row>
      <xdr:rowOff>63547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121155"/>
          <a:ext cx="889000" cy="4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115990</xdr:rowOff>
    </xdr:from>
    <xdr:to>
      <xdr:col>10</xdr:col>
      <xdr:colOff>165100</xdr:colOff>
      <xdr:row>78</xdr:row>
      <xdr:rowOff>46140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37267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41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46651</xdr:rowOff>
    </xdr:from>
    <xdr:to>
      <xdr:col>6</xdr:col>
      <xdr:colOff>38100</xdr:colOff>
      <xdr:row>78</xdr:row>
      <xdr:rowOff>148251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41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139378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51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130691</xdr:rowOff>
    </xdr:from>
    <xdr:to>
      <xdr:col>24</xdr:col>
      <xdr:colOff>114300</xdr:colOff>
      <xdr:row>72</xdr:row>
      <xdr:rowOff>60841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30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153568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15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3746</xdr:rowOff>
    </xdr:from>
    <xdr:to>
      <xdr:col>20</xdr:col>
      <xdr:colOff>38100</xdr:colOff>
      <xdr:row>71</xdr:row>
      <xdr:rowOff>105346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1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121873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195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61440</xdr:rowOff>
    </xdr:from>
    <xdr:to>
      <xdr:col>15</xdr:col>
      <xdr:colOff>101600</xdr:colOff>
      <xdr:row>72</xdr:row>
      <xdr:rowOff>163040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40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8117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18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12747</xdr:rowOff>
    </xdr:from>
    <xdr:to>
      <xdr:col>10</xdr:col>
      <xdr:colOff>165100</xdr:colOff>
      <xdr:row>73</xdr:row>
      <xdr:rowOff>114347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52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130874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30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68855</xdr:rowOff>
    </xdr:from>
    <xdr:to>
      <xdr:col>6</xdr:col>
      <xdr:colOff>38100</xdr:colOff>
      <xdr:row>70</xdr:row>
      <xdr:rowOff>170455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0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15532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18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69245</xdr:rowOff>
    </xdr:from>
    <xdr:to>
      <xdr:col>24</xdr:col>
      <xdr:colOff>63500</xdr:colOff>
      <xdr:row>95</xdr:row>
      <xdr:rowOff>67050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842645"/>
          <a:ext cx="838200" cy="5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74537</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01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69245</xdr:rowOff>
    </xdr:from>
    <xdr:to>
      <xdr:col>19</xdr:col>
      <xdr:colOff>177800</xdr:colOff>
      <xdr:row>95</xdr:row>
      <xdr:rowOff>88081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842645"/>
          <a:ext cx="889000" cy="5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92747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88081</xdr:rowOff>
    </xdr:from>
    <xdr:to>
      <xdr:col>15</xdr:col>
      <xdr:colOff>50800</xdr:colOff>
      <xdr:row>96</xdr:row>
      <xdr:rowOff>109296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75831"/>
          <a:ext cx="889000" cy="19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16924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59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109296</xdr:rowOff>
    </xdr:from>
    <xdr:to>
      <xdr:col>10</xdr:col>
      <xdr:colOff>114300</xdr:colOff>
      <xdr:row>97</xdr:row>
      <xdr:rowOff>52146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684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70292</xdr:rowOff>
    </xdr:from>
    <xdr:to>
      <xdr:col>10</xdr:col>
      <xdr:colOff>165100</xdr:colOff>
      <xdr:row>96</xdr:row>
      <xdr:rowOff>442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35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16969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13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109680</xdr:rowOff>
    </xdr:from>
    <xdr:to>
      <xdr:col>6</xdr:col>
      <xdr:colOff>38100</xdr:colOff>
      <xdr:row>96</xdr:row>
      <xdr:rowOff>39830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39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56357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7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16250</xdr:rowOff>
    </xdr:from>
    <xdr:to>
      <xdr:col>24</xdr:col>
      <xdr:colOff>114300</xdr:colOff>
      <xdr:row>95</xdr:row>
      <xdr:rowOff>117850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166127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18445</xdr:rowOff>
    </xdr:from>
    <xdr:to>
      <xdr:col>20</xdr:col>
      <xdr:colOff>38100</xdr:colOff>
      <xdr:row>92</xdr:row>
      <xdr:rowOff>120045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7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136572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5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37281</xdr:rowOff>
    </xdr:from>
    <xdr:to>
      <xdr:col>15</xdr:col>
      <xdr:colOff>101600</xdr:colOff>
      <xdr:row>95</xdr:row>
      <xdr:rowOff>138881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130008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4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58496</xdr:rowOff>
    </xdr:from>
    <xdr:to>
      <xdr:col>10</xdr:col>
      <xdr:colOff>165100</xdr:colOff>
      <xdr:row>96</xdr:row>
      <xdr:rowOff>160096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151223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1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1346</xdr:rowOff>
    </xdr:from>
    <xdr:to>
      <xdr:col>6</xdr:col>
      <xdr:colOff>38100</xdr:colOff>
      <xdr:row>97</xdr:row>
      <xdr:rowOff>102946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94073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2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140276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4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38320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112166</xdr:rowOff>
    </xdr:from>
    <xdr:to>
      <xdr:col>55</xdr:col>
      <xdr:colOff>0</xdr:colOff>
      <xdr:row>54</xdr:row>
      <xdr:rowOff>5309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199016"/>
          <a:ext cx="838200" cy="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11282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1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5309</xdr:rowOff>
    </xdr:from>
    <xdr:to>
      <xdr:col>50</xdr:col>
      <xdr:colOff>114300</xdr:colOff>
      <xdr:row>54</xdr:row>
      <xdr:rowOff>24181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263609"/>
          <a:ext cx="889000" cy="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154526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17679</xdr:rowOff>
    </xdr:from>
    <xdr:to>
      <xdr:col>45</xdr:col>
      <xdr:colOff>177800</xdr:colOff>
      <xdr:row>54</xdr:row>
      <xdr:rowOff>24181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275979"/>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147896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4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17679</xdr:rowOff>
    </xdr:from>
    <xdr:to>
      <xdr:col>41</xdr:col>
      <xdr:colOff>50800</xdr:colOff>
      <xdr:row>54</xdr:row>
      <xdr:rowOff>47282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275979"/>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99454</xdr:rowOff>
    </xdr:from>
    <xdr:to>
      <xdr:col>41</xdr:col>
      <xdr:colOff>101600</xdr:colOff>
      <xdr:row>57</xdr:row>
      <xdr:rowOff>29604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20731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9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6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61366</xdr:rowOff>
    </xdr:from>
    <xdr:to>
      <xdr:col>55</xdr:col>
      <xdr:colOff>50800</xdr:colOff>
      <xdr:row>53</xdr:row>
      <xdr:rowOff>162966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1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84243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9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125959</xdr:rowOff>
    </xdr:from>
    <xdr:to>
      <xdr:col>50</xdr:col>
      <xdr:colOff>165100</xdr:colOff>
      <xdr:row>54</xdr:row>
      <xdr:rowOff>56109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21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72636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98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144831</xdr:rowOff>
    </xdr:from>
    <xdr:to>
      <xdr:col>46</xdr:col>
      <xdr:colOff>38100</xdr:colOff>
      <xdr:row>54</xdr:row>
      <xdr:rowOff>74981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23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91508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00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138329</xdr:rowOff>
    </xdr:from>
    <xdr:to>
      <xdr:col>41</xdr:col>
      <xdr:colOff>101600</xdr:colOff>
      <xdr:row>54</xdr:row>
      <xdr:rowOff>68479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2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85006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00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167932</xdr:rowOff>
    </xdr:from>
    <xdr:to>
      <xdr:col>36</xdr:col>
      <xdr:colOff>165100</xdr:colOff>
      <xdr:row>54</xdr:row>
      <xdr:rowOff>98082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2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114609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0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135487</xdr:rowOff>
    </xdr:from>
    <xdr:to>
      <xdr:col>55</xdr:col>
      <xdr:colOff>0</xdr:colOff>
      <xdr:row>76</xdr:row>
      <xdr:rowOff>115337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94237"/>
          <a:ext cx="838200" cy="15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90517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77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62695</xdr:rowOff>
    </xdr:from>
    <xdr:to>
      <xdr:col>50</xdr:col>
      <xdr:colOff>114300</xdr:colOff>
      <xdr:row>76</xdr:row>
      <xdr:rowOff>115337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921445"/>
          <a:ext cx="889000" cy="2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39659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62695</xdr:rowOff>
    </xdr:from>
    <xdr:to>
      <xdr:col>45</xdr:col>
      <xdr:colOff>177800</xdr:colOff>
      <xdr:row>77</xdr:row>
      <xdr:rowOff>140385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21445"/>
          <a:ext cx="889000" cy="42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125392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140385</xdr:rowOff>
    </xdr:from>
    <xdr:to>
      <xdr:col>41</xdr:col>
      <xdr:colOff>50800</xdr:colOff>
      <xdr:row>78</xdr:row>
      <xdr:rowOff>84510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42035"/>
          <a:ext cx="889000" cy="1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81029</xdr:rowOff>
    </xdr:from>
    <xdr:to>
      <xdr:col>41</xdr:col>
      <xdr:colOff>101600</xdr:colOff>
      <xdr:row>77</xdr:row>
      <xdr:rowOff>11179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27707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36289</xdr:rowOff>
    </xdr:from>
    <xdr:to>
      <xdr:col>36</xdr:col>
      <xdr:colOff>165100</xdr:colOff>
      <xdr:row>76</xdr:row>
      <xdr:rowOff>137889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154416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84687</xdr:rowOff>
    </xdr:from>
    <xdr:to>
      <xdr:col>55</xdr:col>
      <xdr:colOff>50800</xdr:colOff>
      <xdr:row>76</xdr:row>
      <xdr:rowOff>14836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434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63114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2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64537</xdr:rowOff>
    </xdr:from>
    <xdr:to>
      <xdr:col>50</xdr:col>
      <xdr:colOff>165100</xdr:colOff>
      <xdr:row>76</xdr:row>
      <xdr:rowOff>166137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9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157264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8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11895</xdr:rowOff>
    </xdr:from>
    <xdr:to>
      <xdr:col>46</xdr:col>
      <xdr:colOff>38100</xdr:colOff>
      <xdr:row>75</xdr:row>
      <xdr:rowOff>113495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8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130022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64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89585</xdr:rowOff>
    </xdr:from>
    <xdr:to>
      <xdr:col>41</xdr:col>
      <xdr:colOff>101600</xdr:colOff>
      <xdr:row>78</xdr:row>
      <xdr:rowOff>19735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10862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3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33710</xdr:rowOff>
    </xdr:from>
    <xdr:to>
      <xdr:col>36</xdr:col>
      <xdr:colOff>165100</xdr:colOff>
      <xdr:row>78</xdr:row>
      <xdr:rowOff>135310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0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126437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9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84437</xdr:rowOff>
    </xdr:from>
    <xdr:to>
      <xdr:col>55</xdr:col>
      <xdr:colOff>0</xdr:colOff>
      <xdr:row>94</xdr:row>
      <xdr:rowOff>85674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029287"/>
          <a:ext cx="838200" cy="1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40485</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56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84437</xdr:rowOff>
    </xdr:from>
    <xdr:to>
      <xdr:col>50</xdr:col>
      <xdr:colOff>114300</xdr:colOff>
      <xdr:row>96</xdr:row>
      <xdr:rowOff>21971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029287"/>
          <a:ext cx="889000" cy="45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42239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21971</xdr:rowOff>
    </xdr:from>
    <xdr:to>
      <xdr:col>45</xdr:col>
      <xdr:colOff>177800</xdr:colOff>
      <xdr:row>96</xdr:row>
      <xdr:rowOff>155130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81171"/>
          <a:ext cx="889000" cy="1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37634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155130</xdr:rowOff>
    </xdr:from>
    <xdr:to>
      <xdr:col>41</xdr:col>
      <xdr:colOff>50800</xdr:colOff>
      <xdr:row>97</xdr:row>
      <xdr:rowOff>133641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14330"/>
          <a:ext cx="889000" cy="1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3651</xdr:rowOff>
    </xdr:from>
    <xdr:to>
      <xdr:col>41</xdr:col>
      <xdr:colOff>101600</xdr:colOff>
      <xdr:row>94</xdr:row>
      <xdr:rowOff>105251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121778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135249</xdr:rowOff>
    </xdr:from>
    <xdr:to>
      <xdr:col>36</xdr:col>
      <xdr:colOff>165100</xdr:colOff>
      <xdr:row>92</xdr:row>
      <xdr:rowOff>65399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81926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34874</xdr:rowOff>
    </xdr:from>
    <xdr:to>
      <xdr:col>55</xdr:col>
      <xdr:colOff>50800</xdr:colOff>
      <xdr:row>94</xdr:row>
      <xdr:rowOff>136474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1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57751</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0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33637</xdr:rowOff>
    </xdr:from>
    <xdr:to>
      <xdr:col>50</xdr:col>
      <xdr:colOff>165100</xdr:colOff>
      <xdr:row>93</xdr:row>
      <xdr:rowOff>135237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59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151764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75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142621</xdr:rowOff>
    </xdr:from>
    <xdr:to>
      <xdr:col>46</xdr:col>
      <xdr:colOff>38100</xdr:colOff>
      <xdr:row>96</xdr:row>
      <xdr:rowOff>72771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63898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52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104330</xdr:rowOff>
    </xdr:from>
    <xdr:to>
      <xdr:col>41</xdr:col>
      <xdr:colOff>101600</xdr:colOff>
      <xdr:row>97</xdr:row>
      <xdr:rowOff>34480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25607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82841</xdr:rowOff>
    </xdr:from>
    <xdr:to>
      <xdr:col>36</xdr:col>
      <xdr:colOff>165100</xdr:colOff>
      <xdr:row>98</xdr:row>
      <xdr:rowOff>12991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4118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0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96625</xdr:rowOff>
    </xdr:from>
    <xdr:to>
      <xdr:col>85</xdr:col>
      <xdr:colOff>127000</xdr:colOff>
      <xdr:row>37</xdr:row>
      <xdr:rowOff>135781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40275"/>
          <a:ext cx="8382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42071</xdr:rowOff>
    </xdr:from>
    <xdr:to>
      <xdr:col>81</xdr:col>
      <xdr:colOff>50800</xdr:colOff>
      <xdr:row>37</xdr:row>
      <xdr:rowOff>135781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385721"/>
          <a:ext cx="889000" cy="9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81558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31246</xdr:rowOff>
    </xdr:from>
    <xdr:to>
      <xdr:col>76</xdr:col>
      <xdr:colOff>114300</xdr:colOff>
      <xdr:row>37</xdr:row>
      <xdr:rowOff>42071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374896"/>
          <a:ext cx="889000" cy="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31246</xdr:rowOff>
    </xdr:from>
    <xdr:to>
      <xdr:col>71</xdr:col>
      <xdr:colOff>177800</xdr:colOff>
      <xdr:row>37</xdr:row>
      <xdr:rowOff>118946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374896"/>
          <a:ext cx="889000" cy="8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110894</xdr:rowOff>
    </xdr:from>
    <xdr:to>
      <xdr:col>72</xdr:col>
      <xdr:colOff>38100</xdr:colOff>
      <xdr:row>37</xdr:row>
      <xdr:rowOff>41044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57571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131877</xdr:rowOff>
    </xdr:from>
    <xdr:to>
      <xdr:col>67</xdr:col>
      <xdr:colOff>101600</xdr:colOff>
      <xdr:row>37</xdr:row>
      <xdr:rowOff>62027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78554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45825</xdr:rowOff>
    </xdr:from>
    <xdr:to>
      <xdr:col>85</xdr:col>
      <xdr:colOff>177800</xdr:colOff>
      <xdr:row>37</xdr:row>
      <xdr:rowOff>147425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132202</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0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84981</xdr:rowOff>
    </xdr:from>
    <xdr:to>
      <xdr:col>81</xdr:col>
      <xdr:colOff>101600</xdr:colOff>
      <xdr:row>38</xdr:row>
      <xdr:rowOff>15131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6258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162721</xdr:rowOff>
    </xdr:from>
    <xdr:to>
      <xdr:col>76</xdr:col>
      <xdr:colOff>165100</xdr:colOff>
      <xdr:row>37</xdr:row>
      <xdr:rowOff>92871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3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83998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151896</xdr:rowOff>
    </xdr:from>
    <xdr:to>
      <xdr:col>72</xdr:col>
      <xdr:colOff>38100</xdr:colOff>
      <xdr:row>37</xdr:row>
      <xdr:rowOff>82046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2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73173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68146</xdr:rowOff>
    </xdr:from>
    <xdr:to>
      <xdr:col>67</xdr:col>
      <xdr:colOff>101600</xdr:colOff>
      <xdr:row>37</xdr:row>
      <xdr:rowOff>169746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160873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21828</xdr:rowOff>
    </xdr:from>
    <xdr:to>
      <xdr:col>85</xdr:col>
      <xdr:colOff>127000</xdr:colOff>
      <xdr:row>53</xdr:row>
      <xdr:rowOff>123855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108678"/>
          <a:ext cx="838200" cy="10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77243</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06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21828</xdr:rowOff>
    </xdr:from>
    <xdr:to>
      <xdr:col>81</xdr:col>
      <xdr:colOff>50800</xdr:colOff>
      <xdr:row>55</xdr:row>
      <xdr:rowOff>50574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108678"/>
          <a:ext cx="889000" cy="37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48610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6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50574</xdr:rowOff>
    </xdr:from>
    <xdr:to>
      <xdr:col>76</xdr:col>
      <xdr:colOff>114300</xdr:colOff>
      <xdr:row>56</xdr:row>
      <xdr:rowOff>34472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480324"/>
          <a:ext cx="889000" cy="15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19235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62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34472</xdr:rowOff>
    </xdr:from>
    <xdr:to>
      <xdr:col>71</xdr:col>
      <xdr:colOff>177800</xdr:colOff>
      <xdr:row>56</xdr:row>
      <xdr:rowOff>86464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635672"/>
          <a:ext cx="889000" cy="5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148907</xdr:rowOff>
    </xdr:from>
    <xdr:to>
      <xdr:col>72</xdr:col>
      <xdr:colOff>38100</xdr:colOff>
      <xdr:row>56</xdr:row>
      <xdr:rowOff>79057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57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95584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3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64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139336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7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73055</xdr:rowOff>
    </xdr:from>
    <xdr:to>
      <xdr:col>85</xdr:col>
      <xdr:colOff>177800</xdr:colOff>
      <xdr:row>54</xdr:row>
      <xdr:rowOff>3205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1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95932</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0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142478</xdr:rowOff>
    </xdr:from>
    <xdr:to>
      <xdr:col>81</xdr:col>
      <xdr:colOff>101600</xdr:colOff>
      <xdr:row>53</xdr:row>
      <xdr:rowOff>72628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05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89155</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181795" y="883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171224</xdr:rowOff>
    </xdr:from>
    <xdr:to>
      <xdr:col>76</xdr:col>
      <xdr:colOff>165100</xdr:colOff>
      <xdr:row>55</xdr:row>
      <xdr:rowOff>101374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4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117901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20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155122</xdr:rowOff>
    </xdr:from>
    <xdr:to>
      <xdr:col>72</xdr:col>
      <xdr:colOff>38100</xdr:colOff>
      <xdr:row>56</xdr:row>
      <xdr:rowOff>85272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76399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67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35664</xdr:rowOff>
    </xdr:from>
    <xdr:to>
      <xdr:col>67</xdr:col>
      <xdr:colOff>101600</xdr:colOff>
      <xdr:row>56</xdr:row>
      <xdr:rowOff>137264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6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153791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94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74732</xdr:rowOff>
    </xdr:from>
    <xdr:to>
      <xdr:col>85</xdr:col>
      <xdr:colOff>127000</xdr:colOff>
      <xdr:row>76</xdr:row>
      <xdr:rowOff>167132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104932"/>
          <a:ext cx="838200" cy="9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158996</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189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167132</xdr:rowOff>
    </xdr:from>
    <xdr:to>
      <xdr:col>81</xdr:col>
      <xdr:colOff>50800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19733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124477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155062</xdr:rowOff>
    </xdr:from>
    <xdr:to>
      <xdr:col>76</xdr:col>
      <xdr:colOff>114300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2670912"/>
          <a:ext cx="889000" cy="8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51625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9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94254</xdr:rowOff>
    </xdr:from>
    <xdr:to>
      <xdr:col>71</xdr:col>
      <xdr:colOff>177800</xdr:colOff>
      <xdr:row>73</xdr:row>
      <xdr:rowOff>155062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2438654"/>
          <a:ext cx="889000" cy="2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18080</xdr:rowOff>
    </xdr:from>
    <xdr:to>
      <xdr:col>72</xdr:col>
      <xdr:colOff>38100</xdr:colOff>
      <xdr:row>76</xdr:row>
      <xdr:rowOff>119680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04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110807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14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84830</xdr:rowOff>
    </xdr:from>
    <xdr:to>
      <xdr:col>67</xdr:col>
      <xdr:colOff>101600</xdr:colOff>
      <xdr:row>77</xdr:row>
      <xdr:rowOff>14980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1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6107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0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23932</xdr:rowOff>
    </xdr:from>
    <xdr:to>
      <xdr:col>85</xdr:col>
      <xdr:colOff>177800</xdr:colOff>
      <xdr:row>76</xdr:row>
      <xdr:rowOff>125532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0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46809</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290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116332</xdr:rowOff>
    </xdr:from>
    <xdr:to>
      <xdr:col>81</xdr:col>
      <xdr:colOff>101600</xdr:colOff>
      <xdr:row>77</xdr:row>
      <xdr:rowOff>46482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1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63009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292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104262</xdr:rowOff>
    </xdr:from>
    <xdr:to>
      <xdr:col>72</xdr:col>
      <xdr:colOff>38100</xdr:colOff>
      <xdr:row>74</xdr:row>
      <xdr:rowOff>34412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26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50939</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36111" y="1239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43454</xdr:rowOff>
    </xdr:from>
    <xdr:to>
      <xdr:col>67</xdr:col>
      <xdr:colOff>101600</xdr:colOff>
      <xdr:row>72</xdr:row>
      <xdr:rowOff>145054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23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161581</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47111" y="121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116712</xdr:rowOff>
    </xdr:from>
    <xdr:to>
      <xdr:col>85</xdr:col>
      <xdr:colOff>127000</xdr:colOff>
      <xdr:row>93</xdr:row>
      <xdr:rowOff>152972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061562"/>
          <a:ext cx="838200" cy="3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66743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8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152972</xdr:rowOff>
    </xdr:from>
    <xdr:to>
      <xdr:col>81</xdr:col>
      <xdr:colOff>50800</xdr:colOff>
      <xdr:row>93</xdr:row>
      <xdr:rowOff>158902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097822"/>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158902</xdr:rowOff>
    </xdr:from>
    <xdr:to>
      <xdr:col>76</xdr:col>
      <xdr:colOff>114300</xdr:colOff>
      <xdr:row>93</xdr:row>
      <xdr:rowOff>159728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103752"/>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60938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141185</xdr:rowOff>
    </xdr:from>
    <xdr:to>
      <xdr:col>71</xdr:col>
      <xdr:colOff>177800</xdr:colOff>
      <xdr:row>93</xdr:row>
      <xdr:rowOff>159728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086035"/>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148019</xdr:rowOff>
    </xdr:from>
    <xdr:to>
      <xdr:col>72</xdr:col>
      <xdr:colOff>38100</xdr:colOff>
      <xdr:row>95</xdr:row>
      <xdr:rowOff>78169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69296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144387</xdr:rowOff>
    </xdr:from>
    <xdr:to>
      <xdr:col>67</xdr:col>
      <xdr:colOff>101600</xdr:colOff>
      <xdr:row>95</xdr:row>
      <xdr:rowOff>74537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65664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65912</xdr:rowOff>
    </xdr:from>
    <xdr:to>
      <xdr:col>85</xdr:col>
      <xdr:colOff>177800</xdr:colOff>
      <xdr:row>93</xdr:row>
      <xdr:rowOff>167512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0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88789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86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102172</xdr:rowOff>
    </xdr:from>
    <xdr:to>
      <xdr:col>81</xdr:col>
      <xdr:colOff>101600</xdr:colOff>
      <xdr:row>94</xdr:row>
      <xdr:rowOff>32322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0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48849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82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108102</xdr:rowOff>
    </xdr:from>
    <xdr:to>
      <xdr:col>76</xdr:col>
      <xdr:colOff>165100</xdr:colOff>
      <xdr:row>94</xdr:row>
      <xdr:rowOff>38252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0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54779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8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108928</xdr:rowOff>
    </xdr:from>
    <xdr:to>
      <xdr:col>72</xdr:col>
      <xdr:colOff>38100</xdr:colOff>
      <xdr:row>94</xdr:row>
      <xdr:rowOff>39078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0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55605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82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90385</xdr:rowOff>
    </xdr:from>
    <xdr:to>
      <xdr:col>67</xdr:col>
      <xdr:colOff>101600</xdr:colOff>
      <xdr:row>94</xdr:row>
      <xdr:rowOff>20535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0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37062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8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132334</xdr:rowOff>
    </xdr:from>
    <xdr:to>
      <xdr:col>102</xdr:col>
      <xdr:colOff>165100</xdr:colOff>
      <xdr:row>36</xdr:row>
      <xdr:rowOff>62484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79011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11176</xdr:rowOff>
    </xdr:from>
    <xdr:to>
      <xdr:col>98</xdr:col>
      <xdr:colOff>38100</xdr:colOff>
      <xdr:row>34</xdr:row>
      <xdr:rowOff>112776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129303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の住民一人当たり決算額は全国平均・県平均・類似団体平均のいずれも大きく上回る状況が続いているが、直営保育所数の多さ（全て直営）が大きな影響を与えており、民生部門において人件費や施設維持費等の物件費が多いことが大きな要因として考えられる。今後も、定員適正化計画に基づく職員数の適正化等を行い、人件費の抑制を図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○衛生費において、令和３年度は可燃物処理場建設に係る負担金の増加が主要因となり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住民一人あたり決算額が全国平均・県平均・類似団体平均のいずれも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令和４年度は本事業の完了により大きく減少した。以降は、類似団体平均程度で推移するものと推測される。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が全国平均・県平均・類似団体平均のいずれも上回っているのは、本町の面積の大部分を田畑や森林が占めており、農林業が主要な産業となっていることが一つの要因として考えられる。また、農業集落排水の繰出金が高い水準にあることも一つの要因として挙げられ、人口密度が低く下水道事業の経営において収益性が低い地域ではあるものの、公共下水道を含めた下水道事業全体の施設統廃合等による維持・更新経費の抑制を通じて、繰出金の抑制を図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○土木費について、令和３年度から町営住宅施設改修事業を計画的に実施するなど、施設維持補修等に係る経費が増加したことが要因となり、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全国平均・県平均・類似団体平均のいずれも上回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る状況となった。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年を除いたそれ以外の年度において、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学校統廃合に伴う校舎整備や空調設備の新設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、施設大規模改修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等の臨時的事業を実施し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、全国平均・県平均・類似団体平均のいずれも上回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る状況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公債費の住民一人あたり決算額が全国平均・県平均・類似団体平均のいずれも上回っているのは、人口密度の低さも要因として挙げられるが、財政力の低い本町が合併後の施設統廃合や新しいまちづくりに係る建設事業を着実に行うためには、その財源として地方債を活用せざるを得ないことが大きな要因である。今後も建設事業の実施に当たっては適正かつ計画的な実施に努めるとともに、地方財源措置の高い地方債の活用を行い、実質将来負担の抑制に努めるとともに、公共施設の保有量の適正化をさらに推進し、公債費や維持管理費の圧縮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63905" y="7816215"/>
          <a:ext cx="695325" cy="6477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63905" y="7993380"/>
          <a:ext cx="695325" cy="5524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63905" y="821245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11555" y="8216265"/>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9940290" y="7553325"/>
          <a:ext cx="5429250" cy="66103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9940290" y="7553325"/>
          <a:ext cx="786765" cy="15430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591550" cy="5124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63880" y="7543800"/>
          <a:ext cx="4023360" cy="16764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239250" y="243840"/>
          <a:ext cx="2316480" cy="3352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1847195" y="243840"/>
          <a:ext cx="3484245" cy="3352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670560"/>
          <a:ext cx="2842260" cy="4019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102216" y="7711440"/>
          <a:ext cx="5086349" cy="4991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令和４年度は普通交付税の微減や</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職員数の適正化や職員の若年化等による人件費の抑制等により、実質収支は前年度比で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減少し横ばいと</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学校の空調設備整備事業や災害復旧事業</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の実施により</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大規模な一般財源不足</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が生じ、実質単年度収支が大きくマイナスとなったが</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には、プラスに上向き、令和３年度は前年度比で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2.30</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％となっていたが、令和４年度はコロナ禍からの脱却、物価高騰に対応するための地域経済対策事業等により前年度比で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ポイント減少し、マイナスへ転じている。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社会保障経費の増大や公共施設の老朽化対策の実施等に伴う歳出の増大に備えるため、職員数の適正化等による人件費の抑制や、公共施設の適量化による維持・更新経費の抑制、また、相談・支援体制の充実等の総合的な対策による扶助費の抑制に努める。</a:t>
          </a:r>
          <a:endPar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273665" y="5364480"/>
          <a:ext cx="5734050" cy="184404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340340" y="5393055"/>
          <a:ext cx="1409700" cy="15811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7200" y="5364480"/>
          <a:ext cx="4215796" cy="167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359265" cy="5124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806940" y="196215"/>
          <a:ext cx="2228850" cy="3733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521565" y="196215"/>
          <a:ext cx="3467100" cy="3733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oneCellAnchor>
    <xdr:from>
      <xdr:col>1</xdr:col>
      <xdr:colOff>0</xdr:colOff>
      <xdr:row>3</xdr:row>
      <xdr:rowOff>28575</xdr:rowOff>
    </xdr:from>
    <xdr:ext cx="3977640" cy="377190"/>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57200" y="5314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407015" y="5534025"/>
          <a:ext cx="5467351"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交付税が減少したが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職員数の適正化や職員の若年化による人件費の抑制等により、前年度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と同程度の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水準で黒字を維持している。介護保険特別会計においては、介護給付費が年々増加傾向にあったことから、財政基盤の強化を図るため平成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年度に介護保険料の見直しを行ったところであるが、これによって給付に対する保険料水準の適正化を図ることができ、令</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和４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額を大きく増加することが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できている。また、全ての会計において、前年度と同様に令和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年度も黒字を維持している。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以降においても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、職員数の適正化による人件費の抑制や、維持補修費・扶助費等の経常経費の抑制</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また、公共下水道・農業集落排水の各特別会計においては、人口密度の低さによる収益性の低さ等の影響で一般会計から多額の繰出金を支出しているため、長寿命化事業・統廃合事業による施設の更新経費・維持管理経費等の歳出の抑制に努めるとともに、料金水準の見直しによる歳入の確保を図る必要があ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7200" y="5364480"/>
          <a:ext cx="4215796" cy="167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87375" y="5621020"/>
          <a:ext cx="508000" cy="7556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87375" y="5788660"/>
          <a:ext cx="508000" cy="7556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87375" y="5956300"/>
          <a:ext cx="508000" cy="7556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87375" y="6123940"/>
          <a:ext cx="508000" cy="7556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87375" y="6291580"/>
          <a:ext cx="508000" cy="7556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87375" y="6459220"/>
          <a:ext cx="508000" cy="7556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87375" y="6626860"/>
          <a:ext cx="508000" cy="7556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587375" y="6794500"/>
          <a:ext cx="508000" cy="7556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587375" y="6962140"/>
          <a:ext cx="508000" cy="7556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587375" y="7129780"/>
          <a:ext cx="508000" cy="7556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unaiakira\AppData\Local\Temp\Temp1_&#12304;&#36001;&#25919;&#29366;&#27841;&#36039;&#26009;&#38598;&#12305;_313297_&#20843;&#38957;&#30010;_2022.zip\&#12304;&#36001;&#25919;&#29366;&#27841;&#36039;&#26009;&#38598;&#12305;_313297_&#20843;&#38957;&#30010;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8">
          <cell r="B18" t="str">
            <v>H30</v>
          </cell>
          <cell r="C18" t="str">
            <v>R01</v>
          </cell>
          <cell r="D18" t="str">
            <v>R02</v>
          </cell>
          <cell r="E18" t="str">
            <v>R03</v>
          </cell>
          <cell r="F18" t="str">
            <v>R04</v>
          </cell>
        </row>
        <row r="19">
          <cell r="A19" t="str">
            <v>実質収支額</v>
          </cell>
          <cell r="B19">
            <v>8.0299999999999994</v>
          </cell>
          <cell r="C19">
            <v>9</v>
          </cell>
          <cell r="D19">
            <v>10.42</v>
          </cell>
          <cell r="E19">
            <v>13.96</v>
          </cell>
          <cell r="F19">
            <v>13.91</v>
          </cell>
        </row>
        <row r="20">
          <cell r="A20" t="str">
            <v>財政調整基金残高</v>
          </cell>
          <cell r="B20">
            <v>49.4</v>
          </cell>
          <cell r="C20">
            <v>50.06</v>
          </cell>
          <cell r="D20">
            <v>48.78</v>
          </cell>
          <cell r="E20">
            <v>46.87</v>
          </cell>
          <cell r="F20">
            <v>47.76</v>
          </cell>
        </row>
        <row r="21">
          <cell r="A21" t="str">
            <v>実質単年度収支</v>
          </cell>
          <cell r="B21">
            <v>-5.59</v>
          </cell>
          <cell r="C21">
            <v>-0.88</v>
          </cell>
          <cell r="D21">
            <v>1.7</v>
          </cell>
          <cell r="E21">
            <v>4</v>
          </cell>
          <cell r="F21">
            <v>-0.27</v>
          </cell>
        </row>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0.03</v>
          </cell>
          <cell r="F27" t="e">
            <v>#N/A</v>
          </cell>
          <cell r="G27">
            <v>0.02</v>
          </cell>
          <cell r="H27" t="e">
            <v>#N/A</v>
          </cell>
          <cell r="I27">
            <v>0.02</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墓地事業特別会計</v>
          </cell>
          <cell r="B29" t="e">
            <v>#N/A</v>
          </cell>
          <cell r="C29">
            <v>0</v>
          </cell>
          <cell r="D29" t="e">
            <v>#N/A</v>
          </cell>
          <cell r="E29">
            <v>0.02</v>
          </cell>
          <cell r="F29" t="e">
            <v>#N/A</v>
          </cell>
          <cell r="G29">
            <v>0.01</v>
          </cell>
          <cell r="H29" t="e">
            <v>#N/A</v>
          </cell>
          <cell r="I29">
            <v>0</v>
          </cell>
          <cell r="J29" t="e">
            <v>#N/A</v>
          </cell>
          <cell r="K29">
            <v>0</v>
          </cell>
        </row>
        <row r="30">
          <cell r="A30" t="str">
            <v>後期高齢者医療特別会計</v>
          </cell>
          <cell r="B30" t="e">
            <v>#N/A</v>
          </cell>
          <cell r="C30">
            <v>0.01</v>
          </cell>
          <cell r="D30" t="e">
            <v>#N/A</v>
          </cell>
          <cell r="E30">
            <v>0.01</v>
          </cell>
          <cell r="F30" t="e">
            <v>#N/A</v>
          </cell>
          <cell r="G30">
            <v>0.01</v>
          </cell>
          <cell r="H30" t="e">
            <v>#N/A</v>
          </cell>
          <cell r="I30">
            <v>0.01</v>
          </cell>
          <cell r="J30" t="e">
            <v>#N/A</v>
          </cell>
          <cell r="K30">
            <v>0.02</v>
          </cell>
        </row>
        <row r="31">
          <cell r="A31" t="str">
            <v>農業集落排水特別会計</v>
          </cell>
          <cell r="B31" t="e">
            <v>#N/A</v>
          </cell>
          <cell r="C31">
            <v>0.49</v>
          </cell>
          <cell r="D31" t="e">
            <v>#N/A</v>
          </cell>
          <cell r="E31">
            <v>0.39</v>
          </cell>
          <cell r="F31" t="e">
            <v>#N/A</v>
          </cell>
          <cell r="G31">
            <v>0.47</v>
          </cell>
          <cell r="H31" t="e">
            <v>#N/A</v>
          </cell>
          <cell r="I31">
            <v>0.47</v>
          </cell>
          <cell r="J31" t="e">
            <v>#N/A</v>
          </cell>
          <cell r="K31">
            <v>0.45</v>
          </cell>
        </row>
        <row r="32">
          <cell r="A32" t="str">
            <v>簡易水道特別会計</v>
          </cell>
          <cell r="B32" t="e">
            <v>#N/A</v>
          </cell>
          <cell r="C32">
            <v>0.45</v>
          </cell>
          <cell r="D32" t="e">
            <v>#N/A</v>
          </cell>
          <cell r="E32">
            <v>0.44</v>
          </cell>
          <cell r="F32" t="e">
            <v>#N/A</v>
          </cell>
          <cell r="G32">
            <v>0.61</v>
          </cell>
          <cell r="H32" t="e">
            <v>#N/A</v>
          </cell>
          <cell r="I32">
            <v>0.42</v>
          </cell>
          <cell r="J32" t="e">
            <v>#N/A</v>
          </cell>
          <cell r="K32">
            <v>0.56000000000000005</v>
          </cell>
        </row>
        <row r="33">
          <cell r="A33" t="str">
            <v>公共下水道特別会計</v>
          </cell>
          <cell r="B33" t="e">
            <v>#N/A</v>
          </cell>
          <cell r="C33">
            <v>0.46</v>
          </cell>
          <cell r="D33" t="e">
            <v>#N/A</v>
          </cell>
          <cell r="E33">
            <v>0.53</v>
          </cell>
          <cell r="F33" t="e">
            <v>#N/A</v>
          </cell>
          <cell r="G33">
            <v>0.49</v>
          </cell>
          <cell r="H33" t="e">
            <v>#N/A</v>
          </cell>
          <cell r="I33">
            <v>0.5</v>
          </cell>
          <cell r="J33" t="e">
            <v>#N/A</v>
          </cell>
          <cell r="K33">
            <v>0.61</v>
          </cell>
        </row>
        <row r="34">
          <cell r="A34" t="str">
            <v>国民健康保険特別会計</v>
          </cell>
          <cell r="B34" t="e">
            <v>#N/A</v>
          </cell>
          <cell r="C34">
            <v>0.86</v>
          </cell>
          <cell r="D34" t="e">
            <v>#N/A</v>
          </cell>
          <cell r="E34">
            <v>0.67</v>
          </cell>
          <cell r="F34" t="e">
            <v>#N/A</v>
          </cell>
          <cell r="G34">
            <v>0.46</v>
          </cell>
          <cell r="H34" t="e">
            <v>#N/A</v>
          </cell>
          <cell r="I34">
            <v>1.03</v>
          </cell>
          <cell r="J34" t="e">
            <v>#N/A</v>
          </cell>
          <cell r="K34">
            <v>0.95</v>
          </cell>
        </row>
        <row r="35">
          <cell r="A35" t="str">
            <v>介護保険特別会計</v>
          </cell>
          <cell r="B35" t="e">
            <v>#N/A</v>
          </cell>
          <cell r="C35">
            <v>2.19</v>
          </cell>
          <cell r="D35" t="e">
            <v>#N/A</v>
          </cell>
          <cell r="E35">
            <v>2.75</v>
          </cell>
          <cell r="F35" t="e">
            <v>#N/A</v>
          </cell>
          <cell r="G35">
            <v>2.04</v>
          </cell>
          <cell r="H35" t="e">
            <v>#N/A</v>
          </cell>
          <cell r="I35">
            <v>2.68</v>
          </cell>
          <cell r="J35" t="e">
            <v>#N/A</v>
          </cell>
          <cell r="K35">
            <v>5.94</v>
          </cell>
        </row>
        <row r="36">
          <cell r="A36" t="str">
            <v>一般会計</v>
          </cell>
          <cell r="B36" t="e">
            <v>#N/A</v>
          </cell>
          <cell r="C36">
            <v>8</v>
          </cell>
          <cell r="D36" t="e">
            <v>#N/A</v>
          </cell>
          <cell r="E36">
            <v>8.94</v>
          </cell>
          <cell r="F36" t="e">
            <v>#N/A</v>
          </cell>
          <cell r="G36">
            <v>10.38</v>
          </cell>
          <cell r="H36" t="e">
            <v>#N/A</v>
          </cell>
          <cell r="I36">
            <v>13.93</v>
          </cell>
          <cell r="J36" t="e">
            <v>#N/A</v>
          </cell>
          <cell r="K36">
            <v>13.9</v>
          </cell>
        </row>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1446</v>
          </cell>
          <cell r="G42">
            <v>1358</v>
          </cell>
          <cell r="J42">
            <v>1351</v>
          </cell>
          <cell r="M42">
            <v>1322</v>
          </cell>
          <cell r="P42">
            <v>1322</v>
          </cell>
        </row>
        <row r="43">
          <cell r="A43" t="str">
            <v>一時借入金の利子</v>
          </cell>
          <cell r="B43" t="str">
            <v>-</v>
          </cell>
          <cell r="E43" t="str">
            <v>-</v>
          </cell>
          <cell r="H43" t="str">
            <v>-</v>
          </cell>
          <cell r="K43" t="str">
            <v>-</v>
          </cell>
          <cell r="N43" t="str">
            <v>-</v>
          </cell>
        </row>
        <row r="44">
          <cell r="A44" t="str">
            <v>債務負担行為に基づく支出額</v>
          </cell>
          <cell r="B44">
            <v>0</v>
          </cell>
          <cell r="E44">
            <v>0</v>
          </cell>
          <cell r="H44">
            <v>0</v>
          </cell>
          <cell r="K44">
            <v>0</v>
          </cell>
          <cell r="N44">
            <v>0</v>
          </cell>
        </row>
        <row r="45">
          <cell r="A45" t="str">
            <v>組合等が起こした地方債の元利償還金に対する負担金等</v>
          </cell>
          <cell r="B45">
            <v>19</v>
          </cell>
          <cell r="E45">
            <v>16</v>
          </cell>
          <cell r="H45">
            <v>17</v>
          </cell>
          <cell r="K45">
            <v>16</v>
          </cell>
          <cell r="N45">
            <v>23</v>
          </cell>
        </row>
        <row r="46">
          <cell r="A46" t="str">
            <v>公営企業債の元利償還金に対する繰入金</v>
          </cell>
          <cell r="B46">
            <v>694</v>
          </cell>
          <cell r="E46">
            <v>638</v>
          </cell>
          <cell r="H46">
            <v>619</v>
          </cell>
          <cell r="K46">
            <v>627</v>
          </cell>
          <cell r="N46">
            <v>619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1265</v>
          </cell>
          <cell r="E49">
            <v>1217</v>
          </cell>
          <cell r="H49">
            <v>1203</v>
          </cell>
          <cell r="K49">
            <v>1189</v>
          </cell>
          <cell r="N49">
            <v>1213</v>
          </cell>
        </row>
        <row r="50">
          <cell r="A50" t="str">
            <v>実質公債費比率の分子</v>
          </cell>
          <cell r="B50" t="e">
            <v>#N/A</v>
          </cell>
          <cell r="C50">
            <v>532</v>
          </cell>
          <cell r="D50" t="e">
            <v>#N/A</v>
          </cell>
          <cell r="E50" t="e">
            <v>#N/A</v>
          </cell>
          <cell r="F50">
            <v>513</v>
          </cell>
          <cell r="G50" t="e">
            <v>#N/A</v>
          </cell>
          <cell r="H50" t="e">
            <v>#N/A</v>
          </cell>
          <cell r="I50">
            <v>488</v>
          </cell>
          <cell r="J50" t="e">
            <v>#N/A</v>
          </cell>
          <cell r="K50" t="e">
            <v>#N/A</v>
          </cell>
          <cell r="L50">
            <v>510</v>
          </cell>
          <cell r="M50" t="e">
            <v>#N/A</v>
          </cell>
          <cell r="N50" t="e">
            <v>#N/A</v>
          </cell>
          <cell r="O50">
            <v>533</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13216</v>
          </cell>
          <cell r="G56">
            <v>12856</v>
          </cell>
          <cell r="J56">
            <v>12390</v>
          </cell>
          <cell r="M56">
            <v>12452</v>
          </cell>
          <cell r="P56">
            <v>12112</v>
          </cell>
        </row>
        <row r="57">
          <cell r="A57" t="str">
            <v>充当可能特定歳入</v>
          </cell>
          <cell r="D57">
            <v>149</v>
          </cell>
          <cell r="G57">
            <v>123</v>
          </cell>
          <cell r="J57">
            <v>102</v>
          </cell>
          <cell r="M57">
            <v>126</v>
          </cell>
          <cell r="P57">
            <v>152</v>
          </cell>
        </row>
        <row r="58">
          <cell r="A58" t="str">
            <v>充当可能基金</v>
          </cell>
          <cell r="D58">
            <v>4305</v>
          </cell>
          <cell r="G58">
            <v>4209</v>
          </cell>
          <cell r="J58">
            <v>4217</v>
          </cell>
          <cell r="M58">
            <v>4289</v>
          </cell>
          <cell r="P58">
            <v>4276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0</v>
          </cell>
          <cell r="E61">
            <v>0</v>
          </cell>
          <cell r="H61">
            <v>0</v>
          </cell>
          <cell r="K61" t="str">
            <v>-</v>
          </cell>
          <cell r="N61" t="str">
            <v>-</v>
          </cell>
        </row>
        <row r="62">
          <cell r="A62" t="str">
            <v>退職手当負担見込額</v>
          </cell>
          <cell r="B62">
            <v>814</v>
          </cell>
          <cell r="E62">
            <v>756</v>
          </cell>
          <cell r="H62">
            <v>728</v>
          </cell>
          <cell r="K62">
            <v>739</v>
          </cell>
          <cell r="N62">
            <v>774</v>
          </cell>
        </row>
        <row r="63">
          <cell r="A63" t="str">
            <v>組合等負担等見込額</v>
          </cell>
          <cell r="B63">
            <v>167</v>
          </cell>
          <cell r="E63">
            <v>188</v>
          </cell>
          <cell r="H63">
            <v>177</v>
          </cell>
          <cell r="K63">
            <v>170</v>
          </cell>
          <cell r="N63">
            <v>169</v>
          </cell>
        </row>
        <row r="64">
          <cell r="A64" t="str">
            <v>公営企業債等繰入見込額</v>
          </cell>
          <cell r="B64">
            <v>5420</v>
          </cell>
          <cell r="E64">
            <v>4934</v>
          </cell>
          <cell r="H64">
            <v>4508</v>
          </cell>
          <cell r="K64">
            <v>4194</v>
          </cell>
          <cell r="N64">
            <v>3836</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12205</v>
          </cell>
          <cell r="E66">
            <v>12008</v>
          </cell>
          <cell r="H66">
            <v>12149</v>
          </cell>
          <cell r="K66">
            <v>12901</v>
          </cell>
          <cell r="N66">
            <v>12928</v>
          </cell>
        </row>
        <row r="67">
          <cell r="A67" t="str">
            <v>将来負担比率の分子</v>
          </cell>
          <cell r="B67" t="e">
            <v>#N/A</v>
          </cell>
          <cell r="C67">
            <v>936</v>
          </cell>
          <cell r="D67" t="e">
            <v>#N/A</v>
          </cell>
          <cell r="E67" t="e">
            <v>#N/A</v>
          </cell>
          <cell r="F67">
            <v>697</v>
          </cell>
          <cell r="G67" t="e">
            <v>#N/A</v>
          </cell>
          <cell r="H67" t="e">
            <v>#N/A</v>
          </cell>
          <cell r="I67">
            <v>853</v>
          </cell>
          <cell r="J67" t="e">
            <v>#N/A</v>
          </cell>
          <cell r="K67" t="e">
            <v>#N/A</v>
          </cell>
          <cell r="L67">
            <v>1137</v>
          </cell>
          <cell r="M67" t="e">
            <v>#N/A</v>
          </cell>
          <cell r="N67" t="e">
            <v>#N/A</v>
          </cell>
          <cell r="O67">
            <v>1165</v>
          </cell>
          <cell r="P67" t="e">
            <v>#N/A</v>
          </cell>
        </row>
        <row r="71">
          <cell r="B71" t="str">
            <v>R02</v>
          </cell>
          <cell r="C71" t="str">
            <v>R03</v>
          </cell>
          <cell r="D71" t="str">
            <v>R04</v>
          </cell>
        </row>
        <row r="72">
          <cell r="A72" t="str">
            <v>財政調整基金</v>
          </cell>
          <cell r="B72">
            <v>3295</v>
          </cell>
          <cell r="C72">
            <v>3299</v>
          </cell>
          <cell r="D72">
            <v>3301</v>
          </cell>
        </row>
        <row r="73">
          <cell r="A73" t="str">
            <v>減債基金</v>
          </cell>
          <cell r="B73">
            <v>853</v>
          </cell>
          <cell r="C73">
            <v>919</v>
          </cell>
          <cell r="D73">
            <v>970</v>
          </cell>
        </row>
        <row r="74">
          <cell r="A74" t="str">
            <v>その他特定目的基金</v>
          </cell>
          <cell r="B74">
            <v>2369</v>
          </cell>
          <cell r="C74">
            <v>2343</v>
          </cell>
          <cell r="D74">
            <v>2461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0.8" zeroHeight="1" x14ac:dyDescent="0.2"/>
  <cols>
    <col min="1" max="11" width="2.109375" style="172" customWidth="1"/>
    <col min="12" max="12" width="2.21875" style="172" customWidth="1"/>
    <col min="13" max="17" width="2.33203125" style="172" customWidth="1"/>
    <col min="18" max="119" width="2.109375" style="172" customWidth="1"/>
    <col min="120" max="16384" width="0" style="172" hidden="1"/>
  </cols>
  <sheetData>
    <row r="1" spans="1:119" ht="33" customHeight="1" x14ac:dyDescent="0.2">
      <c r="B1" s="578" t="s">
        <v>80</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3"/>
      <c r="DK1" s="173"/>
      <c r="DL1" s="173"/>
      <c r="DM1" s="173"/>
      <c r="DN1" s="173"/>
      <c r="DO1" s="173"/>
    </row>
    <row r="2" spans="1:119" ht="24" thickBot="1" x14ac:dyDescent="0.25">
      <c r="B2" s="174" t="s">
        <v>81</v>
      </c>
      <c r="C2" s="174"/>
      <c r="D2" s="175"/>
    </row>
    <row r="3" spans="1:119" ht="18.75" customHeight="1" thickBot="1" x14ac:dyDescent="0.25">
      <c r="A3" s="173"/>
      <c r="B3" s="579" t="s">
        <v>82</v>
      </c>
      <c r="C3" s="580"/>
      <c r="D3" s="580"/>
      <c r="E3" s="581"/>
      <c r="F3" s="581"/>
      <c r="G3" s="581"/>
      <c r="H3" s="581"/>
      <c r="I3" s="581"/>
      <c r="J3" s="581"/>
      <c r="K3" s="581"/>
      <c r="L3" s="581" t="s">
        <v>83</v>
      </c>
      <c r="M3" s="581"/>
      <c r="N3" s="581"/>
      <c r="O3" s="581"/>
      <c r="P3" s="581"/>
      <c r="Q3" s="581"/>
      <c r="R3" s="584"/>
      <c r="S3" s="584"/>
      <c r="T3" s="584"/>
      <c r="U3" s="584"/>
      <c r="V3" s="585"/>
      <c r="W3" s="475" t="s">
        <v>84</v>
      </c>
      <c r="X3" s="476"/>
      <c r="Y3" s="476"/>
      <c r="Z3" s="476"/>
      <c r="AA3" s="476"/>
      <c r="AB3" s="580"/>
      <c r="AC3" s="584" t="s">
        <v>85</v>
      </c>
      <c r="AD3" s="476"/>
      <c r="AE3" s="476"/>
      <c r="AF3" s="476"/>
      <c r="AG3" s="476"/>
      <c r="AH3" s="476"/>
      <c r="AI3" s="476"/>
      <c r="AJ3" s="476"/>
      <c r="AK3" s="476"/>
      <c r="AL3" s="546"/>
      <c r="AM3" s="475" t="s">
        <v>86</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87</v>
      </c>
      <c r="BO3" s="476"/>
      <c r="BP3" s="476"/>
      <c r="BQ3" s="476"/>
      <c r="BR3" s="476"/>
      <c r="BS3" s="476"/>
      <c r="BT3" s="476"/>
      <c r="BU3" s="546"/>
      <c r="BV3" s="475" t="s">
        <v>88</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89</v>
      </c>
      <c r="CU3" s="476"/>
      <c r="CV3" s="476"/>
      <c r="CW3" s="476"/>
      <c r="CX3" s="476"/>
      <c r="CY3" s="476"/>
      <c r="CZ3" s="476"/>
      <c r="DA3" s="546"/>
      <c r="DB3" s="475" t="s">
        <v>90</v>
      </c>
      <c r="DC3" s="476"/>
      <c r="DD3" s="476"/>
      <c r="DE3" s="476"/>
      <c r="DF3" s="476"/>
      <c r="DG3" s="476"/>
      <c r="DH3" s="476"/>
      <c r="DI3" s="546"/>
    </row>
    <row r="4" spans="1:119" ht="18.75" customHeight="1" x14ac:dyDescent="0.2">
      <c r="A4" s="173"/>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91</v>
      </c>
      <c r="AZ4" s="433"/>
      <c r="BA4" s="433"/>
      <c r="BB4" s="433"/>
      <c r="BC4" s="433"/>
      <c r="BD4" s="433"/>
      <c r="BE4" s="433"/>
      <c r="BF4" s="433"/>
      <c r="BG4" s="433"/>
      <c r="BH4" s="433"/>
      <c r="BI4" s="433"/>
      <c r="BJ4" s="433"/>
      <c r="BK4" s="433"/>
      <c r="BL4" s="433"/>
      <c r="BM4" s="434"/>
      <c r="BN4" s="435">
        <v>13034405</v>
      </c>
      <c r="BO4" s="436"/>
      <c r="BP4" s="436"/>
      <c r="BQ4" s="436"/>
      <c r="BR4" s="436"/>
      <c r="BS4" s="436"/>
      <c r="BT4" s="436"/>
      <c r="BU4" s="437"/>
      <c r="BV4" s="435">
        <v>13434890</v>
      </c>
      <c r="BW4" s="436"/>
      <c r="BX4" s="436"/>
      <c r="BY4" s="436"/>
      <c r="BZ4" s="436"/>
      <c r="CA4" s="436"/>
      <c r="CB4" s="436"/>
      <c r="CC4" s="437"/>
      <c r="CD4" s="572" t="s">
        <v>92</v>
      </c>
      <c r="CE4" s="573"/>
      <c r="CF4" s="573"/>
      <c r="CG4" s="573"/>
      <c r="CH4" s="573"/>
      <c r="CI4" s="573"/>
      <c r="CJ4" s="573"/>
      <c r="CK4" s="573"/>
      <c r="CL4" s="573"/>
      <c r="CM4" s="573"/>
      <c r="CN4" s="573"/>
      <c r="CO4" s="573"/>
      <c r="CP4" s="573"/>
      <c r="CQ4" s="573"/>
      <c r="CR4" s="573"/>
      <c r="CS4" s="574"/>
      <c r="CT4" s="575">
        <v>13.9</v>
      </c>
      <c r="CU4" s="576"/>
      <c r="CV4" s="576"/>
      <c r="CW4" s="576"/>
      <c r="CX4" s="576"/>
      <c r="CY4" s="576"/>
      <c r="CZ4" s="576"/>
      <c r="DA4" s="577"/>
      <c r="DB4" s="575">
        <v>14</v>
      </c>
      <c r="DC4" s="576"/>
      <c r="DD4" s="576"/>
      <c r="DE4" s="576"/>
      <c r="DF4" s="576"/>
      <c r="DG4" s="576"/>
      <c r="DH4" s="576"/>
      <c r="DI4" s="577"/>
    </row>
    <row r="5" spans="1:119" ht="18.75" customHeight="1" x14ac:dyDescent="0.2">
      <c r="A5" s="173"/>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93</v>
      </c>
      <c r="AN5" s="363"/>
      <c r="AO5" s="363"/>
      <c r="AP5" s="363"/>
      <c r="AQ5" s="363"/>
      <c r="AR5" s="363"/>
      <c r="AS5" s="363"/>
      <c r="AT5" s="364"/>
      <c r="AU5" s="464" t="s">
        <v>94</v>
      </c>
      <c r="AV5" s="465"/>
      <c r="AW5" s="465"/>
      <c r="AX5" s="465"/>
      <c r="AY5" s="420" t="s">
        <v>95</v>
      </c>
      <c r="AZ5" s="421"/>
      <c r="BA5" s="421"/>
      <c r="BB5" s="421"/>
      <c r="BC5" s="421"/>
      <c r="BD5" s="421"/>
      <c r="BE5" s="421"/>
      <c r="BF5" s="421"/>
      <c r="BG5" s="421"/>
      <c r="BH5" s="421"/>
      <c r="BI5" s="421"/>
      <c r="BJ5" s="421"/>
      <c r="BK5" s="421"/>
      <c r="BL5" s="421"/>
      <c r="BM5" s="422"/>
      <c r="BN5" s="406">
        <v>12031255</v>
      </c>
      <c r="BO5" s="407"/>
      <c r="BP5" s="407"/>
      <c r="BQ5" s="407"/>
      <c r="BR5" s="407"/>
      <c r="BS5" s="407"/>
      <c r="BT5" s="407"/>
      <c r="BU5" s="408"/>
      <c r="BV5" s="406">
        <v>12308468</v>
      </c>
      <c r="BW5" s="407"/>
      <c r="BX5" s="407"/>
      <c r="BY5" s="407"/>
      <c r="BZ5" s="407"/>
      <c r="CA5" s="407"/>
      <c r="CB5" s="407"/>
      <c r="CC5" s="408"/>
      <c r="CD5" s="446" t="s">
        <v>96</v>
      </c>
      <c r="CE5" s="366"/>
      <c r="CF5" s="366"/>
      <c r="CG5" s="366"/>
      <c r="CH5" s="366"/>
      <c r="CI5" s="366"/>
      <c r="CJ5" s="366"/>
      <c r="CK5" s="366"/>
      <c r="CL5" s="366"/>
      <c r="CM5" s="366"/>
      <c r="CN5" s="366"/>
      <c r="CO5" s="366"/>
      <c r="CP5" s="366"/>
      <c r="CQ5" s="366"/>
      <c r="CR5" s="366"/>
      <c r="CS5" s="447"/>
      <c r="CT5" s="403">
        <v>89.6</v>
      </c>
      <c r="CU5" s="404"/>
      <c r="CV5" s="404"/>
      <c r="CW5" s="404"/>
      <c r="CX5" s="404"/>
      <c r="CY5" s="404"/>
      <c r="CZ5" s="404"/>
      <c r="DA5" s="405"/>
      <c r="DB5" s="403">
        <v>86.3</v>
      </c>
      <c r="DC5" s="404"/>
      <c r="DD5" s="404"/>
      <c r="DE5" s="404"/>
      <c r="DF5" s="404"/>
      <c r="DG5" s="404"/>
      <c r="DH5" s="404"/>
      <c r="DI5" s="405"/>
    </row>
    <row r="6" spans="1:119" ht="18.75" customHeight="1" x14ac:dyDescent="0.2">
      <c r="A6" s="173"/>
      <c r="B6" s="552" t="s">
        <v>97</v>
      </c>
      <c r="C6" s="393"/>
      <c r="D6" s="393"/>
      <c r="E6" s="553"/>
      <c r="F6" s="553"/>
      <c r="G6" s="553"/>
      <c r="H6" s="553"/>
      <c r="I6" s="553"/>
      <c r="J6" s="553"/>
      <c r="K6" s="553"/>
      <c r="L6" s="553" t="s">
        <v>98</v>
      </c>
      <c r="M6" s="553"/>
      <c r="N6" s="553"/>
      <c r="O6" s="553"/>
      <c r="P6" s="553"/>
      <c r="Q6" s="553"/>
      <c r="R6" s="391"/>
      <c r="S6" s="391"/>
      <c r="T6" s="391"/>
      <c r="U6" s="391"/>
      <c r="V6" s="559"/>
      <c r="W6" s="496" t="s">
        <v>99</v>
      </c>
      <c r="X6" s="392"/>
      <c r="Y6" s="392"/>
      <c r="Z6" s="392"/>
      <c r="AA6" s="392"/>
      <c r="AB6" s="393"/>
      <c r="AC6" s="564" t="s">
        <v>100</v>
      </c>
      <c r="AD6" s="565"/>
      <c r="AE6" s="565"/>
      <c r="AF6" s="565"/>
      <c r="AG6" s="565"/>
      <c r="AH6" s="565"/>
      <c r="AI6" s="565"/>
      <c r="AJ6" s="565"/>
      <c r="AK6" s="565"/>
      <c r="AL6" s="566"/>
      <c r="AM6" s="463" t="s">
        <v>101</v>
      </c>
      <c r="AN6" s="363"/>
      <c r="AO6" s="363"/>
      <c r="AP6" s="363"/>
      <c r="AQ6" s="363"/>
      <c r="AR6" s="363"/>
      <c r="AS6" s="363"/>
      <c r="AT6" s="364"/>
      <c r="AU6" s="464" t="s">
        <v>102</v>
      </c>
      <c r="AV6" s="465"/>
      <c r="AW6" s="465"/>
      <c r="AX6" s="465"/>
      <c r="AY6" s="420" t="s">
        <v>103</v>
      </c>
      <c r="AZ6" s="421"/>
      <c r="BA6" s="421"/>
      <c r="BB6" s="421"/>
      <c r="BC6" s="421"/>
      <c r="BD6" s="421"/>
      <c r="BE6" s="421"/>
      <c r="BF6" s="421"/>
      <c r="BG6" s="421"/>
      <c r="BH6" s="421"/>
      <c r="BI6" s="421"/>
      <c r="BJ6" s="421"/>
      <c r="BK6" s="421"/>
      <c r="BL6" s="421"/>
      <c r="BM6" s="422"/>
      <c r="BN6" s="406">
        <v>1003150</v>
      </c>
      <c r="BO6" s="407"/>
      <c r="BP6" s="407"/>
      <c r="BQ6" s="407"/>
      <c r="BR6" s="407"/>
      <c r="BS6" s="407"/>
      <c r="BT6" s="407"/>
      <c r="BU6" s="408"/>
      <c r="BV6" s="406">
        <v>1126422</v>
      </c>
      <c r="BW6" s="407"/>
      <c r="BX6" s="407"/>
      <c r="BY6" s="407"/>
      <c r="BZ6" s="407"/>
      <c r="CA6" s="407"/>
      <c r="CB6" s="407"/>
      <c r="CC6" s="408"/>
      <c r="CD6" s="446" t="s">
        <v>104</v>
      </c>
      <c r="CE6" s="366"/>
      <c r="CF6" s="366"/>
      <c r="CG6" s="366"/>
      <c r="CH6" s="366"/>
      <c r="CI6" s="366"/>
      <c r="CJ6" s="366"/>
      <c r="CK6" s="366"/>
      <c r="CL6" s="366"/>
      <c r="CM6" s="366"/>
      <c r="CN6" s="366"/>
      <c r="CO6" s="366"/>
      <c r="CP6" s="366"/>
      <c r="CQ6" s="366"/>
      <c r="CR6" s="366"/>
      <c r="CS6" s="447"/>
      <c r="CT6" s="549">
        <v>90.5</v>
      </c>
      <c r="CU6" s="550"/>
      <c r="CV6" s="550"/>
      <c r="CW6" s="550"/>
      <c r="CX6" s="550"/>
      <c r="CY6" s="550"/>
      <c r="CZ6" s="550"/>
      <c r="DA6" s="551"/>
      <c r="DB6" s="549">
        <v>89.3</v>
      </c>
      <c r="DC6" s="550"/>
      <c r="DD6" s="550"/>
      <c r="DE6" s="550"/>
      <c r="DF6" s="550"/>
      <c r="DG6" s="550"/>
      <c r="DH6" s="550"/>
      <c r="DI6" s="551"/>
    </row>
    <row r="7" spans="1:119" ht="18.75" customHeight="1" x14ac:dyDescent="0.2">
      <c r="A7" s="173"/>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105</v>
      </c>
      <c r="AN7" s="363"/>
      <c r="AO7" s="363"/>
      <c r="AP7" s="363"/>
      <c r="AQ7" s="363"/>
      <c r="AR7" s="363"/>
      <c r="AS7" s="363"/>
      <c r="AT7" s="364"/>
      <c r="AU7" s="464" t="s">
        <v>106</v>
      </c>
      <c r="AV7" s="465"/>
      <c r="AW7" s="465"/>
      <c r="AX7" s="465"/>
      <c r="AY7" s="420" t="s">
        <v>107</v>
      </c>
      <c r="AZ7" s="421"/>
      <c r="BA7" s="421"/>
      <c r="BB7" s="421"/>
      <c r="BC7" s="421"/>
      <c r="BD7" s="421"/>
      <c r="BE7" s="421"/>
      <c r="BF7" s="421"/>
      <c r="BG7" s="421"/>
      <c r="BH7" s="421"/>
      <c r="BI7" s="421"/>
      <c r="BJ7" s="421"/>
      <c r="BK7" s="421"/>
      <c r="BL7" s="421"/>
      <c r="BM7" s="422"/>
      <c r="BN7" s="406">
        <v>41556</v>
      </c>
      <c r="BO7" s="407"/>
      <c r="BP7" s="407"/>
      <c r="BQ7" s="407"/>
      <c r="BR7" s="407"/>
      <c r="BS7" s="407"/>
      <c r="BT7" s="407"/>
      <c r="BU7" s="408"/>
      <c r="BV7" s="406">
        <v>143997</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6912272</v>
      </c>
      <c r="CU7" s="407"/>
      <c r="CV7" s="407"/>
      <c r="CW7" s="407"/>
      <c r="CX7" s="407"/>
      <c r="CY7" s="407"/>
      <c r="CZ7" s="407"/>
      <c r="DA7" s="408"/>
      <c r="DB7" s="406">
        <v>7037542</v>
      </c>
      <c r="DC7" s="407"/>
      <c r="DD7" s="407"/>
      <c r="DE7" s="407"/>
      <c r="DF7" s="407"/>
      <c r="DG7" s="407"/>
      <c r="DH7" s="407"/>
      <c r="DI7" s="408"/>
    </row>
    <row r="8" spans="1:119" ht="18.75" customHeight="1" thickBot="1" x14ac:dyDescent="0.25">
      <c r="A8" s="173"/>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110</v>
      </c>
      <c r="AV8" s="465"/>
      <c r="AW8" s="465"/>
      <c r="AX8" s="465"/>
      <c r="AY8" s="420" t="s">
        <v>111</v>
      </c>
      <c r="AZ8" s="421"/>
      <c r="BA8" s="421"/>
      <c r="BB8" s="421"/>
      <c r="BC8" s="421"/>
      <c r="BD8" s="421"/>
      <c r="BE8" s="421"/>
      <c r="BF8" s="421"/>
      <c r="BG8" s="421"/>
      <c r="BH8" s="421"/>
      <c r="BI8" s="421"/>
      <c r="BJ8" s="421"/>
      <c r="BK8" s="421"/>
      <c r="BL8" s="421"/>
      <c r="BM8" s="422"/>
      <c r="BN8" s="406">
        <v>961594</v>
      </c>
      <c r="BO8" s="407"/>
      <c r="BP8" s="407"/>
      <c r="BQ8" s="407"/>
      <c r="BR8" s="407"/>
      <c r="BS8" s="407"/>
      <c r="BT8" s="407"/>
      <c r="BU8" s="408"/>
      <c r="BV8" s="406">
        <v>982425</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0.23</v>
      </c>
      <c r="CU8" s="510"/>
      <c r="CV8" s="510"/>
      <c r="CW8" s="510"/>
      <c r="CX8" s="510"/>
      <c r="CY8" s="510"/>
      <c r="CZ8" s="510"/>
      <c r="DA8" s="511"/>
      <c r="DB8" s="509">
        <v>0.23</v>
      </c>
      <c r="DC8" s="510"/>
      <c r="DD8" s="510"/>
      <c r="DE8" s="510"/>
      <c r="DF8" s="510"/>
      <c r="DG8" s="510"/>
      <c r="DH8" s="510"/>
      <c r="DI8" s="511"/>
    </row>
    <row r="9" spans="1:119" ht="18.75" customHeight="1" thickBot="1" x14ac:dyDescent="0.25">
      <c r="A9" s="173"/>
      <c r="B9" s="538" t="s">
        <v>113</v>
      </c>
      <c r="C9" s="539"/>
      <c r="D9" s="539"/>
      <c r="E9" s="539"/>
      <c r="F9" s="539"/>
      <c r="G9" s="539"/>
      <c r="H9" s="539"/>
      <c r="I9" s="539"/>
      <c r="J9" s="539"/>
      <c r="K9" s="457"/>
      <c r="L9" s="540" t="s">
        <v>114</v>
      </c>
      <c r="M9" s="541"/>
      <c r="N9" s="541"/>
      <c r="O9" s="541"/>
      <c r="P9" s="541"/>
      <c r="Q9" s="542"/>
      <c r="R9" s="543">
        <v>15937</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110</v>
      </c>
      <c r="AV9" s="465"/>
      <c r="AW9" s="465"/>
      <c r="AX9" s="465"/>
      <c r="AY9" s="420" t="s">
        <v>117</v>
      </c>
      <c r="AZ9" s="421"/>
      <c r="BA9" s="421"/>
      <c r="BB9" s="421"/>
      <c r="BC9" s="421"/>
      <c r="BD9" s="421"/>
      <c r="BE9" s="421"/>
      <c r="BF9" s="421"/>
      <c r="BG9" s="421"/>
      <c r="BH9" s="421"/>
      <c r="BI9" s="421"/>
      <c r="BJ9" s="421"/>
      <c r="BK9" s="421"/>
      <c r="BL9" s="421"/>
      <c r="BM9" s="422"/>
      <c r="BN9" s="406">
        <v>-20831</v>
      </c>
      <c r="BO9" s="407"/>
      <c r="BP9" s="407"/>
      <c r="BQ9" s="407"/>
      <c r="BR9" s="407"/>
      <c r="BS9" s="407"/>
      <c r="BT9" s="407"/>
      <c r="BU9" s="408"/>
      <c r="BV9" s="406">
        <v>278565</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13.5</v>
      </c>
      <c r="CU9" s="404"/>
      <c r="CV9" s="404"/>
      <c r="CW9" s="404"/>
      <c r="CX9" s="404"/>
      <c r="CY9" s="404"/>
      <c r="CZ9" s="404"/>
      <c r="DA9" s="405"/>
      <c r="DB9" s="403">
        <v>13.6</v>
      </c>
      <c r="DC9" s="404"/>
      <c r="DD9" s="404"/>
      <c r="DE9" s="404"/>
      <c r="DF9" s="404"/>
      <c r="DG9" s="404"/>
      <c r="DH9" s="404"/>
      <c r="DI9" s="405"/>
    </row>
    <row r="10" spans="1:119" ht="18.75" customHeight="1" thickBot="1" x14ac:dyDescent="0.25">
      <c r="A10" s="173"/>
      <c r="B10" s="538"/>
      <c r="C10" s="539"/>
      <c r="D10" s="539"/>
      <c r="E10" s="539"/>
      <c r="F10" s="539"/>
      <c r="G10" s="539"/>
      <c r="H10" s="539"/>
      <c r="I10" s="539"/>
      <c r="J10" s="539"/>
      <c r="K10" s="457"/>
      <c r="L10" s="362" t="s">
        <v>119</v>
      </c>
      <c r="M10" s="363"/>
      <c r="N10" s="363"/>
      <c r="O10" s="363"/>
      <c r="P10" s="363"/>
      <c r="Q10" s="364"/>
      <c r="R10" s="359">
        <v>16985</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2510</v>
      </c>
      <c r="BO10" s="407"/>
      <c r="BP10" s="407"/>
      <c r="BQ10" s="407"/>
      <c r="BR10" s="407"/>
      <c r="BS10" s="407"/>
      <c r="BT10" s="407"/>
      <c r="BU10" s="408"/>
      <c r="BV10" s="406">
        <v>3140</v>
      </c>
      <c r="BW10" s="407"/>
      <c r="BX10" s="407"/>
      <c r="BY10" s="407"/>
      <c r="BZ10" s="407"/>
      <c r="CA10" s="407"/>
      <c r="CB10" s="407"/>
      <c r="CC10" s="408"/>
      <c r="CD10" s="176" t="s">
        <v>123</v>
      </c>
      <c r="CE10" s="177"/>
      <c r="CF10" s="177"/>
      <c r="CG10" s="177"/>
      <c r="CH10" s="177"/>
      <c r="CI10" s="177"/>
      <c r="CJ10" s="177"/>
      <c r="CK10" s="177"/>
      <c r="CL10" s="177"/>
      <c r="CM10" s="177"/>
      <c r="CN10" s="177"/>
      <c r="CO10" s="177"/>
      <c r="CP10" s="177"/>
      <c r="CQ10" s="177"/>
      <c r="CR10" s="177"/>
      <c r="CS10" s="178"/>
      <c r="CT10" s="179"/>
      <c r="CU10" s="180"/>
      <c r="CV10" s="180"/>
      <c r="CW10" s="180"/>
      <c r="CX10" s="180"/>
      <c r="CY10" s="180"/>
      <c r="CZ10" s="180"/>
      <c r="DA10" s="181"/>
      <c r="DB10" s="179"/>
      <c r="DC10" s="180"/>
      <c r="DD10" s="180"/>
      <c r="DE10" s="180"/>
      <c r="DF10" s="180"/>
      <c r="DG10" s="180"/>
      <c r="DH10" s="180"/>
      <c r="DI10" s="181"/>
    </row>
    <row r="11" spans="1:119" ht="18.75" customHeight="1" thickBot="1" x14ac:dyDescent="0.25">
      <c r="A11" s="173"/>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127</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2">
      <c r="A12" s="173"/>
      <c r="B12" s="512" t="s">
        <v>131</v>
      </c>
      <c r="C12" s="513"/>
      <c r="D12" s="513"/>
      <c r="E12" s="513"/>
      <c r="F12" s="513"/>
      <c r="G12" s="513"/>
      <c r="H12" s="513"/>
      <c r="I12" s="513"/>
      <c r="J12" s="513"/>
      <c r="K12" s="514"/>
      <c r="L12" s="521" t="s">
        <v>132</v>
      </c>
      <c r="M12" s="522"/>
      <c r="N12" s="522"/>
      <c r="O12" s="522"/>
      <c r="P12" s="522"/>
      <c r="Q12" s="523"/>
      <c r="R12" s="524">
        <v>16113</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136</v>
      </c>
      <c r="AV12" s="465"/>
      <c r="AW12" s="465"/>
      <c r="AX12" s="465"/>
      <c r="AY12" s="420" t="s">
        <v>137</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130</v>
      </c>
      <c r="CU12" s="510"/>
      <c r="CV12" s="510"/>
      <c r="CW12" s="510"/>
      <c r="CX12" s="510"/>
      <c r="CY12" s="510"/>
      <c r="CZ12" s="510"/>
      <c r="DA12" s="511"/>
      <c r="DB12" s="509" t="s">
        <v>130</v>
      </c>
      <c r="DC12" s="510"/>
      <c r="DD12" s="510"/>
      <c r="DE12" s="510"/>
      <c r="DF12" s="510"/>
      <c r="DG12" s="510"/>
      <c r="DH12" s="510"/>
      <c r="DI12" s="511"/>
    </row>
    <row r="13" spans="1:119" ht="18.75" customHeight="1" x14ac:dyDescent="0.2">
      <c r="A13" s="173"/>
      <c r="B13" s="515"/>
      <c r="C13" s="516"/>
      <c r="D13" s="516"/>
      <c r="E13" s="516"/>
      <c r="F13" s="516"/>
      <c r="G13" s="516"/>
      <c r="H13" s="516"/>
      <c r="I13" s="516"/>
      <c r="J13" s="516"/>
      <c r="K13" s="517"/>
      <c r="L13" s="182"/>
      <c r="M13" s="490" t="s">
        <v>139</v>
      </c>
      <c r="N13" s="491"/>
      <c r="O13" s="491"/>
      <c r="P13" s="491"/>
      <c r="Q13" s="492"/>
      <c r="R13" s="493">
        <v>16043</v>
      </c>
      <c r="S13" s="494"/>
      <c r="T13" s="494"/>
      <c r="U13" s="494"/>
      <c r="V13" s="495"/>
      <c r="W13" s="496" t="s">
        <v>140</v>
      </c>
      <c r="X13" s="392"/>
      <c r="Y13" s="392"/>
      <c r="Z13" s="392"/>
      <c r="AA13" s="392"/>
      <c r="AB13" s="393"/>
      <c r="AC13" s="359">
        <v>1199</v>
      </c>
      <c r="AD13" s="360"/>
      <c r="AE13" s="360"/>
      <c r="AF13" s="360"/>
      <c r="AG13" s="361"/>
      <c r="AH13" s="359">
        <v>1513</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-18321</v>
      </c>
      <c r="BO13" s="407"/>
      <c r="BP13" s="407"/>
      <c r="BQ13" s="407"/>
      <c r="BR13" s="407"/>
      <c r="BS13" s="407"/>
      <c r="BT13" s="407"/>
      <c r="BU13" s="408"/>
      <c r="BV13" s="406">
        <v>281705</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9.1</v>
      </c>
      <c r="CU13" s="404"/>
      <c r="CV13" s="404"/>
      <c r="CW13" s="404"/>
      <c r="CX13" s="404"/>
      <c r="CY13" s="404"/>
      <c r="CZ13" s="404"/>
      <c r="DA13" s="405"/>
      <c r="DB13" s="403">
        <v>9.1999999999999993</v>
      </c>
      <c r="DC13" s="404"/>
      <c r="DD13" s="404"/>
      <c r="DE13" s="404"/>
      <c r="DF13" s="404"/>
      <c r="DG13" s="404"/>
      <c r="DH13" s="404"/>
      <c r="DI13" s="405"/>
    </row>
    <row r="14" spans="1:119" ht="18.75" customHeight="1" thickBot="1" x14ac:dyDescent="0.25">
      <c r="A14" s="173"/>
      <c r="B14" s="515"/>
      <c r="C14" s="516"/>
      <c r="D14" s="516"/>
      <c r="E14" s="516"/>
      <c r="F14" s="516"/>
      <c r="G14" s="516"/>
      <c r="H14" s="516"/>
      <c r="I14" s="516"/>
      <c r="J14" s="516"/>
      <c r="K14" s="517"/>
      <c r="L14" s="480" t="s">
        <v>145</v>
      </c>
      <c r="M14" s="533"/>
      <c r="N14" s="533"/>
      <c r="O14" s="533"/>
      <c r="P14" s="533"/>
      <c r="Q14" s="534"/>
      <c r="R14" s="493">
        <v>16412</v>
      </c>
      <c r="S14" s="494"/>
      <c r="T14" s="494"/>
      <c r="U14" s="494"/>
      <c r="V14" s="495"/>
      <c r="W14" s="497"/>
      <c r="X14" s="395"/>
      <c r="Y14" s="395"/>
      <c r="Z14" s="395"/>
      <c r="AA14" s="395"/>
      <c r="AB14" s="396"/>
      <c r="AC14" s="486">
        <v>14.7</v>
      </c>
      <c r="AD14" s="487"/>
      <c r="AE14" s="487"/>
      <c r="AF14" s="487"/>
      <c r="AG14" s="488"/>
      <c r="AH14" s="486">
        <v>17.3</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v>20.7</v>
      </c>
      <c r="CU14" s="504"/>
      <c r="CV14" s="504"/>
      <c r="CW14" s="504"/>
      <c r="CX14" s="504"/>
      <c r="CY14" s="504"/>
      <c r="CZ14" s="504"/>
      <c r="DA14" s="505"/>
      <c r="DB14" s="503">
        <v>19.8</v>
      </c>
      <c r="DC14" s="504"/>
      <c r="DD14" s="504"/>
      <c r="DE14" s="504"/>
      <c r="DF14" s="504"/>
      <c r="DG14" s="504"/>
      <c r="DH14" s="504"/>
      <c r="DI14" s="505"/>
    </row>
    <row r="15" spans="1:119" ht="18.75" customHeight="1" x14ac:dyDescent="0.2">
      <c r="A15" s="173"/>
      <c r="B15" s="515"/>
      <c r="C15" s="516"/>
      <c r="D15" s="516"/>
      <c r="E15" s="516"/>
      <c r="F15" s="516"/>
      <c r="G15" s="516"/>
      <c r="H15" s="516"/>
      <c r="I15" s="516"/>
      <c r="J15" s="516"/>
      <c r="K15" s="517"/>
      <c r="L15" s="182"/>
      <c r="M15" s="490" t="s">
        <v>147</v>
      </c>
      <c r="N15" s="491"/>
      <c r="O15" s="491"/>
      <c r="P15" s="491"/>
      <c r="Q15" s="492"/>
      <c r="R15" s="493">
        <v>16341</v>
      </c>
      <c r="S15" s="494"/>
      <c r="T15" s="494"/>
      <c r="U15" s="494"/>
      <c r="V15" s="495"/>
      <c r="W15" s="496" t="s">
        <v>148</v>
      </c>
      <c r="X15" s="392"/>
      <c r="Y15" s="392"/>
      <c r="Z15" s="392"/>
      <c r="AA15" s="392"/>
      <c r="AB15" s="393"/>
      <c r="AC15" s="359">
        <v>1976</v>
      </c>
      <c r="AD15" s="360"/>
      <c r="AE15" s="360"/>
      <c r="AF15" s="360"/>
      <c r="AG15" s="361"/>
      <c r="AH15" s="359">
        <v>2108</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1501809</v>
      </c>
      <c r="BO15" s="436"/>
      <c r="BP15" s="436"/>
      <c r="BQ15" s="436"/>
      <c r="BR15" s="436"/>
      <c r="BS15" s="436"/>
      <c r="BT15" s="436"/>
      <c r="BU15" s="437"/>
      <c r="BV15" s="435">
        <v>1453888</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83"/>
      <c r="CU15" s="184"/>
      <c r="CV15" s="184"/>
      <c r="CW15" s="184"/>
      <c r="CX15" s="184"/>
      <c r="CY15" s="184"/>
      <c r="CZ15" s="184"/>
      <c r="DA15" s="185"/>
      <c r="DB15" s="183"/>
      <c r="DC15" s="184"/>
      <c r="DD15" s="184"/>
      <c r="DE15" s="184"/>
      <c r="DF15" s="184"/>
      <c r="DG15" s="184"/>
      <c r="DH15" s="184"/>
      <c r="DI15" s="185"/>
    </row>
    <row r="16" spans="1:119" ht="18.75" customHeight="1" x14ac:dyDescent="0.2">
      <c r="A16" s="173"/>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24.3</v>
      </c>
      <c r="AD16" s="487"/>
      <c r="AE16" s="487"/>
      <c r="AF16" s="487"/>
      <c r="AG16" s="488"/>
      <c r="AH16" s="486">
        <v>24.1</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6506043</v>
      </c>
      <c r="BO16" s="407"/>
      <c r="BP16" s="407"/>
      <c r="BQ16" s="407"/>
      <c r="BR16" s="407"/>
      <c r="BS16" s="407"/>
      <c r="BT16" s="407"/>
      <c r="BU16" s="408"/>
      <c r="BV16" s="406">
        <v>6485103</v>
      </c>
      <c r="BW16" s="407"/>
      <c r="BX16" s="407"/>
      <c r="BY16" s="407"/>
      <c r="BZ16" s="407"/>
      <c r="CA16" s="407"/>
      <c r="CB16" s="407"/>
      <c r="CC16" s="408"/>
      <c r="CD16" s="186"/>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3"/>
      <c r="B17" s="518"/>
      <c r="C17" s="519"/>
      <c r="D17" s="519"/>
      <c r="E17" s="519"/>
      <c r="F17" s="519"/>
      <c r="G17" s="519"/>
      <c r="H17" s="519"/>
      <c r="I17" s="519"/>
      <c r="J17" s="519"/>
      <c r="K17" s="520"/>
      <c r="L17" s="187"/>
      <c r="M17" s="499" t="s">
        <v>154</v>
      </c>
      <c r="N17" s="500"/>
      <c r="O17" s="500"/>
      <c r="P17" s="500"/>
      <c r="Q17" s="501"/>
      <c r="R17" s="483" t="s">
        <v>152</v>
      </c>
      <c r="S17" s="484"/>
      <c r="T17" s="484"/>
      <c r="U17" s="484"/>
      <c r="V17" s="485"/>
      <c r="W17" s="496" t="s">
        <v>155</v>
      </c>
      <c r="X17" s="392"/>
      <c r="Y17" s="392"/>
      <c r="Z17" s="392"/>
      <c r="AA17" s="392"/>
      <c r="AB17" s="393"/>
      <c r="AC17" s="359">
        <v>4972</v>
      </c>
      <c r="AD17" s="360"/>
      <c r="AE17" s="360"/>
      <c r="AF17" s="360"/>
      <c r="AG17" s="361"/>
      <c r="AH17" s="359">
        <v>5140</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1845011</v>
      </c>
      <c r="BO17" s="407"/>
      <c r="BP17" s="407"/>
      <c r="BQ17" s="407"/>
      <c r="BR17" s="407"/>
      <c r="BS17" s="407"/>
      <c r="BT17" s="407"/>
      <c r="BU17" s="408"/>
      <c r="BV17" s="406">
        <v>1785976</v>
      </c>
      <c r="BW17" s="407"/>
      <c r="BX17" s="407"/>
      <c r="BY17" s="407"/>
      <c r="BZ17" s="407"/>
      <c r="CA17" s="407"/>
      <c r="CB17" s="407"/>
      <c r="CC17" s="408"/>
      <c r="CD17" s="186"/>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3"/>
      <c r="B18" s="456" t="s">
        <v>157</v>
      </c>
      <c r="C18" s="457"/>
      <c r="D18" s="457"/>
      <c r="E18" s="458"/>
      <c r="F18" s="458"/>
      <c r="G18" s="458"/>
      <c r="H18" s="458"/>
      <c r="I18" s="458"/>
      <c r="J18" s="458"/>
      <c r="K18" s="458"/>
      <c r="L18" s="459">
        <v>206.71</v>
      </c>
      <c r="M18" s="459"/>
      <c r="N18" s="459"/>
      <c r="O18" s="459"/>
      <c r="P18" s="459"/>
      <c r="Q18" s="459"/>
      <c r="R18" s="460"/>
      <c r="S18" s="460"/>
      <c r="T18" s="460"/>
      <c r="U18" s="460"/>
      <c r="V18" s="461"/>
      <c r="W18" s="477"/>
      <c r="X18" s="478"/>
      <c r="Y18" s="478"/>
      <c r="Z18" s="478"/>
      <c r="AA18" s="478"/>
      <c r="AB18" s="502"/>
      <c r="AC18" s="376">
        <v>61</v>
      </c>
      <c r="AD18" s="377"/>
      <c r="AE18" s="377"/>
      <c r="AF18" s="377"/>
      <c r="AG18" s="462"/>
      <c r="AH18" s="376">
        <v>58.7</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6231829</v>
      </c>
      <c r="BO18" s="407"/>
      <c r="BP18" s="407"/>
      <c r="BQ18" s="407"/>
      <c r="BR18" s="407"/>
      <c r="BS18" s="407"/>
      <c r="BT18" s="407"/>
      <c r="BU18" s="408"/>
      <c r="BV18" s="406">
        <v>6142201</v>
      </c>
      <c r="BW18" s="407"/>
      <c r="BX18" s="407"/>
      <c r="BY18" s="407"/>
      <c r="BZ18" s="407"/>
      <c r="CA18" s="407"/>
      <c r="CB18" s="407"/>
      <c r="CC18" s="408"/>
      <c r="CD18" s="186"/>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3"/>
      <c r="B19" s="456" t="s">
        <v>159</v>
      </c>
      <c r="C19" s="457"/>
      <c r="D19" s="457"/>
      <c r="E19" s="458"/>
      <c r="F19" s="458"/>
      <c r="G19" s="458"/>
      <c r="H19" s="458"/>
      <c r="I19" s="458"/>
      <c r="J19" s="458"/>
      <c r="K19" s="458"/>
      <c r="L19" s="466">
        <v>77</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8849824</v>
      </c>
      <c r="BO19" s="407"/>
      <c r="BP19" s="407"/>
      <c r="BQ19" s="407"/>
      <c r="BR19" s="407"/>
      <c r="BS19" s="407"/>
      <c r="BT19" s="407"/>
      <c r="BU19" s="408"/>
      <c r="BV19" s="406">
        <v>8600635</v>
      </c>
      <c r="BW19" s="407"/>
      <c r="BX19" s="407"/>
      <c r="BY19" s="407"/>
      <c r="BZ19" s="407"/>
      <c r="CA19" s="407"/>
      <c r="CB19" s="407"/>
      <c r="CC19" s="408"/>
      <c r="CD19" s="186"/>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3"/>
      <c r="B20" s="456" t="s">
        <v>161</v>
      </c>
      <c r="C20" s="457"/>
      <c r="D20" s="457"/>
      <c r="E20" s="458"/>
      <c r="F20" s="458"/>
      <c r="G20" s="458"/>
      <c r="H20" s="458"/>
      <c r="I20" s="458"/>
      <c r="J20" s="458"/>
      <c r="K20" s="458"/>
      <c r="L20" s="466">
        <v>5326</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6"/>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3"/>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6"/>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3"/>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12927653</v>
      </c>
      <c r="BO22" s="436"/>
      <c r="BP22" s="436"/>
      <c r="BQ22" s="436"/>
      <c r="BR22" s="436"/>
      <c r="BS22" s="436"/>
      <c r="BT22" s="436"/>
      <c r="BU22" s="437"/>
      <c r="BV22" s="435">
        <v>12900975</v>
      </c>
      <c r="BW22" s="436"/>
      <c r="BX22" s="436"/>
      <c r="BY22" s="436"/>
      <c r="BZ22" s="436"/>
      <c r="CA22" s="436"/>
      <c r="CB22" s="436"/>
      <c r="CC22" s="437"/>
      <c r="CD22" s="186"/>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3"/>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9568527</v>
      </c>
      <c r="BO23" s="407"/>
      <c r="BP23" s="407"/>
      <c r="BQ23" s="407"/>
      <c r="BR23" s="407"/>
      <c r="BS23" s="407"/>
      <c r="BT23" s="407"/>
      <c r="BU23" s="408"/>
      <c r="BV23" s="406">
        <v>9040052</v>
      </c>
      <c r="BW23" s="407"/>
      <c r="BX23" s="407"/>
      <c r="BY23" s="407"/>
      <c r="BZ23" s="407"/>
      <c r="CA23" s="407"/>
      <c r="CB23" s="407"/>
      <c r="CC23" s="408"/>
      <c r="CD23" s="186"/>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3"/>
      <c r="B24" s="385"/>
      <c r="C24" s="386"/>
      <c r="D24" s="387"/>
      <c r="E24" s="362" t="s">
        <v>171</v>
      </c>
      <c r="F24" s="363"/>
      <c r="G24" s="363"/>
      <c r="H24" s="363"/>
      <c r="I24" s="363"/>
      <c r="J24" s="363"/>
      <c r="K24" s="364"/>
      <c r="L24" s="359">
        <v>1</v>
      </c>
      <c r="M24" s="360"/>
      <c r="N24" s="360"/>
      <c r="O24" s="360"/>
      <c r="P24" s="361"/>
      <c r="Q24" s="359">
        <v>8020</v>
      </c>
      <c r="R24" s="360"/>
      <c r="S24" s="360"/>
      <c r="T24" s="360"/>
      <c r="U24" s="360"/>
      <c r="V24" s="361"/>
      <c r="W24" s="449"/>
      <c r="X24" s="386"/>
      <c r="Y24" s="387"/>
      <c r="Z24" s="362" t="s">
        <v>172</v>
      </c>
      <c r="AA24" s="363"/>
      <c r="AB24" s="363"/>
      <c r="AC24" s="363"/>
      <c r="AD24" s="363"/>
      <c r="AE24" s="363"/>
      <c r="AF24" s="363"/>
      <c r="AG24" s="364"/>
      <c r="AH24" s="359">
        <v>198</v>
      </c>
      <c r="AI24" s="360"/>
      <c r="AJ24" s="360"/>
      <c r="AK24" s="360"/>
      <c r="AL24" s="361"/>
      <c r="AM24" s="359">
        <v>593208</v>
      </c>
      <c r="AN24" s="360"/>
      <c r="AO24" s="360"/>
      <c r="AP24" s="360"/>
      <c r="AQ24" s="360"/>
      <c r="AR24" s="361"/>
      <c r="AS24" s="359">
        <v>2996</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9367250</v>
      </c>
      <c r="BO24" s="407"/>
      <c r="BP24" s="407"/>
      <c r="BQ24" s="407"/>
      <c r="BR24" s="407"/>
      <c r="BS24" s="407"/>
      <c r="BT24" s="407"/>
      <c r="BU24" s="408"/>
      <c r="BV24" s="406">
        <v>9003003</v>
      </c>
      <c r="BW24" s="407"/>
      <c r="BX24" s="407"/>
      <c r="BY24" s="407"/>
      <c r="BZ24" s="407"/>
      <c r="CA24" s="407"/>
      <c r="CB24" s="407"/>
      <c r="CC24" s="408"/>
      <c r="CD24" s="186"/>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3"/>
      <c r="B25" s="385"/>
      <c r="C25" s="386"/>
      <c r="D25" s="387"/>
      <c r="E25" s="362" t="s">
        <v>174</v>
      </c>
      <c r="F25" s="363"/>
      <c r="G25" s="363"/>
      <c r="H25" s="363"/>
      <c r="I25" s="363"/>
      <c r="J25" s="363"/>
      <c r="K25" s="364"/>
      <c r="L25" s="359">
        <v>1</v>
      </c>
      <c r="M25" s="360"/>
      <c r="N25" s="360"/>
      <c r="O25" s="360"/>
      <c r="P25" s="361"/>
      <c r="Q25" s="359">
        <v>6340</v>
      </c>
      <c r="R25" s="360"/>
      <c r="S25" s="360"/>
      <c r="T25" s="360"/>
      <c r="U25" s="360"/>
      <c r="V25" s="361"/>
      <c r="W25" s="449"/>
      <c r="X25" s="386"/>
      <c r="Y25" s="387"/>
      <c r="Z25" s="362" t="s">
        <v>175</v>
      </c>
      <c r="AA25" s="363"/>
      <c r="AB25" s="363"/>
      <c r="AC25" s="363"/>
      <c r="AD25" s="363"/>
      <c r="AE25" s="363"/>
      <c r="AF25" s="363"/>
      <c r="AG25" s="364"/>
      <c r="AH25" s="359" t="s">
        <v>130</v>
      </c>
      <c r="AI25" s="360"/>
      <c r="AJ25" s="360"/>
      <c r="AK25" s="360"/>
      <c r="AL25" s="361"/>
      <c r="AM25" s="359" t="s">
        <v>176</v>
      </c>
      <c r="AN25" s="360"/>
      <c r="AO25" s="360"/>
      <c r="AP25" s="360"/>
      <c r="AQ25" s="360"/>
      <c r="AR25" s="361"/>
      <c r="AS25" s="359" t="s">
        <v>177</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595165</v>
      </c>
      <c r="BO25" s="436"/>
      <c r="BP25" s="436"/>
      <c r="BQ25" s="436"/>
      <c r="BR25" s="436"/>
      <c r="BS25" s="436"/>
      <c r="BT25" s="436"/>
      <c r="BU25" s="437"/>
      <c r="BV25" s="435">
        <v>423514</v>
      </c>
      <c r="BW25" s="436"/>
      <c r="BX25" s="436"/>
      <c r="BY25" s="436"/>
      <c r="BZ25" s="436"/>
      <c r="CA25" s="436"/>
      <c r="CB25" s="436"/>
      <c r="CC25" s="437"/>
      <c r="CD25" s="186"/>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3"/>
      <c r="B26" s="385"/>
      <c r="C26" s="386"/>
      <c r="D26" s="387"/>
      <c r="E26" s="362" t="s">
        <v>179</v>
      </c>
      <c r="F26" s="363"/>
      <c r="G26" s="363"/>
      <c r="H26" s="363"/>
      <c r="I26" s="363"/>
      <c r="J26" s="363"/>
      <c r="K26" s="364"/>
      <c r="L26" s="359">
        <v>1</v>
      </c>
      <c r="M26" s="360"/>
      <c r="N26" s="360"/>
      <c r="O26" s="360"/>
      <c r="P26" s="361"/>
      <c r="Q26" s="359">
        <v>5940</v>
      </c>
      <c r="R26" s="360"/>
      <c r="S26" s="360"/>
      <c r="T26" s="360"/>
      <c r="U26" s="360"/>
      <c r="V26" s="361"/>
      <c r="W26" s="449"/>
      <c r="X26" s="386"/>
      <c r="Y26" s="387"/>
      <c r="Z26" s="362" t="s">
        <v>180</v>
      </c>
      <c r="AA26" s="417"/>
      <c r="AB26" s="417"/>
      <c r="AC26" s="417"/>
      <c r="AD26" s="417"/>
      <c r="AE26" s="417"/>
      <c r="AF26" s="417"/>
      <c r="AG26" s="418"/>
      <c r="AH26" s="359">
        <v>15</v>
      </c>
      <c r="AI26" s="360"/>
      <c r="AJ26" s="360"/>
      <c r="AK26" s="360"/>
      <c r="AL26" s="361"/>
      <c r="AM26" s="359">
        <v>47130</v>
      </c>
      <c r="AN26" s="360"/>
      <c r="AO26" s="360"/>
      <c r="AP26" s="360"/>
      <c r="AQ26" s="360"/>
      <c r="AR26" s="361"/>
      <c r="AS26" s="359">
        <v>3142</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130</v>
      </c>
      <c r="BO26" s="407"/>
      <c r="BP26" s="407"/>
      <c r="BQ26" s="407"/>
      <c r="BR26" s="407"/>
      <c r="BS26" s="407"/>
      <c r="BT26" s="407"/>
      <c r="BU26" s="408"/>
      <c r="BV26" s="406" t="s">
        <v>130</v>
      </c>
      <c r="BW26" s="407"/>
      <c r="BX26" s="407"/>
      <c r="BY26" s="407"/>
      <c r="BZ26" s="407"/>
      <c r="CA26" s="407"/>
      <c r="CB26" s="407"/>
      <c r="CC26" s="408"/>
      <c r="CD26" s="186"/>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3"/>
      <c r="B27" s="385"/>
      <c r="C27" s="386"/>
      <c r="D27" s="387"/>
      <c r="E27" s="362" t="s">
        <v>182</v>
      </c>
      <c r="F27" s="363"/>
      <c r="G27" s="363"/>
      <c r="H27" s="363"/>
      <c r="I27" s="363"/>
      <c r="J27" s="363"/>
      <c r="K27" s="364"/>
      <c r="L27" s="359">
        <v>1</v>
      </c>
      <c r="M27" s="360"/>
      <c r="N27" s="360"/>
      <c r="O27" s="360"/>
      <c r="P27" s="361"/>
      <c r="Q27" s="359">
        <v>3130</v>
      </c>
      <c r="R27" s="360"/>
      <c r="S27" s="360"/>
      <c r="T27" s="360"/>
      <c r="U27" s="360"/>
      <c r="V27" s="361"/>
      <c r="W27" s="449"/>
      <c r="X27" s="386"/>
      <c r="Y27" s="387"/>
      <c r="Z27" s="362" t="s">
        <v>183</v>
      </c>
      <c r="AA27" s="363"/>
      <c r="AB27" s="363"/>
      <c r="AC27" s="363"/>
      <c r="AD27" s="363"/>
      <c r="AE27" s="363"/>
      <c r="AF27" s="363"/>
      <c r="AG27" s="364"/>
      <c r="AH27" s="359">
        <v>2</v>
      </c>
      <c r="AI27" s="360"/>
      <c r="AJ27" s="360"/>
      <c r="AK27" s="360"/>
      <c r="AL27" s="361"/>
      <c r="AM27" s="359" t="s">
        <v>184</v>
      </c>
      <c r="AN27" s="360"/>
      <c r="AO27" s="360"/>
      <c r="AP27" s="360"/>
      <c r="AQ27" s="360"/>
      <c r="AR27" s="361"/>
      <c r="AS27" s="359" t="s">
        <v>184</v>
      </c>
      <c r="AT27" s="360"/>
      <c r="AU27" s="360"/>
      <c r="AV27" s="360"/>
      <c r="AW27" s="360"/>
      <c r="AX27" s="419"/>
      <c r="AY27" s="443" t="s">
        <v>185</v>
      </c>
      <c r="AZ27" s="444"/>
      <c r="BA27" s="444"/>
      <c r="BB27" s="444"/>
      <c r="BC27" s="444"/>
      <c r="BD27" s="444"/>
      <c r="BE27" s="444"/>
      <c r="BF27" s="444"/>
      <c r="BG27" s="444"/>
      <c r="BH27" s="444"/>
      <c r="BI27" s="444"/>
      <c r="BJ27" s="444"/>
      <c r="BK27" s="444"/>
      <c r="BL27" s="444"/>
      <c r="BM27" s="445"/>
      <c r="BN27" s="440" t="s">
        <v>130</v>
      </c>
      <c r="BO27" s="441"/>
      <c r="BP27" s="441"/>
      <c r="BQ27" s="441"/>
      <c r="BR27" s="441"/>
      <c r="BS27" s="441"/>
      <c r="BT27" s="441"/>
      <c r="BU27" s="442"/>
      <c r="BV27" s="440" t="s">
        <v>177</v>
      </c>
      <c r="BW27" s="441"/>
      <c r="BX27" s="441"/>
      <c r="BY27" s="441"/>
      <c r="BZ27" s="441"/>
      <c r="CA27" s="441"/>
      <c r="CB27" s="441"/>
      <c r="CC27" s="442"/>
      <c r="CD27" s="18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3"/>
      <c r="B28" s="385"/>
      <c r="C28" s="386"/>
      <c r="D28" s="387"/>
      <c r="E28" s="362" t="s">
        <v>186</v>
      </c>
      <c r="F28" s="363"/>
      <c r="G28" s="363"/>
      <c r="H28" s="363"/>
      <c r="I28" s="363"/>
      <c r="J28" s="363"/>
      <c r="K28" s="364"/>
      <c r="L28" s="359">
        <v>1</v>
      </c>
      <c r="M28" s="360"/>
      <c r="N28" s="360"/>
      <c r="O28" s="360"/>
      <c r="P28" s="361"/>
      <c r="Q28" s="359">
        <v>2330</v>
      </c>
      <c r="R28" s="360"/>
      <c r="S28" s="360"/>
      <c r="T28" s="360"/>
      <c r="U28" s="360"/>
      <c r="V28" s="361"/>
      <c r="W28" s="449"/>
      <c r="X28" s="386"/>
      <c r="Y28" s="387"/>
      <c r="Z28" s="362" t="s">
        <v>187</v>
      </c>
      <c r="AA28" s="363"/>
      <c r="AB28" s="363"/>
      <c r="AC28" s="363"/>
      <c r="AD28" s="363"/>
      <c r="AE28" s="363"/>
      <c r="AF28" s="363"/>
      <c r="AG28" s="364"/>
      <c r="AH28" s="359" t="s">
        <v>176</v>
      </c>
      <c r="AI28" s="360"/>
      <c r="AJ28" s="360"/>
      <c r="AK28" s="360"/>
      <c r="AL28" s="361"/>
      <c r="AM28" s="359" t="s">
        <v>176</v>
      </c>
      <c r="AN28" s="360"/>
      <c r="AO28" s="360"/>
      <c r="AP28" s="360"/>
      <c r="AQ28" s="360"/>
      <c r="AR28" s="361"/>
      <c r="AS28" s="359" t="s">
        <v>130</v>
      </c>
      <c r="AT28" s="360"/>
      <c r="AU28" s="360"/>
      <c r="AV28" s="360"/>
      <c r="AW28" s="360"/>
      <c r="AX28" s="419"/>
      <c r="AY28" s="423" t="s">
        <v>188</v>
      </c>
      <c r="AZ28" s="424"/>
      <c r="BA28" s="424"/>
      <c r="BB28" s="425"/>
      <c r="BC28" s="432" t="s">
        <v>48</v>
      </c>
      <c r="BD28" s="433"/>
      <c r="BE28" s="433"/>
      <c r="BF28" s="433"/>
      <c r="BG28" s="433"/>
      <c r="BH28" s="433"/>
      <c r="BI28" s="433"/>
      <c r="BJ28" s="433"/>
      <c r="BK28" s="433"/>
      <c r="BL28" s="433"/>
      <c r="BM28" s="434"/>
      <c r="BN28" s="435">
        <v>3301020</v>
      </c>
      <c r="BO28" s="436"/>
      <c r="BP28" s="436"/>
      <c r="BQ28" s="436"/>
      <c r="BR28" s="436"/>
      <c r="BS28" s="436"/>
      <c r="BT28" s="436"/>
      <c r="BU28" s="437"/>
      <c r="BV28" s="435">
        <v>3298510</v>
      </c>
      <c r="BW28" s="436"/>
      <c r="BX28" s="436"/>
      <c r="BY28" s="436"/>
      <c r="BZ28" s="436"/>
      <c r="CA28" s="436"/>
      <c r="CB28" s="436"/>
      <c r="CC28" s="437"/>
      <c r="CD28" s="186"/>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3"/>
      <c r="B29" s="385"/>
      <c r="C29" s="386"/>
      <c r="D29" s="387"/>
      <c r="E29" s="362" t="s">
        <v>189</v>
      </c>
      <c r="F29" s="363"/>
      <c r="G29" s="363"/>
      <c r="H29" s="363"/>
      <c r="I29" s="363"/>
      <c r="J29" s="363"/>
      <c r="K29" s="364"/>
      <c r="L29" s="359">
        <v>12</v>
      </c>
      <c r="M29" s="360"/>
      <c r="N29" s="360"/>
      <c r="O29" s="360"/>
      <c r="P29" s="361"/>
      <c r="Q29" s="359">
        <v>2170</v>
      </c>
      <c r="R29" s="360"/>
      <c r="S29" s="360"/>
      <c r="T29" s="360"/>
      <c r="U29" s="360"/>
      <c r="V29" s="361"/>
      <c r="W29" s="450"/>
      <c r="X29" s="451"/>
      <c r="Y29" s="452"/>
      <c r="Z29" s="362" t="s">
        <v>190</v>
      </c>
      <c r="AA29" s="363"/>
      <c r="AB29" s="363"/>
      <c r="AC29" s="363"/>
      <c r="AD29" s="363"/>
      <c r="AE29" s="363"/>
      <c r="AF29" s="363"/>
      <c r="AG29" s="364"/>
      <c r="AH29" s="359">
        <v>200</v>
      </c>
      <c r="AI29" s="360"/>
      <c r="AJ29" s="360"/>
      <c r="AK29" s="360"/>
      <c r="AL29" s="361"/>
      <c r="AM29" s="359">
        <v>600828</v>
      </c>
      <c r="AN29" s="360"/>
      <c r="AO29" s="360"/>
      <c r="AP29" s="360"/>
      <c r="AQ29" s="360"/>
      <c r="AR29" s="361"/>
      <c r="AS29" s="359">
        <v>3004</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969557</v>
      </c>
      <c r="BO29" s="407"/>
      <c r="BP29" s="407"/>
      <c r="BQ29" s="407"/>
      <c r="BR29" s="407"/>
      <c r="BS29" s="407"/>
      <c r="BT29" s="407"/>
      <c r="BU29" s="408"/>
      <c r="BV29" s="406">
        <v>918857</v>
      </c>
      <c r="BW29" s="407"/>
      <c r="BX29" s="407"/>
      <c r="BY29" s="407"/>
      <c r="BZ29" s="407"/>
      <c r="CA29" s="407"/>
      <c r="CB29" s="407"/>
      <c r="CC29" s="408"/>
      <c r="CD29" s="18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3"/>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93</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50</v>
      </c>
      <c r="BD30" s="380"/>
      <c r="BE30" s="380"/>
      <c r="BF30" s="380"/>
      <c r="BG30" s="380"/>
      <c r="BH30" s="380"/>
      <c r="BI30" s="380"/>
      <c r="BJ30" s="380"/>
      <c r="BK30" s="380"/>
      <c r="BL30" s="380"/>
      <c r="BM30" s="381"/>
      <c r="BN30" s="440">
        <v>2461101</v>
      </c>
      <c r="BO30" s="441"/>
      <c r="BP30" s="441"/>
      <c r="BQ30" s="441"/>
      <c r="BR30" s="441"/>
      <c r="BS30" s="441"/>
      <c r="BT30" s="441"/>
      <c r="BU30" s="442"/>
      <c r="BV30" s="440">
        <v>2342862</v>
      </c>
      <c r="BW30" s="441"/>
      <c r="BX30" s="441"/>
      <c r="BY30" s="441"/>
      <c r="BZ30" s="441"/>
      <c r="CA30" s="441"/>
      <c r="CB30" s="441"/>
      <c r="CC30" s="442"/>
      <c r="CD30" s="189"/>
      <c r="CE30" s="190"/>
      <c r="CF30" s="190"/>
      <c r="CG30" s="190"/>
      <c r="CH30" s="190"/>
      <c r="CI30" s="190"/>
      <c r="CJ30" s="190"/>
      <c r="CK30" s="190"/>
      <c r="CL30" s="190"/>
      <c r="CM30" s="190"/>
      <c r="CN30" s="190"/>
      <c r="CO30" s="190"/>
      <c r="CP30" s="190"/>
      <c r="CQ30" s="190"/>
      <c r="CR30" s="190"/>
      <c r="CS30" s="191"/>
      <c r="CT30" s="192"/>
      <c r="CU30" s="193"/>
      <c r="CV30" s="193"/>
      <c r="CW30" s="193"/>
      <c r="CX30" s="193"/>
      <c r="CY30" s="193"/>
      <c r="CZ30" s="193"/>
      <c r="DA30" s="194"/>
      <c r="DB30" s="192"/>
      <c r="DC30" s="193"/>
      <c r="DD30" s="193"/>
      <c r="DE30" s="193"/>
      <c r="DF30" s="193"/>
      <c r="DG30" s="193"/>
      <c r="DH30" s="193"/>
      <c r="DI30" s="194"/>
    </row>
    <row r="31" spans="1:113" ht="13.5" customHeight="1" x14ac:dyDescent="0.2">
      <c r="A31" s="173"/>
      <c r="B31" s="195"/>
      <c r="DI31" s="196"/>
    </row>
    <row r="32" spans="1:113" ht="13.5" customHeight="1" x14ac:dyDescent="0.2">
      <c r="A32" s="173"/>
      <c r="B32" s="197"/>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196"/>
    </row>
    <row r="33" spans="1:113" ht="13.5" customHeight="1" x14ac:dyDescent="0.2">
      <c r="A33" s="173"/>
      <c r="B33" s="197"/>
      <c r="C33" s="358" t="s">
        <v>199</v>
      </c>
      <c r="D33" s="358"/>
      <c r="E33" s="357" t="s">
        <v>200</v>
      </c>
      <c r="F33" s="357"/>
      <c r="G33" s="357"/>
      <c r="H33" s="357"/>
      <c r="I33" s="357"/>
      <c r="J33" s="357"/>
      <c r="K33" s="357"/>
      <c r="L33" s="357"/>
      <c r="M33" s="357"/>
      <c r="N33" s="357"/>
      <c r="O33" s="357"/>
      <c r="P33" s="357"/>
      <c r="Q33" s="357"/>
      <c r="R33" s="357"/>
      <c r="S33" s="357"/>
      <c r="T33" s="198"/>
      <c r="U33" s="358" t="s">
        <v>199</v>
      </c>
      <c r="V33" s="358"/>
      <c r="W33" s="357" t="s">
        <v>201</v>
      </c>
      <c r="X33" s="357"/>
      <c r="Y33" s="357"/>
      <c r="Z33" s="357"/>
      <c r="AA33" s="357"/>
      <c r="AB33" s="357"/>
      <c r="AC33" s="357"/>
      <c r="AD33" s="357"/>
      <c r="AE33" s="357"/>
      <c r="AF33" s="357"/>
      <c r="AG33" s="357"/>
      <c r="AH33" s="357"/>
      <c r="AI33" s="357"/>
      <c r="AJ33" s="357"/>
      <c r="AK33" s="357"/>
      <c r="AL33" s="198"/>
      <c r="AM33" s="358" t="s">
        <v>199</v>
      </c>
      <c r="AN33" s="358"/>
      <c r="AO33" s="357" t="s">
        <v>202</v>
      </c>
      <c r="AP33" s="357"/>
      <c r="AQ33" s="357"/>
      <c r="AR33" s="357"/>
      <c r="AS33" s="357"/>
      <c r="AT33" s="357"/>
      <c r="AU33" s="357"/>
      <c r="AV33" s="357"/>
      <c r="AW33" s="357"/>
      <c r="AX33" s="357"/>
      <c r="AY33" s="357"/>
      <c r="AZ33" s="357"/>
      <c r="BA33" s="357"/>
      <c r="BB33" s="357"/>
      <c r="BC33" s="357"/>
      <c r="BD33" s="199"/>
      <c r="BE33" s="357" t="s">
        <v>203</v>
      </c>
      <c r="BF33" s="357"/>
      <c r="BG33" s="357" t="s">
        <v>204</v>
      </c>
      <c r="BH33" s="357"/>
      <c r="BI33" s="357"/>
      <c r="BJ33" s="357"/>
      <c r="BK33" s="357"/>
      <c r="BL33" s="357"/>
      <c r="BM33" s="357"/>
      <c r="BN33" s="357"/>
      <c r="BO33" s="357"/>
      <c r="BP33" s="357"/>
      <c r="BQ33" s="357"/>
      <c r="BR33" s="357"/>
      <c r="BS33" s="357"/>
      <c r="BT33" s="357"/>
      <c r="BU33" s="357"/>
      <c r="BV33" s="199"/>
      <c r="BW33" s="358" t="s">
        <v>203</v>
      </c>
      <c r="BX33" s="358"/>
      <c r="BY33" s="357" t="s">
        <v>205</v>
      </c>
      <c r="BZ33" s="357"/>
      <c r="CA33" s="357"/>
      <c r="CB33" s="357"/>
      <c r="CC33" s="357"/>
      <c r="CD33" s="357"/>
      <c r="CE33" s="357"/>
      <c r="CF33" s="357"/>
      <c r="CG33" s="357"/>
      <c r="CH33" s="357"/>
      <c r="CI33" s="357"/>
      <c r="CJ33" s="357"/>
      <c r="CK33" s="357"/>
      <c r="CL33" s="357"/>
      <c r="CM33" s="357"/>
      <c r="CN33" s="198"/>
      <c r="CO33" s="358" t="s">
        <v>199</v>
      </c>
      <c r="CP33" s="358"/>
      <c r="CQ33" s="357" t="s">
        <v>206</v>
      </c>
      <c r="CR33" s="357"/>
      <c r="CS33" s="357"/>
      <c r="CT33" s="357"/>
      <c r="CU33" s="357"/>
      <c r="CV33" s="357"/>
      <c r="CW33" s="357"/>
      <c r="CX33" s="357"/>
      <c r="CY33" s="357"/>
      <c r="CZ33" s="357"/>
      <c r="DA33" s="357"/>
      <c r="DB33" s="357"/>
      <c r="DC33" s="357"/>
      <c r="DD33" s="357"/>
      <c r="DE33" s="357"/>
      <c r="DF33" s="198"/>
      <c r="DG33" s="356" t="s">
        <v>207</v>
      </c>
      <c r="DH33" s="356"/>
      <c r="DI33" s="200"/>
    </row>
    <row r="34" spans="1:113" ht="32.25" customHeight="1" x14ac:dyDescent="0.2">
      <c r="A34" s="173"/>
      <c r="B34" s="197"/>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3"/>
      <c r="U34" s="354">
        <f>IF(W34="","",MAX(C34:D43)+1)</f>
        <v>4</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3"/>
      <c r="AM34" s="354" t="str">
        <f>IF(AO34="","",MAX(C34:D43,U34:V43)+1)</f>
        <v/>
      </c>
      <c r="AN34" s="354"/>
      <c r="AO34" s="355"/>
      <c r="AP34" s="355"/>
      <c r="AQ34" s="355"/>
      <c r="AR34" s="355"/>
      <c r="AS34" s="355"/>
      <c r="AT34" s="355"/>
      <c r="AU34" s="355"/>
      <c r="AV34" s="355"/>
      <c r="AW34" s="355"/>
      <c r="AX34" s="355"/>
      <c r="AY34" s="355"/>
      <c r="AZ34" s="355"/>
      <c r="BA34" s="355"/>
      <c r="BB34" s="355"/>
      <c r="BC34" s="355"/>
      <c r="BD34" s="173"/>
      <c r="BE34" s="354">
        <f>IF(BG34="","",MAX(C34:D43,U34:V43,AM34:AN43)+1)</f>
        <v>7</v>
      </c>
      <c r="BF34" s="354"/>
      <c r="BG34" s="355" t="str">
        <f>IF('各会計、関係団体の財政状況及び健全化判断比率'!B31="","",'各会計、関係団体の財政状況及び健全化判断比率'!B31)</f>
        <v>簡易水道特別会計</v>
      </c>
      <c r="BH34" s="355"/>
      <c r="BI34" s="355"/>
      <c r="BJ34" s="355"/>
      <c r="BK34" s="355"/>
      <c r="BL34" s="355"/>
      <c r="BM34" s="355"/>
      <c r="BN34" s="355"/>
      <c r="BO34" s="355"/>
      <c r="BP34" s="355"/>
      <c r="BQ34" s="355"/>
      <c r="BR34" s="355"/>
      <c r="BS34" s="355"/>
      <c r="BT34" s="355"/>
      <c r="BU34" s="355"/>
      <c r="BV34" s="173"/>
      <c r="BW34" s="354">
        <f>IF(BY34="","",MAX(C34:D43,U34:V43,AM34:AN43,BE34:BF43)+1)</f>
        <v>11</v>
      </c>
      <c r="BX34" s="354"/>
      <c r="BY34" s="355" t="str">
        <f>IF('各会計、関係団体の財政状況及び健全化判断比率'!B68="","",'各会計、関係団体の財政状況及び健全化判断比率'!B68)</f>
        <v>鳥取県東部広域行政管理組合（一般会計）</v>
      </c>
      <c r="BZ34" s="355"/>
      <c r="CA34" s="355"/>
      <c r="CB34" s="355"/>
      <c r="CC34" s="355"/>
      <c r="CD34" s="355"/>
      <c r="CE34" s="355"/>
      <c r="CF34" s="355"/>
      <c r="CG34" s="355"/>
      <c r="CH34" s="355"/>
      <c r="CI34" s="355"/>
      <c r="CJ34" s="355"/>
      <c r="CK34" s="355"/>
      <c r="CL34" s="355"/>
      <c r="CM34" s="355"/>
      <c r="CN34" s="173"/>
      <c r="CO34" s="354">
        <f>IF(CQ34="","",MAX(C34:D43,U34:V43,AM34:AN43,BE34:BF43,BW34:BX43)+1)</f>
        <v>16</v>
      </c>
      <c r="CP34" s="354"/>
      <c r="CQ34" s="355" t="str">
        <f>IF('各会計、関係団体の財政状況及び健全化判断比率'!BS7="","",'各会計、関係団体の財政状況及び健全化判断比率'!BS7)</f>
        <v>(一財)八頭町農業公社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0"/>
    </row>
    <row r="35" spans="1:113" ht="32.25" customHeight="1" x14ac:dyDescent="0.2">
      <c r="A35" s="173"/>
      <c r="B35" s="197"/>
      <c r="C35" s="354">
        <f>IF(E35="","",C34+1)</f>
        <v>2</v>
      </c>
      <c r="D35" s="354"/>
      <c r="E35" s="355" t="str">
        <f>IF('各会計、関係団体の財政状況及び健全化判断比率'!B8="","",'各会計、関係団体の財政状況及び健全化判断比率'!B8)</f>
        <v>住宅資金特別会計</v>
      </c>
      <c r="F35" s="355"/>
      <c r="G35" s="355"/>
      <c r="H35" s="355"/>
      <c r="I35" s="355"/>
      <c r="J35" s="355"/>
      <c r="K35" s="355"/>
      <c r="L35" s="355"/>
      <c r="M35" s="355"/>
      <c r="N35" s="355"/>
      <c r="O35" s="355"/>
      <c r="P35" s="355"/>
      <c r="Q35" s="355"/>
      <c r="R35" s="355"/>
      <c r="S35" s="355"/>
      <c r="T35" s="173"/>
      <c r="U35" s="354">
        <f>IF(W35="","",U34+1)</f>
        <v>5</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3"/>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3"/>
      <c r="BE35" s="354">
        <f t="shared" ref="BE35:BE43" si="1">IF(BG35="","",BE34+1)</f>
        <v>8</v>
      </c>
      <c r="BF35" s="354"/>
      <c r="BG35" s="355" t="str">
        <f>IF('各会計、関係団体の財政状況及び健全化判断比率'!B32="","",'各会計、関係団体の財政状況及び健全化判断比率'!B32)</f>
        <v>公共下水道特別会計</v>
      </c>
      <c r="BH35" s="355"/>
      <c r="BI35" s="355"/>
      <c r="BJ35" s="355"/>
      <c r="BK35" s="355"/>
      <c r="BL35" s="355"/>
      <c r="BM35" s="355"/>
      <c r="BN35" s="355"/>
      <c r="BO35" s="355"/>
      <c r="BP35" s="355"/>
      <c r="BQ35" s="355"/>
      <c r="BR35" s="355"/>
      <c r="BS35" s="355"/>
      <c r="BT35" s="355"/>
      <c r="BU35" s="355"/>
      <c r="BV35" s="173"/>
      <c r="BW35" s="354">
        <f t="shared" ref="BW35:BW43" si="2">IF(BY35="","",BW34+1)</f>
        <v>12</v>
      </c>
      <c r="BX35" s="354"/>
      <c r="BY35" s="355" t="str">
        <f>IF('各会計、関係団体の財政状況及び健全化判断比率'!B69="","",'各会計、関係団体の財政状況及び健全化判断比率'!B69)</f>
        <v>鳥取県東部広域行政管理組合（因幡ふるさと振興事業費特別会計）</v>
      </c>
      <c r="BZ35" s="355"/>
      <c r="CA35" s="355"/>
      <c r="CB35" s="355"/>
      <c r="CC35" s="355"/>
      <c r="CD35" s="355"/>
      <c r="CE35" s="355"/>
      <c r="CF35" s="355"/>
      <c r="CG35" s="355"/>
      <c r="CH35" s="355"/>
      <c r="CI35" s="355"/>
      <c r="CJ35" s="355"/>
      <c r="CK35" s="355"/>
      <c r="CL35" s="355"/>
      <c r="CM35" s="355"/>
      <c r="CN35" s="173"/>
      <c r="CO35" s="354">
        <f t="shared" ref="CO35:CO43" si="3">IF(CQ35="","",CO34+1)</f>
        <v>17</v>
      </c>
      <c r="CP35" s="354"/>
      <c r="CQ35" s="355" t="str">
        <f>IF('各会計、関係団体の財政状況及び健全化判断比率'!BS8="","",'各会計、関係団体の財政状況及び健全化判断比率'!BS8)</f>
        <v>八東地域振興(株)</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0"/>
    </row>
    <row r="36" spans="1:113" ht="32.25" customHeight="1" x14ac:dyDescent="0.2">
      <c r="A36" s="173"/>
      <c r="B36" s="197"/>
      <c r="C36" s="354">
        <f>IF(E36="","",C35+1)</f>
        <v>3</v>
      </c>
      <c r="D36" s="354"/>
      <c r="E36" s="355" t="str">
        <f>IF('各会計、関係団体の財政状況及び健全化判断比率'!B9="","",'各会計、関係団体の財政状況及び健全化判断比率'!B9)</f>
        <v>墓地事業特別会計</v>
      </c>
      <c r="F36" s="355"/>
      <c r="G36" s="355"/>
      <c r="H36" s="355"/>
      <c r="I36" s="355"/>
      <c r="J36" s="355"/>
      <c r="K36" s="355"/>
      <c r="L36" s="355"/>
      <c r="M36" s="355"/>
      <c r="N36" s="355"/>
      <c r="O36" s="355"/>
      <c r="P36" s="355"/>
      <c r="Q36" s="355"/>
      <c r="R36" s="355"/>
      <c r="S36" s="355"/>
      <c r="T36" s="173"/>
      <c r="U36" s="354">
        <f t="shared" ref="U36:U43" si="4">IF(W36="","",U35+1)</f>
        <v>6</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3"/>
      <c r="AM36" s="354" t="str">
        <f t="shared" si="0"/>
        <v/>
      </c>
      <c r="AN36" s="354"/>
      <c r="AO36" s="355"/>
      <c r="AP36" s="355"/>
      <c r="AQ36" s="355"/>
      <c r="AR36" s="355"/>
      <c r="AS36" s="355"/>
      <c r="AT36" s="355"/>
      <c r="AU36" s="355"/>
      <c r="AV36" s="355"/>
      <c r="AW36" s="355"/>
      <c r="AX36" s="355"/>
      <c r="AY36" s="355"/>
      <c r="AZ36" s="355"/>
      <c r="BA36" s="355"/>
      <c r="BB36" s="355"/>
      <c r="BC36" s="355"/>
      <c r="BD36" s="173"/>
      <c r="BE36" s="354">
        <f t="shared" si="1"/>
        <v>9</v>
      </c>
      <c r="BF36" s="354"/>
      <c r="BG36" s="355" t="str">
        <f>IF('各会計、関係団体の財政状況及び健全化判断比率'!B33="","",'各会計、関係団体の財政状況及び健全化判断比率'!B33)</f>
        <v>農業集落排水特別会計</v>
      </c>
      <c r="BH36" s="355"/>
      <c r="BI36" s="355"/>
      <c r="BJ36" s="355"/>
      <c r="BK36" s="355"/>
      <c r="BL36" s="355"/>
      <c r="BM36" s="355"/>
      <c r="BN36" s="355"/>
      <c r="BO36" s="355"/>
      <c r="BP36" s="355"/>
      <c r="BQ36" s="355"/>
      <c r="BR36" s="355"/>
      <c r="BS36" s="355"/>
      <c r="BT36" s="355"/>
      <c r="BU36" s="355"/>
      <c r="BV36" s="173"/>
      <c r="BW36" s="354">
        <f t="shared" si="2"/>
        <v>13</v>
      </c>
      <c r="BX36" s="354"/>
      <c r="BY36" s="355" t="str">
        <f>IF('各会計、関係団体の財政状況及び健全化判断比率'!B70="","",'各会計、関係団体の財政状況及び健全化判断比率'!B70)</f>
        <v>鳥取県後期高齢者医療広域連合（一般会計）</v>
      </c>
      <c r="BZ36" s="355"/>
      <c r="CA36" s="355"/>
      <c r="CB36" s="355"/>
      <c r="CC36" s="355"/>
      <c r="CD36" s="355"/>
      <c r="CE36" s="355"/>
      <c r="CF36" s="355"/>
      <c r="CG36" s="355"/>
      <c r="CH36" s="355"/>
      <c r="CI36" s="355"/>
      <c r="CJ36" s="355"/>
      <c r="CK36" s="355"/>
      <c r="CL36" s="355"/>
      <c r="CM36" s="355"/>
      <c r="CN36" s="173"/>
      <c r="CO36" s="354">
        <f t="shared" si="3"/>
        <v>18</v>
      </c>
      <c r="CP36" s="354"/>
      <c r="CQ36" s="355" t="str">
        <f>IF('各会計、関係団体の財政状況及び健全化判断比率'!BS9="","",'各会計、関係団体の財政状況及び健全化判断比率'!BS9)</f>
        <v>八頭町土地開発公社</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0"/>
    </row>
    <row r="37" spans="1:113" ht="32.25" customHeight="1" x14ac:dyDescent="0.2">
      <c r="A37" s="173"/>
      <c r="B37" s="197"/>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3"/>
      <c r="U37" s="354" t="str">
        <f t="shared" si="4"/>
        <v/>
      </c>
      <c r="V37" s="354"/>
      <c r="W37" s="355"/>
      <c r="X37" s="355"/>
      <c r="Y37" s="355"/>
      <c r="Z37" s="355"/>
      <c r="AA37" s="355"/>
      <c r="AB37" s="355"/>
      <c r="AC37" s="355"/>
      <c r="AD37" s="355"/>
      <c r="AE37" s="355"/>
      <c r="AF37" s="355"/>
      <c r="AG37" s="355"/>
      <c r="AH37" s="355"/>
      <c r="AI37" s="355"/>
      <c r="AJ37" s="355"/>
      <c r="AK37" s="355"/>
      <c r="AL37" s="173"/>
      <c r="AM37" s="354" t="str">
        <f t="shared" si="0"/>
        <v/>
      </c>
      <c r="AN37" s="354"/>
      <c r="AO37" s="355"/>
      <c r="AP37" s="355"/>
      <c r="AQ37" s="355"/>
      <c r="AR37" s="355"/>
      <c r="AS37" s="355"/>
      <c r="AT37" s="355"/>
      <c r="AU37" s="355"/>
      <c r="AV37" s="355"/>
      <c r="AW37" s="355"/>
      <c r="AX37" s="355"/>
      <c r="AY37" s="355"/>
      <c r="AZ37" s="355"/>
      <c r="BA37" s="355"/>
      <c r="BB37" s="355"/>
      <c r="BC37" s="355"/>
      <c r="BD37" s="173"/>
      <c r="BE37" s="354">
        <f t="shared" si="1"/>
        <v>10</v>
      </c>
      <c r="BF37" s="354"/>
      <c r="BG37" s="355" t="str">
        <f>IF('各会計、関係団体の財政状況及び健全化判断比率'!B34="","",'各会計、関係団体の財政状況及び健全化判断比率'!B34)</f>
        <v>宅地造成特別会計</v>
      </c>
      <c r="BH37" s="355"/>
      <c r="BI37" s="355"/>
      <c r="BJ37" s="355"/>
      <c r="BK37" s="355"/>
      <c r="BL37" s="355"/>
      <c r="BM37" s="355"/>
      <c r="BN37" s="355"/>
      <c r="BO37" s="355"/>
      <c r="BP37" s="355"/>
      <c r="BQ37" s="355"/>
      <c r="BR37" s="355"/>
      <c r="BS37" s="355"/>
      <c r="BT37" s="355"/>
      <c r="BU37" s="355"/>
      <c r="BV37" s="173"/>
      <c r="BW37" s="354">
        <f t="shared" si="2"/>
        <v>14</v>
      </c>
      <c r="BX37" s="354"/>
      <c r="BY37" s="355" t="str">
        <f>IF('各会計、関係団体の財政状況及び健全化判断比率'!B71="","",'各会計、関係団体の財政状況及び健全化判断比率'!B71)</f>
        <v>鳥取県後期高齢者医療広域連合（特別会計）</v>
      </c>
      <c r="BZ37" s="355"/>
      <c r="CA37" s="355"/>
      <c r="CB37" s="355"/>
      <c r="CC37" s="355"/>
      <c r="CD37" s="355"/>
      <c r="CE37" s="355"/>
      <c r="CF37" s="355"/>
      <c r="CG37" s="355"/>
      <c r="CH37" s="355"/>
      <c r="CI37" s="355"/>
      <c r="CJ37" s="355"/>
      <c r="CK37" s="355"/>
      <c r="CL37" s="355"/>
      <c r="CM37" s="355"/>
      <c r="CN37" s="173"/>
      <c r="CO37" s="354">
        <f t="shared" si="3"/>
        <v>19</v>
      </c>
      <c r="CP37" s="354"/>
      <c r="CQ37" s="355" t="str">
        <f>IF('各会計、関係団体の財政状況及び健全化判断比率'!BS10="","",'各会計、関係団体の財政状況及び健全化判断比率'!BS10)</f>
        <v>若桜鉄道(株)</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0"/>
    </row>
    <row r="38" spans="1:113" ht="32.25" customHeight="1" x14ac:dyDescent="0.2">
      <c r="A38" s="173"/>
      <c r="B38" s="197"/>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3"/>
      <c r="U38" s="354" t="str">
        <f t="shared" si="4"/>
        <v/>
      </c>
      <c r="V38" s="354"/>
      <c r="W38" s="355"/>
      <c r="X38" s="355"/>
      <c r="Y38" s="355"/>
      <c r="Z38" s="355"/>
      <c r="AA38" s="355"/>
      <c r="AB38" s="355"/>
      <c r="AC38" s="355"/>
      <c r="AD38" s="355"/>
      <c r="AE38" s="355"/>
      <c r="AF38" s="355"/>
      <c r="AG38" s="355"/>
      <c r="AH38" s="355"/>
      <c r="AI38" s="355"/>
      <c r="AJ38" s="355"/>
      <c r="AK38" s="355"/>
      <c r="AL38" s="173"/>
      <c r="AM38" s="354" t="str">
        <f t="shared" si="0"/>
        <v/>
      </c>
      <c r="AN38" s="354"/>
      <c r="AO38" s="355"/>
      <c r="AP38" s="355"/>
      <c r="AQ38" s="355"/>
      <c r="AR38" s="355"/>
      <c r="AS38" s="355"/>
      <c r="AT38" s="355"/>
      <c r="AU38" s="355"/>
      <c r="AV38" s="355"/>
      <c r="AW38" s="355"/>
      <c r="AX38" s="355"/>
      <c r="AY38" s="355"/>
      <c r="AZ38" s="355"/>
      <c r="BA38" s="355"/>
      <c r="BB38" s="355"/>
      <c r="BC38" s="355"/>
      <c r="BD38" s="173"/>
      <c r="BE38" s="354" t="str">
        <f t="shared" si="1"/>
        <v/>
      </c>
      <c r="BF38" s="354"/>
      <c r="BG38" s="355"/>
      <c r="BH38" s="355"/>
      <c r="BI38" s="355"/>
      <c r="BJ38" s="355"/>
      <c r="BK38" s="355"/>
      <c r="BL38" s="355"/>
      <c r="BM38" s="355"/>
      <c r="BN38" s="355"/>
      <c r="BO38" s="355"/>
      <c r="BP38" s="355"/>
      <c r="BQ38" s="355"/>
      <c r="BR38" s="355"/>
      <c r="BS38" s="355"/>
      <c r="BT38" s="355"/>
      <c r="BU38" s="355"/>
      <c r="BV38" s="173"/>
      <c r="BW38" s="354">
        <f t="shared" si="2"/>
        <v>15</v>
      </c>
      <c r="BX38" s="354"/>
      <c r="BY38" s="355" t="str">
        <f>IF('各会計、関係団体の財政状況及び健全化判断比率'!B72="","",'各会計、関係団体の財政状況及び健全化判断比率'!B72)</f>
        <v>鳥取県町村総合事務組合</v>
      </c>
      <c r="BZ38" s="355"/>
      <c r="CA38" s="355"/>
      <c r="CB38" s="355"/>
      <c r="CC38" s="355"/>
      <c r="CD38" s="355"/>
      <c r="CE38" s="355"/>
      <c r="CF38" s="355"/>
      <c r="CG38" s="355"/>
      <c r="CH38" s="355"/>
      <c r="CI38" s="355"/>
      <c r="CJ38" s="355"/>
      <c r="CK38" s="355"/>
      <c r="CL38" s="355"/>
      <c r="CM38" s="355"/>
      <c r="CN38" s="173"/>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0"/>
    </row>
    <row r="39" spans="1:113" ht="32.25" customHeight="1" x14ac:dyDescent="0.2">
      <c r="A39" s="173"/>
      <c r="B39" s="197"/>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3"/>
      <c r="U39" s="354" t="str">
        <f t="shared" si="4"/>
        <v/>
      </c>
      <c r="V39" s="354"/>
      <c r="W39" s="355"/>
      <c r="X39" s="355"/>
      <c r="Y39" s="355"/>
      <c r="Z39" s="355"/>
      <c r="AA39" s="355"/>
      <c r="AB39" s="355"/>
      <c r="AC39" s="355"/>
      <c r="AD39" s="355"/>
      <c r="AE39" s="355"/>
      <c r="AF39" s="355"/>
      <c r="AG39" s="355"/>
      <c r="AH39" s="355"/>
      <c r="AI39" s="355"/>
      <c r="AJ39" s="355"/>
      <c r="AK39" s="355"/>
      <c r="AL39" s="173"/>
      <c r="AM39" s="354" t="str">
        <f t="shared" si="0"/>
        <v/>
      </c>
      <c r="AN39" s="354"/>
      <c r="AO39" s="355"/>
      <c r="AP39" s="355"/>
      <c r="AQ39" s="355"/>
      <c r="AR39" s="355"/>
      <c r="AS39" s="355"/>
      <c r="AT39" s="355"/>
      <c r="AU39" s="355"/>
      <c r="AV39" s="355"/>
      <c r="AW39" s="355"/>
      <c r="AX39" s="355"/>
      <c r="AY39" s="355"/>
      <c r="AZ39" s="355"/>
      <c r="BA39" s="355"/>
      <c r="BB39" s="355"/>
      <c r="BC39" s="355"/>
      <c r="BD39" s="173"/>
      <c r="BE39" s="354" t="str">
        <f t="shared" si="1"/>
        <v/>
      </c>
      <c r="BF39" s="354"/>
      <c r="BG39" s="355"/>
      <c r="BH39" s="355"/>
      <c r="BI39" s="355"/>
      <c r="BJ39" s="355"/>
      <c r="BK39" s="355"/>
      <c r="BL39" s="355"/>
      <c r="BM39" s="355"/>
      <c r="BN39" s="355"/>
      <c r="BO39" s="355"/>
      <c r="BP39" s="355"/>
      <c r="BQ39" s="355"/>
      <c r="BR39" s="355"/>
      <c r="BS39" s="355"/>
      <c r="BT39" s="355"/>
      <c r="BU39" s="355"/>
      <c r="BV39" s="173"/>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3"/>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0"/>
    </row>
    <row r="40" spans="1:113" ht="32.25" customHeight="1" x14ac:dyDescent="0.2">
      <c r="A40" s="173"/>
      <c r="B40" s="197"/>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3"/>
      <c r="U40" s="354" t="str">
        <f t="shared" si="4"/>
        <v/>
      </c>
      <c r="V40" s="354"/>
      <c r="W40" s="355"/>
      <c r="X40" s="355"/>
      <c r="Y40" s="355"/>
      <c r="Z40" s="355"/>
      <c r="AA40" s="355"/>
      <c r="AB40" s="355"/>
      <c r="AC40" s="355"/>
      <c r="AD40" s="355"/>
      <c r="AE40" s="355"/>
      <c r="AF40" s="355"/>
      <c r="AG40" s="355"/>
      <c r="AH40" s="355"/>
      <c r="AI40" s="355"/>
      <c r="AJ40" s="355"/>
      <c r="AK40" s="355"/>
      <c r="AL40" s="173"/>
      <c r="AM40" s="354" t="str">
        <f t="shared" si="0"/>
        <v/>
      </c>
      <c r="AN40" s="354"/>
      <c r="AO40" s="355"/>
      <c r="AP40" s="355"/>
      <c r="AQ40" s="355"/>
      <c r="AR40" s="355"/>
      <c r="AS40" s="355"/>
      <c r="AT40" s="355"/>
      <c r="AU40" s="355"/>
      <c r="AV40" s="355"/>
      <c r="AW40" s="355"/>
      <c r="AX40" s="355"/>
      <c r="AY40" s="355"/>
      <c r="AZ40" s="355"/>
      <c r="BA40" s="355"/>
      <c r="BB40" s="355"/>
      <c r="BC40" s="355"/>
      <c r="BD40" s="173"/>
      <c r="BE40" s="354" t="str">
        <f t="shared" si="1"/>
        <v/>
      </c>
      <c r="BF40" s="354"/>
      <c r="BG40" s="355"/>
      <c r="BH40" s="355"/>
      <c r="BI40" s="355"/>
      <c r="BJ40" s="355"/>
      <c r="BK40" s="355"/>
      <c r="BL40" s="355"/>
      <c r="BM40" s="355"/>
      <c r="BN40" s="355"/>
      <c r="BO40" s="355"/>
      <c r="BP40" s="355"/>
      <c r="BQ40" s="355"/>
      <c r="BR40" s="355"/>
      <c r="BS40" s="355"/>
      <c r="BT40" s="355"/>
      <c r="BU40" s="355"/>
      <c r="BV40" s="173"/>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3"/>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0"/>
    </row>
    <row r="41" spans="1:113" ht="32.25" customHeight="1" x14ac:dyDescent="0.2">
      <c r="A41" s="173"/>
      <c r="B41" s="197"/>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3"/>
      <c r="U41" s="354" t="str">
        <f t="shared" si="4"/>
        <v/>
      </c>
      <c r="V41" s="354"/>
      <c r="W41" s="355"/>
      <c r="X41" s="355"/>
      <c r="Y41" s="355"/>
      <c r="Z41" s="355"/>
      <c r="AA41" s="355"/>
      <c r="AB41" s="355"/>
      <c r="AC41" s="355"/>
      <c r="AD41" s="355"/>
      <c r="AE41" s="355"/>
      <c r="AF41" s="355"/>
      <c r="AG41" s="355"/>
      <c r="AH41" s="355"/>
      <c r="AI41" s="355"/>
      <c r="AJ41" s="355"/>
      <c r="AK41" s="355"/>
      <c r="AL41" s="173"/>
      <c r="AM41" s="354" t="str">
        <f t="shared" si="0"/>
        <v/>
      </c>
      <c r="AN41" s="354"/>
      <c r="AO41" s="355"/>
      <c r="AP41" s="355"/>
      <c r="AQ41" s="355"/>
      <c r="AR41" s="355"/>
      <c r="AS41" s="355"/>
      <c r="AT41" s="355"/>
      <c r="AU41" s="355"/>
      <c r="AV41" s="355"/>
      <c r="AW41" s="355"/>
      <c r="AX41" s="355"/>
      <c r="AY41" s="355"/>
      <c r="AZ41" s="355"/>
      <c r="BA41" s="355"/>
      <c r="BB41" s="355"/>
      <c r="BC41" s="355"/>
      <c r="BD41" s="173"/>
      <c r="BE41" s="354" t="str">
        <f t="shared" si="1"/>
        <v/>
      </c>
      <c r="BF41" s="354"/>
      <c r="BG41" s="355"/>
      <c r="BH41" s="355"/>
      <c r="BI41" s="355"/>
      <c r="BJ41" s="355"/>
      <c r="BK41" s="355"/>
      <c r="BL41" s="355"/>
      <c r="BM41" s="355"/>
      <c r="BN41" s="355"/>
      <c r="BO41" s="355"/>
      <c r="BP41" s="355"/>
      <c r="BQ41" s="355"/>
      <c r="BR41" s="355"/>
      <c r="BS41" s="355"/>
      <c r="BT41" s="355"/>
      <c r="BU41" s="355"/>
      <c r="BV41" s="173"/>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3"/>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0"/>
    </row>
    <row r="42" spans="1:113" ht="32.25" customHeight="1" x14ac:dyDescent="0.2">
      <c r="B42" s="197"/>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3"/>
      <c r="U42" s="354" t="str">
        <f t="shared" si="4"/>
        <v/>
      </c>
      <c r="V42" s="354"/>
      <c r="W42" s="355"/>
      <c r="X42" s="355"/>
      <c r="Y42" s="355"/>
      <c r="Z42" s="355"/>
      <c r="AA42" s="355"/>
      <c r="AB42" s="355"/>
      <c r="AC42" s="355"/>
      <c r="AD42" s="355"/>
      <c r="AE42" s="355"/>
      <c r="AF42" s="355"/>
      <c r="AG42" s="355"/>
      <c r="AH42" s="355"/>
      <c r="AI42" s="355"/>
      <c r="AJ42" s="355"/>
      <c r="AK42" s="355"/>
      <c r="AL42" s="173"/>
      <c r="AM42" s="354" t="str">
        <f t="shared" si="0"/>
        <v/>
      </c>
      <c r="AN42" s="354"/>
      <c r="AO42" s="355"/>
      <c r="AP42" s="355"/>
      <c r="AQ42" s="355"/>
      <c r="AR42" s="355"/>
      <c r="AS42" s="355"/>
      <c r="AT42" s="355"/>
      <c r="AU42" s="355"/>
      <c r="AV42" s="355"/>
      <c r="AW42" s="355"/>
      <c r="AX42" s="355"/>
      <c r="AY42" s="355"/>
      <c r="AZ42" s="355"/>
      <c r="BA42" s="355"/>
      <c r="BB42" s="355"/>
      <c r="BC42" s="355"/>
      <c r="BD42" s="173"/>
      <c r="BE42" s="354" t="str">
        <f t="shared" si="1"/>
        <v/>
      </c>
      <c r="BF42" s="354"/>
      <c r="BG42" s="355"/>
      <c r="BH42" s="355"/>
      <c r="BI42" s="355"/>
      <c r="BJ42" s="355"/>
      <c r="BK42" s="355"/>
      <c r="BL42" s="355"/>
      <c r="BM42" s="355"/>
      <c r="BN42" s="355"/>
      <c r="BO42" s="355"/>
      <c r="BP42" s="355"/>
      <c r="BQ42" s="355"/>
      <c r="BR42" s="355"/>
      <c r="BS42" s="355"/>
      <c r="BT42" s="355"/>
      <c r="BU42" s="355"/>
      <c r="BV42" s="173"/>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3"/>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0"/>
    </row>
    <row r="43" spans="1:113" ht="32.25" customHeight="1" x14ac:dyDescent="0.2">
      <c r="B43" s="197"/>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3"/>
      <c r="U43" s="354" t="str">
        <f t="shared" si="4"/>
        <v/>
      </c>
      <c r="V43" s="354"/>
      <c r="W43" s="355"/>
      <c r="X43" s="355"/>
      <c r="Y43" s="355"/>
      <c r="Z43" s="355"/>
      <c r="AA43" s="355"/>
      <c r="AB43" s="355"/>
      <c r="AC43" s="355"/>
      <c r="AD43" s="355"/>
      <c r="AE43" s="355"/>
      <c r="AF43" s="355"/>
      <c r="AG43" s="355"/>
      <c r="AH43" s="355"/>
      <c r="AI43" s="355"/>
      <c r="AJ43" s="355"/>
      <c r="AK43" s="355"/>
      <c r="AL43" s="173"/>
      <c r="AM43" s="354" t="str">
        <f t="shared" si="0"/>
        <v/>
      </c>
      <c r="AN43" s="354"/>
      <c r="AO43" s="355"/>
      <c r="AP43" s="355"/>
      <c r="AQ43" s="355"/>
      <c r="AR43" s="355"/>
      <c r="AS43" s="355"/>
      <c r="AT43" s="355"/>
      <c r="AU43" s="355"/>
      <c r="AV43" s="355"/>
      <c r="AW43" s="355"/>
      <c r="AX43" s="355"/>
      <c r="AY43" s="355"/>
      <c r="AZ43" s="355"/>
      <c r="BA43" s="355"/>
      <c r="BB43" s="355"/>
      <c r="BC43" s="355"/>
      <c r="BD43" s="173"/>
      <c r="BE43" s="354" t="str">
        <f t="shared" si="1"/>
        <v/>
      </c>
      <c r="BF43" s="354"/>
      <c r="BG43" s="355"/>
      <c r="BH43" s="355"/>
      <c r="BI43" s="355"/>
      <c r="BJ43" s="355"/>
      <c r="BK43" s="355"/>
      <c r="BL43" s="355"/>
      <c r="BM43" s="355"/>
      <c r="BN43" s="355"/>
      <c r="BO43" s="355"/>
      <c r="BP43" s="355"/>
      <c r="BQ43" s="355"/>
      <c r="BR43" s="355"/>
      <c r="BS43" s="355"/>
      <c r="BT43" s="355"/>
      <c r="BU43" s="355"/>
      <c r="BV43" s="173"/>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3"/>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0"/>
    </row>
    <row r="44" spans="1:113" ht="13.5" customHeight="1" thickBot="1" x14ac:dyDescent="0.25">
      <c r="B44" s="201"/>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3"/>
    </row>
    <row r="45" spans="1:113" x14ac:dyDescent="0.2"/>
    <row r="46" spans="1:113" x14ac:dyDescent="0.2">
      <c r="B46" s="172"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e3GrUj47wqvyvfGtbastk14BsbSkb6pDQG5W3t5qLiSpFWpF82NE+ur+gF63qlzErMe8LMPMoCilS09qpchZUA==" saltValue="GGLqa07I8Lubkpp6Jmg+7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0"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136" t="s">
        <v>579</v>
      </c>
      <c r="D34" s="1136"/>
      <c r="E34" s="1137"/>
      <c r="F34" s="32">
        <v>8</v>
      </c>
      <c r="G34" s="33">
        <v>8.94</v>
      </c>
      <c r="H34" s="33">
        <v>10.38</v>
      </c>
      <c r="I34" s="33">
        <v>13.93</v>
      </c>
      <c r="J34" s="34">
        <v>13.9</v>
      </c>
      <c r="K34" s="22"/>
      <c r="L34" s="22"/>
      <c r="M34" s="22"/>
      <c r="N34" s="22"/>
      <c r="O34" s="22"/>
      <c r="P34" s="22"/>
    </row>
    <row r="35" spans="1:16" ht="39" customHeight="1" x14ac:dyDescent="0.2">
      <c r="A35" s="22"/>
      <c r="B35" s="35"/>
      <c r="C35" s="1132" t="s">
        <v>580</v>
      </c>
      <c r="D35" s="1132"/>
      <c r="E35" s="1133"/>
      <c r="F35" s="36">
        <v>2.19</v>
      </c>
      <c r="G35" s="37">
        <v>2.75</v>
      </c>
      <c r="H35" s="37">
        <v>2.04</v>
      </c>
      <c r="I35" s="37">
        <v>2.68</v>
      </c>
      <c r="J35" s="38">
        <v>5.94</v>
      </c>
      <c r="K35" s="22"/>
      <c r="L35" s="22"/>
      <c r="M35" s="22"/>
      <c r="N35" s="22"/>
      <c r="O35" s="22"/>
      <c r="P35" s="22"/>
    </row>
    <row r="36" spans="1:16" ht="39" customHeight="1" x14ac:dyDescent="0.2">
      <c r="A36" s="22"/>
      <c r="B36" s="35"/>
      <c r="C36" s="1132" t="s">
        <v>581</v>
      </c>
      <c r="D36" s="1132"/>
      <c r="E36" s="1133"/>
      <c r="F36" s="36">
        <v>0.86</v>
      </c>
      <c r="G36" s="37">
        <v>0.67</v>
      </c>
      <c r="H36" s="37">
        <v>0.46</v>
      </c>
      <c r="I36" s="37">
        <v>1.03</v>
      </c>
      <c r="J36" s="38">
        <v>0.95</v>
      </c>
      <c r="K36" s="22"/>
      <c r="L36" s="22"/>
      <c r="M36" s="22"/>
      <c r="N36" s="22"/>
      <c r="O36" s="22"/>
      <c r="P36" s="22"/>
    </row>
    <row r="37" spans="1:16" ht="39" customHeight="1" x14ac:dyDescent="0.2">
      <c r="A37" s="22"/>
      <c r="B37" s="35"/>
      <c r="C37" s="1132" t="s">
        <v>582</v>
      </c>
      <c r="D37" s="1132"/>
      <c r="E37" s="1133"/>
      <c r="F37" s="36">
        <v>0.46</v>
      </c>
      <c r="G37" s="37">
        <v>0.53</v>
      </c>
      <c r="H37" s="37">
        <v>0.49</v>
      </c>
      <c r="I37" s="37">
        <v>0.5</v>
      </c>
      <c r="J37" s="38">
        <v>0.61</v>
      </c>
      <c r="K37" s="22"/>
      <c r="L37" s="22"/>
      <c r="M37" s="22"/>
      <c r="N37" s="22"/>
      <c r="O37" s="22"/>
      <c r="P37" s="22"/>
    </row>
    <row r="38" spans="1:16" ht="39" customHeight="1" x14ac:dyDescent="0.2">
      <c r="A38" s="22"/>
      <c r="B38" s="35"/>
      <c r="C38" s="1132" t="s">
        <v>583</v>
      </c>
      <c r="D38" s="1132"/>
      <c r="E38" s="1133"/>
      <c r="F38" s="36">
        <v>0.45</v>
      </c>
      <c r="G38" s="37">
        <v>0.44</v>
      </c>
      <c r="H38" s="37">
        <v>0.61</v>
      </c>
      <c r="I38" s="37">
        <v>0.42</v>
      </c>
      <c r="J38" s="38">
        <v>0.56000000000000005</v>
      </c>
      <c r="K38" s="22"/>
      <c r="L38" s="22"/>
      <c r="M38" s="22"/>
      <c r="N38" s="22"/>
      <c r="O38" s="22"/>
      <c r="P38" s="22"/>
    </row>
    <row r="39" spans="1:16" ht="39" customHeight="1" x14ac:dyDescent="0.2">
      <c r="A39" s="22"/>
      <c r="B39" s="35"/>
      <c r="C39" s="1132" t="s">
        <v>584</v>
      </c>
      <c r="D39" s="1132"/>
      <c r="E39" s="1133"/>
      <c r="F39" s="36">
        <v>0.49</v>
      </c>
      <c r="G39" s="37">
        <v>0.39</v>
      </c>
      <c r="H39" s="37">
        <v>0.47</v>
      </c>
      <c r="I39" s="37">
        <v>0.47</v>
      </c>
      <c r="J39" s="38">
        <v>0.45</v>
      </c>
      <c r="K39" s="22"/>
      <c r="L39" s="22"/>
      <c r="M39" s="22"/>
      <c r="N39" s="22"/>
      <c r="O39" s="22"/>
      <c r="P39" s="22"/>
    </row>
    <row r="40" spans="1:16" ht="39" customHeight="1" x14ac:dyDescent="0.2">
      <c r="A40" s="22"/>
      <c r="B40" s="35"/>
      <c r="C40" s="1132" t="s">
        <v>585</v>
      </c>
      <c r="D40" s="1132"/>
      <c r="E40" s="1133"/>
      <c r="F40" s="36">
        <v>0.01</v>
      </c>
      <c r="G40" s="37">
        <v>0.01</v>
      </c>
      <c r="H40" s="37">
        <v>0.01</v>
      </c>
      <c r="I40" s="37">
        <v>0.01</v>
      </c>
      <c r="J40" s="38">
        <v>0.02</v>
      </c>
      <c r="K40" s="22"/>
      <c r="L40" s="22"/>
      <c r="M40" s="22"/>
      <c r="N40" s="22"/>
      <c r="O40" s="22"/>
      <c r="P40" s="22"/>
    </row>
    <row r="41" spans="1:16" ht="39" customHeight="1" x14ac:dyDescent="0.2">
      <c r="A41" s="22"/>
      <c r="B41" s="35"/>
      <c r="C41" s="1132" t="s">
        <v>586</v>
      </c>
      <c r="D41" s="1132"/>
      <c r="E41" s="1133"/>
      <c r="F41" s="36">
        <v>0</v>
      </c>
      <c r="G41" s="37">
        <v>0.02</v>
      </c>
      <c r="H41" s="37">
        <v>0.01</v>
      </c>
      <c r="I41" s="37">
        <v>0</v>
      </c>
      <c r="J41" s="38">
        <v>0</v>
      </c>
      <c r="K41" s="22"/>
      <c r="L41" s="22"/>
      <c r="M41" s="22"/>
      <c r="N41" s="22"/>
      <c r="O41" s="22"/>
      <c r="P41" s="22"/>
    </row>
    <row r="42" spans="1:16" ht="39" customHeight="1" x14ac:dyDescent="0.2">
      <c r="A42" s="22"/>
      <c r="B42" s="39"/>
      <c r="C42" s="1132" t="s">
        <v>587</v>
      </c>
      <c r="D42" s="1132"/>
      <c r="E42" s="1133"/>
      <c r="F42" s="36" t="s">
        <v>529</v>
      </c>
      <c r="G42" s="37" t="s">
        <v>529</v>
      </c>
      <c r="H42" s="37" t="s">
        <v>529</v>
      </c>
      <c r="I42" s="37" t="s">
        <v>529</v>
      </c>
      <c r="J42" s="38" t="s">
        <v>529</v>
      </c>
      <c r="K42" s="22"/>
      <c r="L42" s="22"/>
      <c r="M42" s="22"/>
      <c r="N42" s="22"/>
      <c r="O42" s="22"/>
      <c r="P42" s="22"/>
    </row>
    <row r="43" spans="1:16" ht="39" customHeight="1" thickBot="1" x14ac:dyDescent="0.25">
      <c r="A43" s="22"/>
      <c r="B43" s="40"/>
      <c r="C43" s="1134" t="s">
        <v>588</v>
      </c>
      <c r="D43" s="1134"/>
      <c r="E43" s="1135"/>
      <c r="F43" s="41">
        <v>0.02</v>
      </c>
      <c r="G43" s="42">
        <v>0.03</v>
      </c>
      <c r="H43" s="42">
        <v>0.02</v>
      </c>
      <c r="I43" s="42">
        <v>0.02</v>
      </c>
      <c r="J43" s="43">
        <v>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IrBZsxouEhJEboJl12nkEMmxiKjzEvhi5NsaZ8gDfORaIb6oA5zBotbYCCtRL9CpBRR7yVHNXNvMD2Wd/90bA==" saltValue="1TOpDioceKp9ZRQgKrd1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4"/>
  <sheetViews>
    <sheetView showGridLines="0" zoomScaleSheetLayoutView="55" workbookViewId="0"/>
  </sheetViews>
  <sheetFormatPr defaultColWidth="0" defaultRowHeight="0"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571</v>
      </c>
      <c r="L44" s="54" t="s">
        <v>572</v>
      </c>
      <c r="M44" s="54" t="s">
        <v>573</v>
      </c>
      <c r="N44" s="54" t="s">
        <v>574</v>
      </c>
      <c r="O44" s="55" t="s">
        <v>575</v>
      </c>
      <c r="P44" s="46"/>
      <c r="Q44" s="46"/>
      <c r="R44" s="46"/>
      <c r="S44" s="46"/>
      <c r="T44" s="46"/>
      <c r="U44" s="46"/>
    </row>
    <row r="45" spans="1:21" ht="30.75" customHeight="1" x14ac:dyDescent="0.2">
      <c r="A45" s="46"/>
      <c r="B45" s="1161" t="s">
        <v>10</v>
      </c>
      <c r="C45" s="1162"/>
      <c r="D45" s="56"/>
      <c r="E45" s="1167" t="s">
        <v>11</v>
      </c>
      <c r="F45" s="1167"/>
      <c r="G45" s="1167"/>
      <c r="H45" s="1167"/>
      <c r="I45" s="1167"/>
      <c r="J45" s="1168"/>
      <c r="K45" s="57">
        <v>1265</v>
      </c>
      <c r="L45" s="58">
        <v>1217</v>
      </c>
      <c r="M45" s="58">
        <v>1203</v>
      </c>
      <c r="N45" s="58">
        <v>1189</v>
      </c>
      <c r="O45" s="59">
        <v>1213</v>
      </c>
      <c r="P45" s="46"/>
      <c r="Q45" s="46"/>
      <c r="R45" s="46"/>
      <c r="S45" s="46"/>
      <c r="T45" s="46"/>
      <c r="U45" s="46"/>
    </row>
    <row r="46" spans="1:21" ht="30.75" customHeight="1" x14ac:dyDescent="0.2">
      <c r="A46" s="46"/>
      <c r="B46" s="1163"/>
      <c r="C46" s="1164"/>
      <c r="D46" s="60"/>
      <c r="E46" s="1140" t="s">
        <v>12</v>
      </c>
      <c r="F46" s="1140"/>
      <c r="G46" s="1140"/>
      <c r="H46" s="1140"/>
      <c r="I46" s="1140"/>
      <c r="J46" s="1141"/>
      <c r="K46" s="61" t="s">
        <v>529</v>
      </c>
      <c r="L46" s="62" t="s">
        <v>529</v>
      </c>
      <c r="M46" s="62" t="s">
        <v>529</v>
      </c>
      <c r="N46" s="62" t="s">
        <v>529</v>
      </c>
      <c r="O46" s="63" t="s">
        <v>529</v>
      </c>
      <c r="P46" s="46"/>
      <c r="Q46" s="46"/>
      <c r="R46" s="46"/>
      <c r="S46" s="46"/>
      <c r="T46" s="46"/>
      <c r="U46" s="46"/>
    </row>
    <row r="47" spans="1:21" ht="30.75" customHeight="1" x14ac:dyDescent="0.2">
      <c r="A47" s="46"/>
      <c r="B47" s="1163"/>
      <c r="C47" s="1164"/>
      <c r="D47" s="60"/>
      <c r="E47" s="1140" t="s">
        <v>13</v>
      </c>
      <c r="F47" s="1140"/>
      <c r="G47" s="1140"/>
      <c r="H47" s="1140"/>
      <c r="I47" s="1140"/>
      <c r="J47" s="1141"/>
      <c r="K47" s="61" t="s">
        <v>529</v>
      </c>
      <c r="L47" s="62" t="s">
        <v>529</v>
      </c>
      <c r="M47" s="62" t="s">
        <v>529</v>
      </c>
      <c r="N47" s="62" t="s">
        <v>529</v>
      </c>
      <c r="O47" s="63" t="s">
        <v>529</v>
      </c>
      <c r="P47" s="46"/>
      <c r="Q47" s="46"/>
      <c r="R47" s="46"/>
      <c r="S47" s="46"/>
      <c r="T47" s="46"/>
      <c r="U47" s="46"/>
    </row>
    <row r="48" spans="1:21" ht="30.75" customHeight="1" x14ac:dyDescent="0.2">
      <c r="A48" s="46"/>
      <c r="B48" s="1163"/>
      <c r="C48" s="1164"/>
      <c r="D48" s="60"/>
      <c r="E48" s="1140" t="s">
        <v>14</v>
      </c>
      <c r="F48" s="1140"/>
      <c r="G48" s="1140"/>
      <c r="H48" s="1140"/>
      <c r="I48" s="1140"/>
      <c r="J48" s="1141"/>
      <c r="K48" s="61">
        <v>694</v>
      </c>
      <c r="L48" s="62">
        <v>638</v>
      </c>
      <c r="M48" s="62">
        <v>619</v>
      </c>
      <c r="N48" s="62">
        <v>627</v>
      </c>
      <c r="O48" s="63">
        <v>619</v>
      </c>
      <c r="P48" s="46"/>
      <c r="Q48" s="46"/>
      <c r="R48" s="46"/>
      <c r="S48" s="46"/>
      <c r="T48" s="46"/>
      <c r="U48" s="46"/>
    </row>
    <row r="49" spans="1:21" ht="30.75" customHeight="1" x14ac:dyDescent="0.2">
      <c r="A49" s="46"/>
      <c r="B49" s="1163"/>
      <c r="C49" s="1164"/>
      <c r="D49" s="60"/>
      <c r="E49" s="1140" t="s">
        <v>15</v>
      </c>
      <c r="F49" s="1140"/>
      <c r="G49" s="1140"/>
      <c r="H49" s="1140"/>
      <c r="I49" s="1140"/>
      <c r="J49" s="1141"/>
      <c r="K49" s="61">
        <v>19</v>
      </c>
      <c r="L49" s="62">
        <v>16</v>
      </c>
      <c r="M49" s="62">
        <v>17</v>
      </c>
      <c r="N49" s="62">
        <v>16</v>
      </c>
      <c r="O49" s="63">
        <v>23</v>
      </c>
      <c r="P49" s="46"/>
      <c r="Q49" s="46"/>
      <c r="R49" s="46"/>
      <c r="S49" s="46"/>
      <c r="T49" s="46"/>
      <c r="U49" s="46"/>
    </row>
    <row r="50" spans="1:21" ht="30.75" customHeight="1" x14ac:dyDescent="0.2">
      <c r="A50" s="46"/>
      <c r="B50" s="1163"/>
      <c r="C50" s="1164"/>
      <c r="D50" s="60"/>
      <c r="E50" s="1140" t="s">
        <v>16</v>
      </c>
      <c r="F50" s="1140"/>
      <c r="G50" s="1140"/>
      <c r="H50" s="1140"/>
      <c r="I50" s="1140"/>
      <c r="J50" s="1141"/>
      <c r="K50" s="61">
        <v>0</v>
      </c>
      <c r="L50" s="62">
        <v>0</v>
      </c>
      <c r="M50" s="62">
        <v>0</v>
      </c>
      <c r="N50" s="62">
        <v>0</v>
      </c>
      <c r="O50" s="63">
        <v>0</v>
      </c>
      <c r="P50" s="46"/>
      <c r="Q50" s="46"/>
      <c r="R50" s="46"/>
      <c r="S50" s="46"/>
      <c r="T50" s="46"/>
      <c r="U50" s="46"/>
    </row>
    <row r="51" spans="1:21" ht="30.75" customHeight="1" x14ac:dyDescent="0.2">
      <c r="A51" s="46"/>
      <c r="B51" s="1165"/>
      <c r="C51" s="1166"/>
      <c r="D51" s="64"/>
      <c r="E51" s="1140" t="s">
        <v>17</v>
      </c>
      <c r="F51" s="1140"/>
      <c r="G51" s="1140"/>
      <c r="H51" s="1140"/>
      <c r="I51" s="1140"/>
      <c r="J51" s="1141"/>
      <c r="K51" s="61" t="s">
        <v>529</v>
      </c>
      <c r="L51" s="62" t="s">
        <v>529</v>
      </c>
      <c r="M51" s="62" t="s">
        <v>529</v>
      </c>
      <c r="N51" s="62" t="s">
        <v>529</v>
      </c>
      <c r="O51" s="63" t="s">
        <v>529</v>
      </c>
      <c r="P51" s="46"/>
      <c r="Q51" s="46"/>
      <c r="R51" s="46"/>
      <c r="S51" s="46"/>
      <c r="T51" s="46"/>
      <c r="U51" s="46"/>
    </row>
    <row r="52" spans="1:21" ht="30.75" customHeight="1" x14ac:dyDescent="0.2">
      <c r="A52" s="46"/>
      <c r="B52" s="1138" t="s">
        <v>18</v>
      </c>
      <c r="C52" s="1139"/>
      <c r="D52" s="64"/>
      <c r="E52" s="1140" t="s">
        <v>19</v>
      </c>
      <c r="F52" s="1140"/>
      <c r="G52" s="1140"/>
      <c r="H52" s="1140"/>
      <c r="I52" s="1140"/>
      <c r="J52" s="1141"/>
      <c r="K52" s="61">
        <v>1446</v>
      </c>
      <c r="L52" s="62">
        <v>1358</v>
      </c>
      <c r="M52" s="62">
        <v>1351</v>
      </c>
      <c r="N52" s="62">
        <v>1322</v>
      </c>
      <c r="O52" s="63">
        <v>1322</v>
      </c>
      <c r="P52" s="46"/>
      <c r="Q52" s="46"/>
      <c r="R52" s="46"/>
      <c r="S52" s="46"/>
      <c r="T52" s="46"/>
      <c r="U52" s="46"/>
    </row>
    <row r="53" spans="1:21" ht="30.75" customHeight="1" thickBot="1" x14ac:dyDescent="0.25">
      <c r="A53" s="46"/>
      <c r="B53" s="1142" t="s">
        <v>20</v>
      </c>
      <c r="C53" s="1143"/>
      <c r="D53" s="65"/>
      <c r="E53" s="1144" t="s">
        <v>21</v>
      </c>
      <c r="F53" s="1144"/>
      <c r="G53" s="1144"/>
      <c r="H53" s="1144"/>
      <c r="I53" s="1144"/>
      <c r="J53" s="1145"/>
      <c r="K53" s="66">
        <v>532</v>
      </c>
      <c r="L53" s="67">
        <v>513</v>
      </c>
      <c r="M53" s="67">
        <v>488</v>
      </c>
      <c r="N53" s="67">
        <v>510</v>
      </c>
      <c r="O53" s="68">
        <v>533</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589</v>
      </c>
      <c r="P56" s="46"/>
      <c r="Q56" s="46"/>
      <c r="R56" s="46"/>
      <c r="S56" s="46"/>
      <c r="T56" s="46"/>
      <c r="U56" s="46"/>
    </row>
    <row r="57" spans="1:21" ht="31.5" customHeight="1" thickBot="1" x14ac:dyDescent="0.25">
      <c r="A57" s="46"/>
      <c r="B57" s="74"/>
      <c r="C57" s="75"/>
      <c r="D57" s="75"/>
      <c r="E57" s="76"/>
      <c r="F57" s="76"/>
      <c r="G57" s="76"/>
      <c r="H57" s="76"/>
      <c r="I57" s="76"/>
      <c r="J57" s="77" t="s">
        <v>2</v>
      </c>
      <c r="K57" s="78" t="s">
        <v>590</v>
      </c>
      <c r="L57" s="79" t="s">
        <v>591</v>
      </c>
      <c r="M57" s="79" t="s">
        <v>592</v>
      </c>
      <c r="N57" s="79" t="s">
        <v>593</v>
      </c>
      <c r="O57" s="80" t="s">
        <v>594</v>
      </c>
      <c r="P57" s="46"/>
      <c r="Q57" s="46"/>
      <c r="R57" s="46"/>
      <c r="S57" s="46"/>
      <c r="T57" s="46"/>
      <c r="U57" s="46"/>
    </row>
    <row r="58" spans="1:21" ht="31.5" customHeight="1" x14ac:dyDescent="0.2">
      <c r="B58" s="1146" t="s">
        <v>25</v>
      </c>
      <c r="C58" s="1147"/>
      <c r="D58" s="1152" t="s">
        <v>26</v>
      </c>
      <c r="E58" s="1153"/>
      <c r="F58" s="1153"/>
      <c r="G58" s="1153"/>
      <c r="H58" s="1153"/>
      <c r="I58" s="1153"/>
      <c r="J58" s="1154"/>
      <c r="K58" s="81"/>
      <c r="L58" s="82"/>
      <c r="M58" s="82"/>
      <c r="N58" s="82"/>
      <c r="O58" s="83"/>
    </row>
    <row r="59" spans="1:21" ht="31.5" customHeight="1" x14ac:dyDescent="0.2">
      <c r="B59" s="1148"/>
      <c r="C59" s="1149"/>
      <c r="D59" s="1155" t="s">
        <v>27</v>
      </c>
      <c r="E59" s="1156"/>
      <c r="F59" s="1156"/>
      <c r="G59" s="1156"/>
      <c r="H59" s="1156"/>
      <c r="I59" s="1156"/>
      <c r="J59" s="1157"/>
      <c r="K59" s="84"/>
      <c r="L59" s="85"/>
      <c r="M59" s="85"/>
      <c r="N59" s="85"/>
      <c r="O59" s="86"/>
    </row>
    <row r="60" spans="1:21" ht="31.5" customHeight="1" thickBot="1" x14ac:dyDescent="0.25">
      <c r="B60" s="1150"/>
      <c r="C60" s="1151"/>
      <c r="D60" s="1158" t="s">
        <v>28</v>
      </c>
      <c r="E60" s="1159"/>
      <c r="F60" s="1159"/>
      <c r="G60" s="1159"/>
      <c r="H60" s="1159"/>
      <c r="I60" s="1159"/>
      <c r="J60" s="1160"/>
      <c r="K60" s="87"/>
      <c r="L60" s="88"/>
      <c r="M60" s="88"/>
      <c r="N60" s="88"/>
      <c r="O60" s="89"/>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koC6UpUwnzlYF3xucodiVnDM8keB/RUzylm97jap3JXWmhQKsN81eF9ib5ArVGYL7/0vz8bUD50v337l7tP4Hg==" saltValue="x+sMosjAnzOu1XRDRuo50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5"/>
  <sheetViews>
    <sheetView showGridLines="0" zoomScaleSheetLayoutView="100" workbookViewId="0"/>
  </sheetViews>
  <sheetFormatPr defaultColWidth="0" defaultRowHeight="0"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571</v>
      </c>
      <c r="J40" s="101" t="s">
        <v>572</v>
      </c>
      <c r="K40" s="101" t="s">
        <v>573</v>
      </c>
      <c r="L40" s="101" t="s">
        <v>574</v>
      </c>
      <c r="M40" s="102" t="s">
        <v>575</v>
      </c>
    </row>
    <row r="41" spans="2:13" ht="27.75" customHeight="1" x14ac:dyDescent="0.2">
      <c r="B41" s="1181" t="s">
        <v>31</v>
      </c>
      <c r="C41" s="1182"/>
      <c r="D41" s="103"/>
      <c r="E41" s="1183" t="s">
        <v>32</v>
      </c>
      <c r="F41" s="1183"/>
      <c r="G41" s="1183"/>
      <c r="H41" s="1184"/>
      <c r="I41" s="340">
        <v>12205</v>
      </c>
      <c r="J41" s="341">
        <v>12008</v>
      </c>
      <c r="K41" s="341">
        <v>12149</v>
      </c>
      <c r="L41" s="341">
        <v>12901</v>
      </c>
      <c r="M41" s="342">
        <v>12928</v>
      </c>
    </row>
    <row r="42" spans="2:13" ht="27.75" customHeight="1" x14ac:dyDescent="0.2">
      <c r="B42" s="1171"/>
      <c r="C42" s="1172"/>
      <c r="D42" s="104"/>
      <c r="E42" s="1175" t="s">
        <v>33</v>
      </c>
      <c r="F42" s="1175"/>
      <c r="G42" s="1175"/>
      <c r="H42" s="1176"/>
      <c r="I42" s="343" t="s">
        <v>529</v>
      </c>
      <c r="J42" s="344" t="s">
        <v>529</v>
      </c>
      <c r="K42" s="344" t="s">
        <v>529</v>
      </c>
      <c r="L42" s="344" t="s">
        <v>529</v>
      </c>
      <c r="M42" s="345" t="s">
        <v>529</v>
      </c>
    </row>
    <row r="43" spans="2:13" ht="27.75" customHeight="1" x14ac:dyDescent="0.2">
      <c r="B43" s="1171"/>
      <c r="C43" s="1172"/>
      <c r="D43" s="104"/>
      <c r="E43" s="1175" t="s">
        <v>34</v>
      </c>
      <c r="F43" s="1175"/>
      <c r="G43" s="1175"/>
      <c r="H43" s="1176"/>
      <c r="I43" s="343">
        <v>5420</v>
      </c>
      <c r="J43" s="344">
        <v>4934</v>
      </c>
      <c r="K43" s="344">
        <v>4508</v>
      </c>
      <c r="L43" s="344">
        <v>4194</v>
      </c>
      <c r="M43" s="345">
        <v>3836</v>
      </c>
    </row>
    <row r="44" spans="2:13" ht="27.75" customHeight="1" x14ac:dyDescent="0.2">
      <c r="B44" s="1171"/>
      <c r="C44" s="1172"/>
      <c r="D44" s="104"/>
      <c r="E44" s="1175" t="s">
        <v>35</v>
      </c>
      <c r="F44" s="1175"/>
      <c r="G44" s="1175"/>
      <c r="H44" s="1176"/>
      <c r="I44" s="343">
        <v>167</v>
      </c>
      <c r="J44" s="344">
        <v>188</v>
      </c>
      <c r="K44" s="344">
        <v>177</v>
      </c>
      <c r="L44" s="344">
        <v>170</v>
      </c>
      <c r="M44" s="345">
        <v>169</v>
      </c>
    </row>
    <row r="45" spans="2:13" ht="27.75" customHeight="1" x14ac:dyDescent="0.2">
      <c r="B45" s="1171"/>
      <c r="C45" s="1172"/>
      <c r="D45" s="104"/>
      <c r="E45" s="1175" t="s">
        <v>36</v>
      </c>
      <c r="F45" s="1175"/>
      <c r="G45" s="1175"/>
      <c r="H45" s="1176"/>
      <c r="I45" s="343">
        <v>814</v>
      </c>
      <c r="J45" s="344">
        <v>756</v>
      </c>
      <c r="K45" s="344">
        <v>728</v>
      </c>
      <c r="L45" s="344">
        <v>739</v>
      </c>
      <c r="M45" s="345">
        <v>774</v>
      </c>
    </row>
    <row r="46" spans="2:13" ht="27.75" customHeight="1" x14ac:dyDescent="0.2">
      <c r="B46" s="1171"/>
      <c r="C46" s="1172"/>
      <c r="D46" s="105"/>
      <c r="E46" s="1175" t="s">
        <v>37</v>
      </c>
      <c r="F46" s="1175"/>
      <c r="G46" s="1175"/>
      <c r="H46" s="1176"/>
      <c r="I46" s="343">
        <v>0</v>
      </c>
      <c r="J46" s="344">
        <v>0</v>
      </c>
      <c r="K46" s="344">
        <v>0</v>
      </c>
      <c r="L46" s="344" t="s">
        <v>529</v>
      </c>
      <c r="M46" s="345" t="s">
        <v>529</v>
      </c>
    </row>
    <row r="47" spans="2:13" ht="27.75" customHeight="1" x14ac:dyDescent="0.2">
      <c r="B47" s="1171"/>
      <c r="C47" s="1172"/>
      <c r="D47" s="106"/>
      <c r="E47" s="1185" t="s">
        <v>38</v>
      </c>
      <c r="F47" s="1186"/>
      <c r="G47" s="1186"/>
      <c r="H47" s="1187"/>
      <c r="I47" s="343" t="s">
        <v>529</v>
      </c>
      <c r="J47" s="344" t="s">
        <v>529</v>
      </c>
      <c r="K47" s="344" t="s">
        <v>529</v>
      </c>
      <c r="L47" s="344" t="s">
        <v>529</v>
      </c>
      <c r="M47" s="345" t="s">
        <v>529</v>
      </c>
    </row>
    <row r="48" spans="2:13" ht="27.75" customHeight="1" x14ac:dyDescent="0.2">
      <c r="B48" s="1171"/>
      <c r="C48" s="1172"/>
      <c r="D48" s="104"/>
      <c r="E48" s="1175" t="s">
        <v>39</v>
      </c>
      <c r="F48" s="1175"/>
      <c r="G48" s="1175"/>
      <c r="H48" s="1176"/>
      <c r="I48" s="343" t="s">
        <v>529</v>
      </c>
      <c r="J48" s="344" t="s">
        <v>529</v>
      </c>
      <c r="K48" s="344" t="s">
        <v>529</v>
      </c>
      <c r="L48" s="344" t="s">
        <v>529</v>
      </c>
      <c r="M48" s="345" t="s">
        <v>529</v>
      </c>
    </row>
    <row r="49" spans="2:13" ht="27.75" customHeight="1" x14ac:dyDescent="0.2">
      <c r="B49" s="1173"/>
      <c r="C49" s="1174"/>
      <c r="D49" s="104"/>
      <c r="E49" s="1175" t="s">
        <v>40</v>
      </c>
      <c r="F49" s="1175"/>
      <c r="G49" s="1175"/>
      <c r="H49" s="1176"/>
      <c r="I49" s="343" t="s">
        <v>529</v>
      </c>
      <c r="J49" s="344" t="s">
        <v>529</v>
      </c>
      <c r="K49" s="344" t="s">
        <v>529</v>
      </c>
      <c r="L49" s="344" t="s">
        <v>529</v>
      </c>
      <c r="M49" s="345" t="s">
        <v>529</v>
      </c>
    </row>
    <row r="50" spans="2:13" ht="27.75" customHeight="1" x14ac:dyDescent="0.2">
      <c r="B50" s="1169" t="s">
        <v>41</v>
      </c>
      <c r="C50" s="1170"/>
      <c r="D50" s="107"/>
      <c r="E50" s="1175" t="s">
        <v>42</v>
      </c>
      <c r="F50" s="1175"/>
      <c r="G50" s="1175"/>
      <c r="H50" s="1176"/>
      <c r="I50" s="343">
        <v>4305</v>
      </c>
      <c r="J50" s="344">
        <v>4209</v>
      </c>
      <c r="K50" s="344">
        <v>4217</v>
      </c>
      <c r="L50" s="344">
        <v>4289</v>
      </c>
      <c r="M50" s="345">
        <v>4276</v>
      </c>
    </row>
    <row r="51" spans="2:13" ht="27.75" customHeight="1" x14ac:dyDescent="0.2">
      <c r="B51" s="1171"/>
      <c r="C51" s="1172"/>
      <c r="D51" s="104"/>
      <c r="E51" s="1175" t="s">
        <v>43</v>
      </c>
      <c r="F51" s="1175"/>
      <c r="G51" s="1175"/>
      <c r="H51" s="1176"/>
      <c r="I51" s="343">
        <v>149</v>
      </c>
      <c r="J51" s="344">
        <v>123</v>
      </c>
      <c r="K51" s="344">
        <v>102</v>
      </c>
      <c r="L51" s="344">
        <v>126</v>
      </c>
      <c r="M51" s="345">
        <v>152</v>
      </c>
    </row>
    <row r="52" spans="2:13" ht="27.75" customHeight="1" x14ac:dyDescent="0.2">
      <c r="B52" s="1173"/>
      <c r="C52" s="1174"/>
      <c r="D52" s="104"/>
      <c r="E52" s="1175" t="s">
        <v>44</v>
      </c>
      <c r="F52" s="1175"/>
      <c r="G52" s="1175"/>
      <c r="H52" s="1176"/>
      <c r="I52" s="343">
        <v>13216</v>
      </c>
      <c r="J52" s="344">
        <v>12856</v>
      </c>
      <c r="K52" s="344">
        <v>12390</v>
      </c>
      <c r="L52" s="344">
        <v>12452</v>
      </c>
      <c r="M52" s="345">
        <v>12112</v>
      </c>
    </row>
    <row r="53" spans="2:13" ht="27.75" customHeight="1" thickBot="1" x14ac:dyDescent="0.25">
      <c r="B53" s="1177" t="s">
        <v>20</v>
      </c>
      <c r="C53" s="1178"/>
      <c r="D53" s="108"/>
      <c r="E53" s="1179" t="s">
        <v>45</v>
      </c>
      <c r="F53" s="1179"/>
      <c r="G53" s="1179"/>
      <c r="H53" s="1180"/>
      <c r="I53" s="346">
        <v>936</v>
      </c>
      <c r="J53" s="347">
        <v>697</v>
      </c>
      <c r="K53" s="347">
        <v>853</v>
      </c>
      <c r="L53" s="347">
        <v>1137</v>
      </c>
      <c r="M53" s="348">
        <v>1165</v>
      </c>
    </row>
    <row r="54" spans="2:13" ht="27.75" customHeight="1" x14ac:dyDescent="0.2">
      <c r="B54" s="109" t="s">
        <v>46</v>
      </c>
      <c r="C54" s="110"/>
      <c r="D54" s="110"/>
      <c r="E54" s="111"/>
      <c r="F54" s="111"/>
      <c r="G54" s="111"/>
      <c r="H54" s="111"/>
      <c r="I54" s="112"/>
      <c r="J54" s="112"/>
      <c r="K54" s="112"/>
      <c r="L54" s="112"/>
      <c r="M54" s="112"/>
    </row>
    <row r="55" spans="2:13" ht="13.2" x14ac:dyDescent="0.2"/>
  </sheetData>
  <sheetProtection algorithmName="SHA-512" hashValue="4d/p6IW3+tEXnRd+lhb0u8bUydcp3jJWJVkQcEPpyFH05WgSugWmpHchvTGldvqYGCTb5QL1gpr9imMk+8kwOg==" saltValue="IJh0wcL6RQRw2k6xGL14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47</v>
      </c>
    </row>
    <row r="54" spans="2:8" ht="29.25" customHeight="1" thickBot="1" x14ac:dyDescent="0.3">
      <c r="B54" s="114" t="s">
        <v>1</v>
      </c>
      <c r="C54" s="115"/>
      <c r="D54" s="115"/>
      <c r="E54" s="116" t="s">
        <v>2</v>
      </c>
      <c r="F54" s="117" t="s">
        <v>573</v>
      </c>
      <c r="G54" s="117" t="s">
        <v>574</v>
      </c>
      <c r="H54" s="118" t="s">
        <v>575</v>
      </c>
    </row>
    <row r="55" spans="2:8" ht="52.5" customHeight="1" x14ac:dyDescent="0.2">
      <c r="B55" s="119"/>
      <c r="C55" s="1196" t="s">
        <v>48</v>
      </c>
      <c r="D55" s="1196"/>
      <c r="E55" s="1197"/>
      <c r="F55" s="120">
        <v>3295</v>
      </c>
      <c r="G55" s="120">
        <v>3299</v>
      </c>
      <c r="H55" s="121">
        <v>3301</v>
      </c>
    </row>
    <row r="56" spans="2:8" ht="52.5" customHeight="1" x14ac:dyDescent="0.2">
      <c r="B56" s="122"/>
      <c r="C56" s="1198" t="s">
        <v>49</v>
      </c>
      <c r="D56" s="1198"/>
      <c r="E56" s="1199"/>
      <c r="F56" s="123">
        <v>853</v>
      </c>
      <c r="G56" s="123">
        <v>919</v>
      </c>
      <c r="H56" s="124">
        <v>970</v>
      </c>
    </row>
    <row r="57" spans="2:8" ht="53.25" customHeight="1" x14ac:dyDescent="0.2">
      <c r="B57" s="122"/>
      <c r="C57" s="1200" t="s">
        <v>50</v>
      </c>
      <c r="D57" s="1200"/>
      <c r="E57" s="1201"/>
      <c r="F57" s="125">
        <v>2369</v>
      </c>
      <c r="G57" s="125">
        <v>2343</v>
      </c>
      <c r="H57" s="126">
        <v>2461</v>
      </c>
    </row>
    <row r="58" spans="2:8" ht="45.75" customHeight="1" x14ac:dyDescent="0.2">
      <c r="B58" s="127"/>
      <c r="C58" s="1188" t="s">
        <v>605</v>
      </c>
      <c r="D58" s="1189"/>
      <c r="E58" s="1190"/>
      <c r="F58" s="128">
        <v>1689</v>
      </c>
      <c r="G58" s="128">
        <v>1690</v>
      </c>
      <c r="H58" s="129">
        <v>1840</v>
      </c>
    </row>
    <row r="59" spans="2:8" ht="45.75" customHeight="1" x14ac:dyDescent="0.2">
      <c r="B59" s="127"/>
      <c r="C59" s="1188" t="s">
        <v>608</v>
      </c>
      <c r="D59" s="1189"/>
      <c r="E59" s="1190"/>
      <c r="F59" s="128">
        <v>124</v>
      </c>
      <c r="G59" s="128">
        <v>165</v>
      </c>
      <c r="H59" s="129">
        <v>273</v>
      </c>
    </row>
    <row r="60" spans="2:8" ht="45.75" customHeight="1" x14ac:dyDescent="0.2">
      <c r="B60" s="127"/>
      <c r="C60" s="1188" t="s">
        <v>607</v>
      </c>
      <c r="D60" s="1189"/>
      <c r="E60" s="1190"/>
      <c r="F60" s="128">
        <v>200</v>
      </c>
      <c r="G60" s="128">
        <v>200</v>
      </c>
      <c r="H60" s="129">
        <v>200</v>
      </c>
    </row>
    <row r="61" spans="2:8" ht="45.75" customHeight="1" x14ac:dyDescent="0.2">
      <c r="B61" s="127"/>
      <c r="C61" s="1188" t="s">
        <v>606</v>
      </c>
      <c r="D61" s="1189"/>
      <c r="E61" s="1190"/>
      <c r="F61" s="128">
        <v>251</v>
      </c>
      <c r="G61" s="128">
        <v>176</v>
      </c>
      <c r="H61" s="129">
        <v>102</v>
      </c>
    </row>
    <row r="62" spans="2:8" ht="45.75" customHeight="1" thickBot="1" x14ac:dyDescent="0.25">
      <c r="B62" s="130"/>
      <c r="C62" s="1191" t="s">
        <v>609</v>
      </c>
      <c r="D62" s="1192"/>
      <c r="E62" s="1193"/>
      <c r="F62" s="350">
        <v>15</v>
      </c>
      <c r="G62" s="350">
        <v>22</v>
      </c>
      <c r="H62" s="349">
        <v>26</v>
      </c>
    </row>
    <row r="63" spans="2:8" ht="52.5" customHeight="1" thickBot="1" x14ac:dyDescent="0.25">
      <c r="B63" s="131"/>
      <c r="C63" s="1194" t="s">
        <v>51</v>
      </c>
      <c r="D63" s="1194"/>
      <c r="E63" s="1195"/>
      <c r="F63" s="132">
        <v>6517</v>
      </c>
      <c r="G63" s="132">
        <v>6560</v>
      </c>
      <c r="H63" s="133">
        <v>6732</v>
      </c>
    </row>
    <row r="64" spans="2:8" ht="13.2" x14ac:dyDescent="0.2"/>
  </sheetData>
  <sheetProtection algorithmName="SHA-512" hashValue="6mg9BfnFLyf3LZdL3s4j1VgJSu83vGMGTl1p6E1EV0aRj7wfbFEw5CpBmK73zi+KTbN/7prkPug3MZzA2NxXfg==" saltValue="jE1nYZhTY6sP6HP6yNwe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52</v>
      </c>
      <c r="E2" s="145"/>
      <c r="F2" s="146" t="s">
        <v>568</v>
      </c>
      <c r="G2" s="147"/>
      <c r="H2" s="148"/>
    </row>
    <row r="3" spans="1:8" x14ac:dyDescent="0.2">
      <c r="A3" s="144" t="s">
        <v>561</v>
      </c>
      <c r="B3" s="149"/>
      <c r="C3" s="150"/>
      <c r="D3" s="151">
        <v>92864</v>
      </c>
      <c r="E3" s="152"/>
      <c r="F3" s="153">
        <v>96462</v>
      </c>
      <c r="G3" s="154"/>
      <c r="H3" s="155"/>
    </row>
    <row r="4" spans="1:8" x14ac:dyDescent="0.2">
      <c r="A4" s="156"/>
      <c r="B4" s="157"/>
      <c r="C4" s="158"/>
      <c r="D4" s="159">
        <v>71845</v>
      </c>
      <c r="E4" s="160"/>
      <c r="F4" s="161">
        <v>39886</v>
      </c>
      <c r="G4" s="162"/>
      <c r="H4" s="163"/>
    </row>
    <row r="5" spans="1:8" x14ac:dyDescent="0.2">
      <c r="A5" s="144" t="s">
        <v>563</v>
      </c>
      <c r="B5" s="149"/>
      <c r="C5" s="150"/>
      <c r="D5" s="151">
        <v>93260</v>
      </c>
      <c r="E5" s="152"/>
      <c r="F5" s="153">
        <v>83103</v>
      </c>
      <c r="G5" s="154"/>
      <c r="H5" s="155"/>
    </row>
    <row r="6" spans="1:8" x14ac:dyDescent="0.2">
      <c r="A6" s="156"/>
      <c r="B6" s="157"/>
      <c r="C6" s="158"/>
      <c r="D6" s="159">
        <v>49661</v>
      </c>
      <c r="E6" s="160"/>
      <c r="F6" s="161">
        <v>41378</v>
      </c>
      <c r="G6" s="162"/>
      <c r="H6" s="163"/>
    </row>
    <row r="7" spans="1:8" x14ac:dyDescent="0.2">
      <c r="A7" s="144" t="s">
        <v>564</v>
      </c>
      <c r="B7" s="149"/>
      <c r="C7" s="150"/>
      <c r="D7" s="151">
        <v>85450</v>
      </c>
      <c r="E7" s="152"/>
      <c r="F7" s="153">
        <v>84459</v>
      </c>
      <c r="G7" s="154"/>
      <c r="H7" s="155"/>
    </row>
    <row r="8" spans="1:8" x14ac:dyDescent="0.2">
      <c r="A8" s="156"/>
      <c r="B8" s="157"/>
      <c r="C8" s="158"/>
      <c r="D8" s="159">
        <v>46204</v>
      </c>
      <c r="E8" s="160"/>
      <c r="F8" s="161">
        <v>47314</v>
      </c>
      <c r="G8" s="162"/>
      <c r="H8" s="163"/>
    </row>
    <row r="9" spans="1:8" x14ac:dyDescent="0.2">
      <c r="A9" s="144" t="s">
        <v>565</v>
      </c>
      <c r="B9" s="149"/>
      <c r="C9" s="150"/>
      <c r="D9" s="151">
        <v>117179</v>
      </c>
      <c r="E9" s="152"/>
      <c r="F9" s="153">
        <v>74568</v>
      </c>
      <c r="G9" s="154"/>
      <c r="H9" s="155"/>
    </row>
    <row r="10" spans="1:8" x14ac:dyDescent="0.2">
      <c r="A10" s="156"/>
      <c r="B10" s="157"/>
      <c r="C10" s="158"/>
      <c r="D10" s="159">
        <v>62605</v>
      </c>
      <c r="E10" s="160"/>
      <c r="F10" s="161">
        <v>42558</v>
      </c>
      <c r="G10" s="162"/>
      <c r="H10" s="163"/>
    </row>
    <row r="11" spans="1:8" x14ac:dyDescent="0.2">
      <c r="A11" s="144" t="s">
        <v>566</v>
      </c>
      <c r="B11" s="149"/>
      <c r="C11" s="150"/>
      <c r="D11" s="151">
        <v>104198</v>
      </c>
      <c r="E11" s="152"/>
      <c r="F11" s="153">
        <v>73693</v>
      </c>
      <c r="G11" s="154"/>
      <c r="H11" s="155"/>
    </row>
    <row r="12" spans="1:8" x14ac:dyDescent="0.2">
      <c r="A12" s="156"/>
      <c r="B12" s="157"/>
      <c r="C12" s="164"/>
      <c r="D12" s="159">
        <v>47629</v>
      </c>
      <c r="E12" s="160"/>
      <c r="F12" s="161">
        <v>44203</v>
      </c>
      <c r="G12" s="162"/>
      <c r="H12" s="163"/>
    </row>
    <row r="13" spans="1:8" x14ac:dyDescent="0.2">
      <c r="A13" s="144"/>
      <c r="B13" s="149"/>
      <c r="C13" s="150"/>
      <c r="D13" s="151">
        <v>98590</v>
      </c>
      <c r="E13" s="152"/>
      <c r="F13" s="153">
        <v>82457</v>
      </c>
      <c r="G13" s="165"/>
      <c r="H13" s="155"/>
    </row>
    <row r="14" spans="1:8" x14ac:dyDescent="0.2">
      <c r="A14" s="156"/>
      <c r="B14" s="157"/>
      <c r="C14" s="158"/>
      <c r="D14" s="159">
        <v>55589</v>
      </c>
      <c r="E14" s="160"/>
      <c r="F14" s="161">
        <v>43068</v>
      </c>
      <c r="G14" s="162"/>
      <c r="H14" s="163"/>
    </row>
    <row r="17" spans="1:11" x14ac:dyDescent="0.2">
      <c r="A17" s="140" t="s">
        <v>53</v>
      </c>
    </row>
    <row r="18" spans="1:11" x14ac:dyDescent="0.2">
      <c r="A18" s="166"/>
      <c r="B18" s="166" t="e">
        <f>#REF!</f>
        <v>#REF!</v>
      </c>
      <c r="C18" s="166" t="e">
        <f>#REF!</f>
        <v>#REF!</v>
      </c>
      <c r="D18" s="166" t="e">
        <f>#REF!</f>
        <v>#REF!</v>
      </c>
      <c r="E18" s="166" t="e">
        <f>#REF!</f>
        <v>#REF!</v>
      </c>
      <c r="F18" s="166" t="e">
        <f>#REF!</f>
        <v>#REF!</v>
      </c>
    </row>
    <row r="19" spans="1:11" x14ac:dyDescent="0.2">
      <c r="A19" s="166" t="s">
        <v>54</v>
      </c>
      <c r="B19" s="166" t="e">
        <f>ROUND(VALUE(SUBSTITUTE(#REF!,"▲","-")),2)</f>
        <v>#REF!</v>
      </c>
      <c r="C19" s="166" t="e">
        <f>ROUND(VALUE(SUBSTITUTE(#REF!,"▲","-")),2)</f>
        <v>#REF!</v>
      </c>
      <c r="D19" s="166" t="e">
        <f>ROUND(VALUE(SUBSTITUTE(#REF!,"▲","-")),2)</f>
        <v>#REF!</v>
      </c>
      <c r="E19" s="166" t="e">
        <f>ROUND(VALUE(SUBSTITUTE(#REF!,"▲","-")),2)</f>
        <v>#REF!</v>
      </c>
      <c r="F19" s="166" t="e">
        <f>ROUND(VALUE(SUBSTITUTE(#REF!,"▲","-")),2)</f>
        <v>#REF!</v>
      </c>
    </row>
    <row r="20" spans="1:11" x14ac:dyDescent="0.2">
      <c r="A20" s="166" t="s">
        <v>55</v>
      </c>
      <c r="B20" s="166" t="e">
        <f>ROUND(VALUE(SUBSTITUTE(#REF!,"▲","-")),2)</f>
        <v>#REF!</v>
      </c>
      <c r="C20" s="166" t="e">
        <f>ROUND(VALUE(SUBSTITUTE(#REF!,"▲","-")),2)</f>
        <v>#REF!</v>
      </c>
      <c r="D20" s="166" t="e">
        <f>ROUND(VALUE(SUBSTITUTE(#REF!,"▲","-")),2)</f>
        <v>#REF!</v>
      </c>
      <c r="E20" s="166" t="e">
        <f>ROUND(VALUE(SUBSTITUTE(#REF!,"▲","-")),2)</f>
        <v>#REF!</v>
      </c>
      <c r="F20" s="166" t="e">
        <f>ROUND(VALUE(SUBSTITUTE(#REF!,"▲","-")),2)</f>
        <v>#REF!</v>
      </c>
    </row>
    <row r="21" spans="1:11" x14ac:dyDescent="0.2">
      <c r="A21" s="166" t="s">
        <v>56</v>
      </c>
      <c r="B21" s="166" t="e">
        <f>IF(ISNUMBER(VALUE(SUBSTITUTE(#REF!,"▲","-"))),ROUND(VALUE(SUBSTITUTE(#REF!,"▲","-")),2),NA())</f>
        <v>#N/A</v>
      </c>
      <c r="C21" s="166" t="e">
        <f>IF(ISNUMBER(VALUE(SUBSTITUTE(#REF!,"▲","-"))),ROUND(VALUE(SUBSTITUTE(#REF!,"▲","-")),2),NA())</f>
        <v>#N/A</v>
      </c>
      <c r="D21" s="166" t="e">
        <f>IF(ISNUMBER(VALUE(SUBSTITUTE(#REF!,"▲","-"))),ROUND(VALUE(SUBSTITUTE(#REF!,"▲","-")),2),NA())</f>
        <v>#N/A</v>
      </c>
      <c r="E21" s="166" t="e">
        <f>IF(ISNUMBER(VALUE(SUBSTITUTE(#REF!,"▲","-"))),ROUND(VALUE(SUBSTITUTE(#REF!,"▲","-")),2),NA())</f>
        <v>#N/A</v>
      </c>
      <c r="F21" s="166" t="e">
        <f>IF(ISNUMBER(VALUE(SUBSTITUTE(#REF!,"▲","-"))),ROUND(VALUE(SUBSTITUTE(#REF!,"▲","-")),2),NA())</f>
        <v>#N/A</v>
      </c>
    </row>
    <row r="24" spans="1:11" x14ac:dyDescent="0.2">
      <c r="A24" s="140" t="s">
        <v>57</v>
      </c>
    </row>
    <row r="25" spans="1:11" x14ac:dyDescent="0.2">
      <c r="A25" s="167"/>
      <c r="B25" s="167" t="e">
        <f>#REF!</f>
        <v>#REF!</v>
      </c>
      <c r="C25" s="167"/>
      <c r="D25" s="167" t="e">
        <f>#REF!</f>
        <v>#REF!</v>
      </c>
      <c r="E25" s="167"/>
      <c r="F25" s="167" t="e">
        <f>#REF!</f>
        <v>#REF!</v>
      </c>
      <c r="G25" s="167"/>
      <c r="H25" s="167" t="e">
        <f>#REF!</f>
        <v>#REF!</v>
      </c>
      <c r="I25" s="167"/>
      <c r="J25" s="167" t="e">
        <f>#REF!</f>
        <v>#REF!</v>
      </c>
      <c r="K25" s="167"/>
    </row>
    <row r="26" spans="1:11" x14ac:dyDescent="0.2">
      <c r="A26" s="167"/>
      <c r="B26" s="167" t="s">
        <v>58</v>
      </c>
      <c r="C26" s="167" t="s">
        <v>59</v>
      </c>
      <c r="D26" s="167" t="s">
        <v>58</v>
      </c>
      <c r="E26" s="167" t="s">
        <v>59</v>
      </c>
      <c r="F26" s="167" t="s">
        <v>58</v>
      </c>
      <c r="G26" s="167" t="s">
        <v>59</v>
      </c>
      <c r="H26" s="167" t="s">
        <v>58</v>
      </c>
      <c r="I26" s="167" t="s">
        <v>59</v>
      </c>
      <c r="J26" s="167" t="s">
        <v>58</v>
      </c>
      <c r="K26" s="167" t="s">
        <v>59</v>
      </c>
    </row>
    <row r="27" spans="1:11" x14ac:dyDescent="0.2">
      <c r="A27" s="167" t="e">
        <f>IF(#REF!="",NA(),#REF!)</f>
        <v>#REF!</v>
      </c>
      <c r="B27" s="167" t="e">
        <f>IF(ROUND(VALUE(SUBSTITUTE(#REF!,"▲", "-")), 2) &lt; 0, ABS(ROUND(VALUE(SUBSTITUTE(#REF!,"▲", "-")), 2)), NA())</f>
        <v>#REF!</v>
      </c>
      <c r="C27" s="167" t="e">
        <f>IF(ROUND(VALUE(SUBSTITUTE(#REF!,"▲", "-")), 2) &gt;= 0, ABS(ROUND(VALUE(SUBSTITUTE(#REF!,"▲", "-")), 2)), NA())</f>
        <v>#REF!</v>
      </c>
      <c r="D27" s="167" t="e">
        <f>IF(ROUND(VALUE(SUBSTITUTE(#REF!,"▲", "-")), 2) &lt; 0, ABS(ROUND(VALUE(SUBSTITUTE(#REF!,"▲", "-")), 2)), NA())</f>
        <v>#REF!</v>
      </c>
      <c r="E27" s="167" t="e">
        <f>IF(ROUND(VALUE(SUBSTITUTE(#REF!,"▲", "-")), 2) &gt;= 0, ABS(ROUND(VALUE(SUBSTITUTE(#REF!,"▲", "-")), 2)), NA())</f>
        <v>#REF!</v>
      </c>
      <c r="F27" s="167" t="e">
        <f>IF(ROUND(VALUE(SUBSTITUTE(#REF!,"▲", "-")), 2) &lt; 0, ABS(ROUND(VALUE(SUBSTITUTE(#REF!,"▲", "-")), 2)), NA())</f>
        <v>#REF!</v>
      </c>
      <c r="G27" s="167" t="e">
        <f>IF(ROUND(VALUE(SUBSTITUTE(#REF!,"▲", "-")), 2) &gt;= 0, ABS(ROUND(VALUE(SUBSTITUTE(#REF!,"▲", "-")), 2)), NA())</f>
        <v>#REF!</v>
      </c>
      <c r="H27" s="167" t="e">
        <f>IF(ROUND(VALUE(SUBSTITUTE(#REF!,"▲", "-")), 2) &lt; 0, ABS(ROUND(VALUE(SUBSTITUTE(#REF!,"▲", "-")), 2)), NA())</f>
        <v>#REF!</v>
      </c>
      <c r="I27" s="167" t="e">
        <f>IF(ROUND(VALUE(SUBSTITUTE(#REF!,"▲", "-")), 2) &gt;= 0, ABS(ROUND(VALUE(SUBSTITUTE(#REF!,"▲", "-")), 2)), NA())</f>
        <v>#REF!</v>
      </c>
      <c r="J27" s="167" t="e">
        <f>IF(ROUND(VALUE(SUBSTITUTE(#REF!,"▲", "-")), 2) &lt; 0, ABS(ROUND(VALUE(SUBSTITUTE(#REF!,"▲", "-")), 2)), NA())</f>
        <v>#REF!</v>
      </c>
      <c r="K27" s="167" t="e">
        <f>IF(ROUND(VALUE(SUBSTITUTE(#REF!,"▲", "-")), 2) &gt;= 0, ABS(ROUND(VALUE(SUBSTITUTE(#REF!,"▲", "-")), 2)), NA())</f>
        <v>#REF!</v>
      </c>
    </row>
    <row r="28" spans="1:11" x14ac:dyDescent="0.2">
      <c r="A28" s="167" t="e">
        <f>IF(#REF!="",NA(),#REF!)</f>
        <v>#REF!</v>
      </c>
      <c r="B28" s="167" t="e">
        <f>IF(ROUND(VALUE(SUBSTITUTE(#REF!,"▲", "-")), 2) &lt; 0, ABS(ROUND(VALUE(SUBSTITUTE(#REF!,"▲", "-")), 2)), NA())</f>
        <v>#REF!</v>
      </c>
      <c r="C28" s="167" t="e">
        <f>IF(ROUND(VALUE(SUBSTITUTE(#REF!,"▲", "-")), 2) &gt;= 0, ABS(ROUND(VALUE(SUBSTITUTE(#REF!,"▲", "-")), 2)), NA())</f>
        <v>#REF!</v>
      </c>
      <c r="D28" s="167" t="e">
        <f>IF(ROUND(VALUE(SUBSTITUTE(#REF!,"▲", "-")), 2) &lt; 0, ABS(ROUND(VALUE(SUBSTITUTE(#REF!,"▲", "-")), 2)), NA())</f>
        <v>#REF!</v>
      </c>
      <c r="E28" s="167" t="e">
        <f>IF(ROUND(VALUE(SUBSTITUTE(#REF!,"▲", "-")), 2) &gt;= 0, ABS(ROUND(VALUE(SUBSTITUTE(#REF!,"▲", "-")), 2)), NA())</f>
        <v>#REF!</v>
      </c>
      <c r="F28" s="167" t="e">
        <f>IF(ROUND(VALUE(SUBSTITUTE(#REF!,"▲", "-")), 2) &lt; 0, ABS(ROUND(VALUE(SUBSTITUTE(#REF!,"▲", "-")), 2)), NA())</f>
        <v>#REF!</v>
      </c>
      <c r="G28" s="167" t="e">
        <f>IF(ROUND(VALUE(SUBSTITUTE(#REF!,"▲", "-")), 2) &gt;= 0, ABS(ROUND(VALUE(SUBSTITUTE(#REF!,"▲", "-")), 2)), NA())</f>
        <v>#REF!</v>
      </c>
      <c r="H28" s="167" t="e">
        <f>IF(ROUND(VALUE(SUBSTITUTE(#REF!,"▲", "-")), 2) &lt; 0, ABS(ROUND(VALUE(SUBSTITUTE(#REF!,"▲", "-")), 2)), NA())</f>
        <v>#REF!</v>
      </c>
      <c r="I28" s="167" t="e">
        <f>IF(ROUND(VALUE(SUBSTITUTE(#REF!,"▲", "-")), 2) &gt;= 0, ABS(ROUND(VALUE(SUBSTITUTE(#REF!,"▲", "-")), 2)), NA())</f>
        <v>#REF!</v>
      </c>
      <c r="J28" s="167" t="e">
        <f>IF(ROUND(VALUE(SUBSTITUTE(#REF!,"▲", "-")), 2) &lt; 0, ABS(ROUND(VALUE(SUBSTITUTE(#REF!,"▲", "-")), 2)), NA())</f>
        <v>#REF!</v>
      </c>
      <c r="K28" s="167" t="e">
        <f>IF(ROUND(VALUE(SUBSTITUTE(#REF!,"▲", "-")), 2) &gt;= 0, ABS(ROUND(VALUE(SUBSTITUTE(#REF!,"▲", "-")), 2)), NA())</f>
        <v>#REF!</v>
      </c>
    </row>
    <row r="29" spans="1:11" x14ac:dyDescent="0.2">
      <c r="A29" s="167" t="e">
        <f>IF(#REF!="",NA(),#REF!)</f>
        <v>#REF!</v>
      </c>
      <c r="B29" s="167" t="e">
        <f>IF(ROUND(VALUE(SUBSTITUTE(#REF!,"▲", "-")), 2) &lt; 0, ABS(ROUND(VALUE(SUBSTITUTE(#REF!,"▲", "-")), 2)), NA())</f>
        <v>#REF!</v>
      </c>
      <c r="C29" s="167" t="e">
        <f>IF(ROUND(VALUE(SUBSTITUTE(#REF!,"▲", "-")), 2) &gt;= 0, ABS(ROUND(VALUE(SUBSTITUTE(#REF!,"▲", "-")), 2)), NA())</f>
        <v>#REF!</v>
      </c>
      <c r="D29" s="167" t="e">
        <f>IF(ROUND(VALUE(SUBSTITUTE(#REF!,"▲", "-")), 2) &lt; 0, ABS(ROUND(VALUE(SUBSTITUTE(#REF!,"▲", "-")), 2)), NA())</f>
        <v>#REF!</v>
      </c>
      <c r="E29" s="167" t="e">
        <f>IF(ROUND(VALUE(SUBSTITUTE(#REF!,"▲", "-")), 2) &gt;= 0, ABS(ROUND(VALUE(SUBSTITUTE(#REF!,"▲", "-")), 2)), NA())</f>
        <v>#REF!</v>
      </c>
      <c r="F29" s="167" t="e">
        <f>IF(ROUND(VALUE(SUBSTITUTE(#REF!,"▲", "-")), 2) &lt; 0, ABS(ROUND(VALUE(SUBSTITUTE(#REF!,"▲", "-")), 2)), NA())</f>
        <v>#REF!</v>
      </c>
      <c r="G29" s="167" t="e">
        <f>IF(ROUND(VALUE(SUBSTITUTE(#REF!,"▲", "-")), 2) &gt;= 0, ABS(ROUND(VALUE(SUBSTITUTE(#REF!,"▲", "-")), 2)), NA())</f>
        <v>#REF!</v>
      </c>
      <c r="H29" s="167" t="e">
        <f>IF(ROUND(VALUE(SUBSTITUTE(#REF!,"▲", "-")), 2) &lt; 0, ABS(ROUND(VALUE(SUBSTITUTE(#REF!,"▲", "-")), 2)), NA())</f>
        <v>#REF!</v>
      </c>
      <c r="I29" s="167" t="e">
        <f>IF(ROUND(VALUE(SUBSTITUTE(#REF!,"▲", "-")), 2) &gt;= 0, ABS(ROUND(VALUE(SUBSTITUTE(#REF!,"▲", "-")), 2)), NA())</f>
        <v>#REF!</v>
      </c>
      <c r="J29" s="167" t="e">
        <f>IF(ROUND(VALUE(SUBSTITUTE(#REF!,"▲", "-")), 2) &lt; 0, ABS(ROUND(VALUE(SUBSTITUTE(#REF!,"▲", "-")), 2)), NA())</f>
        <v>#REF!</v>
      </c>
      <c r="K29" s="167" t="e">
        <f>IF(ROUND(VALUE(SUBSTITUTE(#REF!,"▲", "-")), 2) &gt;= 0, ABS(ROUND(VALUE(SUBSTITUTE(#REF!,"▲", "-")), 2)), NA())</f>
        <v>#REF!</v>
      </c>
    </row>
    <row r="30" spans="1:11" x14ac:dyDescent="0.2">
      <c r="A30" s="167" t="e">
        <f>IF(#REF!="",NA(),#REF!)</f>
        <v>#REF!</v>
      </c>
      <c r="B30" s="167" t="e">
        <f>IF(ROUND(VALUE(SUBSTITUTE(#REF!,"▲", "-")), 2) &lt; 0, ABS(ROUND(VALUE(SUBSTITUTE(#REF!,"▲", "-")), 2)), NA())</f>
        <v>#REF!</v>
      </c>
      <c r="C30" s="167" t="e">
        <f>IF(ROUND(VALUE(SUBSTITUTE(#REF!,"▲", "-")), 2) &gt;= 0, ABS(ROUND(VALUE(SUBSTITUTE(#REF!,"▲", "-")), 2)), NA())</f>
        <v>#REF!</v>
      </c>
      <c r="D30" s="167" t="e">
        <f>IF(ROUND(VALUE(SUBSTITUTE(#REF!,"▲", "-")), 2) &lt; 0, ABS(ROUND(VALUE(SUBSTITUTE(#REF!,"▲", "-")), 2)), NA())</f>
        <v>#REF!</v>
      </c>
      <c r="E30" s="167" t="e">
        <f>IF(ROUND(VALUE(SUBSTITUTE(#REF!,"▲", "-")), 2) &gt;= 0, ABS(ROUND(VALUE(SUBSTITUTE(#REF!,"▲", "-")), 2)), NA())</f>
        <v>#REF!</v>
      </c>
      <c r="F30" s="167" t="e">
        <f>IF(ROUND(VALUE(SUBSTITUTE(#REF!,"▲", "-")), 2) &lt; 0, ABS(ROUND(VALUE(SUBSTITUTE(#REF!,"▲", "-")), 2)), NA())</f>
        <v>#REF!</v>
      </c>
      <c r="G30" s="167" t="e">
        <f>IF(ROUND(VALUE(SUBSTITUTE(#REF!,"▲", "-")), 2) &gt;= 0, ABS(ROUND(VALUE(SUBSTITUTE(#REF!,"▲", "-")), 2)), NA())</f>
        <v>#REF!</v>
      </c>
      <c r="H30" s="167" t="e">
        <f>IF(ROUND(VALUE(SUBSTITUTE(#REF!,"▲", "-")), 2) &lt; 0, ABS(ROUND(VALUE(SUBSTITUTE(#REF!,"▲", "-")), 2)), NA())</f>
        <v>#REF!</v>
      </c>
      <c r="I30" s="167" t="e">
        <f>IF(ROUND(VALUE(SUBSTITUTE(#REF!,"▲", "-")), 2) &gt;= 0, ABS(ROUND(VALUE(SUBSTITUTE(#REF!,"▲", "-")), 2)), NA())</f>
        <v>#REF!</v>
      </c>
      <c r="J30" s="167" t="e">
        <f>IF(ROUND(VALUE(SUBSTITUTE(#REF!,"▲", "-")), 2) &lt; 0, ABS(ROUND(VALUE(SUBSTITUTE(#REF!,"▲", "-")), 2)), NA())</f>
        <v>#REF!</v>
      </c>
      <c r="K30" s="167" t="e">
        <f>IF(ROUND(VALUE(SUBSTITUTE(#REF!,"▲", "-")), 2) &gt;= 0, ABS(ROUND(VALUE(SUBSTITUTE(#REF!,"▲", "-")), 2)), NA())</f>
        <v>#REF!</v>
      </c>
    </row>
    <row r="31" spans="1:11" x14ac:dyDescent="0.2">
      <c r="A31" s="167" t="e">
        <f>IF(#REF!="",NA(),#REF!)</f>
        <v>#REF!</v>
      </c>
      <c r="B31" s="167" t="e">
        <f>IF(ROUND(VALUE(SUBSTITUTE(#REF!,"▲", "-")), 2) &lt; 0, ABS(ROUND(VALUE(SUBSTITUTE(#REF!,"▲", "-")), 2)), NA())</f>
        <v>#REF!</v>
      </c>
      <c r="C31" s="167" t="e">
        <f>IF(ROUND(VALUE(SUBSTITUTE(#REF!,"▲", "-")), 2) &gt;= 0, ABS(ROUND(VALUE(SUBSTITUTE(#REF!,"▲", "-")), 2)), NA())</f>
        <v>#REF!</v>
      </c>
      <c r="D31" s="167" t="e">
        <f>IF(ROUND(VALUE(SUBSTITUTE(#REF!,"▲", "-")), 2) &lt; 0, ABS(ROUND(VALUE(SUBSTITUTE(#REF!,"▲", "-")), 2)), NA())</f>
        <v>#REF!</v>
      </c>
      <c r="E31" s="167" t="e">
        <f>IF(ROUND(VALUE(SUBSTITUTE(#REF!,"▲", "-")), 2) &gt;= 0, ABS(ROUND(VALUE(SUBSTITUTE(#REF!,"▲", "-")), 2)), NA())</f>
        <v>#REF!</v>
      </c>
      <c r="F31" s="167" t="e">
        <f>IF(ROUND(VALUE(SUBSTITUTE(#REF!,"▲", "-")), 2) &lt; 0, ABS(ROUND(VALUE(SUBSTITUTE(#REF!,"▲", "-")), 2)), NA())</f>
        <v>#REF!</v>
      </c>
      <c r="G31" s="167" t="e">
        <f>IF(ROUND(VALUE(SUBSTITUTE(#REF!,"▲", "-")), 2) &gt;= 0, ABS(ROUND(VALUE(SUBSTITUTE(#REF!,"▲", "-")), 2)), NA())</f>
        <v>#REF!</v>
      </c>
      <c r="H31" s="167" t="e">
        <f>IF(ROUND(VALUE(SUBSTITUTE(#REF!,"▲", "-")), 2) &lt; 0, ABS(ROUND(VALUE(SUBSTITUTE(#REF!,"▲", "-")), 2)), NA())</f>
        <v>#REF!</v>
      </c>
      <c r="I31" s="167" t="e">
        <f>IF(ROUND(VALUE(SUBSTITUTE(#REF!,"▲", "-")), 2) &gt;= 0, ABS(ROUND(VALUE(SUBSTITUTE(#REF!,"▲", "-")), 2)), NA())</f>
        <v>#REF!</v>
      </c>
      <c r="J31" s="167" t="e">
        <f>IF(ROUND(VALUE(SUBSTITUTE(#REF!,"▲", "-")), 2) &lt; 0, ABS(ROUND(VALUE(SUBSTITUTE(#REF!,"▲", "-")), 2)), NA())</f>
        <v>#REF!</v>
      </c>
      <c r="K31" s="167" t="e">
        <f>IF(ROUND(VALUE(SUBSTITUTE(#REF!,"▲", "-")), 2) &gt;= 0, ABS(ROUND(VALUE(SUBSTITUTE(#REF!,"▲", "-")), 2)), NA())</f>
        <v>#REF!</v>
      </c>
    </row>
    <row r="32" spans="1:11" x14ac:dyDescent="0.2">
      <c r="A32" s="167" t="e">
        <f>IF(#REF!="",NA(),#REF!)</f>
        <v>#REF!</v>
      </c>
      <c r="B32" s="167" t="e">
        <f>IF(ROUND(VALUE(SUBSTITUTE(#REF!,"▲", "-")), 2) &lt; 0, ABS(ROUND(VALUE(SUBSTITUTE(#REF!,"▲", "-")), 2)), NA())</f>
        <v>#REF!</v>
      </c>
      <c r="C32" s="167" t="e">
        <f>IF(ROUND(VALUE(SUBSTITUTE(#REF!,"▲", "-")), 2) &gt;= 0, ABS(ROUND(VALUE(SUBSTITUTE(#REF!,"▲", "-")), 2)), NA())</f>
        <v>#REF!</v>
      </c>
      <c r="D32" s="167" t="e">
        <f>IF(ROUND(VALUE(SUBSTITUTE(#REF!,"▲", "-")), 2) &lt; 0, ABS(ROUND(VALUE(SUBSTITUTE(#REF!,"▲", "-")), 2)), NA())</f>
        <v>#REF!</v>
      </c>
      <c r="E32" s="167" t="e">
        <f>IF(ROUND(VALUE(SUBSTITUTE(#REF!,"▲", "-")), 2) &gt;= 0, ABS(ROUND(VALUE(SUBSTITUTE(#REF!,"▲", "-")), 2)), NA())</f>
        <v>#REF!</v>
      </c>
      <c r="F32" s="167" t="e">
        <f>IF(ROUND(VALUE(SUBSTITUTE(#REF!,"▲", "-")), 2) &lt; 0, ABS(ROUND(VALUE(SUBSTITUTE(#REF!,"▲", "-")), 2)), NA())</f>
        <v>#REF!</v>
      </c>
      <c r="G32" s="167" t="e">
        <f>IF(ROUND(VALUE(SUBSTITUTE(#REF!,"▲", "-")), 2) &gt;= 0, ABS(ROUND(VALUE(SUBSTITUTE(#REF!,"▲", "-")), 2)), NA())</f>
        <v>#REF!</v>
      </c>
      <c r="H32" s="167" t="e">
        <f>IF(ROUND(VALUE(SUBSTITUTE(#REF!,"▲", "-")), 2) &lt; 0, ABS(ROUND(VALUE(SUBSTITUTE(#REF!,"▲", "-")), 2)), NA())</f>
        <v>#REF!</v>
      </c>
      <c r="I32" s="167" t="e">
        <f>IF(ROUND(VALUE(SUBSTITUTE(#REF!,"▲", "-")), 2) &gt;= 0, ABS(ROUND(VALUE(SUBSTITUTE(#REF!,"▲", "-")), 2)), NA())</f>
        <v>#REF!</v>
      </c>
      <c r="J32" s="167" t="e">
        <f>IF(ROUND(VALUE(SUBSTITUTE(#REF!,"▲", "-")), 2) &lt; 0, ABS(ROUND(VALUE(SUBSTITUTE(#REF!,"▲", "-")), 2)), NA())</f>
        <v>#REF!</v>
      </c>
      <c r="K32" s="167" t="e">
        <f>IF(ROUND(VALUE(SUBSTITUTE(#REF!,"▲", "-")), 2) &gt;= 0, ABS(ROUND(VALUE(SUBSTITUTE(#REF!,"▲", "-")), 2)), NA())</f>
        <v>#REF!</v>
      </c>
    </row>
    <row r="33" spans="1:16" x14ac:dyDescent="0.2">
      <c r="A33" s="167" t="e">
        <f>IF(#REF!="",NA(),#REF!)</f>
        <v>#REF!</v>
      </c>
      <c r="B33" s="167" t="e">
        <f>IF(ROUND(VALUE(SUBSTITUTE(#REF!,"▲", "-")), 2) &lt; 0, ABS(ROUND(VALUE(SUBSTITUTE(#REF!,"▲", "-")), 2)), NA())</f>
        <v>#REF!</v>
      </c>
      <c r="C33" s="167" t="e">
        <f>IF(ROUND(VALUE(SUBSTITUTE(#REF!,"▲", "-")), 2) &gt;= 0, ABS(ROUND(VALUE(SUBSTITUTE(#REF!,"▲", "-")), 2)), NA())</f>
        <v>#REF!</v>
      </c>
      <c r="D33" s="167" t="e">
        <f>IF(ROUND(VALUE(SUBSTITUTE(#REF!,"▲", "-")), 2) &lt; 0, ABS(ROUND(VALUE(SUBSTITUTE(#REF!,"▲", "-")), 2)), NA())</f>
        <v>#REF!</v>
      </c>
      <c r="E33" s="167" t="e">
        <f>IF(ROUND(VALUE(SUBSTITUTE(#REF!,"▲", "-")), 2) &gt;= 0, ABS(ROUND(VALUE(SUBSTITUTE(#REF!,"▲", "-")), 2)), NA())</f>
        <v>#REF!</v>
      </c>
      <c r="F33" s="167" t="e">
        <f>IF(ROUND(VALUE(SUBSTITUTE(#REF!,"▲", "-")), 2) &lt; 0, ABS(ROUND(VALUE(SUBSTITUTE(#REF!,"▲", "-")), 2)), NA())</f>
        <v>#REF!</v>
      </c>
      <c r="G33" s="167" t="e">
        <f>IF(ROUND(VALUE(SUBSTITUTE(#REF!,"▲", "-")), 2) &gt;= 0, ABS(ROUND(VALUE(SUBSTITUTE(#REF!,"▲", "-")), 2)), NA())</f>
        <v>#REF!</v>
      </c>
      <c r="H33" s="167" t="e">
        <f>IF(ROUND(VALUE(SUBSTITUTE(#REF!,"▲", "-")), 2) &lt; 0, ABS(ROUND(VALUE(SUBSTITUTE(#REF!,"▲", "-")), 2)), NA())</f>
        <v>#REF!</v>
      </c>
      <c r="I33" s="167" t="e">
        <f>IF(ROUND(VALUE(SUBSTITUTE(#REF!,"▲", "-")), 2) &gt;= 0, ABS(ROUND(VALUE(SUBSTITUTE(#REF!,"▲", "-")), 2)), NA())</f>
        <v>#REF!</v>
      </c>
      <c r="J33" s="167" t="e">
        <f>IF(ROUND(VALUE(SUBSTITUTE(#REF!,"▲", "-")), 2) &lt; 0, ABS(ROUND(VALUE(SUBSTITUTE(#REF!,"▲", "-")), 2)), NA())</f>
        <v>#REF!</v>
      </c>
      <c r="K33" s="167" t="e">
        <f>IF(ROUND(VALUE(SUBSTITUTE(#REF!,"▲", "-")), 2) &gt;= 0, ABS(ROUND(VALUE(SUBSTITUTE(#REF!,"▲", "-")), 2)), NA())</f>
        <v>#REF!</v>
      </c>
    </row>
    <row r="34" spans="1:16" x14ac:dyDescent="0.2">
      <c r="A34" s="167" t="e">
        <f>IF(#REF!="",NA(),#REF!)</f>
        <v>#REF!</v>
      </c>
      <c r="B34" s="167" t="e">
        <f>IF(ROUND(VALUE(SUBSTITUTE(#REF!,"▲", "-")), 2) &lt; 0, ABS(ROUND(VALUE(SUBSTITUTE(#REF!,"▲", "-")), 2)), NA())</f>
        <v>#REF!</v>
      </c>
      <c r="C34" s="167" t="e">
        <f>IF(ROUND(VALUE(SUBSTITUTE(#REF!,"▲", "-")), 2) &gt;= 0, ABS(ROUND(VALUE(SUBSTITUTE(#REF!,"▲", "-")), 2)), NA())</f>
        <v>#REF!</v>
      </c>
      <c r="D34" s="167" t="e">
        <f>IF(ROUND(VALUE(SUBSTITUTE(#REF!,"▲", "-")), 2) &lt; 0, ABS(ROUND(VALUE(SUBSTITUTE(#REF!,"▲", "-")), 2)), NA())</f>
        <v>#REF!</v>
      </c>
      <c r="E34" s="167" t="e">
        <f>IF(ROUND(VALUE(SUBSTITUTE(#REF!,"▲", "-")), 2) &gt;= 0, ABS(ROUND(VALUE(SUBSTITUTE(#REF!,"▲", "-")), 2)), NA())</f>
        <v>#REF!</v>
      </c>
      <c r="F34" s="167" t="e">
        <f>IF(ROUND(VALUE(SUBSTITUTE(#REF!,"▲", "-")), 2) &lt; 0, ABS(ROUND(VALUE(SUBSTITUTE(#REF!,"▲", "-")), 2)), NA())</f>
        <v>#REF!</v>
      </c>
      <c r="G34" s="167" t="e">
        <f>IF(ROUND(VALUE(SUBSTITUTE(#REF!,"▲", "-")), 2) &gt;= 0, ABS(ROUND(VALUE(SUBSTITUTE(#REF!,"▲", "-")), 2)), NA())</f>
        <v>#REF!</v>
      </c>
      <c r="H34" s="167" t="e">
        <f>IF(ROUND(VALUE(SUBSTITUTE(#REF!,"▲", "-")), 2) &lt; 0, ABS(ROUND(VALUE(SUBSTITUTE(#REF!,"▲", "-")), 2)), NA())</f>
        <v>#REF!</v>
      </c>
      <c r="I34" s="167" t="e">
        <f>IF(ROUND(VALUE(SUBSTITUTE(#REF!,"▲", "-")), 2) &gt;= 0, ABS(ROUND(VALUE(SUBSTITUTE(#REF!,"▲", "-")), 2)), NA())</f>
        <v>#REF!</v>
      </c>
      <c r="J34" s="167" t="e">
        <f>IF(ROUND(VALUE(SUBSTITUTE(#REF!,"▲", "-")), 2) &lt; 0, ABS(ROUND(VALUE(SUBSTITUTE(#REF!,"▲", "-")), 2)), NA())</f>
        <v>#REF!</v>
      </c>
      <c r="K34" s="167" t="e">
        <f>IF(ROUND(VALUE(SUBSTITUTE(#REF!,"▲", "-")), 2) &gt;= 0, ABS(ROUND(VALUE(SUBSTITUTE(#REF!,"▲", "-")), 2)), NA())</f>
        <v>#REF!</v>
      </c>
    </row>
    <row r="35" spans="1:16" x14ac:dyDescent="0.2">
      <c r="A35" s="167" t="e">
        <f>IF(#REF!="",NA(),#REF!)</f>
        <v>#REF!</v>
      </c>
      <c r="B35" s="167" t="e">
        <f>IF(ROUND(VALUE(SUBSTITUTE(#REF!,"▲", "-")), 2) &lt; 0, ABS(ROUND(VALUE(SUBSTITUTE(#REF!,"▲", "-")), 2)), NA())</f>
        <v>#REF!</v>
      </c>
      <c r="C35" s="167" t="e">
        <f>IF(ROUND(VALUE(SUBSTITUTE(#REF!,"▲", "-")), 2) &gt;= 0, ABS(ROUND(VALUE(SUBSTITUTE(#REF!,"▲", "-")), 2)), NA())</f>
        <v>#REF!</v>
      </c>
      <c r="D35" s="167" t="e">
        <f>IF(ROUND(VALUE(SUBSTITUTE(#REF!,"▲", "-")), 2) &lt; 0, ABS(ROUND(VALUE(SUBSTITUTE(#REF!,"▲", "-")), 2)), NA())</f>
        <v>#REF!</v>
      </c>
      <c r="E35" s="167" t="e">
        <f>IF(ROUND(VALUE(SUBSTITUTE(#REF!,"▲", "-")), 2) &gt;= 0, ABS(ROUND(VALUE(SUBSTITUTE(#REF!,"▲", "-")), 2)), NA())</f>
        <v>#REF!</v>
      </c>
      <c r="F35" s="167" t="e">
        <f>IF(ROUND(VALUE(SUBSTITUTE(#REF!,"▲", "-")), 2) &lt; 0, ABS(ROUND(VALUE(SUBSTITUTE(#REF!,"▲", "-")), 2)), NA())</f>
        <v>#REF!</v>
      </c>
      <c r="G35" s="167" t="e">
        <f>IF(ROUND(VALUE(SUBSTITUTE(#REF!,"▲", "-")), 2) &gt;= 0, ABS(ROUND(VALUE(SUBSTITUTE(#REF!,"▲", "-")), 2)), NA())</f>
        <v>#REF!</v>
      </c>
      <c r="H35" s="167" t="e">
        <f>IF(ROUND(VALUE(SUBSTITUTE(#REF!,"▲", "-")), 2) &lt; 0, ABS(ROUND(VALUE(SUBSTITUTE(#REF!,"▲", "-")), 2)), NA())</f>
        <v>#REF!</v>
      </c>
      <c r="I35" s="167" t="e">
        <f>IF(ROUND(VALUE(SUBSTITUTE(#REF!,"▲", "-")), 2) &gt;= 0, ABS(ROUND(VALUE(SUBSTITUTE(#REF!,"▲", "-")), 2)), NA())</f>
        <v>#REF!</v>
      </c>
      <c r="J35" s="167" t="e">
        <f>IF(ROUND(VALUE(SUBSTITUTE(#REF!,"▲", "-")), 2) &lt; 0, ABS(ROUND(VALUE(SUBSTITUTE(#REF!,"▲", "-")), 2)), NA())</f>
        <v>#REF!</v>
      </c>
      <c r="K35" s="167" t="e">
        <f>IF(ROUND(VALUE(SUBSTITUTE(#REF!,"▲", "-")), 2) &gt;= 0, ABS(ROUND(VALUE(SUBSTITUTE(#REF!,"▲", "-")), 2)), NA())</f>
        <v>#REF!</v>
      </c>
    </row>
    <row r="36" spans="1:16" x14ac:dyDescent="0.2">
      <c r="A36" s="167" t="e">
        <f>IF(#REF!="",NA(),#REF!)</f>
        <v>#REF!</v>
      </c>
      <c r="B36" s="167" t="e">
        <f>IF(ROUND(VALUE(SUBSTITUTE(#REF!,"▲", "-")), 2) &lt; 0, ABS(ROUND(VALUE(SUBSTITUTE(#REF!,"▲", "-")), 2)), NA())</f>
        <v>#REF!</v>
      </c>
      <c r="C36" s="167" t="e">
        <f>IF(ROUND(VALUE(SUBSTITUTE(#REF!,"▲", "-")), 2) &gt;= 0, ABS(ROUND(VALUE(SUBSTITUTE(#REF!,"▲", "-")), 2)), NA())</f>
        <v>#REF!</v>
      </c>
      <c r="D36" s="167" t="e">
        <f>IF(ROUND(VALUE(SUBSTITUTE(#REF!,"▲", "-")), 2) &lt; 0, ABS(ROUND(VALUE(SUBSTITUTE(#REF!,"▲", "-")), 2)), NA())</f>
        <v>#REF!</v>
      </c>
      <c r="E36" s="167" t="e">
        <f>IF(ROUND(VALUE(SUBSTITUTE(#REF!,"▲", "-")), 2) &gt;= 0, ABS(ROUND(VALUE(SUBSTITUTE(#REF!,"▲", "-")), 2)), NA())</f>
        <v>#REF!</v>
      </c>
      <c r="F36" s="167" t="e">
        <f>IF(ROUND(VALUE(SUBSTITUTE(#REF!,"▲", "-")), 2) &lt; 0, ABS(ROUND(VALUE(SUBSTITUTE(#REF!,"▲", "-")), 2)), NA())</f>
        <v>#REF!</v>
      </c>
      <c r="G36" s="167" t="e">
        <f>IF(ROUND(VALUE(SUBSTITUTE(#REF!,"▲", "-")), 2) &gt;= 0, ABS(ROUND(VALUE(SUBSTITUTE(#REF!,"▲", "-")), 2)), NA())</f>
        <v>#REF!</v>
      </c>
      <c r="H36" s="167" t="e">
        <f>IF(ROUND(VALUE(SUBSTITUTE(#REF!,"▲", "-")), 2) &lt; 0, ABS(ROUND(VALUE(SUBSTITUTE(#REF!,"▲", "-")), 2)), NA())</f>
        <v>#REF!</v>
      </c>
      <c r="I36" s="167" t="e">
        <f>IF(ROUND(VALUE(SUBSTITUTE(#REF!,"▲", "-")), 2) &gt;= 0, ABS(ROUND(VALUE(SUBSTITUTE(#REF!,"▲", "-")), 2)), NA())</f>
        <v>#REF!</v>
      </c>
      <c r="J36" s="167" t="e">
        <f>IF(ROUND(VALUE(SUBSTITUTE(#REF!,"▲", "-")), 2) &lt; 0, ABS(ROUND(VALUE(SUBSTITUTE(#REF!,"▲", "-")), 2)), NA())</f>
        <v>#REF!</v>
      </c>
      <c r="K36" s="167" t="e">
        <f>IF(ROUND(VALUE(SUBSTITUTE(#REF!,"▲", "-")), 2) &gt;= 0, ABS(ROUND(VALUE(SUBSTITUTE(#REF!,"▲", "-")), 2)), NA())</f>
        <v>#REF!</v>
      </c>
    </row>
    <row r="39" spans="1:16" x14ac:dyDescent="0.2">
      <c r="A39" s="140" t="s">
        <v>60</v>
      </c>
    </row>
    <row r="40" spans="1:16" x14ac:dyDescent="0.2">
      <c r="A40" s="168"/>
      <c r="B40" s="168" t="e">
        <f>#REF!</f>
        <v>#REF!</v>
      </c>
      <c r="C40" s="168"/>
      <c r="D40" s="168"/>
      <c r="E40" s="168" t="e">
        <f>#REF!</f>
        <v>#REF!</v>
      </c>
      <c r="F40" s="168"/>
      <c r="G40" s="168"/>
      <c r="H40" s="168" t="e">
        <f>#REF!</f>
        <v>#REF!</v>
      </c>
      <c r="I40" s="168"/>
      <c r="J40" s="168"/>
      <c r="K40" s="168" t="e">
        <f>#REF!</f>
        <v>#REF!</v>
      </c>
      <c r="L40" s="168"/>
      <c r="M40" s="168"/>
      <c r="N40" s="168" t="e">
        <f>#REF!</f>
        <v>#REF!</v>
      </c>
      <c r="O40" s="168"/>
      <c r="P40" s="168"/>
    </row>
    <row r="41" spans="1:16" x14ac:dyDescent="0.2">
      <c r="A41" s="168"/>
      <c r="B41" s="168" t="s">
        <v>61</v>
      </c>
      <c r="C41" s="168"/>
      <c r="D41" s="168" t="s">
        <v>62</v>
      </c>
      <c r="E41" s="168" t="s">
        <v>61</v>
      </c>
      <c r="F41" s="168"/>
      <c r="G41" s="168" t="s">
        <v>62</v>
      </c>
      <c r="H41" s="168" t="s">
        <v>61</v>
      </c>
      <c r="I41" s="168"/>
      <c r="J41" s="168" t="s">
        <v>62</v>
      </c>
      <c r="K41" s="168" t="s">
        <v>61</v>
      </c>
      <c r="L41" s="168"/>
      <c r="M41" s="168" t="s">
        <v>62</v>
      </c>
      <c r="N41" s="168" t="s">
        <v>61</v>
      </c>
      <c r="O41" s="168"/>
      <c r="P41" s="168" t="s">
        <v>62</v>
      </c>
    </row>
    <row r="42" spans="1:16" x14ac:dyDescent="0.2">
      <c r="A42" s="168" t="s">
        <v>63</v>
      </c>
      <c r="B42" s="168"/>
      <c r="C42" s="168"/>
      <c r="D42" s="168" t="e">
        <f>#REF!</f>
        <v>#REF!</v>
      </c>
      <c r="E42" s="168"/>
      <c r="F42" s="168"/>
      <c r="G42" s="168" t="e">
        <f>#REF!</f>
        <v>#REF!</v>
      </c>
      <c r="H42" s="168"/>
      <c r="I42" s="168"/>
      <c r="J42" s="168" t="e">
        <f>#REF!</f>
        <v>#REF!</v>
      </c>
      <c r="K42" s="168"/>
      <c r="L42" s="168"/>
      <c r="M42" s="168" t="e">
        <f>#REF!</f>
        <v>#REF!</v>
      </c>
      <c r="N42" s="168"/>
      <c r="O42" s="168"/>
      <c r="P42" s="168" t="e">
        <f>#REF!</f>
        <v>#REF!</v>
      </c>
    </row>
    <row r="43" spans="1:16" x14ac:dyDescent="0.2">
      <c r="A43" s="168" t="s">
        <v>64</v>
      </c>
      <c r="B43" s="168" t="e">
        <f>#REF!</f>
        <v>#REF!</v>
      </c>
      <c r="C43" s="168"/>
      <c r="D43" s="168"/>
      <c r="E43" s="168" t="e">
        <f>#REF!</f>
        <v>#REF!</v>
      </c>
      <c r="F43" s="168"/>
      <c r="G43" s="168"/>
      <c r="H43" s="168" t="e">
        <f>#REF!</f>
        <v>#REF!</v>
      </c>
      <c r="I43" s="168"/>
      <c r="J43" s="168"/>
      <c r="K43" s="168" t="e">
        <f>#REF!</f>
        <v>#REF!</v>
      </c>
      <c r="L43" s="168"/>
      <c r="M43" s="168"/>
      <c r="N43" s="168" t="e">
        <f>#REF!</f>
        <v>#REF!</v>
      </c>
      <c r="O43" s="168"/>
      <c r="P43" s="168"/>
    </row>
    <row r="44" spans="1:16" x14ac:dyDescent="0.2">
      <c r="A44" s="168" t="s">
        <v>65</v>
      </c>
      <c r="B44" s="168" t="e">
        <f>#REF!</f>
        <v>#REF!</v>
      </c>
      <c r="C44" s="168"/>
      <c r="D44" s="168"/>
      <c r="E44" s="168" t="e">
        <f>#REF!</f>
        <v>#REF!</v>
      </c>
      <c r="F44" s="168"/>
      <c r="G44" s="168"/>
      <c r="H44" s="168" t="e">
        <f>#REF!</f>
        <v>#REF!</v>
      </c>
      <c r="I44" s="168"/>
      <c r="J44" s="168"/>
      <c r="K44" s="168" t="e">
        <f>#REF!</f>
        <v>#REF!</v>
      </c>
      <c r="L44" s="168"/>
      <c r="M44" s="168"/>
      <c r="N44" s="168" t="e">
        <f>#REF!</f>
        <v>#REF!</v>
      </c>
      <c r="O44" s="168"/>
      <c r="P44" s="168"/>
    </row>
    <row r="45" spans="1:16" x14ac:dyDescent="0.2">
      <c r="A45" s="168" t="s">
        <v>66</v>
      </c>
      <c r="B45" s="168" t="e">
        <f>#REF!</f>
        <v>#REF!</v>
      </c>
      <c r="C45" s="168"/>
      <c r="D45" s="168"/>
      <c r="E45" s="168" t="e">
        <f>#REF!</f>
        <v>#REF!</v>
      </c>
      <c r="F45" s="168"/>
      <c r="G45" s="168"/>
      <c r="H45" s="168" t="e">
        <f>#REF!</f>
        <v>#REF!</v>
      </c>
      <c r="I45" s="168"/>
      <c r="J45" s="168"/>
      <c r="K45" s="168" t="e">
        <f>#REF!</f>
        <v>#REF!</v>
      </c>
      <c r="L45" s="168"/>
      <c r="M45" s="168"/>
      <c r="N45" s="168" t="e">
        <f>#REF!</f>
        <v>#REF!</v>
      </c>
      <c r="O45" s="168"/>
      <c r="P45" s="168"/>
    </row>
    <row r="46" spans="1:16" x14ac:dyDescent="0.2">
      <c r="A46" s="168" t="s">
        <v>67</v>
      </c>
      <c r="B46" s="168" t="e">
        <f>#REF!</f>
        <v>#REF!</v>
      </c>
      <c r="C46" s="168"/>
      <c r="D46" s="168"/>
      <c r="E46" s="168" t="e">
        <f>#REF!</f>
        <v>#REF!</v>
      </c>
      <c r="F46" s="168"/>
      <c r="G46" s="168"/>
      <c r="H46" s="168" t="e">
        <f>#REF!</f>
        <v>#REF!</v>
      </c>
      <c r="I46" s="168"/>
      <c r="J46" s="168"/>
      <c r="K46" s="168" t="e">
        <f>#REF!</f>
        <v>#REF!</v>
      </c>
      <c r="L46" s="168"/>
      <c r="M46" s="168"/>
      <c r="N46" s="168" t="e">
        <f>#REF!</f>
        <v>#REF!</v>
      </c>
      <c r="O46" s="168"/>
      <c r="P46" s="168"/>
    </row>
    <row r="47" spans="1:16" x14ac:dyDescent="0.2">
      <c r="A47" s="168" t="s">
        <v>68</v>
      </c>
      <c r="B47" s="168" t="e">
        <f>#REF!</f>
        <v>#REF!</v>
      </c>
      <c r="C47" s="168"/>
      <c r="D47" s="168"/>
      <c r="E47" s="168" t="e">
        <f>#REF!</f>
        <v>#REF!</v>
      </c>
      <c r="F47" s="168"/>
      <c r="G47" s="168"/>
      <c r="H47" s="168" t="e">
        <f>#REF!</f>
        <v>#REF!</v>
      </c>
      <c r="I47" s="168"/>
      <c r="J47" s="168"/>
      <c r="K47" s="168" t="e">
        <f>#REF!</f>
        <v>#REF!</v>
      </c>
      <c r="L47" s="168"/>
      <c r="M47" s="168"/>
      <c r="N47" s="168" t="e">
        <f>#REF!</f>
        <v>#REF!</v>
      </c>
      <c r="O47" s="168"/>
      <c r="P47" s="168"/>
    </row>
    <row r="48" spans="1:16" x14ac:dyDescent="0.2">
      <c r="A48" s="168" t="s">
        <v>69</v>
      </c>
      <c r="B48" s="168" t="e">
        <f>#REF!</f>
        <v>#REF!</v>
      </c>
      <c r="C48" s="168"/>
      <c r="D48" s="168"/>
      <c r="E48" s="168" t="e">
        <f>#REF!</f>
        <v>#REF!</v>
      </c>
      <c r="F48" s="168"/>
      <c r="G48" s="168"/>
      <c r="H48" s="168" t="e">
        <f>#REF!</f>
        <v>#REF!</v>
      </c>
      <c r="I48" s="168"/>
      <c r="J48" s="168"/>
      <c r="K48" s="168" t="e">
        <f>#REF!</f>
        <v>#REF!</v>
      </c>
      <c r="L48" s="168"/>
      <c r="M48" s="168"/>
      <c r="N48" s="168" t="e">
        <f>#REF!</f>
        <v>#REF!</v>
      </c>
      <c r="O48" s="168"/>
      <c r="P48" s="168"/>
    </row>
    <row r="49" spans="1:16" x14ac:dyDescent="0.2">
      <c r="A49" s="168" t="s">
        <v>70</v>
      </c>
      <c r="B49" s="168" t="e">
        <f>#REF!</f>
        <v>#REF!</v>
      </c>
      <c r="C49" s="168"/>
      <c r="D49" s="168"/>
      <c r="E49" s="168" t="e">
        <f>#REF!</f>
        <v>#REF!</v>
      </c>
      <c r="F49" s="168"/>
      <c r="G49" s="168"/>
      <c r="H49" s="168" t="e">
        <f>#REF!</f>
        <v>#REF!</v>
      </c>
      <c r="I49" s="168"/>
      <c r="J49" s="168"/>
      <c r="K49" s="168" t="e">
        <f>#REF!</f>
        <v>#REF!</v>
      </c>
      <c r="L49" s="168"/>
      <c r="M49" s="168"/>
      <c r="N49" s="168" t="e">
        <f>#REF!</f>
        <v>#REF!</v>
      </c>
      <c r="O49" s="168"/>
      <c r="P49" s="168"/>
    </row>
    <row r="50" spans="1:16" x14ac:dyDescent="0.2">
      <c r="A50" s="168" t="s">
        <v>71</v>
      </c>
      <c r="B50" s="168" t="e">
        <f>NA()</f>
        <v>#N/A</v>
      </c>
      <c r="C50" s="168" t="e">
        <f>IF(ISNUMBER(#REF!),#REF!,NA())</f>
        <v>#N/A</v>
      </c>
      <c r="D50" s="168" t="e">
        <f>NA()</f>
        <v>#N/A</v>
      </c>
      <c r="E50" s="168" t="e">
        <f>NA()</f>
        <v>#N/A</v>
      </c>
      <c r="F50" s="168" t="e">
        <f>IF(ISNUMBER(#REF!),#REF!,NA())</f>
        <v>#N/A</v>
      </c>
      <c r="G50" s="168" t="e">
        <f>NA()</f>
        <v>#N/A</v>
      </c>
      <c r="H50" s="168" t="e">
        <f>NA()</f>
        <v>#N/A</v>
      </c>
      <c r="I50" s="168" t="e">
        <f>IF(ISNUMBER(#REF!),#REF!,NA())</f>
        <v>#N/A</v>
      </c>
      <c r="J50" s="168" t="e">
        <f>NA()</f>
        <v>#N/A</v>
      </c>
      <c r="K50" s="168" t="e">
        <f>NA()</f>
        <v>#N/A</v>
      </c>
      <c r="L50" s="168" t="e">
        <f>IF(ISNUMBER(#REF!),#REF!,NA())</f>
        <v>#N/A</v>
      </c>
      <c r="M50" s="168" t="e">
        <f>NA()</f>
        <v>#N/A</v>
      </c>
      <c r="N50" s="168" t="e">
        <f>NA()</f>
        <v>#N/A</v>
      </c>
      <c r="O50" s="168" t="e">
        <f>IF(ISNUMBER(#REF!),#REF!,NA())</f>
        <v>#N/A</v>
      </c>
      <c r="P50" s="168" t="e">
        <f>NA()</f>
        <v>#N/A</v>
      </c>
    </row>
    <row r="53" spans="1:16" x14ac:dyDescent="0.2">
      <c r="A53" s="140" t="s">
        <v>72</v>
      </c>
    </row>
    <row r="54" spans="1:16" x14ac:dyDescent="0.2">
      <c r="A54" s="167"/>
      <c r="B54" s="167" t="e">
        <f>#REF!</f>
        <v>#REF!</v>
      </c>
      <c r="C54" s="167"/>
      <c r="D54" s="167"/>
      <c r="E54" s="167" t="e">
        <f>#REF!</f>
        <v>#REF!</v>
      </c>
      <c r="F54" s="167"/>
      <c r="G54" s="167"/>
      <c r="H54" s="167" t="e">
        <f>#REF!</f>
        <v>#REF!</v>
      </c>
      <c r="I54" s="167"/>
      <c r="J54" s="167"/>
      <c r="K54" s="167" t="e">
        <f>#REF!</f>
        <v>#REF!</v>
      </c>
      <c r="L54" s="167"/>
      <c r="M54" s="167"/>
      <c r="N54" s="167" t="e">
        <f>#REF!</f>
        <v>#REF!</v>
      </c>
      <c r="O54" s="167"/>
      <c r="P54" s="167"/>
    </row>
    <row r="55" spans="1:16" x14ac:dyDescent="0.2">
      <c r="A55" s="167"/>
      <c r="B55" s="167" t="s">
        <v>73</v>
      </c>
      <c r="C55" s="167"/>
      <c r="D55" s="167" t="s">
        <v>74</v>
      </c>
      <c r="E55" s="167" t="s">
        <v>73</v>
      </c>
      <c r="F55" s="167"/>
      <c r="G55" s="167" t="s">
        <v>74</v>
      </c>
      <c r="H55" s="167" t="s">
        <v>73</v>
      </c>
      <c r="I55" s="167"/>
      <c r="J55" s="167" t="s">
        <v>74</v>
      </c>
      <c r="K55" s="167" t="s">
        <v>73</v>
      </c>
      <c r="L55" s="167"/>
      <c r="M55" s="167" t="s">
        <v>74</v>
      </c>
      <c r="N55" s="167" t="s">
        <v>73</v>
      </c>
      <c r="O55" s="167"/>
      <c r="P55" s="167" t="s">
        <v>74</v>
      </c>
    </row>
    <row r="56" spans="1:16" x14ac:dyDescent="0.2">
      <c r="A56" s="167" t="s">
        <v>44</v>
      </c>
      <c r="B56" s="167"/>
      <c r="C56" s="167"/>
      <c r="D56" s="167" t="e">
        <f>#REF!</f>
        <v>#REF!</v>
      </c>
      <c r="E56" s="167"/>
      <c r="F56" s="167"/>
      <c r="G56" s="167" t="e">
        <f>#REF!</f>
        <v>#REF!</v>
      </c>
      <c r="H56" s="167"/>
      <c r="I56" s="167"/>
      <c r="J56" s="167" t="e">
        <f>#REF!</f>
        <v>#REF!</v>
      </c>
      <c r="K56" s="167"/>
      <c r="L56" s="167"/>
      <c r="M56" s="167" t="e">
        <f>#REF!</f>
        <v>#REF!</v>
      </c>
      <c r="N56" s="167"/>
      <c r="O56" s="167"/>
      <c r="P56" s="167" t="e">
        <f>#REF!</f>
        <v>#REF!</v>
      </c>
    </row>
    <row r="57" spans="1:16" x14ac:dyDescent="0.2">
      <c r="A57" s="167" t="s">
        <v>43</v>
      </c>
      <c r="B57" s="167"/>
      <c r="C57" s="167"/>
      <c r="D57" s="167" t="e">
        <f>#REF!</f>
        <v>#REF!</v>
      </c>
      <c r="E57" s="167"/>
      <c r="F57" s="167"/>
      <c r="G57" s="167" t="e">
        <f>#REF!</f>
        <v>#REF!</v>
      </c>
      <c r="H57" s="167"/>
      <c r="I57" s="167"/>
      <c r="J57" s="167" t="e">
        <f>#REF!</f>
        <v>#REF!</v>
      </c>
      <c r="K57" s="167"/>
      <c r="L57" s="167"/>
      <c r="M57" s="167" t="e">
        <f>#REF!</f>
        <v>#REF!</v>
      </c>
      <c r="N57" s="167"/>
      <c r="O57" s="167"/>
      <c r="P57" s="167" t="e">
        <f>#REF!</f>
        <v>#REF!</v>
      </c>
    </row>
    <row r="58" spans="1:16" x14ac:dyDescent="0.2">
      <c r="A58" s="167" t="s">
        <v>42</v>
      </c>
      <c r="B58" s="167"/>
      <c r="C58" s="167"/>
      <c r="D58" s="167" t="e">
        <f>#REF!</f>
        <v>#REF!</v>
      </c>
      <c r="E58" s="167"/>
      <c r="F58" s="167"/>
      <c r="G58" s="167" t="e">
        <f>#REF!</f>
        <v>#REF!</v>
      </c>
      <c r="H58" s="167"/>
      <c r="I58" s="167"/>
      <c r="J58" s="167" t="e">
        <f>#REF!</f>
        <v>#REF!</v>
      </c>
      <c r="K58" s="167"/>
      <c r="L58" s="167"/>
      <c r="M58" s="167" t="e">
        <f>#REF!</f>
        <v>#REF!</v>
      </c>
      <c r="N58" s="167"/>
      <c r="O58" s="167"/>
      <c r="P58" s="167" t="e">
        <f>#REF!</f>
        <v>#REF!</v>
      </c>
    </row>
    <row r="59" spans="1:16" x14ac:dyDescent="0.2">
      <c r="A59" s="167" t="s">
        <v>40</v>
      </c>
      <c r="B59" s="167" t="e">
        <f>#REF!</f>
        <v>#REF!</v>
      </c>
      <c r="C59" s="167"/>
      <c r="D59" s="167"/>
      <c r="E59" s="167" t="e">
        <f>#REF!</f>
        <v>#REF!</v>
      </c>
      <c r="F59" s="167"/>
      <c r="G59" s="167"/>
      <c r="H59" s="167" t="e">
        <f>#REF!</f>
        <v>#REF!</v>
      </c>
      <c r="I59" s="167"/>
      <c r="J59" s="167"/>
      <c r="K59" s="167" t="e">
        <f>#REF!</f>
        <v>#REF!</v>
      </c>
      <c r="L59" s="167"/>
      <c r="M59" s="167"/>
      <c r="N59" s="167" t="e">
        <f>#REF!</f>
        <v>#REF!</v>
      </c>
      <c r="O59" s="167"/>
      <c r="P59" s="167"/>
    </row>
    <row r="60" spans="1:16" x14ac:dyDescent="0.2">
      <c r="A60" s="167" t="s">
        <v>39</v>
      </c>
      <c r="B60" s="167" t="e">
        <f>#REF!</f>
        <v>#REF!</v>
      </c>
      <c r="C60" s="167"/>
      <c r="D60" s="167"/>
      <c r="E60" s="167" t="e">
        <f>#REF!</f>
        <v>#REF!</v>
      </c>
      <c r="F60" s="167"/>
      <c r="G60" s="167"/>
      <c r="H60" s="167" t="e">
        <f>#REF!</f>
        <v>#REF!</v>
      </c>
      <c r="I60" s="167"/>
      <c r="J60" s="167"/>
      <c r="K60" s="167" t="e">
        <f>#REF!</f>
        <v>#REF!</v>
      </c>
      <c r="L60" s="167"/>
      <c r="M60" s="167"/>
      <c r="N60" s="167" t="e">
        <f>#REF!</f>
        <v>#REF!</v>
      </c>
      <c r="O60" s="167"/>
      <c r="P60" s="167"/>
    </row>
    <row r="61" spans="1:16" x14ac:dyDescent="0.2">
      <c r="A61" s="167" t="s">
        <v>37</v>
      </c>
      <c r="B61" s="167" t="e">
        <f>#REF!</f>
        <v>#REF!</v>
      </c>
      <c r="C61" s="167"/>
      <c r="D61" s="167"/>
      <c r="E61" s="167" t="e">
        <f>#REF!</f>
        <v>#REF!</v>
      </c>
      <c r="F61" s="167"/>
      <c r="G61" s="167"/>
      <c r="H61" s="167" t="e">
        <f>#REF!</f>
        <v>#REF!</v>
      </c>
      <c r="I61" s="167"/>
      <c r="J61" s="167"/>
      <c r="K61" s="167" t="e">
        <f>#REF!</f>
        <v>#REF!</v>
      </c>
      <c r="L61" s="167"/>
      <c r="M61" s="167"/>
      <c r="N61" s="167" t="e">
        <f>#REF!</f>
        <v>#REF!</v>
      </c>
      <c r="O61" s="167"/>
      <c r="P61" s="167"/>
    </row>
    <row r="62" spans="1:16" x14ac:dyDescent="0.2">
      <c r="A62" s="167" t="s">
        <v>36</v>
      </c>
      <c r="B62" s="167" t="e">
        <f>#REF!</f>
        <v>#REF!</v>
      </c>
      <c r="C62" s="167"/>
      <c r="D62" s="167"/>
      <c r="E62" s="167" t="e">
        <f>#REF!</f>
        <v>#REF!</v>
      </c>
      <c r="F62" s="167"/>
      <c r="G62" s="167"/>
      <c r="H62" s="167" t="e">
        <f>#REF!</f>
        <v>#REF!</v>
      </c>
      <c r="I62" s="167"/>
      <c r="J62" s="167"/>
      <c r="K62" s="167" t="e">
        <f>#REF!</f>
        <v>#REF!</v>
      </c>
      <c r="L62" s="167"/>
      <c r="M62" s="167"/>
      <c r="N62" s="167" t="e">
        <f>#REF!</f>
        <v>#REF!</v>
      </c>
      <c r="O62" s="167"/>
      <c r="P62" s="167"/>
    </row>
    <row r="63" spans="1:16" x14ac:dyDescent="0.2">
      <c r="A63" s="167" t="s">
        <v>35</v>
      </c>
      <c r="B63" s="167" t="e">
        <f>#REF!</f>
        <v>#REF!</v>
      </c>
      <c r="C63" s="167"/>
      <c r="D63" s="167"/>
      <c r="E63" s="167" t="e">
        <f>#REF!</f>
        <v>#REF!</v>
      </c>
      <c r="F63" s="167"/>
      <c r="G63" s="167"/>
      <c r="H63" s="167" t="e">
        <f>#REF!</f>
        <v>#REF!</v>
      </c>
      <c r="I63" s="167"/>
      <c r="J63" s="167"/>
      <c r="K63" s="167" t="e">
        <f>#REF!</f>
        <v>#REF!</v>
      </c>
      <c r="L63" s="167"/>
      <c r="M63" s="167"/>
      <c r="N63" s="167" t="e">
        <f>#REF!</f>
        <v>#REF!</v>
      </c>
      <c r="O63" s="167"/>
      <c r="P63" s="167"/>
    </row>
    <row r="64" spans="1:16" x14ac:dyDescent="0.2">
      <c r="A64" s="167" t="s">
        <v>34</v>
      </c>
      <c r="B64" s="167" t="e">
        <f>#REF!</f>
        <v>#REF!</v>
      </c>
      <c r="C64" s="167"/>
      <c r="D64" s="167"/>
      <c r="E64" s="167" t="e">
        <f>#REF!</f>
        <v>#REF!</v>
      </c>
      <c r="F64" s="167"/>
      <c r="G64" s="167"/>
      <c r="H64" s="167" t="e">
        <f>#REF!</f>
        <v>#REF!</v>
      </c>
      <c r="I64" s="167"/>
      <c r="J64" s="167"/>
      <c r="K64" s="167" t="e">
        <f>#REF!</f>
        <v>#REF!</v>
      </c>
      <c r="L64" s="167"/>
      <c r="M64" s="167"/>
      <c r="N64" s="167" t="e">
        <f>#REF!</f>
        <v>#REF!</v>
      </c>
      <c r="O64" s="167"/>
      <c r="P64" s="167"/>
    </row>
    <row r="65" spans="1:16" x14ac:dyDescent="0.2">
      <c r="A65" s="167" t="s">
        <v>33</v>
      </c>
      <c r="B65" s="167" t="e">
        <f>#REF!</f>
        <v>#REF!</v>
      </c>
      <c r="C65" s="167"/>
      <c r="D65" s="167"/>
      <c r="E65" s="167" t="e">
        <f>#REF!</f>
        <v>#REF!</v>
      </c>
      <c r="F65" s="167"/>
      <c r="G65" s="167"/>
      <c r="H65" s="167" t="e">
        <f>#REF!</f>
        <v>#REF!</v>
      </c>
      <c r="I65" s="167"/>
      <c r="J65" s="167"/>
      <c r="K65" s="167" t="e">
        <f>#REF!</f>
        <v>#REF!</v>
      </c>
      <c r="L65" s="167"/>
      <c r="M65" s="167"/>
      <c r="N65" s="167" t="e">
        <f>#REF!</f>
        <v>#REF!</v>
      </c>
      <c r="O65" s="167"/>
      <c r="P65" s="167"/>
    </row>
    <row r="66" spans="1:16" x14ac:dyDescent="0.2">
      <c r="A66" s="167" t="s">
        <v>32</v>
      </c>
      <c r="B66" s="167" t="e">
        <f>#REF!</f>
        <v>#REF!</v>
      </c>
      <c r="C66" s="167"/>
      <c r="D66" s="167"/>
      <c r="E66" s="167" t="e">
        <f>#REF!</f>
        <v>#REF!</v>
      </c>
      <c r="F66" s="167"/>
      <c r="G66" s="167"/>
      <c r="H66" s="167" t="e">
        <f>#REF!</f>
        <v>#REF!</v>
      </c>
      <c r="I66" s="167"/>
      <c r="J66" s="167"/>
      <c r="K66" s="167" t="e">
        <f>#REF!</f>
        <v>#REF!</v>
      </c>
      <c r="L66" s="167"/>
      <c r="M66" s="167"/>
      <c r="N66" s="167" t="e">
        <f>#REF!</f>
        <v>#REF!</v>
      </c>
      <c r="O66" s="167"/>
      <c r="P66" s="167"/>
    </row>
    <row r="67" spans="1:16" x14ac:dyDescent="0.2">
      <c r="A67" s="167" t="s">
        <v>75</v>
      </c>
      <c r="B67" s="167" t="e">
        <f>NA()</f>
        <v>#N/A</v>
      </c>
      <c r="C67" s="167" t="e">
        <f>IF(ISNUMBER(#REF!), IF(#REF! &lt; 0, 0,#REF!), NA())</f>
        <v>#N/A</v>
      </c>
      <c r="D67" s="167" t="e">
        <f>NA()</f>
        <v>#N/A</v>
      </c>
      <c r="E67" s="167" t="e">
        <f>NA()</f>
        <v>#N/A</v>
      </c>
      <c r="F67" s="167" t="e">
        <f>IF(ISNUMBER(#REF!), IF(#REF! &lt; 0, 0,#REF!), NA())</f>
        <v>#N/A</v>
      </c>
      <c r="G67" s="167" t="e">
        <f>NA()</f>
        <v>#N/A</v>
      </c>
      <c r="H67" s="167" t="e">
        <f>NA()</f>
        <v>#N/A</v>
      </c>
      <c r="I67" s="167" t="e">
        <f>IF(ISNUMBER(#REF!), IF(#REF! &lt; 0, 0,#REF!), NA())</f>
        <v>#N/A</v>
      </c>
      <c r="J67" s="167" t="e">
        <f>NA()</f>
        <v>#N/A</v>
      </c>
      <c r="K67" s="167" t="e">
        <f>NA()</f>
        <v>#N/A</v>
      </c>
      <c r="L67" s="167" t="e">
        <f>IF(ISNUMBER(#REF!), IF(#REF! &lt; 0, 0,#REF!), NA())</f>
        <v>#N/A</v>
      </c>
      <c r="M67" s="167" t="e">
        <f>NA()</f>
        <v>#N/A</v>
      </c>
      <c r="N67" s="167" t="e">
        <f>NA()</f>
        <v>#N/A</v>
      </c>
      <c r="O67" s="167" t="e">
        <f>IF(ISNUMBER(#REF!), IF(#REF! &lt; 0, 0,#REF!), NA())</f>
        <v>#N/A</v>
      </c>
      <c r="P67" s="167" t="e">
        <f>NA()</f>
        <v>#N/A</v>
      </c>
    </row>
    <row r="70" spans="1:16" x14ac:dyDescent="0.2">
      <c r="A70" s="169" t="s">
        <v>76</v>
      </c>
      <c r="B70" s="169"/>
      <c r="C70" s="169"/>
      <c r="D70" s="169"/>
      <c r="E70" s="169"/>
      <c r="F70" s="169"/>
    </row>
    <row r="71" spans="1:16" x14ac:dyDescent="0.2">
      <c r="A71" s="170"/>
      <c r="B71" s="170" t="e">
        <f>#REF!</f>
        <v>#REF!</v>
      </c>
      <c r="C71" s="170" t="e">
        <f>#REF!</f>
        <v>#REF!</v>
      </c>
      <c r="D71" s="170" t="e">
        <f>#REF!</f>
        <v>#REF!</v>
      </c>
    </row>
    <row r="72" spans="1:16" x14ac:dyDescent="0.2">
      <c r="A72" s="170" t="s">
        <v>77</v>
      </c>
      <c r="B72" s="171" t="e">
        <f>#REF!</f>
        <v>#REF!</v>
      </c>
      <c r="C72" s="171" t="e">
        <f>#REF!</f>
        <v>#REF!</v>
      </c>
      <c r="D72" s="171" t="e">
        <f>#REF!</f>
        <v>#REF!</v>
      </c>
    </row>
    <row r="73" spans="1:16" x14ac:dyDescent="0.2">
      <c r="A73" s="170" t="s">
        <v>78</v>
      </c>
      <c r="B73" s="171" t="e">
        <f>#REF!</f>
        <v>#REF!</v>
      </c>
      <c r="C73" s="171" t="e">
        <f>#REF!</f>
        <v>#REF!</v>
      </c>
      <c r="D73" s="171" t="e">
        <f>#REF!</f>
        <v>#REF!</v>
      </c>
    </row>
    <row r="74" spans="1:16" x14ac:dyDescent="0.2">
      <c r="A74" s="170" t="s">
        <v>79</v>
      </c>
      <c r="B74" s="171" t="e">
        <f>#REF!</f>
        <v>#REF!</v>
      </c>
      <c r="C74" s="171" t="e">
        <f>#REF!</f>
        <v>#REF!</v>
      </c>
      <c r="D74" s="171" t="e">
        <f>#REF!</f>
        <v>#REF!</v>
      </c>
    </row>
  </sheetData>
  <sheetProtection algorithmName="SHA-512" hashValue="V8KNbL5MGiLFuf4Q7stFeVO+ONmPbUaj8Z5Tg2s8UICBI781wUvnnQG9U4lEtDS2GamRwxjasR6ehUTCyBpS7w==" saltValue="xQ3AzUAUnPq2R67KQmkU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6" customWidth="1"/>
    <col min="2" max="2" width="2.33203125" style="206" customWidth="1"/>
    <col min="3" max="16" width="2.6640625" style="206" customWidth="1"/>
    <col min="17" max="17" width="2.33203125" style="206" customWidth="1"/>
    <col min="18" max="95" width="1.6640625" style="206" customWidth="1"/>
    <col min="96" max="133" width="1.6640625" style="218" customWidth="1"/>
    <col min="134" max="143" width="1.6640625" style="206" customWidth="1"/>
    <col min="144" max="16384" width="0" style="206" hidden="1"/>
  </cols>
  <sheetData>
    <row r="1" spans="2:143" ht="22.5" customHeight="1" thickBot="1" x14ac:dyDescent="0.25">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205"/>
      <c r="DD1" s="205"/>
      <c r="DE1" s="205"/>
      <c r="DF1" s="205"/>
      <c r="DG1" s="205"/>
      <c r="DH1" s="704" t="s">
        <v>217</v>
      </c>
      <c r="DI1" s="705"/>
      <c r="DJ1" s="705"/>
      <c r="DK1" s="705"/>
      <c r="DL1" s="705"/>
      <c r="DM1" s="705"/>
      <c r="DN1" s="706"/>
      <c r="DO1" s="206"/>
      <c r="DP1" s="704" t="s">
        <v>218</v>
      </c>
      <c r="DQ1" s="705"/>
      <c r="DR1" s="705"/>
      <c r="DS1" s="705"/>
      <c r="DT1" s="705"/>
      <c r="DU1" s="705"/>
      <c r="DV1" s="705"/>
      <c r="DW1" s="705"/>
      <c r="DX1" s="705"/>
      <c r="DY1" s="705"/>
      <c r="DZ1" s="705"/>
      <c r="EA1" s="705"/>
      <c r="EB1" s="705"/>
      <c r="EC1" s="706"/>
      <c r="ED1" s="205"/>
      <c r="EE1" s="205"/>
      <c r="EF1" s="205"/>
      <c r="EG1" s="205"/>
      <c r="EH1" s="205"/>
      <c r="EI1" s="205"/>
      <c r="EJ1" s="205"/>
      <c r="EK1" s="205"/>
      <c r="EL1" s="205"/>
      <c r="EM1" s="205"/>
    </row>
    <row r="2" spans="2:143" ht="22.5" customHeight="1" x14ac:dyDescent="0.2">
      <c r="B2" s="207" t="s">
        <v>219</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c r="DY2" s="205"/>
      <c r="DZ2" s="205"/>
      <c r="EA2" s="205"/>
      <c r="EB2" s="205"/>
      <c r="EC2" s="205"/>
    </row>
    <row r="3" spans="2:143" ht="11.25" customHeight="1" x14ac:dyDescent="0.2">
      <c r="B3" s="660" t="s">
        <v>220</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221</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222</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223</v>
      </c>
      <c r="S4" s="661"/>
      <c r="T4" s="661"/>
      <c r="U4" s="661"/>
      <c r="V4" s="661"/>
      <c r="W4" s="661"/>
      <c r="X4" s="661"/>
      <c r="Y4" s="662"/>
      <c r="Z4" s="660" t="s">
        <v>224</v>
      </c>
      <c r="AA4" s="661"/>
      <c r="AB4" s="661"/>
      <c r="AC4" s="662"/>
      <c r="AD4" s="660" t="s">
        <v>225</v>
      </c>
      <c r="AE4" s="661"/>
      <c r="AF4" s="661"/>
      <c r="AG4" s="661"/>
      <c r="AH4" s="661"/>
      <c r="AI4" s="661"/>
      <c r="AJ4" s="661"/>
      <c r="AK4" s="662"/>
      <c r="AL4" s="660" t="s">
        <v>224</v>
      </c>
      <c r="AM4" s="661"/>
      <c r="AN4" s="661"/>
      <c r="AO4" s="662"/>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0" t="s">
        <v>229</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230</v>
      </c>
      <c r="C5" s="667"/>
      <c r="D5" s="667"/>
      <c r="E5" s="667"/>
      <c r="F5" s="667"/>
      <c r="G5" s="667"/>
      <c r="H5" s="667"/>
      <c r="I5" s="667"/>
      <c r="J5" s="667"/>
      <c r="K5" s="667"/>
      <c r="L5" s="667"/>
      <c r="M5" s="667"/>
      <c r="N5" s="667"/>
      <c r="O5" s="667"/>
      <c r="P5" s="667"/>
      <c r="Q5" s="668"/>
      <c r="R5" s="663">
        <v>1366925</v>
      </c>
      <c r="S5" s="664"/>
      <c r="T5" s="664"/>
      <c r="U5" s="664"/>
      <c r="V5" s="664"/>
      <c r="W5" s="664"/>
      <c r="X5" s="664"/>
      <c r="Y5" s="689"/>
      <c r="Z5" s="702">
        <v>10.5</v>
      </c>
      <c r="AA5" s="702"/>
      <c r="AB5" s="702"/>
      <c r="AC5" s="702"/>
      <c r="AD5" s="703">
        <v>1366925</v>
      </c>
      <c r="AE5" s="703"/>
      <c r="AF5" s="703"/>
      <c r="AG5" s="703"/>
      <c r="AH5" s="703"/>
      <c r="AI5" s="703"/>
      <c r="AJ5" s="703"/>
      <c r="AK5" s="703"/>
      <c r="AL5" s="690">
        <v>19.8</v>
      </c>
      <c r="AM5" s="672"/>
      <c r="AN5" s="672"/>
      <c r="AO5" s="691"/>
      <c r="AP5" s="666" t="s">
        <v>231</v>
      </c>
      <c r="AQ5" s="667"/>
      <c r="AR5" s="667"/>
      <c r="AS5" s="667"/>
      <c r="AT5" s="667"/>
      <c r="AU5" s="667"/>
      <c r="AV5" s="667"/>
      <c r="AW5" s="667"/>
      <c r="AX5" s="667"/>
      <c r="AY5" s="667"/>
      <c r="AZ5" s="667"/>
      <c r="BA5" s="667"/>
      <c r="BB5" s="667"/>
      <c r="BC5" s="667"/>
      <c r="BD5" s="667"/>
      <c r="BE5" s="667"/>
      <c r="BF5" s="668"/>
      <c r="BG5" s="608">
        <v>1366925</v>
      </c>
      <c r="BH5" s="609"/>
      <c r="BI5" s="609"/>
      <c r="BJ5" s="609"/>
      <c r="BK5" s="609"/>
      <c r="BL5" s="609"/>
      <c r="BM5" s="609"/>
      <c r="BN5" s="610"/>
      <c r="BO5" s="646">
        <v>100</v>
      </c>
      <c r="BP5" s="646"/>
      <c r="BQ5" s="646"/>
      <c r="BR5" s="646"/>
      <c r="BS5" s="647" t="s">
        <v>130</v>
      </c>
      <c r="BT5" s="647"/>
      <c r="BU5" s="647"/>
      <c r="BV5" s="647"/>
      <c r="BW5" s="647"/>
      <c r="BX5" s="647"/>
      <c r="BY5" s="647"/>
      <c r="BZ5" s="647"/>
      <c r="CA5" s="647"/>
      <c r="CB5" s="685"/>
      <c r="CD5" s="660" t="s">
        <v>226</v>
      </c>
      <c r="CE5" s="661"/>
      <c r="CF5" s="661"/>
      <c r="CG5" s="661"/>
      <c r="CH5" s="661"/>
      <c r="CI5" s="661"/>
      <c r="CJ5" s="661"/>
      <c r="CK5" s="661"/>
      <c r="CL5" s="661"/>
      <c r="CM5" s="661"/>
      <c r="CN5" s="661"/>
      <c r="CO5" s="661"/>
      <c r="CP5" s="661"/>
      <c r="CQ5" s="662"/>
      <c r="CR5" s="660" t="s">
        <v>232</v>
      </c>
      <c r="CS5" s="661"/>
      <c r="CT5" s="661"/>
      <c r="CU5" s="661"/>
      <c r="CV5" s="661"/>
      <c r="CW5" s="661"/>
      <c r="CX5" s="661"/>
      <c r="CY5" s="662"/>
      <c r="CZ5" s="660" t="s">
        <v>224</v>
      </c>
      <c r="DA5" s="661"/>
      <c r="DB5" s="661"/>
      <c r="DC5" s="662"/>
      <c r="DD5" s="660" t="s">
        <v>233</v>
      </c>
      <c r="DE5" s="661"/>
      <c r="DF5" s="661"/>
      <c r="DG5" s="661"/>
      <c r="DH5" s="661"/>
      <c r="DI5" s="661"/>
      <c r="DJ5" s="661"/>
      <c r="DK5" s="661"/>
      <c r="DL5" s="661"/>
      <c r="DM5" s="661"/>
      <c r="DN5" s="661"/>
      <c r="DO5" s="661"/>
      <c r="DP5" s="662"/>
      <c r="DQ5" s="660" t="s">
        <v>234</v>
      </c>
      <c r="DR5" s="661"/>
      <c r="DS5" s="661"/>
      <c r="DT5" s="661"/>
      <c r="DU5" s="661"/>
      <c r="DV5" s="661"/>
      <c r="DW5" s="661"/>
      <c r="DX5" s="661"/>
      <c r="DY5" s="661"/>
      <c r="DZ5" s="661"/>
      <c r="EA5" s="661"/>
      <c r="EB5" s="661"/>
      <c r="EC5" s="662"/>
    </row>
    <row r="6" spans="2:143" ht="11.25" customHeight="1" x14ac:dyDescent="0.2">
      <c r="B6" s="605" t="s">
        <v>235</v>
      </c>
      <c r="C6" s="606"/>
      <c r="D6" s="606"/>
      <c r="E6" s="606"/>
      <c r="F6" s="606"/>
      <c r="G6" s="606"/>
      <c r="H6" s="606"/>
      <c r="I6" s="606"/>
      <c r="J6" s="606"/>
      <c r="K6" s="606"/>
      <c r="L6" s="606"/>
      <c r="M6" s="606"/>
      <c r="N6" s="606"/>
      <c r="O6" s="606"/>
      <c r="P6" s="606"/>
      <c r="Q6" s="607"/>
      <c r="R6" s="608">
        <v>108968</v>
      </c>
      <c r="S6" s="609"/>
      <c r="T6" s="609"/>
      <c r="U6" s="609"/>
      <c r="V6" s="609"/>
      <c r="W6" s="609"/>
      <c r="X6" s="609"/>
      <c r="Y6" s="610"/>
      <c r="Z6" s="646">
        <v>0.8</v>
      </c>
      <c r="AA6" s="646"/>
      <c r="AB6" s="646"/>
      <c r="AC6" s="646"/>
      <c r="AD6" s="647">
        <v>108968</v>
      </c>
      <c r="AE6" s="647"/>
      <c r="AF6" s="647"/>
      <c r="AG6" s="647"/>
      <c r="AH6" s="647"/>
      <c r="AI6" s="647"/>
      <c r="AJ6" s="647"/>
      <c r="AK6" s="647"/>
      <c r="AL6" s="611">
        <v>1.6</v>
      </c>
      <c r="AM6" s="612"/>
      <c r="AN6" s="612"/>
      <c r="AO6" s="648"/>
      <c r="AP6" s="605" t="s">
        <v>236</v>
      </c>
      <c r="AQ6" s="606"/>
      <c r="AR6" s="606"/>
      <c r="AS6" s="606"/>
      <c r="AT6" s="606"/>
      <c r="AU6" s="606"/>
      <c r="AV6" s="606"/>
      <c r="AW6" s="606"/>
      <c r="AX6" s="606"/>
      <c r="AY6" s="606"/>
      <c r="AZ6" s="606"/>
      <c r="BA6" s="606"/>
      <c r="BB6" s="606"/>
      <c r="BC6" s="606"/>
      <c r="BD6" s="606"/>
      <c r="BE6" s="606"/>
      <c r="BF6" s="607"/>
      <c r="BG6" s="608">
        <v>1366925</v>
      </c>
      <c r="BH6" s="609"/>
      <c r="BI6" s="609"/>
      <c r="BJ6" s="609"/>
      <c r="BK6" s="609"/>
      <c r="BL6" s="609"/>
      <c r="BM6" s="609"/>
      <c r="BN6" s="610"/>
      <c r="BO6" s="646">
        <v>100</v>
      </c>
      <c r="BP6" s="646"/>
      <c r="BQ6" s="646"/>
      <c r="BR6" s="646"/>
      <c r="BS6" s="647" t="s">
        <v>237</v>
      </c>
      <c r="BT6" s="647"/>
      <c r="BU6" s="647"/>
      <c r="BV6" s="647"/>
      <c r="BW6" s="647"/>
      <c r="BX6" s="647"/>
      <c r="BY6" s="647"/>
      <c r="BZ6" s="647"/>
      <c r="CA6" s="647"/>
      <c r="CB6" s="685"/>
      <c r="CD6" s="666" t="s">
        <v>238</v>
      </c>
      <c r="CE6" s="667"/>
      <c r="CF6" s="667"/>
      <c r="CG6" s="667"/>
      <c r="CH6" s="667"/>
      <c r="CI6" s="667"/>
      <c r="CJ6" s="667"/>
      <c r="CK6" s="667"/>
      <c r="CL6" s="667"/>
      <c r="CM6" s="667"/>
      <c r="CN6" s="667"/>
      <c r="CO6" s="667"/>
      <c r="CP6" s="667"/>
      <c r="CQ6" s="668"/>
      <c r="CR6" s="608">
        <v>93769</v>
      </c>
      <c r="CS6" s="609"/>
      <c r="CT6" s="609"/>
      <c r="CU6" s="609"/>
      <c r="CV6" s="609"/>
      <c r="CW6" s="609"/>
      <c r="CX6" s="609"/>
      <c r="CY6" s="610"/>
      <c r="CZ6" s="690">
        <v>0.8</v>
      </c>
      <c r="DA6" s="672"/>
      <c r="DB6" s="672"/>
      <c r="DC6" s="692"/>
      <c r="DD6" s="614" t="s">
        <v>130</v>
      </c>
      <c r="DE6" s="609"/>
      <c r="DF6" s="609"/>
      <c r="DG6" s="609"/>
      <c r="DH6" s="609"/>
      <c r="DI6" s="609"/>
      <c r="DJ6" s="609"/>
      <c r="DK6" s="609"/>
      <c r="DL6" s="609"/>
      <c r="DM6" s="609"/>
      <c r="DN6" s="609"/>
      <c r="DO6" s="609"/>
      <c r="DP6" s="610"/>
      <c r="DQ6" s="614">
        <v>93769</v>
      </c>
      <c r="DR6" s="609"/>
      <c r="DS6" s="609"/>
      <c r="DT6" s="609"/>
      <c r="DU6" s="609"/>
      <c r="DV6" s="609"/>
      <c r="DW6" s="609"/>
      <c r="DX6" s="609"/>
      <c r="DY6" s="609"/>
      <c r="DZ6" s="609"/>
      <c r="EA6" s="609"/>
      <c r="EB6" s="609"/>
      <c r="EC6" s="645"/>
    </row>
    <row r="7" spans="2:143" ht="11.25" customHeight="1" x14ac:dyDescent="0.2">
      <c r="B7" s="605" t="s">
        <v>239</v>
      </c>
      <c r="C7" s="606"/>
      <c r="D7" s="606"/>
      <c r="E7" s="606"/>
      <c r="F7" s="606"/>
      <c r="G7" s="606"/>
      <c r="H7" s="606"/>
      <c r="I7" s="606"/>
      <c r="J7" s="606"/>
      <c r="K7" s="606"/>
      <c r="L7" s="606"/>
      <c r="M7" s="606"/>
      <c r="N7" s="606"/>
      <c r="O7" s="606"/>
      <c r="P7" s="606"/>
      <c r="Q7" s="607"/>
      <c r="R7" s="608">
        <v>924</v>
      </c>
      <c r="S7" s="609"/>
      <c r="T7" s="609"/>
      <c r="U7" s="609"/>
      <c r="V7" s="609"/>
      <c r="W7" s="609"/>
      <c r="X7" s="609"/>
      <c r="Y7" s="610"/>
      <c r="Z7" s="646">
        <v>0</v>
      </c>
      <c r="AA7" s="646"/>
      <c r="AB7" s="646"/>
      <c r="AC7" s="646"/>
      <c r="AD7" s="647">
        <v>924</v>
      </c>
      <c r="AE7" s="647"/>
      <c r="AF7" s="647"/>
      <c r="AG7" s="647"/>
      <c r="AH7" s="647"/>
      <c r="AI7" s="647"/>
      <c r="AJ7" s="647"/>
      <c r="AK7" s="647"/>
      <c r="AL7" s="611">
        <v>0</v>
      </c>
      <c r="AM7" s="612"/>
      <c r="AN7" s="612"/>
      <c r="AO7" s="648"/>
      <c r="AP7" s="605" t="s">
        <v>240</v>
      </c>
      <c r="AQ7" s="606"/>
      <c r="AR7" s="606"/>
      <c r="AS7" s="606"/>
      <c r="AT7" s="606"/>
      <c r="AU7" s="606"/>
      <c r="AV7" s="606"/>
      <c r="AW7" s="606"/>
      <c r="AX7" s="606"/>
      <c r="AY7" s="606"/>
      <c r="AZ7" s="606"/>
      <c r="BA7" s="606"/>
      <c r="BB7" s="606"/>
      <c r="BC7" s="606"/>
      <c r="BD7" s="606"/>
      <c r="BE7" s="606"/>
      <c r="BF7" s="607"/>
      <c r="BG7" s="608">
        <v>613535</v>
      </c>
      <c r="BH7" s="609"/>
      <c r="BI7" s="609"/>
      <c r="BJ7" s="609"/>
      <c r="BK7" s="609"/>
      <c r="BL7" s="609"/>
      <c r="BM7" s="609"/>
      <c r="BN7" s="610"/>
      <c r="BO7" s="646">
        <v>44.9</v>
      </c>
      <c r="BP7" s="646"/>
      <c r="BQ7" s="646"/>
      <c r="BR7" s="646"/>
      <c r="BS7" s="647" t="s">
        <v>130</v>
      </c>
      <c r="BT7" s="647"/>
      <c r="BU7" s="647"/>
      <c r="BV7" s="647"/>
      <c r="BW7" s="647"/>
      <c r="BX7" s="647"/>
      <c r="BY7" s="647"/>
      <c r="BZ7" s="647"/>
      <c r="CA7" s="647"/>
      <c r="CB7" s="685"/>
      <c r="CD7" s="605" t="s">
        <v>241</v>
      </c>
      <c r="CE7" s="606"/>
      <c r="CF7" s="606"/>
      <c r="CG7" s="606"/>
      <c r="CH7" s="606"/>
      <c r="CI7" s="606"/>
      <c r="CJ7" s="606"/>
      <c r="CK7" s="606"/>
      <c r="CL7" s="606"/>
      <c r="CM7" s="606"/>
      <c r="CN7" s="606"/>
      <c r="CO7" s="606"/>
      <c r="CP7" s="606"/>
      <c r="CQ7" s="607"/>
      <c r="CR7" s="608">
        <v>2018096</v>
      </c>
      <c r="CS7" s="609"/>
      <c r="CT7" s="609"/>
      <c r="CU7" s="609"/>
      <c r="CV7" s="609"/>
      <c r="CW7" s="609"/>
      <c r="CX7" s="609"/>
      <c r="CY7" s="610"/>
      <c r="CZ7" s="646">
        <v>16.8</v>
      </c>
      <c r="DA7" s="646"/>
      <c r="DB7" s="646"/>
      <c r="DC7" s="646"/>
      <c r="DD7" s="614">
        <v>295459</v>
      </c>
      <c r="DE7" s="609"/>
      <c r="DF7" s="609"/>
      <c r="DG7" s="609"/>
      <c r="DH7" s="609"/>
      <c r="DI7" s="609"/>
      <c r="DJ7" s="609"/>
      <c r="DK7" s="609"/>
      <c r="DL7" s="609"/>
      <c r="DM7" s="609"/>
      <c r="DN7" s="609"/>
      <c r="DO7" s="609"/>
      <c r="DP7" s="610"/>
      <c r="DQ7" s="614">
        <v>1180339</v>
      </c>
      <c r="DR7" s="609"/>
      <c r="DS7" s="609"/>
      <c r="DT7" s="609"/>
      <c r="DU7" s="609"/>
      <c r="DV7" s="609"/>
      <c r="DW7" s="609"/>
      <c r="DX7" s="609"/>
      <c r="DY7" s="609"/>
      <c r="DZ7" s="609"/>
      <c r="EA7" s="609"/>
      <c r="EB7" s="609"/>
      <c r="EC7" s="645"/>
    </row>
    <row r="8" spans="2:143" ht="11.25" customHeight="1" x14ac:dyDescent="0.2">
      <c r="B8" s="605" t="s">
        <v>242</v>
      </c>
      <c r="C8" s="606"/>
      <c r="D8" s="606"/>
      <c r="E8" s="606"/>
      <c r="F8" s="606"/>
      <c r="G8" s="606"/>
      <c r="H8" s="606"/>
      <c r="I8" s="606"/>
      <c r="J8" s="606"/>
      <c r="K8" s="606"/>
      <c r="L8" s="606"/>
      <c r="M8" s="606"/>
      <c r="N8" s="606"/>
      <c r="O8" s="606"/>
      <c r="P8" s="606"/>
      <c r="Q8" s="607"/>
      <c r="R8" s="608">
        <v>7231</v>
      </c>
      <c r="S8" s="609"/>
      <c r="T8" s="609"/>
      <c r="U8" s="609"/>
      <c r="V8" s="609"/>
      <c r="W8" s="609"/>
      <c r="X8" s="609"/>
      <c r="Y8" s="610"/>
      <c r="Z8" s="646">
        <v>0.1</v>
      </c>
      <c r="AA8" s="646"/>
      <c r="AB8" s="646"/>
      <c r="AC8" s="646"/>
      <c r="AD8" s="647">
        <v>7231</v>
      </c>
      <c r="AE8" s="647"/>
      <c r="AF8" s="647"/>
      <c r="AG8" s="647"/>
      <c r="AH8" s="647"/>
      <c r="AI8" s="647"/>
      <c r="AJ8" s="647"/>
      <c r="AK8" s="647"/>
      <c r="AL8" s="611">
        <v>0.1</v>
      </c>
      <c r="AM8" s="612"/>
      <c r="AN8" s="612"/>
      <c r="AO8" s="648"/>
      <c r="AP8" s="605" t="s">
        <v>243</v>
      </c>
      <c r="AQ8" s="606"/>
      <c r="AR8" s="606"/>
      <c r="AS8" s="606"/>
      <c r="AT8" s="606"/>
      <c r="AU8" s="606"/>
      <c r="AV8" s="606"/>
      <c r="AW8" s="606"/>
      <c r="AX8" s="606"/>
      <c r="AY8" s="606"/>
      <c r="AZ8" s="606"/>
      <c r="BA8" s="606"/>
      <c r="BB8" s="606"/>
      <c r="BC8" s="606"/>
      <c r="BD8" s="606"/>
      <c r="BE8" s="606"/>
      <c r="BF8" s="607"/>
      <c r="BG8" s="608">
        <v>28487</v>
      </c>
      <c r="BH8" s="609"/>
      <c r="BI8" s="609"/>
      <c r="BJ8" s="609"/>
      <c r="BK8" s="609"/>
      <c r="BL8" s="609"/>
      <c r="BM8" s="609"/>
      <c r="BN8" s="610"/>
      <c r="BO8" s="646">
        <v>2.1</v>
      </c>
      <c r="BP8" s="646"/>
      <c r="BQ8" s="646"/>
      <c r="BR8" s="646"/>
      <c r="BS8" s="647" t="s">
        <v>130</v>
      </c>
      <c r="BT8" s="647"/>
      <c r="BU8" s="647"/>
      <c r="BV8" s="647"/>
      <c r="BW8" s="647"/>
      <c r="BX8" s="647"/>
      <c r="BY8" s="647"/>
      <c r="BZ8" s="647"/>
      <c r="CA8" s="647"/>
      <c r="CB8" s="685"/>
      <c r="CD8" s="605" t="s">
        <v>244</v>
      </c>
      <c r="CE8" s="606"/>
      <c r="CF8" s="606"/>
      <c r="CG8" s="606"/>
      <c r="CH8" s="606"/>
      <c r="CI8" s="606"/>
      <c r="CJ8" s="606"/>
      <c r="CK8" s="606"/>
      <c r="CL8" s="606"/>
      <c r="CM8" s="606"/>
      <c r="CN8" s="606"/>
      <c r="CO8" s="606"/>
      <c r="CP8" s="606"/>
      <c r="CQ8" s="607"/>
      <c r="CR8" s="608">
        <v>3433280</v>
      </c>
      <c r="CS8" s="609"/>
      <c r="CT8" s="609"/>
      <c r="CU8" s="609"/>
      <c r="CV8" s="609"/>
      <c r="CW8" s="609"/>
      <c r="CX8" s="609"/>
      <c r="CY8" s="610"/>
      <c r="CZ8" s="646">
        <v>28.5</v>
      </c>
      <c r="DA8" s="646"/>
      <c r="DB8" s="646"/>
      <c r="DC8" s="646"/>
      <c r="DD8" s="614">
        <v>17000</v>
      </c>
      <c r="DE8" s="609"/>
      <c r="DF8" s="609"/>
      <c r="DG8" s="609"/>
      <c r="DH8" s="609"/>
      <c r="DI8" s="609"/>
      <c r="DJ8" s="609"/>
      <c r="DK8" s="609"/>
      <c r="DL8" s="609"/>
      <c r="DM8" s="609"/>
      <c r="DN8" s="609"/>
      <c r="DO8" s="609"/>
      <c r="DP8" s="610"/>
      <c r="DQ8" s="614">
        <v>2100997</v>
      </c>
      <c r="DR8" s="609"/>
      <c r="DS8" s="609"/>
      <c r="DT8" s="609"/>
      <c r="DU8" s="609"/>
      <c r="DV8" s="609"/>
      <c r="DW8" s="609"/>
      <c r="DX8" s="609"/>
      <c r="DY8" s="609"/>
      <c r="DZ8" s="609"/>
      <c r="EA8" s="609"/>
      <c r="EB8" s="609"/>
      <c r="EC8" s="645"/>
    </row>
    <row r="9" spans="2:143" ht="11.25" customHeight="1" x14ac:dyDescent="0.2">
      <c r="B9" s="605" t="s">
        <v>245</v>
      </c>
      <c r="C9" s="606"/>
      <c r="D9" s="606"/>
      <c r="E9" s="606"/>
      <c r="F9" s="606"/>
      <c r="G9" s="606"/>
      <c r="H9" s="606"/>
      <c r="I9" s="606"/>
      <c r="J9" s="606"/>
      <c r="K9" s="606"/>
      <c r="L9" s="606"/>
      <c r="M9" s="606"/>
      <c r="N9" s="606"/>
      <c r="O9" s="606"/>
      <c r="P9" s="606"/>
      <c r="Q9" s="607"/>
      <c r="R9" s="608">
        <v>5755</v>
      </c>
      <c r="S9" s="609"/>
      <c r="T9" s="609"/>
      <c r="U9" s="609"/>
      <c r="V9" s="609"/>
      <c r="W9" s="609"/>
      <c r="X9" s="609"/>
      <c r="Y9" s="610"/>
      <c r="Z9" s="646">
        <v>0</v>
      </c>
      <c r="AA9" s="646"/>
      <c r="AB9" s="646"/>
      <c r="AC9" s="646"/>
      <c r="AD9" s="647">
        <v>5755</v>
      </c>
      <c r="AE9" s="647"/>
      <c r="AF9" s="647"/>
      <c r="AG9" s="647"/>
      <c r="AH9" s="647"/>
      <c r="AI9" s="647"/>
      <c r="AJ9" s="647"/>
      <c r="AK9" s="647"/>
      <c r="AL9" s="611">
        <v>0.1</v>
      </c>
      <c r="AM9" s="612"/>
      <c r="AN9" s="612"/>
      <c r="AO9" s="648"/>
      <c r="AP9" s="605" t="s">
        <v>246</v>
      </c>
      <c r="AQ9" s="606"/>
      <c r="AR9" s="606"/>
      <c r="AS9" s="606"/>
      <c r="AT9" s="606"/>
      <c r="AU9" s="606"/>
      <c r="AV9" s="606"/>
      <c r="AW9" s="606"/>
      <c r="AX9" s="606"/>
      <c r="AY9" s="606"/>
      <c r="AZ9" s="606"/>
      <c r="BA9" s="606"/>
      <c r="BB9" s="606"/>
      <c r="BC9" s="606"/>
      <c r="BD9" s="606"/>
      <c r="BE9" s="606"/>
      <c r="BF9" s="607"/>
      <c r="BG9" s="608">
        <v>537987</v>
      </c>
      <c r="BH9" s="609"/>
      <c r="BI9" s="609"/>
      <c r="BJ9" s="609"/>
      <c r="BK9" s="609"/>
      <c r="BL9" s="609"/>
      <c r="BM9" s="609"/>
      <c r="BN9" s="610"/>
      <c r="BO9" s="646">
        <v>39.4</v>
      </c>
      <c r="BP9" s="646"/>
      <c r="BQ9" s="646"/>
      <c r="BR9" s="646"/>
      <c r="BS9" s="647" t="s">
        <v>130</v>
      </c>
      <c r="BT9" s="647"/>
      <c r="BU9" s="647"/>
      <c r="BV9" s="647"/>
      <c r="BW9" s="647"/>
      <c r="BX9" s="647"/>
      <c r="BY9" s="647"/>
      <c r="BZ9" s="647"/>
      <c r="CA9" s="647"/>
      <c r="CB9" s="685"/>
      <c r="CD9" s="605" t="s">
        <v>247</v>
      </c>
      <c r="CE9" s="606"/>
      <c r="CF9" s="606"/>
      <c r="CG9" s="606"/>
      <c r="CH9" s="606"/>
      <c r="CI9" s="606"/>
      <c r="CJ9" s="606"/>
      <c r="CK9" s="606"/>
      <c r="CL9" s="606"/>
      <c r="CM9" s="606"/>
      <c r="CN9" s="606"/>
      <c r="CO9" s="606"/>
      <c r="CP9" s="606"/>
      <c r="CQ9" s="607"/>
      <c r="CR9" s="608">
        <v>736007</v>
      </c>
      <c r="CS9" s="609"/>
      <c r="CT9" s="609"/>
      <c r="CU9" s="609"/>
      <c r="CV9" s="609"/>
      <c r="CW9" s="609"/>
      <c r="CX9" s="609"/>
      <c r="CY9" s="610"/>
      <c r="CZ9" s="646">
        <v>6.1</v>
      </c>
      <c r="DA9" s="646"/>
      <c r="DB9" s="646"/>
      <c r="DC9" s="646"/>
      <c r="DD9" s="614">
        <v>19425</v>
      </c>
      <c r="DE9" s="609"/>
      <c r="DF9" s="609"/>
      <c r="DG9" s="609"/>
      <c r="DH9" s="609"/>
      <c r="DI9" s="609"/>
      <c r="DJ9" s="609"/>
      <c r="DK9" s="609"/>
      <c r="DL9" s="609"/>
      <c r="DM9" s="609"/>
      <c r="DN9" s="609"/>
      <c r="DO9" s="609"/>
      <c r="DP9" s="610"/>
      <c r="DQ9" s="614">
        <v>519205</v>
      </c>
      <c r="DR9" s="609"/>
      <c r="DS9" s="609"/>
      <c r="DT9" s="609"/>
      <c r="DU9" s="609"/>
      <c r="DV9" s="609"/>
      <c r="DW9" s="609"/>
      <c r="DX9" s="609"/>
      <c r="DY9" s="609"/>
      <c r="DZ9" s="609"/>
      <c r="EA9" s="609"/>
      <c r="EB9" s="609"/>
      <c r="EC9" s="645"/>
    </row>
    <row r="10" spans="2:143" ht="11.25" customHeight="1" x14ac:dyDescent="0.2">
      <c r="B10" s="605" t="s">
        <v>248</v>
      </c>
      <c r="C10" s="606"/>
      <c r="D10" s="606"/>
      <c r="E10" s="606"/>
      <c r="F10" s="606"/>
      <c r="G10" s="606"/>
      <c r="H10" s="606"/>
      <c r="I10" s="606"/>
      <c r="J10" s="606"/>
      <c r="K10" s="606"/>
      <c r="L10" s="606"/>
      <c r="M10" s="606"/>
      <c r="N10" s="606"/>
      <c r="O10" s="606"/>
      <c r="P10" s="606"/>
      <c r="Q10" s="607"/>
      <c r="R10" s="608" t="s">
        <v>130</v>
      </c>
      <c r="S10" s="609"/>
      <c r="T10" s="609"/>
      <c r="U10" s="609"/>
      <c r="V10" s="609"/>
      <c r="W10" s="609"/>
      <c r="X10" s="609"/>
      <c r="Y10" s="610"/>
      <c r="Z10" s="646" t="s">
        <v>130</v>
      </c>
      <c r="AA10" s="646"/>
      <c r="AB10" s="646"/>
      <c r="AC10" s="646"/>
      <c r="AD10" s="647" t="s">
        <v>237</v>
      </c>
      <c r="AE10" s="647"/>
      <c r="AF10" s="647"/>
      <c r="AG10" s="647"/>
      <c r="AH10" s="647"/>
      <c r="AI10" s="647"/>
      <c r="AJ10" s="647"/>
      <c r="AK10" s="647"/>
      <c r="AL10" s="611" t="s">
        <v>237</v>
      </c>
      <c r="AM10" s="612"/>
      <c r="AN10" s="612"/>
      <c r="AO10" s="648"/>
      <c r="AP10" s="605" t="s">
        <v>249</v>
      </c>
      <c r="AQ10" s="606"/>
      <c r="AR10" s="606"/>
      <c r="AS10" s="606"/>
      <c r="AT10" s="606"/>
      <c r="AU10" s="606"/>
      <c r="AV10" s="606"/>
      <c r="AW10" s="606"/>
      <c r="AX10" s="606"/>
      <c r="AY10" s="606"/>
      <c r="AZ10" s="606"/>
      <c r="BA10" s="606"/>
      <c r="BB10" s="606"/>
      <c r="BC10" s="606"/>
      <c r="BD10" s="606"/>
      <c r="BE10" s="606"/>
      <c r="BF10" s="607"/>
      <c r="BG10" s="608">
        <v>27385</v>
      </c>
      <c r="BH10" s="609"/>
      <c r="BI10" s="609"/>
      <c r="BJ10" s="609"/>
      <c r="BK10" s="609"/>
      <c r="BL10" s="609"/>
      <c r="BM10" s="609"/>
      <c r="BN10" s="610"/>
      <c r="BO10" s="646">
        <v>2</v>
      </c>
      <c r="BP10" s="646"/>
      <c r="BQ10" s="646"/>
      <c r="BR10" s="646"/>
      <c r="BS10" s="647" t="s">
        <v>237</v>
      </c>
      <c r="BT10" s="647"/>
      <c r="BU10" s="647"/>
      <c r="BV10" s="647"/>
      <c r="BW10" s="647"/>
      <c r="BX10" s="647"/>
      <c r="BY10" s="647"/>
      <c r="BZ10" s="647"/>
      <c r="CA10" s="647"/>
      <c r="CB10" s="685"/>
      <c r="CD10" s="605" t="s">
        <v>250</v>
      </c>
      <c r="CE10" s="606"/>
      <c r="CF10" s="606"/>
      <c r="CG10" s="606"/>
      <c r="CH10" s="606"/>
      <c r="CI10" s="606"/>
      <c r="CJ10" s="606"/>
      <c r="CK10" s="606"/>
      <c r="CL10" s="606"/>
      <c r="CM10" s="606"/>
      <c r="CN10" s="606"/>
      <c r="CO10" s="606"/>
      <c r="CP10" s="606"/>
      <c r="CQ10" s="607"/>
      <c r="CR10" s="608" t="s">
        <v>237</v>
      </c>
      <c r="CS10" s="609"/>
      <c r="CT10" s="609"/>
      <c r="CU10" s="609"/>
      <c r="CV10" s="609"/>
      <c r="CW10" s="609"/>
      <c r="CX10" s="609"/>
      <c r="CY10" s="610"/>
      <c r="CZ10" s="646" t="s">
        <v>130</v>
      </c>
      <c r="DA10" s="646"/>
      <c r="DB10" s="646"/>
      <c r="DC10" s="646"/>
      <c r="DD10" s="614" t="s">
        <v>237</v>
      </c>
      <c r="DE10" s="609"/>
      <c r="DF10" s="609"/>
      <c r="DG10" s="609"/>
      <c r="DH10" s="609"/>
      <c r="DI10" s="609"/>
      <c r="DJ10" s="609"/>
      <c r="DK10" s="609"/>
      <c r="DL10" s="609"/>
      <c r="DM10" s="609"/>
      <c r="DN10" s="609"/>
      <c r="DO10" s="609"/>
      <c r="DP10" s="610"/>
      <c r="DQ10" s="614" t="s">
        <v>130</v>
      </c>
      <c r="DR10" s="609"/>
      <c r="DS10" s="609"/>
      <c r="DT10" s="609"/>
      <c r="DU10" s="609"/>
      <c r="DV10" s="609"/>
      <c r="DW10" s="609"/>
      <c r="DX10" s="609"/>
      <c r="DY10" s="609"/>
      <c r="DZ10" s="609"/>
      <c r="EA10" s="609"/>
      <c r="EB10" s="609"/>
      <c r="EC10" s="645"/>
    </row>
    <row r="11" spans="2:143" ht="11.25" customHeight="1" x14ac:dyDescent="0.2">
      <c r="B11" s="605" t="s">
        <v>251</v>
      </c>
      <c r="C11" s="606"/>
      <c r="D11" s="606"/>
      <c r="E11" s="606"/>
      <c r="F11" s="606"/>
      <c r="G11" s="606"/>
      <c r="H11" s="606"/>
      <c r="I11" s="606"/>
      <c r="J11" s="606"/>
      <c r="K11" s="606"/>
      <c r="L11" s="606"/>
      <c r="M11" s="606"/>
      <c r="N11" s="606"/>
      <c r="O11" s="606"/>
      <c r="P11" s="606"/>
      <c r="Q11" s="607"/>
      <c r="R11" s="608">
        <v>354559</v>
      </c>
      <c r="S11" s="609"/>
      <c r="T11" s="609"/>
      <c r="U11" s="609"/>
      <c r="V11" s="609"/>
      <c r="W11" s="609"/>
      <c r="X11" s="609"/>
      <c r="Y11" s="610"/>
      <c r="Z11" s="611">
        <v>2.7</v>
      </c>
      <c r="AA11" s="612"/>
      <c r="AB11" s="612"/>
      <c r="AC11" s="613"/>
      <c r="AD11" s="614">
        <v>354559</v>
      </c>
      <c r="AE11" s="609"/>
      <c r="AF11" s="609"/>
      <c r="AG11" s="609"/>
      <c r="AH11" s="609"/>
      <c r="AI11" s="609"/>
      <c r="AJ11" s="609"/>
      <c r="AK11" s="610"/>
      <c r="AL11" s="611">
        <v>5.0999999999999996</v>
      </c>
      <c r="AM11" s="612"/>
      <c r="AN11" s="612"/>
      <c r="AO11" s="648"/>
      <c r="AP11" s="605" t="s">
        <v>252</v>
      </c>
      <c r="AQ11" s="606"/>
      <c r="AR11" s="606"/>
      <c r="AS11" s="606"/>
      <c r="AT11" s="606"/>
      <c r="AU11" s="606"/>
      <c r="AV11" s="606"/>
      <c r="AW11" s="606"/>
      <c r="AX11" s="606"/>
      <c r="AY11" s="606"/>
      <c r="AZ11" s="606"/>
      <c r="BA11" s="606"/>
      <c r="BB11" s="606"/>
      <c r="BC11" s="606"/>
      <c r="BD11" s="606"/>
      <c r="BE11" s="606"/>
      <c r="BF11" s="607"/>
      <c r="BG11" s="608">
        <v>19676</v>
      </c>
      <c r="BH11" s="609"/>
      <c r="BI11" s="609"/>
      <c r="BJ11" s="609"/>
      <c r="BK11" s="609"/>
      <c r="BL11" s="609"/>
      <c r="BM11" s="609"/>
      <c r="BN11" s="610"/>
      <c r="BO11" s="646">
        <v>1.4</v>
      </c>
      <c r="BP11" s="646"/>
      <c r="BQ11" s="646"/>
      <c r="BR11" s="646"/>
      <c r="BS11" s="647" t="s">
        <v>130</v>
      </c>
      <c r="BT11" s="647"/>
      <c r="BU11" s="647"/>
      <c r="BV11" s="647"/>
      <c r="BW11" s="647"/>
      <c r="BX11" s="647"/>
      <c r="BY11" s="647"/>
      <c r="BZ11" s="647"/>
      <c r="CA11" s="647"/>
      <c r="CB11" s="685"/>
      <c r="CD11" s="605" t="s">
        <v>253</v>
      </c>
      <c r="CE11" s="606"/>
      <c r="CF11" s="606"/>
      <c r="CG11" s="606"/>
      <c r="CH11" s="606"/>
      <c r="CI11" s="606"/>
      <c r="CJ11" s="606"/>
      <c r="CK11" s="606"/>
      <c r="CL11" s="606"/>
      <c r="CM11" s="606"/>
      <c r="CN11" s="606"/>
      <c r="CO11" s="606"/>
      <c r="CP11" s="606"/>
      <c r="CQ11" s="607"/>
      <c r="CR11" s="608">
        <v>1219242</v>
      </c>
      <c r="CS11" s="609"/>
      <c r="CT11" s="609"/>
      <c r="CU11" s="609"/>
      <c r="CV11" s="609"/>
      <c r="CW11" s="609"/>
      <c r="CX11" s="609"/>
      <c r="CY11" s="610"/>
      <c r="CZ11" s="646">
        <v>10.1</v>
      </c>
      <c r="DA11" s="646"/>
      <c r="DB11" s="646"/>
      <c r="DC11" s="646"/>
      <c r="DD11" s="614">
        <v>211315</v>
      </c>
      <c r="DE11" s="609"/>
      <c r="DF11" s="609"/>
      <c r="DG11" s="609"/>
      <c r="DH11" s="609"/>
      <c r="DI11" s="609"/>
      <c r="DJ11" s="609"/>
      <c r="DK11" s="609"/>
      <c r="DL11" s="609"/>
      <c r="DM11" s="609"/>
      <c r="DN11" s="609"/>
      <c r="DO11" s="609"/>
      <c r="DP11" s="610"/>
      <c r="DQ11" s="614">
        <v>809219</v>
      </c>
      <c r="DR11" s="609"/>
      <c r="DS11" s="609"/>
      <c r="DT11" s="609"/>
      <c r="DU11" s="609"/>
      <c r="DV11" s="609"/>
      <c r="DW11" s="609"/>
      <c r="DX11" s="609"/>
      <c r="DY11" s="609"/>
      <c r="DZ11" s="609"/>
      <c r="EA11" s="609"/>
      <c r="EB11" s="609"/>
      <c r="EC11" s="645"/>
    </row>
    <row r="12" spans="2:143" ht="11.25" customHeight="1" x14ac:dyDescent="0.2">
      <c r="B12" s="605" t="s">
        <v>254</v>
      </c>
      <c r="C12" s="606"/>
      <c r="D12" s="606"/>
      <c r="E12" s="606"/>
      <c r="F12" s="606"/>
      <c r="G12" s="606"/>
      <c r="H12" s="606"/>
      <c r="I12" s="606"/>
      <c r="J12" s="606"/>
      <c r="K12" s="606"/>
      <c r="L12" s="606"/>
      <c r="M12" s="606"/>
      <c r="N12" s="606"/>
      <c r="O12" s="606"/>
      <c r="P12" s="606"/>
      <c r="Q12" s="607"/>
      <c r="R12" s="608">
        <v>1703</v>
      </c>
      <c r="S12" s="609"/>
      <c r="T12" s="609"/>
      <c r="U12" s="609"/>
      <c r="V12" s="609"/>
      <c r="W12" s="609"/>
      <c r="X12" s="609"/>
      <c r="Y12" s="610"/>
      <c r="Z12" s="646">
        <v>0</v>
      </c>
      <c r="AA12" s="646"/>
      <c r="AB12" s="646"/>
      <c r="AC12" s="646"/>
      <c r="AD12" s="647">
        <v>1703</v>
      </c>
      <c r="AE12" s="647"/>
      <c r="AF12" s="647"/>
      <c r="AG12" s="647"/>
      <c r="AH12" s="647"/>
      <c r="AI12" s="647"/>
      <c r="AJ12" s="647"/>
      <c r="AK12" s="647"/>
      <c r="AL12" s="611">
        <v>0</v>
      </c>
      <c r="AM12" s="612"/>
      <c r="AN12" s="612"/>
      <c r="AO12" s="648"/>
      <c r="AP12" s="605" t="s">
        <v>255</v>
      </c>
      <c r="AQ12" s="606"/>
      <c r="AR12" s="606"/>
      <c r="AS12" s="606"/>
      <c r="AT12" s="606"/>
      <c r="AU12" s="606"/>
      <c r="AV12" s="606"/>
      <c r="AW12" s="606"/>
      <c r="AX12" s="606"/>
      <c r="AY12" s="606"/>
      <c r="AZ12" s="606"/>
      <c r="BA12" s="606"/>
      <c r="BB12" s="606"/>
      <c r="BC12" s="606"/>
      <c r="BD12" s="606"/>
      <c r="BE12" s="606"/>
      <c r="BF12" s="607"/>
      <c r="BG12" s="608">
        <v>582040</v>
      </c>
      <c r="BH12" s="609"/>
      <c r="BI12" s="609"/>
      <c r="BJ12" s="609"/>
      <c r="BK12" s="609"/>
      <c r="BL12" s="609"/>
      <c r="BM12" s="609"/>
      <c r="BN12" s="610"/>
      <c r="BO12" s="646">
        <v>42.6</v>
      </c>
      <c r="BP12" s="646"/>
      <c r="BQ12" s="646"/>
      <c r="BR12" s="646"/>
      <c r="BS12" s="647" t="s">
        <v>237</v>
      </c>
      <c r="BT12" s="647"/>
      <c r="BU12" s="647"/>
      <c r="BV12" s="647"/>
      <c r="BW12" s="647"/>
      <c r="BX12" s="647"/>
      <c r="BY12" s="647"/>
      <c r="BZ12" s="647"/>
      <c r="CA12" s="647"/>
      <c r="CB12" s="685"/>
      <c r="CD12" s="605" t="s">
        <v>256</v>
      </c>
      <c r="CE12" s="606"/>
      <c r="CF12" s="606"/>
      <c r="CG12" s="606"/>
      <c r="CH12" s="606"/>
      <c r="CI12" s="606"/>
      <c r="CJ12" s="606"/>
      <c r="CK12" s="606"/>
      <c r="CL12" s="606"/>
      <c r="CM12" s="606"/>
      <c r="CN12" s="606"/>
      <c r="CO12" s="606"/>
      <c r="CP12" s="606"/>
      <c r="CQ12" s="607"/>
      <c r="CR12" s="608">
        <v>320314</v>
      </c>
      <c r="CS12" s="609"/>
      <c r="CT12" s="609"/>
      <c r="CU12" s="609"/>
      <c r="CV12" s="609"/>
      <c r="CW12" s="609"/>
      <c r="CX12" s="609"/>
      <c r="CY12" s="610"/>
      <c r="CZ12" s="646">
        <v>2.7</v>
      </c>
      <c r="DA12" s="646"/>
      <c r="DB12" s="646"/>
      <c r="DC12" s="646"/>
      <c r="DD12" s="614" t="s">
        <v>237</v>
      </c>
      <c r="DE12" s="609"/>
      <c r="DF12" s="609"/>
      <c r="DG12" s="609"/>
      <c r="DH12" s="609"/>
      <c r="DI12" s="609"/>
      <c r="DJ12" s="609"/>
      <c r="DK12" s="609"/>
      <c r="DL12" s="609"/>
      <c r="DM12" s="609"/>
      <c r="DN12" s="609"/>
      <c r="DO12" s="609"/>
      <c r="DP12" s="610"/>
      <c r="DQ12" s="614">
        <v>280712</v>
      </c>
      <c r="DR12" s="609"/>
      <c r="DS12" s="609"/>
      <c r="DT12" s="609"/>
      <c r="DU12" s="609"/>
      <c r="DV12" s="609"/>
      <c r="DW12" s="609"/>
      <c r="DX12" s="609"/>
      <c r="DY12" s="609"/>
      <c r="DZ12" s="609"/>
      <c r="EA12" s="609"/>
      <c r="EB12" s="609"/>
      <c r="EC12" s="645"/>
    </row>
    <row r="13" spans="2:143" ht="11.25" customHeight="1" x14ac:dyDescent="0.2">
      <c r="B13" s="605" t="s">
        <v>257</v>
      </c>
      <c r="C13" s="606"/>
      <c r="D13" s="606"/>
      <c r="E13" s="606"/>
      <c r="F13" s="606"/>
      <c r="G13" s="606"/>
      <c r="H13" s="606"/>
      <c r="I13" s="606"/>
      <c r="J13" s="606"/>
      <c r="K13" s="606"/>
      <c r="L13" s="606"/>
      <c r="M13" s="606"/>
      <c r="N13" s="606"/>
      <c r="O13" s="606"/>
      <c r="P13" s="606"/>
      <c r="Q13" s="607"/>
      <c r="R13" s="608" t="s">
        <v>237</v>
      </c>
      <c r="S13" s="609"/>
      <c r="T13" s="609"/>
      <c r="U13" s="609"/>
      <c r="V13" s="609"/>
      <c r="W13" s="609"/>
      <c r="X13" s="609"/>
      <c r="Y13" s="610"/>
      <c r="Z13" s="646" t="s">
        <v>130</v>
      </c>
      <c r="AA13" s="646"/>
      <c r="AB13" s="646"/>
      <c r="AC13" s="646"/>
      <c r="AD13" s="647" t="s">
        <v>237</v>
      </c>
      <c r="AE13" s="647"/>
      <c r="AF13" s="647"/>
      <c r="AG13" s="647"/>
      <c r="AH13" s="647"/>
      <c r="AI13" s="647"/>
      <c r="AJ13" s="647"/>
      <c r="AK13" s="647"/>
      <c r="AL13" s="611" t="s">
        <v>130</v>
      </c>
      <c r="AM13" s="612"/>
      <c r="AN13" s="612"/>
      <c r="AO13" s="648"/>
      <c r="AP13" s="605" t="s">
        <v>258</v>
      </c>
      <c r="AQ13" s="606"/>
      <c r="AR13" s="606"/>
      <c r="AS13" s="606"/>
      <c r="AT13" s="606"/>
      <c r="AU13" s="606"/>
      <c r="AV13" s="606"/>
      <c r="AW13" s="606"/>
      <c r="AX13" s="606"/>
      <c r="AY13" s="606"/>
      <c r="AZ13" s="606"/>
      <c r="BA13" s="606"/>
      <c r="BB13" s="606"/>
      <c r="BC13" s="606"/>
      <c r="BD13" s="606"/>
      <c r="BE13" s="606"/>
      <c r="BF13" s="607"/>
      <c r="BG13" s="608">
        <v>571539</v>
      </c>
      <c r="BH13" s="609"/>
      <c r="BI13" s="609"/>
      <c r="BJ13" s="609"/>
      <c r="BK13" s="609"/>
      <c r="BL13" s="609"/>
      <c r="BM13" s="609"/>
      <c r="BN13" s="610"/>
      <c r="BO13" s="646">
        <v>41.8</v>
      </c>
      <c r="BP13" s="646"/>
      <c r="BQ13" s="646"/>
      <c r="BR13" s="646"/>
      <c r="BS13" s="647" t="s">
        <v>130</v>
      </c>
      <c r="BT13" s="647"/>
      <c r="BU13" s="647"/>
      <c r="BV13" s="647"/>
      <c r="BW13" s="647"/>
      <c r="BX13" s="647"/>
      <c r="BY13" s="647"/>
      <c r="BZ13" s="647"/>
      <c r="CA13" s="647"/>
      <c r="CB13" s="685"/>
      <c r="CD13" s="605" t="s">
        <v>259</v>
      </c>
      <c r="CE13" s="606"/>
      <c r="CF13" s="606"/>
      <c r="CG13" s="606"/>
      <c r="CH13" s="606"/>
      <c r="CI13" s="606"/>
      <c r="CJ13" s="606"/>
      <c r="CK13" s="606"/>
      <c r="CL13" s="606"/>
      <c r="CM13" s="606"/>
      <c r="CN13" s="606"/>
      <c r="CO13" s="606"/>
      <c r="CP13" s="606"/>
      <c r="CQ13" s="607"/>
      <c r="CR13" s="608">
        <v>1012475</v>
      </c>
      <c r="CS13" s="609"/>
      <c r="CT13" s="609"/>
      <c r="CU13" s="609"/>
      <c r="CV13" s="609"/>
      <c r="CW13" s="609"/>
      <c r="CX13" s="609"/>
      <c r="CY13" s="610"/>
      <c r="CZ13" s="646">
        <v>8.4</v>
      </c>
      <c r="DA13" s="646"/>
      <c r="DB13" s="646"/>
      <c r="DC13" s="646"/>
      <c r="DD13" s="614">
        <v>547174</v>
      </c>
      <c r="DE13" s="609"/>
      <c r="DF13" s="609"/>
      <c r="DG13" s="609"/>
      <c r="DH13" s="609"/>
      <c r="DI13" s="609"/>
      <c r="DJ13" s="609"/>
      <c r="DK13" s="609"/>
      <c r="DL13" s="609"/>
      <c r="DM13" s="609"/>
      <c r="DN13" s="609"/>
      <c r="DO13" s="609"/>
      <c r="DP13" s="610"/>
      <c r="DQ13" s="614">
        <v>446702</v>
      </c>
      <c r="DR13" s="609"/>
      <c r="DS13" s="609"/>
      <c r="DT13" s="609"/>
      <c r="DU13" s="609"/>
      <c r="DV13" s="609"/>
      <c r="DW13" s="609"/>
      <c r="DX13" s="609"/>
      <c r="DY13" s="609"/>
      <c r="DZ13" s="609"/>
      <c r="EA13" s="609"/>
      <c r="EB13" s="609"/>
      <c r="EC13" s="645"/>
    </row>
    <row r="14" spans="2:143" ht="11.25" customHeight="1" x14ac:dyDescent="0.2">
      <c r="B14" s="605" t="s">
        <v>260</v>
      </c>
      <c r="C14" s="606"/>
      <c r="D14" s="606"/>
      <c r="E14" s="606"/>
      <c r="F14" s="606"/>
      <c r="G14" s="606"/>
      <c r="H14" s="606"/>
      <c r="I14" s="606"/>
      <c r="J14" s="606"/>
      <c r="K14" s="606"/>
      <c r="L14" s="606"/>
      <c r="M14" s="606"/>
      <c r="N14" s="606"/>
      <c r="O14" s="606"/>
      <c r="P14" s="606"/>
      <c r="Q14" s="607"/>
      <c r="R14" s="608">
        <v>4</v>
      </c>
      <c r="S14" s="609"/>
      <c r="T14" s="609"/>
      <c r="U14" s="609"/>
      <c r="V14" s="609"/>
      <c r="W14" s="609"/>
      <c r="X14" s="609"/>
      <c r="Y14" s="610"/>
      <c r="Z14" s="646">
        <v>0</v>
      </c>
      <c r="AA14" s="646"/>
      <c r="AB14" s="646"/>
      <c r="AC14" s="646"/>
      <c r="AD14" s="647">
        <v>4</v>
      </c>
      <c r="AE14" s="647"/>
      <c r="AF14" s="647"/>
      <c r="AG14" s="647"/>
      <c r="AH14" s="647"/>
      <c r="AI14" s="647"/>
      <c r="AJ14" s="647"/>
      <c r="AK14" s="647"/>
      <c r="AL14" s="611">
        <v>0</v>
      </c>
      <c r="AM14" s="612"/>
      <c r="AN14" s="612"/>
      <c r="AO14" s="648"/>
      <c r="AP14" s="605" t="s">
        <v>261</v>
      </c>
      <c r="AQ14" s="606"/>
      <c r="AR14" s="606"/>
      <c r="AS14" s="606"/>
      <c r="AT14" s="606"/>
      <c r="AU14" s="606"/>
      <c r="AV14" s="606"/>
      <c r="AW14" s="606"/>
      <c r="AX14" s="606"/>
      <c r="AY14" s="606"/>
      <c r="AZ14" s="606"/>
      <c r="BA14" s="606"/>
      <c r="BB14" s="606"/>
      <c r="BC14" s="606"/>
      <c r="BD14" s="606"/>
      <c r="BE14" s="606"/>
      <c r="BF14" s="607"/>
      <c r="BG14" s="608">
        <v>77460</v>
      </c>
      <c r="BH14" s="609"/>
      <c r="BI14" s="609"/>
      <c r="BJ14" s="609"/>
      <c r="BK14" s="609"/>
      <c r="BL14" s="609"/>
      <c r="BM14" s="609"/>
      <c r="BN14" s="610"/>
      <c r="BO14" s="646">
        <v>5.7</v>
      </c>
      <c r="BP14" s="646"/>
      <c r="BQ14" s="646"/>
      <c r="BR14" s="646"/>
      <c r="BS14" s="647" t="s">
        <v>237</v>
      </c>
      <c r="BT14" s="647"/>
      <c r="BU14" s="647"/>
      <c r="BV14" s="647"/>
      <c r="BW14" s="647"/>
      <c r="BX14" s="647"/>
      <c r="BY14" s="647"/>
      <c r="BZ14" s="647"/>
      <c r="CA14" s="647"/>
      <c r="CB14" s="685"/>
      <c r="CD14" s="605" t="s">
        <v>262</v>
      </c>
      <c r="CE14" s="606"/>
      <c r="CF14" s="606"/>
      <c r="CG14" s="606"/>
      <c r="CH14" s="606"/>
      <c r="CI14" s="606"/>
      <c r="CJ14" s="606"/>
      <c r="CK14" s="606"/>
      <c r="CL14" s="606"/>
      <c r="CM14" s="606"/>
      <c r="CN14" s="606"/>
      <c r="CO14" s="606"/>
      <c r="CP14" s="606"/>
      <c r="CQ14" s="607"/>
      <c r="CR14" s="608">
        <v>340597</v>
      </c>
      <c r="CS14" s="609"/>
      <c r="CT14" s="609"/>
      <c r="CU14" s="609"/>
      <c r="CV14" s="609"/>
      <c r="CW14" s="609"/>
      <c r="CX14" s="609"/>
      <c r="CY14" s="610"/>
      <c r="CZ14" s="646">
        <v>2.8</v>
      </c>
      <c r="DA14" s="646"/>
      <c r="DB14" s="646"/>
      <c r="DC14" s="646"/>
      <c r="DD14" s="614">
        <v>18094</v>
      </c>
      <c r="DE14" s="609"/>
      <c r="DF14" s="609"/>
      <c r="DG14" s="609"/>
      <c r="DH14" s="609"/>
      <c r="DI14" s="609"/>
      <c r="DJ14" s="609"/>
      <c r="DK14" s="609"/>
      <c r="DL14" s="609"/>
      <c r="DM14" s="609"/>
      <c r="DN14" s="609"/>
      <c r="DO14" s="609"/>
      <c r="DP14" s="610"/>
      <c r="DQ14" s="614">
        <v>290551</v>
      </c>
      <c r="DR14" s="609"/>
      <c r="DS14" s="609"/>
      <c r="DT14" s="609"/>
      <c r="DU14" s="609"/>
      <c r="DV14" s="609"/>
      <c r="DW14" s="609"/>
      <c r="DX14" s="609"/>
      <c r="DY14" s="609"/>
      <c r="DZ14" s="609"/>
      <c r="EA14" s="609"/>
      <c r="EB14" s="609"/>
      <c r="EC14" s="645"/>
    </row>
    <row r="15" spans="2:143" ht="11.25" customHeight="1" x14ac:dyDescent="0.2">
      <c r="B15" s="605" t="s">
        <v>263</v>
      </c>
      <c r="C15" s="606"/>
      <c r="D15" s="606"/>
      <c r="E15" s="606"/>
      <c r="F15" s="606"/>
      <c r="G15" s="606"/>
      <c r="H15" s="606"/>
      <c r="I15" s="606"/>
      <c r="J15" s="606"/>
      <c r="K15" s="606"/>
      <c r="L15" s="606"/>
      <c r="M15" s="606"/>
      <c r="N15" s="606"/>
      <c r="O15" s="606"/>
      <c r="P15" s="606"/>
      <c r="Q15" s="607"/>
      <c r="R15" s="608" t="s">
        <v>237</v>
      </c>
      <c r="S15" s="609"/>
      <c r="T15" s="609"/>
      <c r="U15" s="609"/>
      <c r="V15" s="609"/>
      <c r="W15" s="609"/>
      <c r="X15" s="609"/>
      <c r="Y15" s="610"/>
      <c r="Z15" s="646" t="s">
        <v>130</v>
      </c>
      <c r="AA15" s="646"/>
      <c r="AB15" s="646"/>
      <c r="AC15" s="646"/>
      <c r="AD15" s="647" t="s">
        <v>130</v>
      </c>
      <c r="AE15" s="647"/>
      <c r="AF15" s="647"/>
      <c r="AG15" s="647"/>
      <c r="AH15" s="647"/>
      <c r="AI15" s="647"/>
      <c r="AJ15" s="647"/>
      <c r="AK15" s="647"/>
      <c r="AL15" s="611" t="s">
        <v>130</v>
      </c>
      <c r="AM15" s="612"/>
      <c r="AN15" s="612"/>
      <c r="AO15" s="648"/>
      <c r="AP15" s="605" t="s">
        <v>264</v>
      </c>
      <c r="AQ15" s="606"/>
      <c r="AR15" s="606"/>
      <c r="AS15" s="606"/>
      <c r="AT15" s="606"/>
      <c r="AU15" s="606"/>
      <c r="AV15" s="606"/>
      <c r="AW15" s="606"/>
      <c r="AX15" s="606"/>
      <c r="AY15" s="606"/>
      <c r="AZ15" s="606"/>
      <c r="BA15" s="606"/>
      <c r="BB15" s="606"/>
      <c r="BC15" s="606"/>
      <c r="BD15" s="606"/>
      <c r="BE15" s="606"/>
      <c r="BF15" s="607"/>
      <c r="BG15" s="608">
        <v>93890</v>
      </c>
      <c r="BH15" s="609"/>
      <c r="BI15" s="609"/>
      <c r="BJ15" s="609"/>
      <c r="BK15" s="609"/>
      <c r="BL15" s="609"/>
      <c r="BM15" s="609"/>
      <c r="BN15" s="610"/>
      <c r="BO15" s="646">
        <v>6.9</v>
      </c>
      <c r="BP15" s="646"/>
      <c r="BQ15" s="646"/>
      <c r="BR15" s="646"/>
      <c r="BS15" s="647" t="s">
        <v>237</v>
      </c>
      <c r="BT15" s="647"/>
      <c r="BU15" s="647"/>
      <c r="BV15" s="647"/>
      <c r="BW15" s="647"/>
      <c r="BX15" s="647"/>
      <c r="BY15" s="647"/>
      <c r="BZ15" s="647"/>
      <c r="CA15" s="647"/>
      <c r="CB15" s="685"/>
      <c r="CD15" s="605" t="s">
        <v>265</v>
      </c>
      <c r="CE15" s="606"/>
      <c r="CF15" s="606"/>
      <c r="CG15" s="606"/>
      <c r="CH15" s="606"/>
      <c r="CI15" s="606"/>
      <c r="CJ15" s="606"/>
      <c r="CK15" s="606"/>
      <c r="CL15" s="606"/>
      <c r="CM15" s="606"/>
      <c r="CN15" s="606"/>
      <c r="CO15" s="606"/>
      <c r="CP15" s="606"/>
      <c r="CQ15" s="607"/>
      <c r="CR15" s="608">
        <v>1500263</v>
      </c>
      <c r="CS15" s="609"/>
      <c r="CT15" s="609"/>
      <c r="CU15" s="609"/>
      <c r="CV15" s="609"/>
      <c r="CW15" s="609"/>
      <c r="CX15" s="609"/>
      <c r="CY15" s="610"/>
      <c r="CZ15" s="646">
        <v>12.5</v>
      </c>
      <c r="DA15" s="646"/>
      <c r="DB15" s="646"/>
      <c r="DC15" s="646"/>
      <c r="DD15" s="614">
        <v>570483</v>
      </c>
      <c r="DE15" s="609"/>
      <c r="DF15" s="609"/>
      <c r="DG15" s="609"/>
      <c r="DH15" s="609"/>
      <c r="DI15" s="609"/>
      <c r="DJ15" s="609"/>
      <c r="DK15" s="609"/>
      <c r="DL15" s="609"/>
      <c r="DM15" s="609"/>
      <c r="DN15" s="609"/>
      <c r="DO15" s="609"/>
      <c r="DP15" s="610"/>
      <c r="DQ15" s="614">
        <v>929916</v>
      </c>
      <c r="DR15" s="609"/>
      <c r="DS15" s="609"/>
      <c r="DT15" s="609"/>
      <c r="DU15" s="609"/>
      <c r="DV15" s="609"/>
      <c r="DW15" s="609"/>
      <c r="DX15" s="609"/>
      <c r="DY15" s="609"/>
      <c r="DZ15" s="609"/>
      <c r="EA15" s="609"/>
      <c r="EB15" s="609"/>
      <c r="EC15" s="645"/>
    </row>
    <row r="16" spans="2:143" ht="11.25" customHeight="1" x14ac:dyDescent="0.2">
      <c r="B16" s="605" t="s">
        <v>266</v>
      </c>
      <c r="C16" s="606"/>
      <c r="D16" s="606"/>
      <c r="E16" s="606"/>
      <c r="F16" s="606"/>
      <c r="G16" s="606"/>
      <c r="H16" s="606"/>
      <c r="I16" s="606"/>
      <c r="J16" s="606"/>
      <c r="K16" s="606"/>
      <c r="L16" s="606"/>
      <c r="M16" s="606"/>
      <c r="N16" s="606"/>
      <c r="O16" s="606"/>
      <c r="P16" s="606"/>
      <c r="Q16" s="607"/>
      <c r="R16" s="608">
        <v>6812</v>
      </c>
      <c r="S16" s="609"/>
      <c r="T16" s="609"/>
      <c r="U16" s="609"/>
      <c r="V16" s="609"/>
      <c r="W16" s="609"/>
      <c r="X16" s="609"/>
      <c r="Y16" s="610"/>
      <c r="Z16" s="646">
        <v>0.1</v>
      </c>
      <c r="AA16" s="646"/>
      <c r="AB16" s="646"/>
      <c r="AC16" s="646"/>
      <c r="AD16" s="647">
        <v>6812</v>
      </c>
      <c r="AE16" s="647"/>
      <c r="AF16" s="647"/>
      <c r="AG16" s="647"/>
      <c r="AH16" s="647"/>
      <c r="AI16" s="647"/>
      <c r="AJ16" s="647"/>
      <c r="AK16" s="647"/>
      <c r="AL16" s="611">
        <v>0.1</v>
      </c>
      <c r="AM16" s="612"/>
      <c r="AN16" s="612"/>
      <c r="AO16" s="648"/>
      <c r="AP16" s="605" t="s">
        <v>267</v>
      </c>
      <c r="AQ16" s="606"/>
      <c r="AR16" s="606"/>
      <c r="AS16" s="606"/>
      <c r="AT16" s="606"/>
      <c r="AU16" s="606"/>
      <c r="AV16" s="606"/>
      <c r="AW16" s="606"/>
      <c r="AX16" s="606"/>
      <c r="AY16" s="606"/>
      <c r="AZ16" s="606"/>
      <c r="BA16" s="606"/>
      <c r="BB16" s="606"/>
      <c r="BC16" s="606"/>
      <c r="BD16" s="606"/>
      <c r="BE16" s="606"/>
      <c r="BF16" s="607"/>
      <c r="BG16" s="608" t="s">
        <v>237</v>
      </c>
      <c r="BH16" s="609"/>
      <c r="BI16" s="609"/>
      <c r="BJ16" s="609"/>
      <c r="BK16" s="609"/>
      <c r="BL16" s="609"/>
      <c r="BM16" s="609"/>
      <c r="BN16" s="610"/>
      <c r="BO16" s="646" t="s">
        <v>130</v>
      </c>
      <c r="BP16" s="646"/>
      <c r="BQ16" s="646"/>
      <c r="BR16" s="646"/>
      <c r="BS16" s="647" t="s">
        <v>237</v>
      </c>
      <c r="BT16" s="647"/>
      <c r="BU16" s="647"/>
      <c r="BV16" s="647"/>
      <c r="BW16" s="647"/>
      <c r="BX16" s="647"/>
      <c r="BY16" s="647"/>
      <c r="BZ16" s="647"/>
      <c r="CA16" s="647"/>
      <c r="CB16" s="685"/>
      <c r="CD16" s="605" t="s">
        <v>268</v>
      </c>
      <c r="CE16" s="606"/>
      <c r="CF16" s="606"/>
      <c r="CG16" s="606"/>
      <c r="CH16" s="606"/>
      <c r="CI16" s="606"/>
      <c r="CJ16" s="606"/>
      <c r="CK16" s="606"/>
      <c r="CL16" s="606"/>
      <c r="CM16" s="606"/>
      <c r="CN16" s="606"/>
      <c r="CO16" s="606"/>
      <c r="CP16" s="606"/>
      <c r="CQ16" s="607"/>
      <c r="CR16" s="608">
        <v>143741</v>
      </c>
      <c r="CS16" s="609"/>
      <c r="CT16" s="609"/>
      <c r="CU16" s="609"/>
      <c r="CV16" s="609"/>
      <c r="CW16" s="609"/>
      <c r="CX16" s="609"/>
      <c r="CY16" s="610"/>
      <c r="CZ16" s="646">
        <v>1.2</v>
      </c>
      <c r="DA16" s="646"/>
      <c r="DB16" s="646"/>
      <c r="DC16" s="646"/>
      <c r="DD16" s="614" t="s">
        <v>237</v>
      </c>
      <c r="DE16" s="609"/>
      <c r="DF16" s="609"/>
      <c r="DG16" s="609"/>
      <c r="DH16" s="609"/>
      <c r="DI16" s="609"/>
      <c r="DJ16" s="609"/>
      <c r="DK16" s="609"/>
      <c r="DL16" s="609"/>
      <c r="DM16" s="609"/>
      <c r="DN16" s="609"/>
      <c r="DO16" s="609"/>
      <c r="DP16" s="610"/>
      <c r="DQ16" s="614" t="s">
        <v>237</v>
      </c>
      <c r="DR16" s="609"/>
      <c r="DS16" s="609"/>
      <c r="DT16" s="609"/>
      <c r="DU16" s="609"/>
      <c r="DV16" s="609"/>
      <c r="DW16" s="609"/>
      <c r="DX16" s="609"/>
      <c r="DY16" s="609"/>
      <c r="DZ16" s="609"/>
      <c r="EA16" s="609"/>
      <c r="EB16" s="609"/>
      <c r="EC16" s="645"/>
    </row>
    <row r="17" spans="2:133" ht="11.25" customHeight="1" x14ac:dyDescent="0.2">
      <c r="B17" s="605" t="s">
        <v>269</v>
      </c>
      <c r="C17" s="606"/>
      <c r="D17" s="606"/>
      <c r="E17" s="606"/>
      <c r="F17" s="606"/>
      <c r="G17" s="606"/>
      <c r="H17" s="606"/>
      <c r="I17" s="606"/>
      <c r="J17" s="606"/>
      <c r="K17" s="606"/>
      <c r="L17" s="606"/>
      <c r="M17" s="606"/>
      <c r="N17" s="606"/>
      <c r="O17" s="606"/>
      <c r="P17" s="606"/>
      <c r="Q17" s="607"/>
      <c r="R17" s="608">
        <v>12926</v>
      </c>
      <c r="S17" s="609"/>
      <c r="T17" s="609"/>
      <c r="U17" s="609"/>
      <c r="V17" s="609"/>
      <c r="W17" s="609"/>
      <c r="X17" s="609"/>
      <c r="Y17" s="610"/>
      <c r="Z17" s="646">
        <v>0.1</v>
      </c>
      <c r="AA17" s="646"/>
      <c r="AB17" s="646"/>
      <c r="AC17" s="646"/>
      <c r="AD17" s="647">
        <v>12926</v>
      </c>
      <c r="AE17" s="647"/>
      <c r="AF17" s="647"/>
      <c r="AG17" s="647"/>
      <c r="AH17" s="647"/>
      <c r="AI17" s="647"/>
      <c r="AJ17" s="647"/>
      <c r="AK17" s="647"/>
      <c r="AL17" s="611">
        <v>0.2</v>
      </c>
      <c r="AM17" s="612"/>
      <c r="AN17" s="612"/>
      <c r="AO17" s="648"/>
      <c r="AP17" s="605" t="s">
        <v>270</v>
      </c>
      <c r="AQ17" s="606"/>
      <c r="AR17" s="606"/>
      <c r="AS17" s="606"/>
      <c r="AT17" s="606"/>
      <c r="AU17" s="606"/>
      <c r="AV17" s="606"/>
      <c r="AW17" s="606"/>
      <c r="AX17" s="606"/>
      <c r="AY17" s="606"/>
      <c r="AZ17" s="606"/>
      <c r="BA17" s="606"/>
      <c r="BB17" s="606"/>
      <c r="BC17" s="606"/>
      <c r="BD17" s="606"/>
      <c r="BE17" s="606"/>
      <c r="BF17" s="607"/>
      <c r="BG17" s="608" t="s">
        <v>130</v>
      </c>
      <c r="BH17" s="609"/>
      <c r="BI17" s="609"/>
      <c r="BJ17" s="609"/>
      <c r="BK17" s="609"/>
      <c r="BL17" s="609"/>
      <c r="BM17" s="609"/>
      <c r="BN17" s="610"/>
      <c r="BO17" s="646" t="s">
        <v>130</v>
      </c>
      <c r="BP17" s="646"/>
      <c r="BQ17" s="646"/>
      <c r="BR17" s="646"/>
      <c r="BS17" s="647" t="s">
        <v>130</v>
      </c>
      <c r="BT17" s="647"/>
      <c r="BU17" s="647"/>
      <c r="BV17" s="647"/>
      <c r="BW17" s="647"/>
      <c r="BX17" s="647"/>
      <c r="BY17" s="647"/>
      <c r="BZ17" s="647"/>
      <c r="CA17" s="647"/>
      <c r="CB17" s="685"/>
      <c r="CD17" s="605" t="s">
        <v>271</v>
      </c>
      <c r="CE17" s="606"/>
      <c r="CF17" s="606"/>
      <c r="CG17" s="606"/>
      <c r="CH17" s="606"/>
      <c r="CI17" s="606"/>
      <c r="CJ17" s="606"/>
      <c r="CK17" s="606"/>
      <c r="CL17" s="606"/>
      <c r="CM17" s="606"/>
      <c r="CN17" s="606"/>
      <c r="CO17" s="606"/>
      <c r="CP17" s="606"/>
      <c r="CQ17" s="607"/>
      <c r="CR17" s="608">
        <v>1213471</v>
      </c>
      <c r="CS17" s="609"/>
      <c r="CT17" s="609"/>
      <c r="CU17" s="609"/>
      <c r="CV17" s="609"/>
      <c r="CW17" s="609"/>
      <c r="CX17" s="609"/>
      <c r="CY17" s="610"/>
      <c r="CZ17" s="646">
        <v>10.1</v>
      </c>
      <c r="DA17" s="646"/>
      <c r="DB17" s="646"/>
      <c r="DC17" s="646"/>
      <c r="DD17" s="614" t="s">
        <v>237</v>
      </c>
      <c r="DE17" s="609"/>
      <c r="DF17" s="609"/>
      <c r="DG17" s="609"/>
      <c r="DH17" s="609"/>
      <c r="DI17" s="609"/>
      <c r="DJ17" s="609"/>
      <c r="DK17" s="609"/>
      <c r="DL17" s="609"/>
      <c r="DM17" s="609"/>
      <c r="DN17" s="609"/>
      <c r="DO17" s="609"/>
      <c r="DP17" s="610"/>
      <c r="DQ17" s="614">
        <v>1195264</v>
      </c>
      <c r="DR17" s="609"/>
      <c r="DS17" s="609"/>
      <c r="DT17" s="609"/>
      <c r="DU17" s="609"/>
      <c r="DV17" s="609"/>
      <c r="DW17" s="609"/>
      <c r="DX17" s="609"/>
      <c r="DY17" s="609"/>
      <c r="DZ17" s="609"/>
      <c r="EA17" s="609"/>
      <c r="EB17" s="609"/>
      <c r="EC17" s="645"/>
    </row>
    <row r="18" spans="2:133" ht="11.25" customHeight="1" x14ac:dyDescent="0.2">
      <c r="B18" s="605" t="s">
        <v>272</v>
      </c>
      <c r="C18" s="606"/>
      <c r="D18" s="606"/>
      <c r="E18" s="606"/>
      <c r="F18" s="606"/>
      <c r="G18" s="606"/>
      <c r="H18" s="606"/>
      <c r="I18" s="606"/>
      <c r="J18" s="606"/>
      <c r="K18" s="606"/>
      <c r="L18" s="606"/>
      <c r="M18" s="606"/>
      <c r="N18" s="606"/>
      <c r="O18" s="606"/>
      <c r="P18" s="606"/>
      <c r="Q18" s="607"/>
      <c r="R18" s="608">
        <v>11442</v>
      </c>
      <c r="S18" s="609"/>
      <c r="T18" s="609"/>
      <c r="U18" s="609"/>
      <c r="V18" s="609"/>
      <c r="W18" s="609"/>
      <c r="X18" s="609"/>
      <c r="Y18" s="610"/>
      <c r="Z18" s="646">
        <v>0.1</v>
      </c>
      <c r="AA18" s="646"/>
      <c r="AB18" s="646"/>
      <c r="AC18" s="646"/>
      <c r="AD18" s="647">
        <v>11442</v>
      </c>
      <c r="AE18" s="647"/>
      <c r="AF18" s="647"/>
      <c r="AG18" s="647"/>
      <c r="AH18" s="647"/>
      <c r="AI18" s="647"/>
      <c r="AJ18" s="647"/>
      <c r="AK18" s="647"/>
      <c r="AL18" s="611">
        <v>0.2</v>
      </c>
      <c r="AM18" s="612"/>
      <c r="AN18" s="612"/>
      <c r="AO18" s="648"/>
      <c r="AP18" s="605" t="s">
        <v>273</v>
      </c>
      <c r="AQ18" s="606"/>
      <c r="AR18" s="606"/>
      <c r="AS18" s="606"/>
      <c r="AT18" s="606"/>
      <c r="AU18" s="606"/>
      <c r="AV18" s="606"/>
      <c r="AW18" s="606"/>
      <c r="AX18" s="606"/>
      <c r="AY18" s="606"/>
      <c r="AZ18" s="606"/>
      <c r="BA18" s="606"/>
      <c r="BB18" s="606"/>
      <c r="BC18" s="606"/>
      <c r="BD18" s="606"/>
      <c r="BE18" s="606"/>
      <c r="BF18" s="607"/>
      <c r="BG18" s="608" t="s">
        <v>237</v>
      </c>
      <c r="BH18" s="609"/>
      <c r="BI18" s="609"/>
      <c r="BJ18" s="609"/>
      <c r="BK18" s="609"/>
      <c r="BL18" s="609"/>
      <c r="BM18" s="609"/>
      <c r="BN18" s="610"/>
      <c r="BO18" s="646" t="s">
        <v>130</v>
      </c>
      <c r="BP18" s="646"/>
      <c r="BQ18" s="646"/>
      <c r="BR18" s="646"/>
      <c r="BS18" s="647" t="s">
        <v>130</v>
      </c>
      <c r="BT18" s="647"/>
      <c r="BU18" s="647"/>
      <c r="BV18" s="647"/>
      <c r="BW18" s="647"/>
      <c r="BX18" s="647"/>
      <c r="BY18" s="647"/>
      <c r="BZ18" s="647"/>
      <c r="CA18" s="647"/>
      <c r="CB18" s="685"/>
      <c r="CD18" s="605" t="s">
        <v>274</v>
      </c>
      <c r="CE18" s="606"/>
      <c r="CF18" s="606"/>
      <c r="CG18" s="606"/>
      <c r="CH18" s="606"/>
      <c r="CI18" s="606"/>
      <c r="CJ18" s="606"/>
      <c r="CK18" s="606"/>
      <c r="CL18" s="606"/>
      <c r="CM18" s="606"/>
      <c r="CN18" s="606"/>
      <c r="CO18" s="606"/>
      <c r="CP18" s="606"/>
      <c r="CQ18" s="607"/>
      <c r="CR18" s="608" t="s">
        <v>130</v>
      </c>
      <c r="CS18" s="609"/>
      <c r="CT18" s="609"/>
      <c r="CU18" s="609"/>
      <c r="CV18" s="609"/>
      <c r="CW18" s="609"/>
      <c r="CX18" s="609"/>
      <c r="CY18" s="610"/>
      <c r="CZ18" s="646" t="s">
        <v>237</v>
      </c>
      <c r="DA18" s="646"/>
      <c r="DB18" s="646"/>
      <c r="DC18" s="646"/>
      <c r="DD18" s="614" t="s">
        <v>130</v>
      </c>
      <c r="DE18" s="609"/>
      <c r="DF18" s="609"/>
      <c r="DG18" s="609"/>
      <c r="DH18" s="609"/>
      <c r="DI18" s="609"/>
      <c r="DJ18" s="609"/>
      <c r="DK18" s="609"/>
      <c r="DL18" s="609"/>
      <c r="DM18" s="609"/>
      <c r="DN18" s="609"/>
      <c r="DO18" s="609"/>
      <c r="DP18" s="610"/>
      <c r="DQ18" s="614" t="s">
        <v>130</v>
      </c>
      <c r="DR18" s="609"/>
      <c r="DS18" s="609"/>
      <c r="DT18" s="609"/>
      <c r="DU18" s="609"/>
      <c r="DV18" s="609"/>
      <c r="DW18" s="609"/>
      <c r="DX18" s="609"/>
      <c r="DY18" s="609"/>
      <c r="DZ18" s="609"/>
      <c r="EA18" s="609"/>
      <c r="EB18" s="609"/>
      <c r="EC18" s="645"/>
    </row>
    <row r="19" spans="2:133" ht="11.25" customHeight="1" x14ac:dyDescent="0.2">
      <c r="B19" s="605" t="s">
        <v>275</v>
      </c>
      <c r="C19" s="606"/>
      <c r="D19" s="606"/>
      <c r="E19" s="606"/>
      <c r="F19" s="606"/>
      <c r="G19" s="606"/>
      <c r="H19" s="606"/>
      <c r="I19" s="606"/>
      <c r="J19" s="606"/>
      <c r="K19" s="606"/>
      <c r="L19" s="606"/>
      <c r="M19" s="606"/>
      <c r="N19" s="606"/>
      <c r="O19" s="606"/>
      <c r="P19" s="606"/>
      <c r="Q19" s="607"/>
      <c r="R19" s="608">
        <v>11442</v>
      </c>
      <c r="S19" s="609"/>
      <c r="T19" s="609"/>
      <c r="U19" s="609"/>
      <c r="V19" s="609"/>
      <c r="W19" s="609"/>
      <c r="X19" s="609"/>
      <c r="Y19" s="610"/>
      <c r="Z19" s="646">
        <v>0.1</v>
      </c>
      <c r="AA19" s="646"/>
      <c r="AB19" s="646"/>
      <c r="AC19" s="646"/>
      <c r="AD19" s="647">
        <v>11442</v>
      </c>
      <c r="AE19" s="647"/>
      <c r="AF19" s="647"/>
      <c r="AG19" s="647"/>
      <c r="AH19" s="647"/>
      <c r="AI19" s="647"/>
      <c r="AJ19" s="647"/>
      <c r="AK19" s="647"/>
      <c r="AL19" s="611">
        <v>0.2</v>
      </c>
      <c r="AM19" s="612"/>
      <c r="AN19" s="612"/>
      <c r="AO19" s="648"/>
      <c r="AP19" s="605" t="s">
        <v>276</v>
      </c>
      <c r="AQ19" s="606"/>
      <c r="AR19" s="606"/>
      <c r="AS19" s="606"/>
      <c r="AT19" s="606"/>
      <c r="AU19" s="606"/>
      <c r="AV19" s="606"/>
      <c r="AW19" s="606"/>
      <c r="AX19" s="606"/>
      <c r="AY19" s="606"/>
      <c r="AZ19" s="606"/>
      <c r="BA19" s="606"/>
      <c r="BB19" s="606"/>
      <c r="BC19" s="606"/>
      <c r="BD19" s="606"/>
      <c r="BE19" s="606"/>
      <c r="BF19" s="607"/>
      <c r="BG19" s="608" t="s">
        <v>237</v>
      </c>
      <c r="BH19" s="609"/>
      <c r="BI19" s="609"/>
      <c r="BJ19" s="609"/>
      <c r="BK19" s="609"/>
      <c r="BL19" s="609"/>
      <c r="BM19" s="609"/>
      <c r="BN19" s="610"/>
      <c r="BO19" s="646" t="s">
        <v>237</v>
      </c>
      <c r="BP19" s="646"/>
      <c r="BQ19" s="646"/>
      <c r="BR19" s="646"/>
      <c r="BS19" s="647" t="s">
        <v>130</v>
      </c>
      <c r="BT19" s="647"/>
      <c r="BU19" s="647"/>
      <c r="BV19" s="647"/>
      <c r="BW19" s="647"/>
      <c r="BX19" s="647"/>
      <c r="BY19" s="647"/>
      <c r="BZ19" s="647"/>
      <c r="CA19" s="647"/>
      <c r="CB19" s="685"/>
      <c r="CD19" s="605" t="s">
        <v>277</v>
      </c>
      <c r="CE19" s="606"/>
      <c r="CF19" s="606"/>
      <c r="CG19" s="606"/>
      <c r="CH19" s="606"/>
      <c r="CI19" s="606"/>
      <c r="CJ19" s="606"/>
      <c r="CK19" s="606"/>
      <c r="CL19" s="606"/>
      <c r="CM19" s="606"/>
      <c r="CN19" s="606"/>
      <c r="CO19" s="606"/>
      <c r="CP19" s="606"/>
      <c r="CQ19" s="607"/>
      <c r="CR19" s="608" t="s">
        <v>130</v>
      </c>
      <c r="CS19" s="609"/>
      <c r="CT19" s="609"/>
      <c r="CU19" s="609"/>
      <c r="CV19" s="609"/>
      <c r="CW19" s="609"/>
      <c r="CX19" s="609"/>
      <c r="CY19" s="610"/>
      <c r="CZ19" s="646" t="s">
        <v>130</v>
      </c>
      <c r="DA19" s="646"/>
      <c r="DB19" s="646"/>
      <c r="DC19" s="646"/>
      <c r="DD19" s="614" t="s">
        <v>130</v>
      </c>
      <c r="DE19" s="609"/>
      <c r="DF19" s="609"/>
      <c r="DG19" s="609"/>
      <c r="DH19" s="609"/>
      <c r="DI19" s="609"/>
      <c r="DJ19" s="609"/>
      <c r="DK19" s="609"/>
      <c r="DL19" s="609"/>
      <c r="DM19" s="609"/>
      <c r="DN19" s="609"/>
      <c r="DO19" s="609"/>
      <c r="DP19" s="610"/>
      <c r="DQ19" s="614" t="s">
        <v>130</v>
      </c>
      <c r="DR19" s="609"/>
      <c r="DS19" s="609"/>
      <c r="DT19" s="609"/>
      <c r="DU19" s="609"/>
      <c r="DV19" s="609"/>
      <c r="DW19" s="609"/>
      <c r="DX19" s="609"/>
      <c r="DY19" s="609"/>
      <c r="DZ19" s="609"/>
      <c r="EA19" s="609"/>
      <c r="EB19" s="609"/>
      <c r="EC19" s="645"/>
    </row>
    <row r="20" spans="2:133" ht="11.25" customHeight="1" x14ac:dyDescent="0.2">
      <c r="B20" s="675" t="s">
        <v>278</v>
      </c>
      <c r="C20" s="676"/>
      <c r="D20" s="676"/>
      <c r="E20" s="676"/>
      <c r="F20" s="676"/>
      <c r="G20" s="676"/>
      <c r="H20" s="676"/>
      <c r="I20" s="676"/>
      <c r="J20" s="676"/>
      <c r="K20" s="676"/>
      <c r="L20" s="676"/>
      <c r="M20" s="676"/>
      <c r="N20" s="676"/>
      <c r="O20" s="676"/>
      <c r="P20" s="676"/>
      <c r="Q20" s="677"/>
      <c r="R20" s="608" t="s">
        <v>237</v>
      </c>
      <c r="S20" s="609"/>
      <c r="T20" s="609"/>
      <c r="U20" s="609"/>
      <c r="V20" s="609"/>
      <c r="W20" s="609"/>
      <c r="X20" s="609"/>
      <c r="Y20" s="610"/>
      <c r="Z20" s="646" t="s">
        <v>237</v>
      </c>
      <c r="AA20" s="646"/>
      <c r="AB20" s="646"/>
      <c r="AC20" s="646"/>
      <c r="AD20" s="647" t="s">
        <v>237</v>
      </c>
      <c r="AE20" s="647"/>
      <c r="AF20" s="647"/>
      <c r="AG20" s="647"/>
      <c r="AH20" s="647"/>
      <c r="AI20" s="647"/>
      <c r="AJ20" s="647"/>
      <c r="AK20" s="647"/>
      <c r="AL20" s="611" t="s">
        <v>130</v>
      </c>
      <c r="AM20" s="612"/>
      <c r="AN20" s="612"/>
      <c r="AO20" s="648"/>
      <c r="AP20" s="605" t="s">
        <v>279</v>
      </c>
      <c r="AQ20" s="606"/>
      <c r="AR20" s="606"/>
      <c r="AS20" s="606"/>
      <c r="AT20" s="606"/>
      <c r="AU20" s="606"/>
      <c r="AV20" s="606"/>
      <c r="AW20" s="606"/>
      <c r="AX20" s="606"/>
      <c r="AY20" s="606"/>
      <c r="AZ20" s="606"/>
      <c r="BA20" s="606"/>
      <c r="BB20" s="606"/>
      <c r="BC20" s="606"/>
      <c r="BD20" s="606"/>
      <c r="BE20" s="606"/>
      <c r="BF20" s="607"/>
      <c r="BG20" s="608" t="s">
        <v>237</v>
      </c>
      <c r="BH20" s="609"/>
      <c r="BI20" s="609"/>
      <c r="BJ20" s="609"/>
      <c r="BK20" s="609"/>
      <c r="BL20" s="609"/>
      <c r="BM20" s="609"/>
      <c r="BN20" s="610"/>
      <c r="BO20" s="646" t="s">
        <v>237</v>
      </c>
      <c r="BP20" s="646"/>
      <c r="BQ20" s="646"/>
      <c r="BR20" s="646"/>
      <c r="BS20" s="647" t="s">
        <v>130</v>
      </c>
      <c r="BT20" s="647"/>
      <c r="BU20" s="647"/>
      <c r="BV20" s="647"/>
      <c r="BW20" s="647"/>
      <c r="BX20" s="647"/>
      <c r="BY20" s="647"/>
      <c r="BZ20" s="647"/>
      <c r="CA20" s="647"/>
      <c r="CB20" s="685"/>
      <c r="CD20" s="605" t="s">
        <v>280</v>
      </c>
      <c r="CE20" s="606"/>
      <c r="CF20" s="606"/>
      <c r="CG20" s="606"/>
      <c r="CH20" s="606"/>
      <c r="CI20" s="606"/>
      <c r="CJ20" s="606"/>
      <c r="CK20" s="606"/>
      <c r="CL20" s="606"/>
      <c r="CM20" s="606"/>
      <c r="CN20" s="606"/>
      <c r="CO20" s="606"/>
      <c r="CP20" s="606"/>
      <c r="CQ20" s="607"/>
      <c r="CR20" s="608">
        <v>12031255</v>
      </c>
      <c r="CS20" s="609"/>
      <c r="CT20" s="609"/>
      <c r="CU20" s="609"/>
      <c r="CV20" s="609"/>
      <c r="CW20" s="609"/>
      <c r="CX20" s="609"/>
      <c r="CY20" s="610"/>
      <c r="CZ20" s="646">
        <v>100</v>
      </c>
      <c r="DA20" s="646"/>
      <c r="DB20" s="646"/>
      <c r="DC20" s="646"/>
      <c r="DD20" s="614">
        <v>1678950</v>
      </c>
      <c r="DE20" s="609"/>
      <c r="DF20" s="609"/>
      <c r="DG20" s="609"/>
      <c r="DH20" s="609"/>
      <c r="DI20" s="609"/>
      <c r="DJ20" s="609"/>
      <c r="DK20" s="609"/>
      <c r="DL20" s="609"/>
      <c r="DM20" s="609"/>
      <c r="DN20" s="609"/>
      <c r="DO20" s="609"/>
      <c r="DP20" s="610"/>
      <c r="DQ20" s="614">
        <v>7846674</v>
      </c>
      <c r="DR20" s="609"/>
      <c r="DS20" s="609"/>
      <c r="DT20" s="609"/>
      <c r="DU20" s="609"/>
      <c r="DV20" s="609"/>
      <c r="DW20" s="609"/>
      <c r="DX20" s="609"/>
      <c r="DY20" s="609"/>
      <c r="DZ20" s="609"/>
      <c r="EA20" s="609"/>
      <c r="EB20" s="609"/>
      <c r="EC20" s="645"/>
    </row>
    <row r="21" spans="2:133" ht="11.25" customHeight="1" x14ac:dyDescent="0.2">
      <c r="B21" s="605" t="s">
        <v>281</v>
      </c>
      <c r="C21" s="606"/>
      <c r="D21" s="606"/>
      <c r="E21" s="606"/>
      <c r="F21" s="606"/>
      <c r="G21" s="606"/>
      <c r="H21" s="606"/>
      <c r="I21" s="606"/>
      <c r="J21" s="606"/>
      <c r="K21" s="606"/>
      <c r="L21" s="606"/>
      <c r="M21" s="606"/>
      <c r="N21" s="606"/>
      <c r="O21" s="606"/>
      <c r="P21" s="606"/>
      <c r="Q21" s="607"/>
      <c r="R21" s="608">
        <v>5415044</v>
      </c>
      <c r="S21" s="609"/>
      <c r="T21" s="609"/>
      <c r="U21" s="609"/>
      <c r="V21" s="609"/>
      <c r="W21" s="609"/>
      <c r="X21" s="609"/>
      <c r="Y21" s="610"/>
      <c r="Z21" s="646">
        <v>41.5</v>
      </c>
      <c r="AA21" s="646"/>
      <c r="AB21" s="646"/>
      <c r="AC21" s="646"/>
      <c r="AD21" s="647">
        <v>5004234</v>
      </c>
      <c r="AE21" s="647"/>
      <c r="AF21" s="647"/>
      <c r="AG21" s="647"/>
      <c r="AH21" s="647"/>
      <c r="AI21" s="647"/>
      <c r="AJ21" s="647"/>
      <c r="AK21" s="647"/>
      <c r="AL21" s="611">
        <v>72.599999999999994</v>
      </c>
      <c r="AM21" s="612"/>
      <c r="AN21" s="612"/>
      <c r="AO21" s="648"/>
      <c r="AP21" s="605" t="s">
        <v>282</v>
      </c>
      <c r="AQ21" s="686"/>
      <c r="AR21" s="686"/>
      <c r="AS21" s="686"/>
      <c r="AT21" s="686"/>
      <c r="AU21" s="686"/>
      <c r="AV21" s="686"/>
      <c r="AW21" s="686"/>
      <c r="AX21" s="686"/>
      <c r="AY21" s="686"/>
      <c r="AZ21" s="686"/>
      <c r="BA21" s="686"/>
      <c r="BB21" s="686"/>
      <c r="BC21" s="686"/>
      <c r="BD21" s="686"/>
      <c r="BE21" s="686"/>
      <c r="BF21" s="687"/>
      <c r="BG21" s="608" t="s">
        <v>237</v>
      </c>
      <c r="BH21" s="609"/>
      <c r="BI21" s="609"/>
      <c r="BJ21" s="609"/>
      <c r="BK21" s="609"/>
      <c r="BL21" s="609"/>
      <c r="BM21" s="609"/>
      <c r="BN21" s="610"/>
      <c r="BO21" s="646" t="s">
        <v>130</v>
      </c>
      <c r="BP21" s="646"/>
      <c r="BQ21" s="646"/>
      <c r="BR21" s="646"/>
      <c r="BS21" s="647" t="s">
        <v>130</v>
      </c>
      <c r="BT21" s="647"/>
      <c r="BU21" s="647"/>
      <c r="BV21" s="647"/>
      <c r="BW21" s="647"/>
      <c r="BX21" s="647"/>
      <c r="BY21" s="647"/>
      <c r="BZ21" s="647"/>
      <c r="CA21" s="647"/>
      <c r="CB21" s="685"/>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283</v>
      </c>
      <c r="C22" s="606"/>
      <c r="D22" s="606"/>
      <c r="E22" s="606"/>
      <c r="F22" s="606"/>
      <c r="G22" s="606"/>
      <c r="H22" s="606"/>
      <c r="I22" s="606"/>
      <c r="J22" s="606"/>
      <c r="K22" s="606"/>
      <c r="L22" s="606"/>
      <c r="M22" s="606"/>
      <c r="N22" s="606"/>
      <c r="O22" s="606"/>
      <c r="P22" s="606"/>
      <c r="Q22" s="607"/>
      <c r="R22" s="608">
        <v>5004234</v>
      </c>
      <c r="S22" s="609"/>
      <c r="T22" s="609"/>
      <c r="U22" s="609"/>
      <c r="V22" s="609"/>
      <c r="W22" s="609"/>
      <c r="X22" s="609"/>
      <c r="Y22" s="610"/>
      <c r="Z22" s="646">
        <v>38.4</v>
      </c>
      <c r="AA22" s="646"/>
      <c r="AB22" s="646"/>
      <c r="AC22" s="646"/>
      <c r="AD22" s="647">
        <v>5004234</v>
      </c>
      <c r="AE22" s="647"/>
      <c r="AF22" s="647"/>
      <c r="AG22" s="647"/>
      <c r="AH22" s="647"/>
      <c r="AI22" s="647"/>
      <c r="AJ22" s="647"/>
      <c r="AK22" s="647"/>
      <c r="AL22" s="611">
        <v>72.599999999999994</v>
      </c>
      <c r="AM22" s="612"/>
      <c r="AN22" s="612"/>
      <c r="AO22" s="648"/>
      <c r="AP22" s="605" t="s">
        <v>284</v>
      </c>
      <c r="AQ22" s="686"/>
      <c r="AR22" s="686"/>
      <c r="AS22" s="686"/>
      <c r="AT22" s="686"/>
      <c r="AU22" s="686"/>
      <c r="AV22" s="686"/>
      <c r="AW22" s="686"/>
      <c r="AX22" s="686"/>
      <c r="AY22" s="686"/>
      <c r="AZ22" s="686"/>
      <c r="BA22" s="686"/>
      <c r="BB22" s="686"/>
      <c r="BC22" s="686"/>
      <c r="BD22" s="686"/>
      <c r="BE22" s="686"/>
      <c r="BF22" s="687"/>
      <c r="BG22" s="608" t="s">
        <v>130</v>
      </c>
      <c r="BH22" s="609"/>
      <c r="BI22" s="609"/>
      <c r="BJ22" s="609"/>
      <c r="BK22" s="609"/>
      <c r="BL22" s="609"/>
      <c r="BM22" s="609"/>
      <c r="BN22" s="610"/>
      <c r="BO22" s="646" t="s">
        <v>130</v>
      </c>
      <c r="BP22" s="646"/>
      <c r="BQ22" s="646"/>
      <c r="BR22" s="646"/>
      <c r="BS22" s="647" t="s">
        <v>130</v>
      </c>
      <c r="BT22" s="647"/>
      <c r="BU22" s="647"/>
      <c r="BV22" s="647"/>
      <c r="BW22" s="647"/>
      <c r="BX22" s="647"/>
      <c r="BY22" s="647"/>
      <c r="BZ22" s="647"/>
      <c r="CA22" s="647"/>
      <c r="CB22" s="685"/>
      <c r="CD22" s="660" t="s">
        <v>285</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286</v>
      </c>
      <c r="C23" s="606"/>
      <c r="D23" s="606"/>
      <c r="E23" s="606"/>
      <c r="F23" s="606"/>
      <c r="G23" s="606"/>
      <c r="H23" s="606"/>
      <c r="I23" s="606"/>
      <c r="J23" s="606"/>
      <c r="K23" s="606"/>
      <c r="L23" s="606"/>
      <c r="M23" s="606"/>
      <c r="N23" s="606"/>
      <c r="O23" s="606"/>
      <c r="P23" s="606"/>
      <c r="Q23" s="607"/>
      <c r="R23" s="608">
        <v>410810</v>
      </c>
      <c r="S23" s="609"/>
      <c r="T23" s="609"/>
      <c r="U23" s="609"/>
      <c r="V23" s="609"/>
      <c r="W23" s="609"/>
      <c r="X23" s="609"/>
      <c r="Y23" s="610"/>
      <c r="Z23" s="646">
        <v>3.2</v>
      </c>
      <c r="AA23" s="646"/>
      <c r="AB23" s="646"/>
      <c r="AC23" s="646"/>
      <c r="AD23" s="647" t="s">
        <v>237</v>
      </c>
      <c r="AE23" s="647"/>
      <c r="AF23" s="647"/>
      <c r="AG23" s="647"/>
      <c r="AH23" s="647"/>
      <c r="AI23" s="647"/>
      <c r="AJ23" s="647"/>
      <c r="AK23" s="647"/>
      <c r="AL23" s="611" t="s">
        <v>130</v>
      </c>
      <c r="AM23" s="612"/>
      <c r="AN23" s="612"/>
      <c r="AO23" s="648"/>
      <c r="AP23" s="605" t="s">
        <v>287</v>
      </c>
      <c r="AQ23" s="686"/>
      <c r="AR23" s="686"/>
      <c r="AS23" s="686"/>
      <c r="AT23" s="686"/>
      <c r="AU23" s="686"/>
      <c r="AV23" s="686"/>
      <c r="AW23" s="686"/>
      <c r="AX23" s="686"/>
      <c r="AY23" s="686"/>
      <c r="AZ23" s="686"/>
      <c r="BA23" s="686"/>
      <c r="BB23" s="686"/>
      <c r="BC23" s="686"/>
      <c r="BD23" s="686"/>
      <c r="BE23" s="686"/>
      <c r="BF23" s="687"/>
      <c r="BG23" s="608" t="s">
        <v>237</v>
      </c>
      <c r="BH23" s="609"/>
      <c r="BI23" s="609"/>
      <c r="BJ23" s="609"/>
      <c r="BK23" s="609"/>
      <c r="BL23" s="609"/>
      <c r="BM23" s="609"/>
      <c r="BN23" s="610"/>
      <c r="BO23" s="646" t="s">
        <v>237</v>
      </c>
      <c r="BP23" s="646"/>
      <c r="BQ23" s="646"/>
      <c r="BR23" s="646"/>
      <c r="BS23" s="647" t="s">
        <v>130</v>
      </c>
      <c r="BT23" s="647"/>
      <c r="BU23" s="647"/>
      <c r="BV23" s="647"/>
      <c r="BW23" s="647"/>
      <c r="BX23" s="647"/>
      <c r="BY23" s="647"/>
      <c r="BZ23" s="647"/>
      <c r="CA23" s="647"/>
      <c r="CB23" s="685"/>
      <c r="CD23" s="660" t="s">
        <v>226</v>
      </c>
      <c r="CE23" s="661"/>
      <c r="CF23" s="661"/>
      <c r="CG23" s="661"/>
      <c r="CH23" s="661"/>
      <c r="CI23" s="661"/>
      <c r="CJ23" s="661"/>
      <c r="CK23" s="661"/>
      <c r="CL23" s="661"/>
      <c r="CM23" s="661"/>
      <c r="CN23" s="661"/>
      <c r="CO23" s="661"/>
      <c r="CP23" s="661"/>
      <c r="CQ23" s="662"/>
      <c r="CR23" s="660" t="s">
        <v>288</v>
      </c>
      <c r="CS23" s="661"/>
      <c r="CT23" s="661"/>
      <c r="CU23" s="661"/>
      <c r="CV23" s="661"/>
      <c r="CW23" s="661"/>
      <c r="CX23" s="661"/>
      <c r="CY23" s="662"/>
      <c r="CZ23" s="660" t="s">
        <v>289</v>
      </c>
      <c r="DA23" s="661"/>
      <c r="DB23" s="661"/>
      <c r="DC23" s="662"/>
      <c r="DD23" s="660" t="s">
        <v>290</v>
      </c>
      <c r="DE23" s="661"/>
      <c r="DF23" s="661"/>
      <c r="DG23" s="661"/>
      <c r="DH23" s="661"/>
      <c r="DI23" s="661"/>
      <c r="DJ23" s="661"/>
      <c r="DK23" s="662"/>
      <c r="DL23" s="698" t="s">
        <v>291</v>
      </c>
      <c r="DM23" s="699"/>
      <c r="DN23" s="699"/>
      <c r="DO23" s="699"/>
      <c r="DP23" s="699"/>
      <c r="DQ23" s="699"/>
      <c r="DR23" s="699"/>
      <c r="DS23" s="699"/>
      <c r="DT23" s="699"/>
      <c r="DU23" s="699"/>
      <c r="DV23" s="700"/>
      <c r="DW23" s="660" t="s">
        <v>292</v>
      </c>
      <c r="DX23" s="661"/>
      <c r="DY23" s="661"/>
      <c r="DZ23" s="661"/>
      <c r="EA23" s="661"/>
      <c r="EB23" s="661"/>
      <c r="EC23" s="662"/>
    </row>
    <row r="24" spans="2:133" ht="11.25" customHeight="1" x14ac:dyDescent="0.2">
      <c r="B24" s="605" t="s">
        <v>293</v>
      </c>
      <c r="C24" s="606"/>
      <c r="D24" s="606"/>
      <c r="E24" s="606"/>
      <c r="F24" s="606"/>
      <c r="G24" s="606"/>
      <c r="H24" s="606"/>
      <c r="I24" s="606"/>
      <c r="J24" s="606"/>
      <c r="K24" s="606"/>
      <c r="L24" s="606"/>
      <c r="M24" s="606"/>
      <c r="N24" s="606"/>
      <c r="O24" s="606"/>
      <c r="P24" s="606"/>
      <c r="Q24" s="607"/>
      <c r="R24" s="608" t="s">
        <v>130</v>
      </c>
      <c r="S24" s="609"/>
      <c r="T24" s="609"/>
      <c r="U24" s="609"/>
      <c r="V24" s="609"/>
      <c r="W24" s="609"/>
      <c r="X24" s="609"/>
      <c r="Y24" s="610"/>
      <c r="Z24" s="646" t="s">
        <v>130</v>
      </c>
      <c r="AA24" s="646"/>
      <c r="AB24" s="646"/>
      <c r="AC24" s="646"/>
      <c r="AD24" s="647" t="s">
        <v>237</v>
      </c>
      <c r="AE24" s="647"/>
      <c r="AF24" s="647"/>
      <c r="AG24" s="647"/>
      <c r="AH24" s="647"/>
      <c r="AI24" s="647"/>
      <c r="AJ24" s="647"/>
      <c r="AK24" s="647"/>
      <c r="AL24" s="611" t="s">
        <v>237</v>
      </c>
      <c r="AM24" s="612"/>
      <c r="AN24" s="612"/>
      <c r="AO24" s="648"/>
      <c r="AP24" s="605" t="s">
        <v>294</v>
      </c>
      <c r="AQ24" s="686"/>
      <c r="AR24" s="686"/>
      <c r="AS24" s="686"/>
      <c r="AT24" s="686"/>
      <c r="AU24" s="686"/>
      <c r="AV24" s="686"/>
      <c r="AW24" s="686"/>
      <c r="AX24" s="686"/>
      <c r="AY24" s="686"/>
      <c r="AZ24" s="686"/>
      <c r="BA24" s="686"/>
      <c r="BB24" s="686"/>
      <c r="BC24" s="686"/>
      <c r="BD24" s="686"/>
      <c r="BE24" s="686"/>
      <c r="BF24" s="687"/>
      <c r="BG24" s="608" t="s">
        <v>130</v>
      </c>
      <c r="BH24" s="609"/>
      <c r="BI24" s="609"/>
      <c r="BJ24" s="609"/>
      <c r="BK24" s="609"/>
      <c r="BL24" s="609"/>
      <c r="BM24" s="609"/>
      <c r="BN24" s="610"/>
      <c r="BO24" s="646" t="s">
        <v>130</v>
      </c>
      <c r="BP24" s="646"/>
      <c r="BQ24" s="646"/>
      <c r="BR24" s="646"/>
      <c r="BS24" s="647" t="s">
        <v>130</v>
      </c>
      <c r="BT24" s="647"/>
      <c r="BU24" s="647"/>
      <c r="BV24" s="647"/>
      <c r="BW24" s="647"/>
      <c r="BX24" s="647"/>
      <c r="BY24" s="647"/>
      <c r="BZ24" s="647"/>
      <c r="CA24" s="647"/>
      <c r="CB24" s="685"/>
      <c r="CD24" s="666" t="s">
        <v>295</v>
      </c>
      <c r="CE24" s="667"/>
      <c r="CF24" s="667"/>
      <c r="CG24" s="667"/>
      <c r="CH24" s="667"/>
      <c r="CI24" s="667"/>
      <c r="CJ24" s="667"/>
      <c r="CK24" s="667"/>
      <c r="CL24" s="667"/>
      <c r="CM24" s="667"/>
      <c r="CN24" s="667"/>
      <c r="CO24" s="667"/>
      <c r="CP24" s="667"/>
      <c r="CQ24" s="668"/>
      <c r="CR24" s="663">
        <v>4939385</v>
      </c>
      <c r="CS24" s="664"/>
      <c r="CT24" s="664"/>
      <c r="CU24" s="664"/>
      <c r="CV24" s="664"/>
      <c r="CW24" s="664"/>
      <c r="CX24" s="664"/>
      <c r="CY24" s="689"/>
      <c r="CZ24" s="690">
        <v>41.1</v>
      </c>
      <c r="DA24" s="672"/>
      <c r="DB24" s="672"/>
      <c r="DC24" s="692"/>
      <c r="DD24" s="688">
        <v>3640112</v>
      </c>
      <c r="DE24" s="664"/>
      <c r="DF24" s="664"/>
      <c r="DG24" s="664"/>
      <c r="DH24" s="664"/>
      <c r="DI24" s="664"/>
      <c r="DJ24" s="664"/>
      <c r="DK24" s="689"/>
      <c r="DL24" s="688">
        <v>3587437</v>
      </c>
      <c r="DM24" s="664"/>
      <c r="DN24" s="664"/>
      <c r="DO24" s="664"/>
      <c r="DP24" s="664"/>
      <c r="DQ24" s="664"/>
      <c r="DR24" s="664"/>
      <c r="DS24" s="664"/>
      <c r="DT24" s="664"/>
      <c r="DU24" s="664"/>
      <c r="DV24" s="689"/>
      <c r="DW24" s="690">
        <v>51.6</v>
      </c>
      <c r="DX24" s="672"/>
      <c r="DY24" s="672"/>
      <c r="DZ24" s="672"/>
      <c r="EA24" s="672"/>
      <c r="EB24" s="672"/>
      <c r="EC24" s="691"/>
    </row>
    <row r="25" spans="2:133" ht="11.25" customHeight="1" x14ac:dyDescent="0.2">
      <c r="B25" s="605" t="s">
        <v>296</v>
      </c>
      <c r="C25" s="606"/>
      <c r="D25" s="606"/>
      <c r="E25" s="606"/>
      <c r="F25" s="606"/>
      <c r="G25" s="606"/>
      <c r="H25" s="606"/>
      <c r="I25" s="606"/>
      <c r="J25" s="606"/>
      <c r="K25" s="606"/>
      <c r="L25" s="606"/>
      <c r="M25" s="606"/>
      <c r="N25" s="606"/>
      <c r="O25" s="606"/>
      <c r="P25" s="606"/>
      <c r="Q25" s="607"/>
      <c r="R25" s="608">
        <v>7292293</v>
      </c>
      <c r="S25" s="609"/>
      <c r="T25" s="609"/>
      <c r="U25" s="609"/>
      <c r="V25" s="609"/>
      <c r="W25" s="609"/>
      <c r="X25" s="609"/>
      <c r="Y25" s="610"/>
      <c r="Z25" s="646">
        <v>55.9</v>
      </c>
      <c r="AA25" s="646"/>
      <c r="AB25" s="646"/>
      <c r="AC25" s="646"/>
      <c r="AD25" s="647">
        <v>6881483</v>
      </c>
      <c r="AE25" s="647"/>
      <c r="AF25" s="647"/>
      <c r="AG25" s="647"/>
      <c r="AH25" s="647"/>
      <c r="AI25" s="647"/>
      <c r="AJ25" s="647"/>
      <c r="AK25" s="647"/>
      <c r="AL25" s="611">
        <v>99.9</v>
      </c>
      <c r="AM25" s="612"/>
      <c r="AN25" s="612"/>
      <c r="AO25" s="648"/>
      <c r="AP25" s="605" t="s">
        <v>297</v>
      </c>
      <c r="AQ25" s="686"/>
      <c r="AR25" s="686"/>
      <c r="AS25" s="686"/>
      <c r="AT25" s="686"/>
      <c r="AU25" s="686"/>
      <c r="AV25" s="686"/>
      <c r="AW25" s="686"/>
      <c r="AX25" s="686"/>
      <c r="AY25" s="686"/>
      <c r="AZ25" s="686"/>
      <c r="BA25" s="686"/>
      <c r="BB25" s="686"/>
      <c r="BC25" s="686"/>
      <c r="BD25" s="686"/>
      <c r="BE25" s="686"/>
      <c r="BF25" s="687"/>
      <c r="BG25" s="608" t="s">
        <v>130</v>
      </c>
      <c r="BH25" s="609"/>
      <c r="BI25" s="609"/>
      <c r="BJ25" s="609"/>
      <c r="BK25" s="609"/>
      <c r="BL25" s="609"/>
      <c r="BM25" s="609"/>
      <c r="BN25" s="610"/>
      <c r="BO25" s="646" t="s">
        <v>237</v>
      </c>
      <c r="BP25" s="646"/>
      <c r="BQ25" s="646"/>
      <c r="BR25" s="646"/>
      <c r="BS25" s="647" t="s">
        <v>130</v>
      </c>
      <c r="BT25" s="647"/>
      <c r="BU25" s="647"/>
      <c r="BV25" s="647"/>
      <c r="BW25" s="647"/>
      <c r="BX25" s="647"/>
      <c r="BY25" s="647"/>
      <c r="BZ25" s="647"/>
      <c r="CA25" s="647"/>
      <c r="CB25" s="685"/>
      <c r="CD25" s="605" t="s">
        <v>298</v>
      </c>
      <c r="CE25" s="606"/>
      <c r="CF25" s="606"/>
      <c r="CG25" s="606"/>
      <c r="CH25" s="606"/>
      <c r="CI25" s="606"/>
      <c r="CJ25" s="606"/>
      <c r="CK25" s="606"/>
      <c r="CL25" s="606"/>
      <c r="CM25" s="606"/>
      <c r="CN25" s="606"/>
      <c r="CO25" s="606"/>
      <c r="CP25" s="606"/>
      <c r="CQ25" s="607"/>
      <c r="CR25" s="608">
        <v>2127611</v>
      </c>
      <c r="CS25" s="621"/>
      <c r="CT25" s="621"/>
      <c r="CU25" s="621"/>
      <c r="CV25" s="621"/>
      <c r="CW25" s="621"/>
      <c r="CX25" s="621"/>
      <c r="CY25" s="622"/>
      <c r="CZ25" s="611">
        <v>17.7</v>
      </c>
      <c r="DA25" s="623"/>
      <c r="DB25" s="623"/>
      <c r="DC25" s="624"/>
      <c r="DD25" s="614">
        <v>1926729</v>
      </c>
      <c r="DE25" s="621"/>
      <c r="DF25" s="621"/>
      <c r="DG25" s="621"/>
      <c r="DH25" s="621"/>
      <c r="DI25" s="621"/>
      <c r="DJ25" s="621"/>
      <c r="DK25" s="622"/>
      <c r="DL25" s="614">
        <v>1900211</v>
      </c>
      <c r="DM25" s="621"/>
      <c r="DN25" s="621"/>
      <c r="DO25" s="621"/>
      <c r="DP25" s="621"/>
      <c r="DQ25" s="621"/>
      <c r="DR25" s="621"/>
      <c r="DS25" s="621"/>
      <c r="DT25" s="621"/>
      <c r="DU25" s="621"/>
      <c r="DV25" s="622"/>
      <c r="DW25" s="611">
        <v>27.3</v>
      </c>
      <c r="DX25" s="623"/>
      <c r="DY25" s="623"/>
      <c r="DZ25" s="623"/>
      <c r="EA25" s="623"/>
      <c r="EB25" s="623"/>
      <c r="EC25" s="635"/>
    </row>
    <row r="26" spans="2:133" ht="11.25" customHeight="1" x14ac:dyDescent="0.2">
      <c r="B26" s="605" t="s">
        <v>299</v>
      </c>
      <c r="C26" s="606"/>
      <c r="D26" s="606"/>
      <c r="E26" s="606"/>
      <c r="F26" s="606"/>
      <c r="G26" s="606"/>
      <c r="H26" s="606"/>
      <c r="I26" s="606"/>
      <c r="J26" s="606"/>
      <c r="K26" s="606"/>
      <c r="L26" s="606"/>
      <c r="M26" s="606"/>
      <c r="N26" s="606"/>
      <c r="O26" s="606"/>
      <c r="P26" s="606"/>
      <c r="Q26" s="607"/>
      <c r="R26" s="608">
        <v>897</v>
      </c>
      <c r="S26" s="609"/>
      <c r="T26" s="609"/>
      <c r="U26" s="609"/>
      <c r="V26" s="609"/>
      <c r="W26" s="609"/>
      <c r="X26" s="609"/>
      <c r="Y26" s="610"/>
      <c r="Z26" s="646">
        <v>0</v>
      </c>
      <c r="AA26" s="646"/>
      <c r="AB26" s="646"/>
      <c r="AC26" s="646"/>
      <c r="AD26" s="647">
        <v>897</v>
      </c>
      <c r="AE26" s="647"/>
      <c r="AF26" s="647"/>
      <c r="AG26" s="647"/>
      <c r="AH26" s="647"/>
      <c r="AI26" s="647"/>
      <c r="AJ26" s="647"/>
      <c r="AK26" s="647"/>
      <c r="AL26" s="611">
        <v>0</v>
      </c>
      <c r="AM26" s="612"/>
      <c r="AN26" s="612"/>
      <c r="AO26" s="648"/>
      <c r="AP26" s="605" t="s">
        <v>300</v>
      </c>
      <c r="AQ26" s="686"/>
      <c r="AR26" s="686"/>
      <c r="AS26" s="686"/>
      <c r="AT26" s="686"/>
      <c r="AU26" s="686"/>
      <c r="AV26" s="686"/>
      <c r="AW26" s="686"/>
      <c r="AX26" s="686"/>
      <c r="AY26" s="686"/>
      <c r="AZ26" s="686"/>
      <c r="BA26" s="686"/>
      <c r="BB26" s="686"/>
      <c r="BC26" s="686"/>
      <c r="BD26" s="686"/>
      <c r="BE26" s="686"/>
      <c r="BF26" s="687"/>
      <c r="BG26" s="608" t="s">
        <v>130</v>
      </c>
      <c r="BH26" s="609"/>
      <c r="BI26" s="609"/>
      <c r="BJ26" s="609"/>
      <c r="BK26" s="609"/>
      <c r="BL26" s="609"/>
      <c r="BM26" s="609"/>
      <c r="BN26" s="610"/>
      <c r="BO26" s="646" t="s">
        <v>237</v>
      </c>
      <c r="BP26" s="646"/>
      <c r="BQ26" s="646"/>
      <c r="BR26" s="646"/>
      <c r="BS26" s="647" t="s">
        <v>130</v>
      </c>
      <c r="BT26" s="647"/>
      <c r="BU26" s="647"/>
      <c r="BV26" s="647"/>
      <c r="BW26" s="647"/>
      <c r="BX26" s="647"/>
      <c r="BY26" s="647"/>
      <c r="BZ26" s="647"/>
      <c r="CA26" s="647"/>
      <c r="CB26" s="685"/>
      <c r="CD26" s="605" t="s">
        <v>301</v>
      </c>
      <c r="CE26" s="606"/>
      <c r="CF26" s="606"/>
      <c r="CG26" s="606"/>
      <c r="CH26" s="606"/>
      <c r="CI26" s="606"/>
      <c r="CJ26" s="606"/>
      <c r="CK26" s="606"/>
      <c r="CL26" s="606"/>
      <c r="CM26" s="606"/>
      <c r="CN26" s="606"/>
      <c r="CO26" s="606"/>
      <c r="CP26" s="606"/>
      <c r="CQ26" s="607"/>
      <c r="CR26" s="608">
        <v>1045269</v>
      </c>
      <c r="CS26" s="609"/>
      <c r="CT26" s="609"/>
      <c r="CU26" s="609"/>
      <c r="CV26" s="609"/>
      <c r="CW26" s="609"/>
      <c r="CX26" s="609"/>
      <c r="CY26" s="610"/>
      <c r="CZ26" s="611">
        <v>8.6999999999999993</v>
      </c>
      <c r="DA26" s="623"/>
      <c r="DB26" s="623"/>
      <c r="DC26" s="624"/>
      <c r="DD26" s="614">
        <v>980170</v>
      </c>
      <c r="DE26" s="609"/>
      <c r="DF26" s="609"/>
      <c r="DG26" s="609"/>
      <c r="DH26" s="609"/>
      <c r="DI26" s="609"/>
      <c r="DJ26" s="609"/>
      <c r="DK26" s="610"/>
      <c r="DL26" s="614" t="s">
        <v>237</v>
      </c>
      <c r="DM26" s="609"/>
      <c r="DN26" s="609"/>
      <c r="DO26" s="609"/>
      <c r="DP26" s="609"/>
      <c r="DQ26" s="609"/>
      <c r="DR26" s="609"/>
      <c r="DS26" s="609"/>
      <c r="DT26" s="609"/>
      <c r="DU26" s="609"/>
      <c r="DV26" s="610"/>
      <c r="DW26" s="611" t="s">
        <v>130</v>
      </c>
      <c r="DX26" s="623"/>
      <c r="DY26" s="623"/>
      <c r="DZ26" s="623"/>
      <c r="EA26" s="623"/>
      <c r="EB26" s="623"/>
      <c r="EC26" s="635"/>
    </row>
    <row r="27" spans="2:133" ht="11.25" customHeight="1" x14ac:dyDescent="0.2">
      <c r="B27" s="605" t="s">
        <v>302</v>
      </c>
      <c r="C27" s="606"/>
      <c r="D27" s="606"/>
      <c r="E27" s="606"/>
      <c r="F27" s="606"/>
      <c r="G27" s="606"/>
      <c r="H27" s="606"/>
      <c r="I27" s="606"/>
      <c r="J27" s="606"/>
      <c r="K27" s="606"/>
      <c r="L27" s="606"/>
      <c r="M27" s="606"/>
      <c r="N27" s="606"/>
      <c r="O27" s="606"/>
      <c r="P27" s="606"/>
      <c r="Q27" s="607"/>
      <c r="R27" s="608">
        <v>10035</v>
      </c>
      <c r="S27" s="609"/>
      <c r="T27" s="609"/>
      <c r="U27" s="609"/>
      <c r="V27" s="609"/>
      <c r="W27" s="609"/>
      <c r="X27" s="609"/>
      <c r="Y27" s="610"/>
      <c r="Z27" s="646">
        <v>0.1</v>
      </c>
      <c r="AA27" s="646"/>
      <c r="AB27" s="646"/>
      <c r="AC27" s="646"/>
      <c r="AD27" s="647" t="s">
        <v>237</v>
      </c>
      <c r="AE27" s="647"/>
      <c r="AF27" s="647"/>
      <c r="AG27" s="647"/>
      <c r="AH27" s="647"/>
      <c r="AI27" s="647"/>
      <c r="AJ27" s="647"/>
      <c r="AK27" s="647"/>
      <c r="AL27" s="611" t="s">
        <v>237</v>
      </c>
      <c r="AM27" s="612"/>
      <c r="AN27" s="612"/>
      <c r="AO27" s="648"/>
      <c r="AP27" s="605" t="s">
        <v>303</v>
      </c>
      <c r="AQ27" s="606"/>
      <c r="AR27" s="606"/>
      <c r="AS27" s="606"/>
      <c r="AT27" s="606"/>
      <c r="AU27" s="606"/>
      <c r="AV27" s="606"/>
      <c r="AW27" s="606"/>
      <c r="AX27" s="606"/>
      <c r="AY27" s="606"/>
      <c r="AZ27" s="606"/>
      <c r="BA27" s="606"/>
      <c r="BB27" s="606"/>
      <c r="BC27" s="606"/>
      <c r="BD27" s="606"/>
      <c r="BE27" s="606"/>
      <c r="BF27" s="607"/>
      <c r="BG27" s="608">
        <v>1366925</v>
      </c>
      <c r="BH27" s="609"/>
      <c r="BI27" s="609"/>
      <c r="BJ27" s="609"/>
      <c r="BK27" s="609"/>
      <c r="BL27" s="609"/>
      <c r="BM27" s="609"/>
      <c r="BN27" s="610"/>
      <c r="BO27" s="646">
        <v>100</v>
      </c>
      <c r="BP27" s="646"/>
      <c r="BQ27" s="646"/>
      <c r="BR27" s="646"/>
      <c r="BS27" s="647" t="s">
        <v>130</v>
      </c>
      <c r="BT27" s="647"/>
      <c r="BU27" s="647"/>
      <c r="BV27" s="647"/>
      <c r="BW27" s="647"/>
      <c r="BX27" s="647"/>
      <c r="BY27" s="647"/>
      <c r="BZ27" s="647"/>
      <c r="CA27" s="647"/>
      <c r="CB27" s="685"/>
      <c r="CD27" s="605" t="s">
        <v>304</v>
      </c>
      <c r="CE27" s="606"/>
      <c r="CF27" s="606"/>
      <c r="CG27" s="606"/>
      <c r="CH27" s="606"/>
      <c r="CI27" s="606"/>
      <c r="CJ27" s="606"/>
      <c r="CK27" s="606"/>
      <c r="CL27" s="606"/>
      <c r="CM27" s="606"/>
      <c r="CN27" s="606"/>
      <c r="CO27" s="606"/>
      <c r="CP27" s="606"/>
      <c r="CQ27" s="607"/>
      <c r="CR27" s="608">
        <v>1598303</v>
      </c>
      <c r="CS27" s="621"/>
      <c r="CT27" s="621"/>
      <c r="CU27" s="621"/>
      <c r="CV27" s="621"/>
      <c r="CW27" s="621"/>
      <c r="CX27" s="621"/>
      <c r="CY27" s="622"/>
      <c r="CZ27" s="611">
        <v>13.3</v>
      </c>
      <c r="DA27" s="623"/>
      <c r="DB27" s="623"/>
      <c r="DC27" s="624"/>
      <c r="DD27" s="614">
        <v>518119</v>
      </c>
      <c r="DE27" s="621"/>
      <c r="DF27" s="621"/>
      <c r="DG27" s="621"/>
      <c r="DH27" s="621"/>
      <c r="DI27" s="621"/>
      <c r="DJ27" s="621"/>
      <c r="DK27" s="622"/>
      <c r="DL27" s="614">
        <v>491962</v>
      </c>
      <c r="DM27" s="621"/>
      <c r="DN27" s="621"/>
      <c r="DO27" s="621"/>
      <c r="DP27" s="621"/>
      <c r="DQ27" s="621"/>
      <c r="DR27" s="621"/>
      <c r="DS27" s="621"/>
      <c r="DT27" s="621"/>
      <c r="DU27" s="621"/>
      <c r="DV27" s="622"/>
      <c r="DW27" s="611">
        <v>7.1</v>
      </c>
      <c r="DX27" s="623"/>
      <c r="DY27" s="623"/>
      <c r="DZ27" s="623"/>
      <c r="EA27" s="623"/>
      <c r="EB27" s="623"/>
      <c r="EC27" s="635"/>
    </row>
    <row r="28" spans="2:133" ht="11.25" customHeight="1" x14ac:dyDescent="0.2">
      <c r="B28" s="605" t="s">
        <v>305</v>
      </c>
      <c r="C28" s="606"/>
      <c r="D28" s="606"/>
      <c r="E28" s="606"/>
      <c r="F28" s="606"/>
      <c r="G28" s="606"/>
      <c r="H28" s="606"/>
      <c r="I28" s="606"/>
      <c r="J28" s="606"/>
      <c r="K28" s="606"/>
      <c r="L28" s="606"/>
      <c r="M28" s="606"/>
      <c r="N28" s="606"/>
      <c r="O28" s="606"/>
      <c r="P28" s="606"/>
      <c r="Q28" s="607"/>
      <c r="R28" s="608">
        <v>58084</v>
      </c>
      <c r="S28" s="609"/>
      <c r="T28" s="609"/>
      <c r="U28" s="609"/>
      <c r="V28" s="609"/>
      <c r="W28" s="609"/>
      <c r="X28" s="609"/>
      <c r="Y28" s="610"/>
      <c r="Z28" s="646">
        <v>0.4</v>
      </c>
      <c r="AA28" s="646"/>
      <c r="AB28" s="646"/>
      <c r="AC28" s="646"/>
      <c r="AD28" s="647">
        <v>2120</v>
      </c>
      <c r="AE28" s="647"/>
      <c r="AF28" s="647"/>
      <c r="AG28" s="647"/>
      <c r="AH28" s="647"/>
      <c r="AI28" s="647"/>
      <c r="AJ28" s="647"/>
      <c r="AK28" s="647"/>
      <c r="AL28" s="611">
        <v>0</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306</v>
      </c>
      <c r="CE28" s="606"/>
      <c r="CF28" s="606"/>
      <c r="CG28" s="606"/>
      <c r="CH28" s="606"/>
      <c r="CI28" s="606"/>
      <c r="CJ28" s="606"/>
      <c r="CK28" s="606"/>
      <c r="CL28" s="606"/>
      <c r="CM28" s="606"/>
      <c r="CN28" s="606"/>
      <c r="CO28" s="606"/>
      <c r="CP28" s="606"/>
      <c r="CQ28" s="607"/>
      <c r="CR28" s="608">
        <v>1213471</v>
      </c>
      <c r="CS28" s="609"/>
      <c r="CT28" s="609"/>
      <c r="CU28" s="609"/>
      <c r="CV28" s="609"/>
      <c r="CW28" s="609"/>
      <c r="CX28" s="609"/>
      <c r="CY28" s="610"/>
      <c r="CZ28" s="611">
        <v>10.1</v>
      </c>
      <c r="DA28" s="623"/>
      <c r="DB28" s="623"/>
      <c r="DC28" s="624"/>
      <c r="DD28" s="614">
        <v>1195264</v>
      </c>
      <c r="DE28" s="609"/>
      <c r="DF28" s="609"/>
      <c r="DG28" s="609"/>
      <c r="DH28" s="609"/>
      <c r="DI28" s="609"/>
      <c r="DJ28" s="609"/>
      <c r="DK28" s="610"/>
      <c r="DL28" s="614">
        <v>1195264</v>
      </c>
      <c r="DM28" s="609"/>
      <c r="DN28" s="609"/>
      <c r="DO28" s="609"/>
      <c r="DP28" s="609"/>
      <c r="DQ28" s="609"/>
      <c r="DR28" s="609"/>
      <c r="DS28" s="609"/>
      <c r="DT28" s="609"/>
      <c r="DU28" s="609"/>
      <c r="DV28" s="610"/>
      <c r="DW28" s="611">
        <v>17.2</v>
      </c>
      <c r="DX28" s="623"/>
      <c r="DY28" s="623"/>
      <c r="DZ28" s="623"/>
      <c r="EA28" s="623"/>
      <c r="EB28" s="623"/>
      <c r="EC28" s="635"/>
    </row>
    <row r="29" spans="2:133" ht="11.25" customHeight="1" x14ac:dyDescent="0.2">
      <c r="B29" s="605" t="s">
        <v>307</v>
      </c>
      <c r="C29" s="606"/>
      <c r="D29" s="606"/>
      <c r="E29" s="606"/>
      <c r="F29" s="606"/>
      <c r="G29" s="606"/>
      <c r="H29" s="606"/>
      <c r="I29" s="606"/>
      <c r="J29" s="606"/>
      <c r="K29" s="606"/>
      <c r="L29" s="606"/>
      <c r="M29" s="606"/>
      <c r="N29" s="606"/>
      <c r="O29" s="606"/>
      <c r="P29" s="606"/>
      <c r="Q29" s="607"/>
      <c r="R29" s="608">
        <v>28153</v>
      </c>
      <c r="S29" s="609"/>
      <c r="T29" s="609"/>
      <c r="U29" s="609"/>
      <c r="V29" s="609"/>
      <c r="W29" s="609"/>
      <c r="X29" s="609"/>
      <c r="Y29" s="610"/>
      <c r="Z29" s="646">
        <v>0.2</v>
      </c>
      <c r="AA29" s="646"/>
      <c r="AB29" s="646"/>
      <c r="AC29" s="646"/>
      <c r="AD29" s="647" t="s">
        <v>130</v>
      </c>
      <c r="AE29" s="647"/>
      <c r="AF29" s="647"/>
      <c r="AG29" s="647"/>
      <c r="AH29" s="647"/>
      <c r="AI29" s="647"/>
      <c r="AJ29" s="647"/>
      <c r="AK29" s="647"/>
      <c r="AL29" s="611" t="s">
        <v>130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5"/>
      <c r="CD29" s="627" t="s">
        <v>308</v>
      </c>
      <c r="CE29" s="628"/>
      <c r="CF29" s="605" t="s">
        <v>309</v>
      </c>
      <c r="CG29" s="606"/>
      <c r="CH29" s="606"/>
      <c r="CI29" s="606"/>
      <c r="CJ29" s="606"/>
      <c r="CK29" s="606"/>
      <c r="CL29" s="606"/>
      <c r="CM29" s="606"/>
      <c r="CN29" s="606"/>
      <c r="CO29" s="606"/>
      <c r="CP29" s="606"/>
      <c r="CQ29" s="607"/>
      <c r="CR29" s="608">
        <v>1213471</v>
      </c>
      <c r="CS29" s="621"/>
      <c r="CT29" s="621"/>
      <c r="CU29" s="621"/>
      <c r="CV29" s="621"/>
      <c r="CW29" s="621"/>
      <c r="CX29" s="621"/>
      <c r="CY29" s="622"/>
      <c r="CZ29" s="611">
        <v>10.1</v>
      </c>
      <c r="DA29" s="623"/>
      <c r="DB29" s="623"/>
      <c r="DC29" s="624"/>
      <c r="DD29" s="614">
        <v>1195264</v>
      </c>
      <c r="DE29" s="621"/>
      <c r="DF29" s="621"/>
      <c r="DG29" s="621"/>
      <c r="DH29" s="621"/>
      <c r="DI29" s="621"/>
      <c r="DJ29" s="621"/>
      <c r="DK29" s="622"/>
      <c r="DL29" s="614">
        <v>1195264</v>
      </c>
      <c r="DM29" s="621"/>
      <c r="DN29" s="621"/>
      <c r="DO29" s="621"/>
      <c r="DP29" s="621"/>
      <c r="DQ29" s="621"/>
      <c r="DR29" s="621"/>
      <c r="DS29" s="621"/>
      <c r="DT29" s="621"/>
      <c r="DU29" s="621"/>
      <c r="DV29" s="622"/>
      <c r="DW29" s="611">
        <v>17.2</v>
      </c>
      <c r="DX29" s="623"/>
      <c r="DY29" s="623"/>
      <c r="DZ29" s="623"/>
      <c r="EA29" s="623"/>
      <c r="EB29" s="623"/>
      <c r="EC29" s="635"/>
    </row>
    <row r="30" spans="2:133" ht="11.25" customHeight="1" x14ac:dyDescent="0.2">
      <c r="B30" s="605" t="s">
        <v>310</v>
      </c>
      <c r="C30" s="606"/>
      <c r="D30" s="606"/>
      <c r="E30" s="606"/>
      <c r="F30" s="606"/>
      <c r="G30" s="606"/>
      <c r="H30" s="606"/>
      <c r="I30" s="606"/>
      <c r="J30" s="606"/>
      <c r="K30" s="606"/>
      <c r="L30" s="606"/>
      <c r="M30" s="606"/>
      <c r="N30" s="606"/>
      <c r="O30" s="606"/>
      <c r="P30" s="606"/>
      <c r="Q30" s="607"/>
      <c r="R30" s="608">
        <v>1663769</v>
      </c>
      <c r="S30" s="609"/>
      <c r="T30" s="609"/>
      <c r="U30" s="609"/>
      <c r="V30" s="609"/>
      <c r="W30" s="609"/>
      <c r="X30" s="609"/>
      <c r="Y30" s="610"/>
      <c r="Z30" s="646">
        <v>12.8</v>
      </c>
      <c r="AA30" s="646"/>
      <c r="AB30" s="646"/>
      <c r="AC30" s="646"/>
      <c r="AD30" s="647" t="s">
        <v>237</v>
      </c>
      <c r="AE30" s="647"/>
      <c r="AF30" s="647"/>
      <c r="AG30" s="647"/>
      <c r="AH30" s="647"/>
      <c r="AI30" s="647"/>
      <c r="AJ30" s="647"/>
      <c r="AK30" s="647"/>
      <c r="AL30" s="611" t="s">
        <v>130</v>
      </c>
      <c r="AM30" s="612"/>
      <c r="AN30" s="612"/>
      <c r="AO30" s="648"/>
      <c r="AP30" s="660" t="s">
        <v>226</v>
      </c>
      <c r="AQ30" s="661"/>
      <c r="AR30" s="661"/>
      <c r="AS30" s="661"/>
      <c r="AT30" s="661"/>
      <c r="AU30" s="661"/>
      <c r="AV30" s="661"/>
      <c r="AW30" s="661"/>
      <c r="AX30" s="661"/>
      <c r="AY30" s="661"/>
      <c r="AZ30" s="661"/>
      <c r="BA30" s="661"/>
      <c r="BB30" s="661"/>
      <c r="BC30" s="661"/>
      <c r="BD30" s="661"/>
      <c r="BE30" s="661"/>
      <c r="BF30" s="662"/>
      <c r="BG30" s="660" t="s">
        <v>311</v>
      </c>
      <c r="BH30" s="683"/>
      <c r="BI30" s="683"/>
      <c r="BJ30" s="683"/>
      <c r="BK30" s="683"/>
      <c r="BL30" s="683"/>
      <c r="BM30" s="683"/>
      <c r="BN30" s="683"/>
      <c r="BO30" s="683"/>
      <c r="BP30" s="683"/>
      <c r="BQ30" s="684"/>
      <c r="BR30" s="660" t="s">
        <v>312</v>
      </c>
      <c r="BS30" s="683"/>
      <c r="BT30" s="683"/>
      <c r="BU30" s="683"/>
      <c r="BV30" s="683"/>
      <c r="BW30" s="683"/>
      <c r="BX30" s="683"/>
      <c r="BY30" s="683"/>
      <c r="BZ30" s="683"/>
      <c r="CA30" s="683"/>
      <c r="CB30" s="684"/>
      <c r="CD30" s="629"/>
      <c r="CE30" s="630"/>
      <c r="CF30" s="605" t="s">
        <v>313</v>
      </c>
      <c r="CG30" s="606"/>
      <c r="CH30" s="606"/>
      <c r="CI30" s="606"/>
      <c r="CJ30" s="606"/>
      <c r="CK30" s="606"/>
      <c r="CL30" s="606"/>
      <c r="CM30" s="606"/>
      <c r="CN30" s="606"/>
      <c r="CO30" s="606"/>
      <c r="CP30" s="606"/>
      <c r="CQ30" s="607"/>
      <c r="CR30" s="608">
        <v>1168049</v>
      </c>
      <c r="CS30" s="609"/>
      <c r="CT30" s="609"/>
      <c r="CU30" s="609"/>
      <c r="CV30" s="609"/>
      <c r="CW30" s="609"/>
      <c r="CX30" s="609"/>
      <c r="CY30" s="610"/>
      <c r="CZ30" s="611">
        <v>9.6999999999999993</v>
      </c>
      <c r="DA30" s="623"/>
      <c r="DB30" s="623"/>
      <c r="DC30" s="624"/>
      <c r="DD30" s="614">
        <v>1150421</v>
      </c>
      <c r="DE30" s="609"/>
      <c r="DF30" s="609"/>
      <c r="DG30" s="609"/>
      <c r="DH30" s="609"/>
      <c r="DI30" s="609"/>
      <c r="DJ30" s="609"/>
      <c r="DK30" s="610"/>
      <c r="DL30" s="614">
        <v>1150421</v>
      </c>
      <c r="DM30" s="609"/>
      <c r="DN30" s="609"/>
      <c r="DO30" s="609"/>
      <c r="DP30" s="609"/>
      <c r="DQ30" s="609"/>
      <c r="DR30" s="609"/>
      <c r="DS30" s="609"/>
      <c r="DT30" s="609"/>
      <c r="DU30" s="609"/>
      <c r="DV30" s="610"/>
      <c r="DW30" s="611">
        <v>16.5</v>
      </c>
      <c r="DX30" s="623"/>
      <c r="DY30" s="623"/>
      <c r="DZ30" s="623"/>
      <c r="EA30" s="623"/>
      <c r="EB30" s="623"/>
      <c r="EC30" s="635"/>
    </row>
    <row r="31" spans="2:133" ht="11.25" customHeight="1" x14ac:dyDescent="0.2">
      <c r="B31" s="675" t="s">
        <v>314</v>
      </c>
      <c r="C31" s="676"/>
      <c r="D31" s="676"/>
      <c r="E31" s="676"/>
      <c r="F31" s="676"/>
      <c r="G31" s="676"/>
      <c r="H31" s="676"/>
      <c r="I31" s="676"/>
      <c r="J31" s="676"/>
      <c r="K31" s="676"/>
      <c r="L31" s="676"/>
      <c r="M31" s="676"/>
      <c r="N31" s="676"/>
      <c r="O31" s="676"/>
      <c r="P31" s="676"/>
      <c r="Q31" s="677"/>
      <c r="R31" s="608" t="s">
        <v>130</v>
      </c>
      <c r="S31" s="609"/>
      <c r="T31" s="609"/>
      <c r="U31" s="609"/>
      <c r="V31" s="609"/>
      <c r="W31" s="609"/>
      <c r="X31" s="609"/>
      <c r="Y31" s="610"/>
      <c r="Z31" s="646" t="s">
        <v>237</v>
      </c>
      <c r="AA31" s="646"/>
      <c r="AB31" s="646"/>
      <c r="AC31" s="646"/>
      <c r="AD31" s="647" t="s">
        <v>130</v>
      </c>
      <c r="AE31" s="647"/>
      <c r="AF31" s="647"/>
      <c r="AG31" s="647"/>
      <c r="AH31" s="647"/>
      <c r="AI31" s="647"/>
      <c r="AJ31" s="647"/>
      <c r="AK31" s="647"/>
      <c r="AL31" s="611" t="s">
        <v>237</v>
      </c>
      <c r="AM31" s="612"/>
      <c r="AN31" s="612"/>
      <c r="AO31" s="648"/>
      <c r="AP31" s="678" t="s">
        <v>315</v>
      </c>
      <c r="AQ31" s="679"/>
      <c r="AR31" s="679"/>
      <c r="AS31" s="679"/>
      <c r="AT31" s="680" t="s">
        <v>316</v>
      </c>
      <c r="AU31" s="210"/>
      <c r="AV31" s="210"/>
      <c r="AW31" s="210"/>
      <c r="AX31" s="666" t="s">
        <v>190</v>
      </c>
      <c r="AY31" s="667"/>
      <c r="AZ31" s="667"/>
      <c r="BA31" s="667"/>
      <c r="BB31" s="667"/>
      <c r="BC31" s="667"/>
      <c r="BD31" s="667"/>
      <c r="BE31" s="667"/>
      <c r="BF31" s="668"/>
      <c r="BG31" s="670">
        <v>99.6</v>
      </c>
      <c r="BH31" s="671"/>
      <c r="BI31" s="671"/>
      <c r="BJ31" s="671"/>
      <c r="BK31" s="671"/>
      <c r="BL31" s="671"/>
      <c r="BM31" s="672">
        <v>96.8</v>
      </c>
      <c r="BN31" s="671"/>
      <c r="BO31" s="671"/>
      <c r="BP31" s="671"/>
      <c r="BQ31" s="673"/>
      <c r="BR31" s="670">
        <v>99.5</v>
      </c>
      <c r="BS31" s="671"/>
      <c r="BT31" s="671"/>
      <c r="BU31" s="671"/>
      <c r="BV31" s="671"/>
      <c r="BW31" s="671"/>
      <c r="BX31" s="672">
        <v>96.3</v>
      </c>
      <c r="BY31" s="671"/>
      <c r="BZ31" s="671"/>
      <c r="CA31" s="671"/>
      <c r="CB31" s="673"/>
      <c r="CD31" s="629"/>
      <c r="CE31" s="630"/>
      <c r="CF31" s="605" t="s">
        <v>317</v>
      </c>
      <c r="CG31" s="606"/>
      <c r="CH31" s="606"/>
      <c r="CI31" s="606"/>
      <c r="CJ31" s="606"/>
      <c r="CK31" s="606"/>
      <c r="CL31" s="606"/>
      <c r="CM31" s="606"/>
      <c r="CN31" s="606"/>
      <c r="CO31" s="606"/>
      <c r="CP31" s="606"/>
      <c r="CQ31" s="607"/>
      <c r="CR31" s="608">
        <v>45422</v>
      </c>
      <c r="CS31" s="621"/>
      <c r="CT31" s="621"/>
      <c r="CU31" s="621"/>
      <c r="CV31" s="621"/>
      <c r="CW31" s="621"/>
      <c r="CX31" s="621"/>
      <c r="CY31" s="622"/>
      <c r="CZ31" s="611">
        <v>0.4</v>
      </c>
      <c r="DA31" s="623"/>
      <c r="DB31" s="623"/>
      <c r="DC31" s="624"/>
      <c r="DD31" s="614">
        <v>44843</v>
      </c>
      <c r="DE31" s="621"/>
      <c r="DF31" s="621"/>
      <c r="DG31" s="621"/>
      <c r="DH31" s="621"/>
      <c r="DI31" s="621"/>
      <c r="DJ31" s="621"/>
      <c r="DK31" s="622"/>
      <c r="DL31" s="614">
        <v>44843</v>
      </c>
      <c r="DM31" s="621"/>
      <c r="DN31" s="621"/>
      <c r="DO31" s="621"/>
      <c r="DP31" s="621"/>
      <c r="DQ31" s="621"/>
      <c r="DR31" s="621"/>
      <c r="DS31" s="621"/>
      <c r="DT31" s="621"/>
      <c r="DU31" s="621"/>
      <c r="DV31" s="622"/>
      <c r="DW31" s="611">
        <v>0.6</v>
      </c>
      <c r="DX31" s="623"/>
      <c r="DY31" s="623"/>
      <c r="DZ31" s="623"/>
      <c r="EA31" s="623"/>
      <c r="EB31" s="623"/>
      <c r="EC31" s="635"/>
    </row>
    <row r="32" spans="2:133" ht="11.25" customHeight="1" x14ac:dyDescent="0.2">
      <c r="B32" s="605" t="s">
        <v>318</v>
      </c>
      <c r="C32" s="606"/>
      <c r="D32" s="606"/>
      <c r="E32" s="606"/>
      <c r="F32" s="606"/>
      <c r="G32" s="606"/>
      <c r="H32" s="606"/>
      <c r="I32" s="606"/>
      <c r="J32" s="606"/>
      <c r="K32" s="606"/>
      <c r="L32" s="606"/>
      <c r="M32" s="606"/>
      <c r="N32" s="606"/>
      <c r="O32" s="606"/>
      <c r="P32" s="606"/>
      <c r="Q32" s="607"/>
      <c r="R32" s="608">
        <v>1053739</v>
      </c>
      <c r="S32" s="609"/>
      <c r="T32" s="609"/>
      <c r="U32" s="609"/>
      <c r="V32" s="609"/>
      <c r="W32" s="609"/>
      <c r="X32" s="609"/>
      <c r="Y32" s="610"/>
      <c r="Z32" s="646">
        <v>8.1</v>
      </c>
      <c r="AA32" s="646"/>
      <c r="AB32" s="646"/>
      <c r="AC32" s="646"/>
      <c r="AD32" s="647" t="s">
        <v>237</v>
      </c>
      <c r="AE32" s="647"/>
      <c r="AF32" s="647"/>
      <c r="AG32" s="647"/>
      <c r="AH32" s="647"/>
      <c r="AI32" s="647"/>
      <c r="AJ32" s="647"/>
      <c r="AK32" s="647"/>
      <c r="AL32" s="611" t="s">
        <v>130</v>
      </c>
      <c r="AM32" s="612"/>
      <c r="AN32" s="612"/>
      <c r="AO32" s="648"/>
      <c r="AP32" s="649"/>
      <c r="AQ32" s="650"/>
      <c r="AR32" s="650"/>
      <c r="AS32" s="650"/>
      <c r="AT32" s="681"/>
      <c r="AU32" s="206" t="s">
        <v>319</v>
      </c>
      <c r="AX32" s="605" t="s">
        <v>320</v>
      </c>
      <c r="AY32" s="606"/>
      <c r="AZ32" s="606"/>
      <c r="BA32" s="606"/>
      <c r="BB32" s="606"/>
      <c r="BC32" s="606"/>
      <c r="BD32" s="606"/>
      <c r="BE32" s="606"/>
      <c r="BF32" s="607"/>
      <c r="BG32" s="674">
        <v>99.5</v>
      </c>
      <c r="BH32" s="621"/>
      <c r="BI32" s="621"/>
      <c r="BJ32" s="621"/>
      <c r="BK32" s="621"/>
      <c r="BL32" s="621"/>
      <c r="BM32" s="612">
        <v>98.2</v>
      </c>
      <c r="BN32" s="621"/>
      <c r="BO32" s="621"/>
      <c r="BP32" s="621"/>
      <c r="BQ32" s="644"/>
      <c r="BR32" s="674">
        <v>99.6</v>
      </c>
      <c r="BS32" s="621"/>
      <c r="BT32" s="621"/>
      <c r="BU32" s="621"/>
      <c r="BV32" s="621"/>
      <c r="BW32" s="621"/>
      <c r="BX32" s="612">
        <v>98.1</v>
      </c>
      <c r="BY32" s="621"/>
      <c r="BZ32" s="621"/>
      <c r="CA32" s="621"/>
      <c r="CB32" s="644"/>
      <c r="CD32" s="631"/>
      <c r="CE32" s="632"/>
      <c r="CF32" s="605" t="s">
        <v>321</v>
      </c>
      <c r="CG32" s="606"/>
      <c r="CH32" s="606"/>
      <c r="CI32" s="606"/>
      <c r="CJ32" s="606"/>
      <c r="CK32" s="606"/>
      <c r="CL32" s="606"/>
      <c r="CM32" s="606"/>
      <c r="CN32" s="606"/>
      <c r="CO32" s="606"/>
      <c r="CP32" s="606"/>
      <c r="CQ32" s="607"/>
      <c r="CR32" s="608" t="s">
        <v>237</v>
      </c>
      <c r="CS32" s="609"/>
      <c r="CT32" s="609"/>
      <c r="CU32" s="609"/>
      <c r="CV32" s="609"/>
      <c r="CW32" s="609"/>
      <c r="CX32" s="609"/>
      <c r="CY32" s="610"/>
      <c r="CZ32" s="611" t="s">
        <v>130</v>
      </c>
      <c r="DA32" s="623"/>
      <c r="DB32" s="623"/>
      <c r="DC32" s="624"/>
      <c r="DD32" s="614" t="s">
        <v>130</v>
      </c>
      <c r="DE32" s="609"/>
      <c r="DF32" s="609"/>
      <c r="DG32" s="609"/>
      <c r="DH32" s="609"/>
      <c r="DI32" s="609"/>
      <c r="DJ32" s="609"/>
      <c r="DK32" s="610"/>
      <c r="DL32" s="614" t="s">
        <v>237</v>
      </c>
      <c r="DM32" s="609"/>
      <c r="DN32" s="609"/>
      <c r="DO32" s="609"/>
      <c r="DP32" s="609"/>
      <c r="DQ32" s="609"/>
      <c r="DR32" s="609"/>
      <c r="DS32" s="609"/>
      <c r="DT32" s="609"/>
      <c r="DU32" s="609"/>
      <c r="DV32" s="610"/>
      <c r="DW32" s="611" t="s">
        <v>130</v>
      </c>
      <c r="DX32" s="623"/>
      <c r="DY32" s="623"/>
      <c r="DZ32" s="623"/>
      <c r="EA32" s="623"/>
      <c r="EB32" s="623"/>
      <c r="EC32" s="635"/>
    </row>
    <row r="33" spans="2:133" ht="11.25" customHeight="1" x14ac:dyDescent="0.2">
      <c r="B33" s="605" t="s">
        <v>322</v>
      </c>
      <c r="C33" s="606"/>
      <c r="D33" s="606"/>
      <c r="E33" s="606"/>
      <c r="F33" s="606"/>
      <c r="G33" s="606"/>
      <c r="H33" s="606"/>
      <c r="I33" s="606"/>
      <c r="J33" s="606"/>
      <c r="K33" s="606"/>
      <c r="L33" s="606"/>
      <c r="M33" s="606"/>
      <c r="N33" s="606"/>
      <c r="O33" s="606"/>
      <c r="P33" s="606"/>
      <c r="Q33" s="607"/>
      <c r="R33" s="608">
        <v>42412</v>
      </c>
      <c r="S33" s="609"/>
      <c r="T33" s="609"/>
      <c r="U33" s="609"/>
      <c r="V33" s="609"/>
      <c r="W33" s="609"/>
      <c r="X33" s="609"/>
      <c r="Y33" s="610"/>
      <c r="Z33" s="646">
        <v>0.3</v>
      </c>
      <c r="AA33" s="646"/>
      <c r="AB33" s="646"/>
      <c r="AC33" s="646"/>
      <c r="AD33" s="647">
        <v>4131</v>
      </c>
      <c r="AE33" s="647"/>
      <c r="AF33" s="647"/>
      <c r="AG33" s="647"/>
      <c r="AH33" s="647"/>
      <c r="AI33" s="647"/>
      <c r="AJ33" s="647"/>
      <c r="AK33" s="647"/>
      <c r="AL33" s="611">
        <v>0.1</v>
      </c>
      <c r="AM33" s="612"/>
      <c r="AN33" s="612"/>
      <c r="AO33" s="648"/>
      <c r="AP33" s="651"/>
      <c r="AQ33" s="652"/>
      <c r="AR33" s="652"/>
      <c r="AS33" s="652"/>
      <c r="AT33" s="682"/>
      <c r="AU33" s="211"/>
      <c r="AV33" s="211"/>
      <c r="AW33" s="211"/>
      <c r="AX33" s="589" t="s">
        <v>323</v>
      </c>
      <c r="AY33" s="590"/>
      <c r="AZ33" s="590"/>
      <c r="BA33" s="590"/>
      <c r="BB33" s="590"/>
      <c r="BC33" s="590"/>
      <c r="BD33" s="590"/>
      <c r="BE33" s="590"/>
      <c r="BF33" s="591"/>
      <c r="BG33" s="669">
        <v>99.5</v>
      </c>
      <c r="BH33" s="593"/>
      <c r="BI33" s="593"/>
      <c r="BJ33" s="593"/>
      <c r="BK33" s="593"/>
      <c r="BL33" s="593"/>
      <c r="BM33" s="639">
        <v>94.5</v>
      </c>
      <c r="BN33" s="593"/>
      <c r="BO33" s="593"/>
      <c r="BP33" s="593"/>
      <c r="BQ33" s="656"/>
      <c r="BR33" s="669">
        <v>99.3</v>
      </c>
      <c r="BS33" s="593"/>
      <c r="BT33" s="593"/>
      <c r="BU33" s="593"/>
      <c r="BV33" s="593"/>
      <c r="BW33" s="593"/>
      <c r="BX33" s="639">
        <v>93.5</v>
      </c>
      <c r="BY33" s="593"/>
      <c r="BZ33" s="593"/>
      <c r="CA33" s="593"/>
      <c r="CB33" s="656"/>
      <c r="CD33" s="605" t="s">
        <v>324</v>
      </c>
      <c r="CE33" s="606"/>
      <c r="CF33" s="606"/>
      <c r="CG33" s="606"/>
      <c r="CH33" s="606"/>
      <c r="CI33" s="606"/>
      <c r="CJ33" s="606"/>
      <c r="CK33" s="606"/>
      <c r="CL33" s="606"/>
      <c r="CM33" s="606"/>
      <c r="CN33" s="606"/>
      <c r="CO33" s="606"/>
      <c r="CP33" s="606"/>
      <c r="CQ33" s="607"/>
      <c r="CR33" s="608">
        <v>5269179</v>
      </c>
      <c r="CS33" s="621"/>
      <c r="CT33" s="621"/>
      <c r="CU33" s="621"/>
      <c r="CV33" s="621"/>
      <c r="CW33" s="621"/>
      <c r="CX33" s="621"/>
      <c r="CY33" s="622"/>
      <c r="CZ33" s="611">
        <v>43.8</v>
      </c>
      <c r="DA33" s="623"/>
      <c r="DB33" s="623"/>
      <c r="DC33" s="624"/>
      <c r="DD33" s="614">
        <v>3911294</v>
      </c>
      <c r="DE33" s="621"/>
      <c r="DF33" s="621"/>
      <c r="DG33" s="621"/>
      <c r="DH33" s="621"/>
      <c r="DI33" s="621"/>
      <c r="DJ33" s="621"/>
      <c r="DK33" s="622"/>
      <c r="DL33" s="614">
        <v>2644392</v>
      </c>
      <c r="DM33" s="621"/>
      <c r="DN33" s="621"/>
      <c r="DO33" s="621"/>
      <c r="DP33" s="621"/>
      <c r="DQ33" s="621"/>
      <c r="DR33" s="621"/>
      <c r="DS33" s="621"/>
      <c r="DT33" s="621"/>
      <c r="DU33" s="621"/>
      <c r="DV33" s="622"/>
      <c r="DW33" s="611">
        <v>38</v>
      </c>
      <c r="DX33" s="623"/>
      <c r="DY33" s="623"/>
      <c r="DZ33" s="623"/>
      <c r="EA33" s="623"/>
      <c r="EB33" s="623"/>
      <c r="EC33" s="635"/>
    </row>
    <row r="34" spans="2:133" ht="11.25" customHeight="1" x14ac:dyDescent="0.2">
      <c r="B34" s="605" t="s">
        <v>325</v>
      </c>
      <c r="C34" s="606"/>
      <c r="D34" s="606"/>
      <c r="E34" s="606"/>
      <c r="F34" s="606"/>
      <c r="G34" s="606"/>
      <c r="H34" s="606"/>
      <c r="I34" s="606"/>
      <c r="J34" s="606"/>
      <c r="K34" s="606"/>
      <c r="L34" s="606"/>
      <c r="M34" s="606"/>
      <c r="N34" s="606"/>
      <c r="O34" s="606"/>
      <c r="P34" s="606"/>
      <c r="Q34" s="607"/>
      <c r="R34" s="608">
        <v>198536</v>
      </c>
      <c r="S34" s="609"/>
      <c r="T34" s="609"/>
      <c r="U34" s="609"/>
      <c r="V34" s="609"/>
      <c r="W34" s="609"/>
      <c r="X34" s="609"/>
      <c r="Y34" s="610"/>
      <c r="Z34" s="646">
        <v>1.5</v>
      </c>
      <c r="AA34" s="646"/>
      <c r="AB34" s="646"/>
      <c r="AC34" s="646"/>
      <c r="AD34" s="647" t="s">
        <v>237</v>
      </c>
      <c r="AE34" s="647"/>
      <c r="AF34" s="647"/>
      <c r="AG34" s="647"/>
      <c r="AH34" s="647"/>
      <c r="AI34" s="647"/>
      <c r="AJ34" s="647"/>
      <c r="AK34" s="647"/>
      <c r="AL34" s="611" t="s">
        <v>130</v>
      </c>
      <c r="AM34" s="612"/>
      <c r="AN34" s="612"/>
      <c r="AO34" s="648"/>
      <c r="AP34" s="212"/>
      <c r="AQ34" s="213"/>
      <c r="AS34" s="210"/>
      <c r="AT34" s="210"/>
      <c r="AU34" s="210"/>
      <c r="AV34" s="210"/>
      <c r="AW34" s="210"/>
      <c r="AX34" s="210"/>
      <c r="AY34" s="210"/>
      <c r="AZ34" s="210"/>
      <c r="BA34" s="210"/>
      <c r="BB34" s="210"/>
      <c r="BC34" s="210"/>
      <c r="BD34" s="210"/>
      <c r="BE34" s="210"/>
      <c r="BF34" s="210"/>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D34" s="605" t="s">
        <v>326</v>
      </c>
      <c r="CE34" s="606"/>
      <c r="CF34" s="606"/>
      <c r="CG34" s="606"/>
      <c r="CH34" s="606"/>
      <c r="CI34" s="606"/>
      <c r="CJ34" s="606"/>
      <c r="CK34" s="606"/>
      <c r="CL34" s="606"/>
      <c r="CM34" s="606"/>
      <c r="CN34" s="606"/>
      <c r="CO34" s="606"/>
      <c r="CP34" s="606"/>
      <c r="CQ34" s="607"/>
      <c r="CR34" s="608">
        <v>1985920</v>
      </c>
      <c r="CS34" s="609"/>
      <c r="CT34" s="609"/>
      <c r="CU34" s="609"/>
      <c r="CV34" s="609"/>
      <c r="CW34" s="609"/>
      <c r="CX34" s="609"/>
      <c r="CY34" s="610"/>
      <c r="CZ34" s="611">
        <v>16.5</v>
      </c>
      <c r="DA34" s="623"/>
      <c r="DB34" s="623"/>
      <c r="DC34" s="624"/>
      <c r="DD34" s="614">
        <v>1384208</v>
      </c>
      <c r="DE34" s="609"/>
      <c r="DF34" s="609"/>
      <c r="DG34" s="609"/>
      <c r="DH34" s="609"/>
      <c r="DI34" s="609"/>
      <c r="DJ34" s="609"/>
      <c r="DK34" s="610"/>
      <c r="DL34" s="614">
        <v>746053</v>
      </c>
      <c r="DM34" s="609"/>
      <c r="DN34" s="609"/>
      <c r="DO34" s="609"/>
      <c r="DP34" s="609"/>
      <c r="DQ34" s="609"/>
      <c r="DR34" s="609"/>
      <c r="DS34" s="609"/>
      <c r="DT34" s="609"/>
      <c r="DU34" s="609"/>
      <c r="DV34" s="610"/>
      <c r="DW34" s="611">
        <v>10.7</v>
      </c>
      <c r="DX34" s="623"/>
      <c r="DY34" s="623"/>
      <c r="DZ34" s="623"/>
      <c r="EA34" s="623"/>
      <c r="EB34" s="623"/>
      <c r="EC34" s="635"/>
    </row>
    <row r="35" spans="2:133" ht="11.25" customHeight="1" x14ac:dyDescent="0.2">
      <c r="B35" s="605" t="s">
        <v>327</v>
      </c>
      <c r="C35" s="606"/>
      <c r="D35" s="606"/>
      <c r="E35" s="606"/>
      <c r="F35" s="606"/>
      <c r="G35" s="606"/>
      <c r="H35" s="606"/>
      <c r="I35" s="606"/>
      <c r="J35" s="606"/>
      <c r="K35" s="606"/>
      <c r="L35" s="606"/>
      <c r="M35" s="606"/>
      <c r="N35" s="606"/>
      <c r="O35" s="606"/>
      <c r="P35" s="606"/>
      <c r="Q35" s="607"/>
      <c r="R35" s="608">
        <v>235523</v>
      </c>
      <c r="S35" s="609"/>
      <c r="T35" s="609"/>
      <c r="U35" s="609"/>
      <c r="V35" s="609"/>
      <c r="W35" s="609"/>
      <c r="X35" s="609"/>
      <c r="Y35" s="610"/>
      <c r="Z35" s="646">
        <v>1.8</v>
      </c>
      <c r="AA35" s="646"/>
      <c r="AB35" s="646"/>
      <c r="AC35" s="646"/>
      <c r="AD35" s="647" t="s">
        <v>237</v>
      </c>
      <c r="AE35" s="647"/>
      <c r="AF35" s="647"/>
      <c r="AG35" s="647"/>
      <c r="AH35" s="647"/>
      <c r="AI35" s="647"/>
      <c r="AJ35" s="647"/>
      <c r="AK35" s="647"/>
      <c r="AL35" s="611" t="s">
        <v>130</v>
      </c>
      <c r="AM35" s="612"/>
      <c r="AN35" s="612"/>
      <c r="AO35" s="648"/>
      <c r="AP35" s="214"/>
      <c r="AQ35" s="660" t="s">
        <v>328</v>
      </c>
      <c r="AR35" s="661"/>
      <c r="AS35" s="661"/>
      <c r="AT35" s="661"/>
      <c r="AU35" s="661"/>
      <c r="AV35" s="661"/>
      <c r="AW35" s="661"/>
      <c r="AX35" s="661"/>
      <c r="AY35" s="661"/>
      <c r="AZ35" s="661"/>
      <c r="BA35" s="661"/>
      <c r="BB35" s="661"/>
      <c r="BC35" s="661"/>
      <c r="BD35" s="661"/>
      <c r="BE35" s="661"/>
      <c r="BF35" s="662"/>
      <c r="BG35" s="660" t="s">
        <v>329</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330</v>
      </c>
      <c r="CE35" s="606"/>
      <c r="CF35" s="606"/>
      <c r="CG35" s="606"/>
      <c r="CH35" s="606"/>
      <c r="CI35" s="606"/>
      <c r="CJ35" s="606"/>
      <c r="CK35" s="606"/>
      <c r="CL35" s="606"/>
      <c r="CM35" s="606"/>
      <c r="CN35" s="606"/>
      <c r="CO35" s="606"/>
      <c r="CP35" s="606"/>
      <c r="CQ35" s="607"/>
      <c r="CR35" s="608">
        <v>129906</v>
      </c>
      <c r="CS35" s="621"/>
      <c r="CT35" s="621"/>
      <c r="CU35" s="621"/>
      <c r="CV35" s="621"/>
      <c r="CW35" s="621"/>
      <c r="CX35" s="621"/>
      <c r="CY35" s="622"/>
      <c r="CZ35" s="611">
        <v>1.1000000000000001</v>
      </c>
      <c r="DA35" s="623"/>
      <c r="DB35" s="623"/>
      <c r="DC35" s="624"/>
      <c r="DD35" s="614">
        <v>111016</v>
      </c>
      <c r="DE35" s="621"/>
      <c r="DF35" s="621"/>
      <c r="DG35" s="621"/>
      <c r="DH35" s="621"/>
      <c r="DI35" s="621"/>
      <c r="DJ35" s="621"/>
      <c r="DK35" s="622"/>
      <c r="DL35" s="614">
        <v>87961</v>
      </c>
      <c r="DM35" s="621"/>
      <c r="DN35" s="621"/>
      <c r="DO35" s="621"/>
      <c r="DP35" s="621"/>
      <c r="DQ35" s="621"/>
      <c r="DR35" s="621"/>
      <c r="DS35" s="621"/>
      <c r="DT35" s="621"/>
      <c r="DU35" s="621"/>
      <c r="DV35" s="622"/>
      <c r="DW35" s="611">
        <v>1.3</v>
      </c>
      <c r="DX35" s="623"/>
      <c r="DY35" s="623"/>
      <c r="DZ35" s="623"/>
      <c r="EA35" s="623"/>
      <c r="EB35" s="623"/>
      <c r="EC35" s="635"/>
    </row>
    <row r="36" spans="2:133" ht="11.25" customHeight="1" x14ac:dyDescent="0.2">
      <c r="B36" s="605" t="s">
        <v>331</v>
      </c>
      <c r="C36" s="606"/>
      <c r="D36" s="606"/>
      <c r="E36" s="606"/>
      <c r="F36" s="606"/>
      <c r="G36" s="606"/>
      <c r="H36" s="606"/>
      <c r="I36" s="606"/>
      <c r="J36" s="606"/>
      <c r="K36" s="606"/>
      <c r="L36" s="606"/>
      <c r="M36" s="606"/>
      <c r="N36" s="606"/>
      <c r="O36" s="606"/>
      <c r="P36" s="606"/>
      <c r="Q36" s="607"/>
      <c r="R36" s="608">
        <v>1126422</v>
      </c>
      <c r="S36" s="609"/>
      <c r="T36" s="609"/>
      <c r="U36" s="609"/>
      <c r="V36" s="609"/>
      <c r="W36" s="609"/>
      <c r="X36" s="609"/>
      <c r="Y36" s="610"/>
      <c r="Z36" s="646">
        <v>8.6</v>
      </c>
      <c r="AA36" s="646"/>
      <c r="AB36" s="646"/>
      <c r="AC36" s="646"/>
      <c r="AD36" s="647" t="s">
        <v>130</v>
      </c>
      <c r="AE36" s="647"/>
      <c r="AF36" s="647"/>
      <c r="AG36" s="647"/>
      <c r="AH36" s="647"/>
      <c r="AI36" s="647"/>
      <c r="AJ36" s="647"/>
      <c r="AK36" s="647"/>
      <c r="AL36" s="611" t="s">
        <v>130</v>
      </c>
      <c r="AM36" s="612"/>
      <c r="AN36" s="612"/>
      <c r="AO36" s="648"/>
      <c r="AP36" s="214"/>
      <c r="AQ36" s="657" t="s">
        <v>332</v>
      </c>
      <c r="AR36" s="658"/>
      <c r="AS36" s="658"/>
      <c r="AT36" s="658"/>
      <c r="AU36" s="658"/>
      <c r="AV36" s="658"/>
      <c r="AW36" s="658"/>
      <c r="AX36" s="658"/>
      <c r="AY36" s="659"/>
      <c r="AZ36" s="663">
        <v>1528550</v>
      </c>
      <c r="BA36" s="664"/>
      <c r="BB36" s="664"/>
      <c r="BC36" s="664"/>
      <c r="BD36" s="664"/>
      <c r="BE36" s="664"/>
      <c r="BF36" s="665"/>
      <c r="BG36" s="666" t="s">
        <v>333</v>
      </c>
      <c r="BH36" s="667"/>
      <c r="BI36" s="667"/>
      <c r="BJ36" s="667"/>
      <c r="BK36" s="667"/>
      <c r="BL36" s="667"/>
      <c r="BM36" s="667"/>
      <c r="BN36" s="667"/>
      <c r="BO36" s="667"/>
      <c r="BP36" s="667"/>
      <c r="BQ36" s="667"/>
      <c r="BR36" s="667"/>
      <c r="BS36" s="667"/>
      <c r="BT36" s="667"/>
      <c r="BU36" s="668"/>
      <c r="BV36" s="663">
        <v>66131</v>
      </c>
      <c r="BW36" s="664"/>
      <c r="BX36" s="664"/>
      <c r="BY36" s="664"/>
      <c r="BZ36" s="664"/>
      <c r="CA36" s="664"/>
      <c r="CB36" s="665"/>
      <c r="CD36" s="605" t="s">
        <v>334</v>
      </c>
      <c r="CE36" s="606"/>
      <c r="CF36" s="606"/>
      <c r="CG36" s="606"/>
      <c r="CH36" s="606"/>
      <c r="CI36" s="606"/>
      <c r="CJ36" s="606"/>
      <c r="CK36" s="606"/>
      <c r="CL36" s="606"/>
      <c r="CM36" s="606"/>
      <c r="CN36" s="606"/>
      <c r="CO36" s="606"/>
      <c r="CP36" s="606"/>
      <c r="CQ36" s="607"/>
      <c r="CR36" s="608">
        <v>1228728</v>
      </c>
      <c r="CS36" s="609"/>
      <c r="CT36" s="609"/>
      <c r="CU36" s="609"/>
      <c r="CV36" s="609"/>
      <c r="CW36" s="609"/>
      <c r="CX36" s="609"/>
      <c r="CY36" s="610"/>
      <c r="CZ36" s="611">
        <v>10.199999999999999</v>
      </c>
      <c r="DA36" s="623"/>
      <c r="DB36" s="623"/>
      <c r="DC36" s="624"/>
      <c r="DD36" s="614">
        <v>815449</v>
      </c>
      <c r="DE36" s="609"/>
      <c r="DF36" s="609"/>
      <c r="DG36" s="609"/>
      <c r="DH36" s="609"/>
      <c r="DI36" s="609"/>
      <c r="DJ36" s="609"/>
      <c r="DK36" s="610"/>
      <c r="DL36" s="614">
        <v>558857</v>
      </c>
      <c r="DM36" s="609"/>
      <c r="DN36" s="609"/>
      <c r="DO36" s="609"/>
      <c r="DP36" s="609"/>
      <c r="DQ36" s="609"/>
      <c r="DR36" s="609"/>
      <c r="DS36" s="609"/>
      <c r="DT36" s="609"/>
      <c r="DU36" s="609"/>
      <c r="DV36" s="610"/>
      <c r="DW36" s="611">
        <v>8</v>
      </c>
      <c r="DX36" s="623"/>
      <c r="DY36" s="623"/>
      <c r="DZ36" s="623"/>
      <c r="EA36" s="623"/>
      <c r="EB36" s="623"/>
      <c r="EC36" s="635"/>
    </row>
    <row r="37" spans="2:133" ht="11.25" customHeight="1" x14ac:dyDescent="0.2">
      <c r="B37" s="605" t="s">
        <v>335</v>
      </c>
      <c r="C37" s="606"/>
      <c r="D37" s="606"/>
      <c r="E37" s="606"/>
      <c r="F37" s="606"/>
      <c r="G37" s="606"/>
      <c r="H37" s="606"/>
      <c r="I37" s="606"/>
      <c r="J37" s="606"/>
      <c r="K37" s="606"/>
      <c r="L37" s="606"/>
      <c r="M37" s="606"/>
      <c r="N37" s="606"/>
      <c r="O37" s="606"/>
      <c r="P37" s="606"/>
      <c r="Q37" s="607"/>
      <c r="R37" s="608">
        <v>129815</v>
      </c>
      <c r="S37" s="609"/>
      <c r="T37" s="609"/>
      <c r="U37" s="609"/>
      <c r="V37" s="609"/>
      <c r="W37" s="609"/>
      <c r="X37" s="609"/>
      <c r="Y37" s="610"/>
      <c r="Z37" s="646">
        <v>1</v>
      </c>
      <c r="AA37" s="646"/>
      <c r="AB37" s="646"/>
      <c r="AC37" s="646"/>
      <c r="AD37" s="647">
        <v>42</v>
      </c>
      <c r="AE37" s="647"/>
      <c r="AF37" s="647"/>
      <c r="AG37" s="647"/>
      <c r="AH37" s="647"/>
      <c r="AI37" s="647"/>
      <c r="AJ37" s="647"/>
      <c r="AK37" s="647"/>
      <c r="AL37" s="611">
        <v>0</v>
      </c>
      <c r="AM37" s="612"/>
      <c r="AN37" s="612"/>
      <c r="AO37" s="648"/>
      <c r="AQ37" s="641" t="s">
        <v>336</v>
      </c>
      <c r="AR37" s="642"/>
      <c r="AS37" s="642"/>
      <c r="AT37" s="642"/>
      <c r="AU37" s="642"/>
      <c r="AV37" s="642"/>
      <c r="AW37" s="642"/>
      <c r="AX37" s="642"/>
      <c r="AY37" s="643"/>
      <c r="AZ37" s="608">
        <v>694000</v>
      </c>
      <c r="BA37" s="609"/>
      <c r="BB37" s="609"/>
      <c r="BC37" s="609"/>
      <c r="BD37" s="621"/>
      <c r="BE37" s="621"/>
      <c r="BF37" s="644"/>
      <c r="BG37" s="605" t="s">
        <v>337</v>
      </c>
      <c r="BH37" s="606"/>
      <c r="BI37" s="606"/>
      <c r="BJ37" s="606"/>
      <c r="BK37" s="606"/>
      <c r="BL37" s="606"/>
      <c r="BM37" s="606"/>
      <c r="BN37" s="606"/>
      <c r="BO37" s="606"/>
      <c r="BP37" s="606"/>
      <c r="BQ37" s="606"/>
      <c r="BR37" s="606"/>
      <c r="BS37" s="606"/>
      <c r="BT37" s="606"/>
      <c r="BU37" s="607"/>
      <c r="BV37" s="608">
        <v>36772</v>
      </c>
      <c r="BW37" s="609"/>
      <c r="BX37" s="609"/>
      <c r="BY37" s="609"/>
      <c r="BZ37" s="609"/>
      <c r="CA37" s="609"/>
      <c r="CB37" s="645"/>
      <c r="CD37" s="605" t="s">
        <v>338</v>
      </c>
      <c r="CE37" s="606"/>
      <c r="CF37" s="606"/>
      <c r="CG37" s="606"/>
      <c r="CH37" s="606"/>
      <c r="CI37" s="606"/>
      <c r="CJ37" s="606"/>
      <c r="CK37" s="606"/>
      <c r="CL37" s="606"/>
      <c r="CM37" s="606"/>
      <c r="CN37" s="606"/>
      <c r="CO37" s="606"/>
      <c r="CP37" s="606"/>
      <c r="CQ37" s="607"/>
      <c r="CR37" s="608">
        <v>403853</v>
      </c>
      <c r="CS37" s="621"/>
      <c r="CT37" s="621"/>
      <c r="CU37" s="621"/>
      <c r="CV37" s="621"/>
      <c r="CW37" s="621"/>
      <c r="CX37" s="621"/>
      <c r="CY37" s="622"/>
      <c r="CZ37" s="611">
        <v>3.4</v>
      </c>
      <c r="DA37" s="623"/>
      <c r="DB37" s="623"/>
      <c r="DC37" s="624"/>
      <c r="DD37" s="614">
        <v>299753</v>
      </c>
      <c r="DE37" s="621"/>
      <c r="DF37" s="621"/>
      <c r="DG37" s="621"/>
      <c r="DH37" s="621"/>
      <c r="DI37" s="621"/>
      <c r="DJ37" s="621"/>
      <c r="DK37" s="622"/>
      <c r="DL37" s="614">
        <v>286193</v>
      </c>
      <c r="DM37" s="621"/>
      <c r="DN37" s="621"/>
      <c r="DO37" s="621"/>
      <c r="DP37" s="621"/>
      <c r="DQ37" s="621"/>
      <c r="DR37" s="621"/>
      <c r="DS37" s="621"/>
      <c r="DT37" s="621"/>
      <c r="DU37" s="621"/>
      <c r="DV37" s="622"/>
      <c r="DW37" s="611">
        <v>4.0999999999999996</v>
      </c>
      <c r="DX37" s="623"/>
      <c r="DY37" s="623"/>
      <c r="DZ37" s="623"/>
      <c r="EA37" s="623"/>
      <c r="EB37" s="623"/>
      <c r="EC37" s="635"/>
    </row>
    <row r="38" spans="2:133" ht="11.25" customHeight="1" x14ac:dyDescent="0.2">
      <c r="B38" s="605" t="s">
        <v>339</v>
      </c>
      <c r="C38" s="606"/>
      <c r="D38" s="606"/>
      <c r="E38" s="606"/>
      <c r="F38" s="606"/>
      <c r="G38" s="606"/>
      <c r="H38" s="606"/>
      <c r="I38" s="606"/>
      <c r="J38" s="606"/>
      <c r="K38" s="606"/>
      <c r="L38" s="606"/>
      <c r="M38" s="606"/>
      <c r="N38" s="606"/>
      <c r="O38" s="606"/>
      <c r="P38" s="606"/>
      <c r="Q38" s="607"/>
      <c r="R38" s="608">
        <v>1194727</v>
      </c>
      <c r="S38" s="609"/>
      <c r="T38" s="609"/>
      <c r="U38" s="609"/>
      <c r="V38" s="609"/>
      <c r="W38" s="609"/>
      <c r="X38" s="609"/>
      <c r="Y38" s="610"/>
      <c r="Z38" s="646">
        <v>9.1999999999999993</v>
      </c>
      <c r="AA38" s="646"/>
      <c r="AB38" s="646"/>
      <c r="AC38" s="646"/>
      <c r="AD38" s="647" t="s">
        <v>130</v>
      </c>
      <c r="AE38" s="647"/>
      <c r="AF38" s="647"/>
      <c r="AG38" s="647"/>
      <c r="AH38" s="647"/>
      <c r="AI38" s="647"/>
      <c r="AJ38" s="647"/>
      <c r="AK38" s="647"/>
      <c r="AL38" s="611" t="s">
        <v>130</v>
      </c>
      <c r="AM38" s="612"/>
      <c r="AN38" s="612"/>
      <c r="AO38" s="648"/>
      <c r="AQ38" s="641" t="s">
        <v>340</v>
      </c>
      <c r="AR38" s="642"/>
      <c r="AS38" s="642"/>
      <c r="AT38" s="642"/>
      <c r="AU38" s="642"/>
      <c r="AV38" s="642"/>
      <c r="AW38" s="642"/>
      <c r="AX38" s="642"/>
      <c r="AY38" s="643"/>
      <c r="AZ38" s="608">
        <v>33000</v>
      </c>
      <c r="BA38" s="609"/>
      <c r="BB38" s="609"/>
      <c r="BC38" s="609"/>
      <c r="BD38" s="621"/>
      <c r="BE38" s="621"/>
      <c r="BF38" s="644"/>
      <c r="BG38" s="605" t="s">
        <v>341</v>
      </c>
      <c r="BH38" s="606"/>
      <c r="BI38" s="606"/>
      <c r="BJ38" s="606"/>
      <c r="BK38" s="606"/>
      <c r="BL38" s="606"/>
      <c r="BM38" s="606"/>
      <c r="BN38" s="606"/>
      <c r="BO38" s="606"/>
      <c r="BP38" s="606"/>
      <c r="BQ38" s="606"/>
      <c r="BR38" s="606"/>
      <c r="BS38" s="606"/>
      <c r="BT38" s="606"/>
      <c r="BU38" s="607"/>
      <c r="BV38" s="608">
        <v>2223</v>
      </c>
      <c r="BW38" s="609"/>
      <c r="BX38" s="609"/>
      <c r="BY38" s="609"/>
      <c r="BZ38" s="609"/>
      <c r="CA38" s="609"/>
      <c r="CB38" s="645"/>
      <c r="CD38" s="605" t="s">
        <v>342</v>
      </c>
      <c r="CE38" s="606"/>
      <c r="CF38" s="606"/>
      <c r="CG38" s="606"/>
      <c r="CH38" s="606"/>
      <c r="CI38" s="606"/>
      <c r="CJ38" s="606"/>
      <c r="CK38" s="606"/>
      <c r="CL38" s="606"/>
      <c r="CM38" s="606"/>
      <c r="CN38" s="606"/>
      <c r="CO38" s="606"/>
      <c r="CP38" s="606"/>
      <c r="CQ38" s="607"/>
      <c r="CR38" s="608">
        <v>1528550</v>
      </c>
      <c r="CS38" s="609"/>
      <c r="CT38" s="609"/>
      <c r="CU38" s="609"/>
      <c r="CV38" s="609"/>
      <c r="CW38" s="609"/>
      <c r="CX38" s="609"/>
      <c r="CY38" s="610"/>
      <c r="CZ38" s="611">
        <v>12.7</v>
      </c>
      <c r="DA38" s="623"/>
      <c r="DB38" s="623"/>
      <c r="DC38" s="624"/>
      <c r="DD38" s="614">
        <v>1394217</v>
      </c>
      <c r="DE38" s="609"/>
      <c r="DF38" s="609"/>
      <c r="DG38" s="609"/>
      <c r="DH38" s="609"/>
      <c r="DI38" s="609"/>
      <c r="DJ38" s="609"/>
      <c r="DK38" s="610"/>
      <c r="DL38" s="614">
        <v>1251521</v>
      </c>
      <c r="DM38" s="609"/>
      <c r="DN38" s="609"/>
      <c r="DO38" s="609"/>
      <c r="DP38" s="609"/>
      <c r="DQ38" s="609"/>
      <c r="DR38" s="609"/>
      <c r="DS38" s="609"/>
      <c r="DT38" s="609"/>
      <c r="DU38" s="609"/>
      <c r="DV38" s="610"/>
      <c r="DW38" s="611">
        <v>18</v>
      </c>
      <c r="DX38" s="623"/>
      <c r="DY38" s="623"/>
      <c r="DZ38" s="623"/>
      <c r="EA38" s="623"/>
      <c r="EB38" s="623"/>
      <c r="EC38" s="635"/>
    </row>
    <row r="39" spans="2:133" ht="11.25" customHeight="1" x14ac:dyDescent="0.2">
      <c r="B39" s="605" t="s">
        <v>343</v>
      </c>
      <c r="C39" s="606"/>
      <c r="D39" s="606"/>
      <c r="E39" s="606"/>
      <c r="F39" s="606"/>
      <c r="G39" s="606"/>
      <c r="H39" s="606"/>
      <c r="I39" s="606"/>
      <c r="J39" s="606"/>
      <c r="K39" s="606"/>
      <c r="L39" s="606"/>
      <c r="M39" s="606"/>
      <c r="N39" s="606"/>
      <c r="O39" s="606"/>
      <c r="P39" s="606"/>
      <c r="Q39" s="607"/>
      <c r="R39" s="608" t="s">
        <v>130</v>
      </c>
      <c r="S39" s="609"/>
      <c r="T39" s="609"/>
      <c r="U39" s="609"/>
      <c r="V39" s="609"/>
      <c r="W39" s="609"/>
      <c r="X39" s="609"/>
      <c r="Y39" s="610"/>
      <c r="Z39" s="646" t="s">
        <v>130</v>
      </c>
      <c r="AA39" s="646"/>
      <c r="AB39" s="646"/>
      <c r="AC39" s="646"/>
      <c r="AD39" s="647" t="s">
        <v>130</v>
      </c>
      <c r="AE39" s="647"/>
      <c r="AF39" s="647"/>
      <c r="AG39" s="647"/>
      <c r="AH39" s="647"/>
      <c r="AI39" s="647"/>
      <c r="AJ39" s="647"/>
      <c r="AK39" s="647"/>
      <c r="AL39" s="611" t="s">
        <v>130</v>
      </c>
      <c r="AM39" s="612"/>
      <c r="AN39" s="612"/>
      <c r="AO39" s="648"/>
      <c r="AQ39" s="641" t="s">
        <v>344</v>
      </c>
      <c r="AR39" s="642"/>
      <c r="AS39" s="642"/>
      <c r="AT39" s="642"/>
      <c r="AU39" s="642"/>
      <c r="AV39" s="642"/>
      <c r="AW39" s="642"/>
      <c r="AX39" s="642"/>
      <c r="AY39" s="643"/>
      <c r="AZ39" s="608" t="s">
        <v>130</v>
      </c>
      <c r="BA39" s="609"/>
      <c r="BB39" s="609"/>
      <c r="BC39" s="609"/>
      <c r="BD39" s="621"/>
      <c r="BE39" s="621"/>
      <c r="BF39" s="644"/>
      <c r="BG39" s="605" t="s">
        <v>345</v>
      </c>
      <c r="BH39" s="606"/>
      <c r="BI39" s="606"/>
      <c r="BJ39" s="606"/>
      <c r="BK39" s="606"/>
      <c r="BL39" s="606"/>
      <c r="BM39" s="606"/>
      <c r="BN39" s="606"/>
      <c r="BO39" s="606"/>
      <c r="BP39" s="606"/>
      <c r="BQ39" s="606"/>
      <c r="BR39" s="606"/>
      <c r="BS39" s="606"/>
      <c r="BT39" s="606"/>
      <c r="BU39" s="607"/>
      <c r="BV39" s="608">
        <v>3447</v>
      </c>
      <c r="BW39" s="609"/>
      <c r="BX39" s="609"/>
      <c r="BY39" s="609"/>
      <c r="BZ39" s="609"/>
      <c r="CA39" s="609"/>
      <c r="CB39" s="645"/>
      <c r="CD39" s="605" t="s">
        <v>346</v>
      </c>
      <c r="CE39" s="606"/>
      <c r="CF39" s="606"/>
      <c r="CG39" s="606"/>
      <c r="CH39" s="606"/>
      <c r="CI39" s="606"/>
      <c r="CJ39" s="606"/>
      <c r="CK39" s="606"/>
      <c r="CL39" s="606"/>
      <c r="CM39" s="606"/>
      <c r="CN39" s="606"/>
      <c r="CO39" s="606"/>
      <c r="CP39" s="606"/>
      <c r="CQ39" s="607"/>
      <c r="CR39" s="608">
        <v>396075</v>
      </c>
      <c r="CS39" s="621"/>
      <c r="CT39" s="621"/>
      <c r="CU39" s="621"/>
      <c r="CV39" s="621"/>
      <c r="CW39" s="621"/>
      <c r="CX39" s="621"/>
      <c r="CY39" s="622"/>
      <c r="CZ39" s="611">
        <v>3.3</v>
      </c>
      <c r="DA39" s="623"/>
      <c r="DB39" s="623"/>
      <c r="DC39" s="624"/>
      <c r="DD39" s="614">
        <v>206404</v>
      </c>
      <c r="DE39" s="621"/>
      <c r="DF39" s="621"/>
      <c r="DG39" s="621"/>
      <c r="DH39" s="621"/>
      <c r="DI39" s="621"/>
      <c r="DJ39" s="621"/>
      <c r="DK39" s="622"/>
      <c r="DL39" s="614" t="s">
        <v>130</v>
      </c>
      <c r="DM39" s="621"/>
      <c r="DN39" s="621"/>
      <c r="DO39" s="621"/>
      <c r="DP39" s="621"/>
      <c r="DQ39" s="621"/>
      <c r="DR39" s="621"/>
      <c r="DS39" s="621"/>
      <c r="DT39" s="621"/>
      <c r="DU39" s="621"/>
      <c r="DV39" s="622"/>
      <c r="DW39" s="611" t="s">
        <v>130</v>
      </c>
      <c r="DX39" s="623"/>
      <c r="DY39" s="623"/>
      <c r="DZ39" s="623"/>
      <c r="EA39" s="623"/>
      <c r="EB39" s="623"/>
      <c r="EC39" s="635"/>
    </row>
    <row r="40" spans="2:133" ht="11.25" customHeight="1" x14ac:dyDescent="0.2">
      <c r="B40" s="605" t="s">
        <v>347</v>
      </c>
      <c r="C40" s="606"/>
      <c r="D40" s="606"/>
      <c r="E40" s="606"/>
      <c r="F40" s="606"/>
      <c r="G40" s="606"/>
      <c r="H40" s="606"/>
      <c r="I40" s="606"/>
      <c r="J40" s="606"/>
      <c r="K40" s="606"/>
      <c r="L40" s="606"/>
      <c r="M40" s="606"/>
      <c r="N40" s="606"/>
      <c r="O40" s="606"/>
      <c r="P40" s="606"/>
      <c r="Q40" s="607"/>
      <c r="R40" s="608">
        <v>63027</v>
      </c>
      <c r="S40" s="609"/>
      <c r="T40" s="609"/>
      <c r="U40" s="609"/>
      <c r="V40" s="609"/>
      <c r="W40" s="609"/>
      <c r="X40" s="609"/>
      <c r="Y40" s="610"/>
      <c r="Z40" s="646">
        <v>0.5</v>
      </c>
      <c r="AA40" s="646"/>
      <c r="AB40" s="646"/>
      <c r="AC40" s="646"/>
      <c r="AD40" s="647" t="s">
        <v>237</v>
      </c>
      <c r="AE40" s="647"/>
      <c r="AF40" s="647"/>
      <c r="AG40" s="647"/>
      <c r="AH40" s="647"/>
      <c r="AI40" s="647"/>
      <c r="AJ40" s="647"/>
      <c r="AK40" s="647"/>
      <c r="AL40" s="611" t="s">
        <v>130</v>
      </c>
      <c r="AM40" s="612"/>
      <c r="AN40" s="612"/>
      <c r="AO40" s="648"/>
      <c r="AQ40" s="641" t="s">
        <v>348</v>
      </c>
      <c r="AR40" s="642"/>
      <c r="AS40" s="642"/>
      <c r="AT40" s="642"/>
      <c r="AU40" s="642"/>
      <c r="AV40" s="642"/>
      <c r="AW40" s="642"/>
      <c r="AX40" s="642"/>
      <c r="AY40" s="643"/>
      <c r="AZ40" s="608" t="s">
        <v>130</v>
      </c>
      <c r="BA40" s="609"/>
      <c r="BB40" s="609"/>
      <c r="BC40" s="609"/>
      <c r="BD40" s="621"/>
      <c r="BE40" s="621"/>
      <c r="BF40" s="644"/>
      <c r="BG40" s="649" t="s">
        <v>349</v>
      </c>
      <c r="BH40" s="650"/>
      <c r="BI40" s="650"/>
      <c r="BJ40" s="650"/>
      <c r="BK40" s="650"/>
      <c r="BL40" s="215"/>
      <c r="BM40" s="606" t="s">
        <v>350</v>
      </c>
      <c r="BN40" s="606"/>
      <c r="BO40" s="606"/>
      <c r="BP40" s="606"/>
      <c r="BQ40" s="606"/>
      <c r="BR40" s="606"/>
      <c r="BS40" s="606"/>
      <c r="BT40" s="606"/>
      <c r="BU40" s="607"/>
      <c r="BV40" s="608">
        <v>80</v>
      </c>
      <c r="BW40" s="609"/>
      <c r="BX40" s="609"/>
      <c r="BY40" s="609"/>
      <c r="BZ40" s="609"/>
      <c r="CA40" s="609"/>
      <c r="CB40" s="645"/>
      <c r="CD40" s="605" t="s">
        <v>351</v>
      </c>
      <c r="CE40" s="606"/>
      <c r="CF40" s="606"/>
      <c r="CG40" s="606"/>
      <c r="CH40" s="606"/>
      <c r="CI40" s="606"/>
      <c r="CJ40" s="606"/>
      <c r="CK40" s="606"/>
      <c r="CL40" s="606"/>
      <c r="CM40" s="606"/>
      <c r="CN40" s="606"/>
      <c r="CO40" s="606"/>
      <c r="CP40" s="606"/>
      <c r="CQ40" s="607"/>
      <c r="CR40" s="608" t="s">
        <v>237</v>
      </c>
      <c r="CS40" s="609"/>
      <c r="CT40" s="609"/>
      <c r="CU40" s="609"/>
      <c r="CV40" s="609"/>
      <c r="CW40" s="609"/>
      <c r="CX40" s="609"/>
      <c r="CY40" s="610"/>
      <c r="CZ40" s="611" t="s">
        <v>130</v>
      </c>
      <c r="DA40" s="623"/>
      <c r="DB40" s="623"/>
      <c r="DC40" s="624"/>
      <c r="DD40" s="614" t="s">
        <v>130</v>
      </c>
      <c r="DE40" s="609"/>
      <c r="DF40" s="609"/>
      <c r="DG40" s="609"/>
      <c r="DH40" s="609"/>
      <c r="DI40" s="609"/>
      <c r="DJ40" s="609"/>
      <c r="DK40" s="610"/>
      <c r="DL40" s="614" t="s">
        <v>130</v>
      </c>
      <c r="DM40" s="609"/>
      <c r="DN40" s="609"/>
      <c r="DO40" s="609"/>
      <c r="DP40" s="609"/>
      <c r="DQ40" s="609"/>
      <c r="DR40" s="609"/>
      <c r="DS40" s="609"/>
      <c r="DT40" s="609"/>
      <c r="DU40" s="609"/>
      <c r="DV40" s="610"/>
      <c r="DW40" s="611" t="s">
        <v>130</v>
      </c>
      <c r="DX40" s="623"/>
      <c r="DY40" s="623"/>
      <c r="DZ40" s="623"/>
      <c r="EA40" s="623"/>
      <c r="EB40" s="623"/>
      <c r="EC40" s="635"/>
    </row>
    <row r="41" spans="2:133" ht="11.25" customHeight="1" x14ac:dyDescent="0.2">
      <c r="B41" s="589" t="s">
        <v>352</v>
      </c>
      <c r="C41" s="590"/>
      <c r="D41" s="590"/>
      <c r="E41" s="590"/>
      <c r="F41" s="590"/>
      <c r="G41" s="590"/>
      <c r="H41" s="590"/>
      <c r="I41" s="590"/>
      <c r="J41" s="590"/>
      <c r="K41" s="590"/>
      <c r="L41" s="590"/>
      <c r="M41" s="590"/>
      <c r="N41" s="590"/>
      <c r="O41" s="590"/>
      <c r="P41" s="590"/>
      <c r="Q41" s="591"/>
      <c r="R41" s="592">
        <v>13034405</v>
      </c>
      <c r="S41" s="633"/>
      <c r="T41" s="633"/>
      <c r="U41" s="633"/>
      <c r="V41" s="633"/>
      <c r="W41" s="633"/>
      <c r="X41" s="633"/>
      <c r="Y41" s="636"/>
      <c r="Z41" s="637">
        <v>100</v>
      </c>
      <c r="AA41" s="637"/>
      <c r="AB41" s="637"/>
      <c r="AC41" s="637"/>
      <c r="AD41" s="638">
        <v>6888673</v>
      </c>
      <c r="AE41" s="638"/>
      <c r="AF41" s="638"/>
      <c r="AG41" s="638"/>
      <c r="AH41" s="638"/>
      <c r="AI41" s="638"/>
      <c r="AJ41" s="638"/>
      <c r="AK41" s="638"/>
      <c r="AL41" s="595">
        <v>100</v>
      </c>
      <c r="AM41" s="639"/>
      <c r="AN41" s="639"/>
      <c r="AO41" s="640"/>
      <c r="AQ41" s="641" t="s">
        <v>353</v>
      </c>
      <c r="AR41" s="642"/>
      <c r="AS41" s="642"/>
      <c r="AT41" s="642"/>
      <c r="AU41" s="642"/>
      <c r="AV41" s="642"/>
      <c r="AW41" s="642"/>
      <c r="AX41" s="642"/>
      <c r="AY41" s="643"/>
      <c r="AZ41" s="608">
        <v>168533</v>
      </c>
      <c r="BA41" s="609"/>
      <c r="BB41" s="609"/>
      <c r="BC41" s="609"/>
      <c r="BD41" s="621"/>
      <c r="BE41" s="621"/>
      <c r="BF41" s="644"/>
      <c r="BG41" s="649"/>
      <c r="BH41" s="650"/>
      <c r="BI41" s="650"/>
      <c r="BJ41" s="650"/>
      <c r="BK41" s="650"/>
      <c r="BL41" s="215"/>
      <c r="BM41" s="606" t="s">
        <v>354</v>
      </c>
      <c r="BN41" s="606"/>
      <c r="BO41" s="606"/>
      <c r="BP41" s="606"/>
      <c r="BQ41" s="606"/>
      <c r="BR41" s="606"/>
      <c r="BS41" s="606"/>
      <c r="BT41" s="606"/>
      <c r="BU41" s="607"/>
      <c r="BV41" s="608" t="s">
        <v>130</v>
      </c>
      <c r="BW41" s="609"/>
      <c r="BX41" s="609"/>
      <c r="BY41" s="609"/>
      <c r="BZ41" s="609"/>
      <c r="CA41" s="609"/>
      <c r="CB41" s="645"/>
      <c r="CD41" s="605" t="s">
        <v>355</v>
      </c>
      <c r="CE41" s="606"/>
      <c r="CF41" s="606"/>
      <c r="CG41" s="606"/>
      <c r="CH41" s="606"/>
      <c r="CI41" s="606"/>
      <c r="CJ41" s="606"/>
      <c r="CK41" s="606"/>
      <c r="CL41" s="606"/>
      <c r="CM41" s="606"/>
      <c r="CN41" s="606"/>
      <c r="CO41" s="606"/>
      <c r="CP41" s="606"/>
      <c r="CQ41" s="607"/>
      <c r="CR41" s="608" t="s">
        <v>237</v>
      </c>
      <c r="CS41" s="621"/>
      <c r="CT41" s="621"/>
      <c r="CU41" s="621"/>
      <c r="CV41" s="621"/>
      <c r="CW41" s="621"/>
      <c r="CX41" s="621"/>
      <c r="CY41" s="622"/>
      <c r="CZ41" s="611" t="s">
        <v>130</v>
      </c>
      <c r="DA41" s="623"/>
      <c r="DB41" s="623"/>
      <c r="DC41" s="624"/>
      <c r="DD41" s="614" t="s">
        <v>130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356</v>
      </c>
      <c r="AR42" s="654"/>
      <c r="AS42" s="654"/>
      <c r="AT42" s="654"/>
      <c r="AU42" s="654"/>
      <c r="AV42" s="654"/>
      <c r="AW42" s="654"/>
      <c r="AX42" s="654"/>
      <c r="AY42" s="655"/>
      <c r="AZ42" s="592">
        <v>633017</v>
      </c>
      <c r="BA42" s="633"/>
      <c r="BB42" s="633"/>
      <c r="BC42" s="633"/>
      <c r="BD42" s="593"/>
      <c r="BE42" s="593"/>
      <c r="BF42" s="656"/>
      <c r="BG42" s="651"/>
      <c r="BH42" s="652"/>
      <c r="BI42" s="652"/>
      <c r="BJ42" s="652"/>
      <c r="BK42" s="652"/>
      <c r="BL42" s="216"/>
      <c r="BM42" s="590" t="s">
        <v>357</v>
      </c>
      <c r="BN42" s="590"/>
      <c r="BO42" s="590"/>
      <c r="BP42" s="590"/>
      <c r="BQ42" s="590"/>
      <c r="BR42" s="590"/>
      <c r="BS42" s="590"/>
      <c r="BT42" s="590"/>
      <c r="BU42" s="591"/>
      <c r="BV42" s="592">
        <v>373</v>
      </c>
      <c r="BW42" s="633"/>
      <c r="BX42" s="633"/>
      <c r="BY42" s="633"/>
      <c r="BZ42" s="633"/>
      <c r="CA42" s="633"/>
      <c r="CB42" s="634"/>
      <c r="CD42" s="605" t="s">
        <v>358</v>
      </c>
      <c r="CE42" s="606"/>
      <c r="CF42" s="606"/>
      <c r="CG42" s="606"/>
      <c r="CH42" s="606"/>
      <c r="CI42" s="606"/>
      <c r="CJ42" s="606"/>
      <c r="CK42" s="606"/>
      <c r="CL42" s="606"/>
      <c r="CM42" s="606"/>
      <c r="CN42" s="606"/>
      <c r="CO42" s="606"/>
      <c r="CP42" s="606"/>
      <c r="CQ42" s="607"/>
      <c r="CR42" s="608">
        <v>1822691</v>
      </c>
      <c r="CS42" s="621"/>
      <c r="CT42" s="621"/>
      <c r="CU42" s="621"/>
      <c r="CV42" s="621"/>
      <c r="CW42" s="621"/>
      <c r="CX42" s="621"/>
      <c r="CY42" s="622"/>
      <c r="CZ42" s="611">
        <v>15.1</v>
      </c>
      <c r="DA42" s="623"/>
      <c r="DB42" s="623"/>
      <c r="DC42" s="624"/>
      <c r="DD42" s="614">
        <v>295268</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6" t="s">
        <v>359</v>
      </c>
      <c r="CD43" s="605" t="s">
        <v>360</v>
      </c>
      <c r="CE43" s="606"/>
      <c r="CF43" s="606"/>
      <c r="CG43" s="606"/>
      <c r="CH43" s="606"/>
      <c r="CI43" s="606"/>
      <c r="CJ43" s="606"/>
      <c r="CK43" s="606"/>
      <c r="CL43" s="606"/>
      <c r="CM43" s="606"/>
      <c r="CN43" s="606"/>
      <c r="CO43" s="606"/>
      <c r="CP43" s="606"/>
      <c r="CQ43" s="607"/>
      <c r="CR43" s="608" t="s">
        <v>130</v>
      </c>
      <c r="CS43" s="621"/>
      <c r="CT43" s="621"/>
      <c r="CU43" s="621"/>
      <c r="CV43" s="621"/>
      <c r="CW43" s="621"/>
      <c r="CX43" s="621"/>
      <c r="CY43" s="622"/>
      <c r="CZ43" s="611" t="s">
        <v>130</v>
      </c>
      <c r="DA43" s="623"/>
      <c r="DB43" s="623"/>
      <c r="DC43" s="624"/>
      <c r="DD43" s="614" t="s">
        <v>237</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361</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308</v>
      </c>
      <c r="CE44" s="628"/>
      <c r="CF44" s="605" t="s">
        <v>362</v>
      </c>
      <c r="CG44" s="606"/>
      <c r="CH44" s="606"/>
      <c r="CI44" s="606"/>
      <c r="CJ44" s="606"/>
      <c r="CK44" s="606"/>
      <c r="CL44" s="606"/>
      <c r="CM44" s="606"/>
      <c r="CN44" s="606"/>
      <c r="CO44" s="606"/>
      <c r="CP44" s="606"/>
      <c r="CQ44" s="607"/>
      <c r="CR44" s="608">
        <v>1678950</v>
      </c>
      <c r="CS44" s="609"/>
      <c r="CT44" s="609"/>
      <c r="CU44" s="609"/>
      <c r="CV44" s="609"/>
      <c r="CW44" s="609"/>
      <c r="CX44" s="609"/>
      <c r="CY44" s="610"/>
      <c r="CZ44" s="611">
        <v>14</v>
      </c>
      <c r="DA44" s="612"/>
      <c r="DB44" s="612"/>
      <c r="DC44" s="613"/>
      <c r="DD44" s="614">
        <v>295268</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363</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364</v>
      </c>
      <c r="CG45" s="606"/>
      <c r="CH45" s="606"/>
      <c r="CI45" s="606"/>
      <c r="CJ45" s="606"/>
      <c r="CK45" s="606"/>
      <c r="CL45" s="606"/>
      <c r="CM45" s="606"/>
      <c r="CN45" s="606"/>
      <c r="CO45" s="606"/>
      <c r="CP45" s="606"/>
      <c r="CQ45" s="607"/>
      <c r="CR45" s="608">
        <v>821887</v>
      </c>
      <c r="CS45" s="621"/>
      <c r="CT45" s="621"/>
      <c r="CU45" s="621"/>
      <c r="CV45" s="621"/>
      <c r="CW45" s="621"/>
      <c r="CX45" s="621"/>
      <c r="CY45" s="622"/>
      <c r="CZ45" s="611">
        <v>6.8</v>
      </c>
      <c r="DA45" s="623"/>
      <c r="DB45" s="623"/>
      <c r="DC45" s="624"/>
      <c r="DD45" s="614">
        <v>109225</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7"/>
      <c r="CD46" s="629"/>
      <c r="CE46" s="630"/>
      <c r="CF46" s="605" t="s">
        <v>365</v>
      </c>
      <c r="CG46" s="606"/>
      <c r="CH46" s="606"/>
      <c r="CI46" s="606"/>
      <c r="CJ46" s="606"/>
      <c r="CK46" s="606"/>
      <c r="CL46" s="606"/>
      <c r="CM46" s="606"/>
      <c r="CN46" s="606"/>
      <c r="CO46" s="606"/>
      <c r="CP46" s="606"/>
      <c r="CQ46" s="607"/>
      <c r="CR46" s="608">
        <v>767444</v>
      </c>
      <c r="CS46" s="609"/>
      <c r="CT46" s="609"/>
      <c r="CU46" s="609"/>
      <c r="CV46" s="609"/>
      <c r="CW46" s="609"/>
      <c r="CX46" s="609"/>
      <c r="CY46" s="610"/>
      <c r="CZ46" s="611">
        <v>6.4</v>
      </c>
      <c r="DA46" s="612"/>
      <c r="DB46" s="612"/>
      <c r="DC46" s="613"/>
      <c r="DD46" s="614">
        <v>182468</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7"/>
      <c r="CD47" s="629"/>
      <c r="CE47" s="630"/>
      <c r="CF47" s="605" t="s">
        <v>366</v>
      </c>
      <c r="CG47" s="606"/>
      <c r="CH47" s="606"/>
      <c r="CI47" s="606"/>
      <c r="CJ47" s="606"/>
      <c r="CK47" s="606"/>
      <c r="CL47" s="606"/>
      <c r="CM47" s="606"/>
      <c r="CN47" s="606"/>
      <c r="CO47" s="606"/>
      <c r="CP47" s="606"/>
      <c r="CQ47" s="607"/>
      <c r="CR47" s="608">
        <v>143741</v>
      </c>
      <c r="CS47" s="621"/>
      <c r="CT47" s="621"/>
      <c r="CU47" s="621"/>
      <c r="CV47" s="621"/>
      <c r="CW47" s="621"/>
      <c r="CX47" s="621"/>
      <c r="CY47" s="622"/>
      <c r="CZ47" s="611">
        <v>1.2</v>
      </c>
      <c r="DA47" s="623"/>
      <c r="DB47" s="623"/>
      <c r="DC47" s="624"/>
      <c r="DD47" s="614" t="s">
        <v>130</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7"/>
      <c r="CD48" s="631"/>
      <c r="CE48" s="632"/>
      <c r="CF48" s="605" t="s">
        <v>367</v>
      </c>
      <c r="CG48" s="606"/>
      <c r="CH48" s="606"/>
      <c r="CI48" s="606"/>
      <c r="CJ48" s="606"/>
      <c r="CK48" s="606"/>
      <c r="CL48" s="606"/>
      <c r="CM48" s="606"/>
      <c r="CN48" s="606"/>
      <c r="CO48" s="606"/>
      <c r="CP48" s="606"/>
      <c r="CQ48" s="607"/>
      <c r="CR48" s="608" t="s">
        <v>130</v>
      </c>
      <c r="CS48" s="609"/>
      <c r="CT48" s="609"/>
      <c r="CU48" s="609"/>
      <c r="CV48" s="609"/>
      <c r="CW48" s="609"/>
      <c r="CX48" s="609"/>
      <c r="CY48" s="610"/>
      <c r="CZ48" s="611" t="s">
        <v>130</v>
      </c>
      <c r="DA48" s="612"/>
      <c r="DB48" s="612"/>
      <c r="DC48" s="613"/>
      <c r="DD48" s="614" t="s">
        <v>130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7"/>
      <c r="CD49" s="589" t="s">
        <v>368</v>
      </c>
      <c r="CE49" s="590"/>
      <c r="CF49" s="590"/>
      <c r="CG49" s="590"/>
      <c r="CH49" s="590"/>
      <c r="CI49" s="590"/>
      <c r="CJ49" s="590"/>
      <c r="CK49" s="590"/>
      <c r="CL49" s="590"/>
      <c r="CM49" s="590"/>
      <c r="CN49" s="590"/>
      <c r="CO49" s="590"/>
      <c r="CP49" s="590"/>
      <c r="CQ49" s="591"/>
      <c r="CR49" s="592">
        <v>12031255</v>
      </c>
      <c r="CS49" s="593"/>
      <c r="CT49" s="593"/>
      <c r="CU49" s="593"/>
      <c r="CV49" s="593"/>
      <c r="CW49" s="593"/>
      <c r="CX49" s="593"/>
      <c r="CY49" s="594"/>
      <c r="CZ49" s="595">
        <v>100</v>
      </c>
      <c r="DA49" s="596"/>
      <c r="DB49" s="596"/>
      <c r="DC49" s="597"/>
      <c r="DD49" s="598">
        <v>7846674</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Gx96nvzmBpd09avz25za0vncJ2zhDr2vFAet2+skJrudadjpVqJLGzaAJHHJgrqjd6W7GM/y1YHVdCiHUuBNQg==" saltValue="yHZisB6E+0ov+sxZ83wok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3" customWidth="1"/>
    <col min="131" max="131" width="1.6640625" style="223" customWidth="1"/>
    <col min="132" max="16384" width="9" style="223" hidden="1"/>
  </cols>
  <sheetData>
    <row r="1" spans="1:131" ht="11.25" customHeight="1" thickBot="1" x14ac:dyDescent="0.25">
      <c r="A1" s="219"/>
      <c r="B1" s="219"/>
      <c r="C1" s="219"/>
      <c r="D1" s="219"/>
      <c r="E1" s="219"/>
      <c r="F1" s="219"/>
      <c r="G1" s="219"/>
      <c r="H1" s="219"/>
      <c r="I1" s="219"/>
      <c r="J1" s="219"/>
      <c r="K1" s="219"/>
      <c r="L1" s="219"/>
      <c r="M1" s="219"/>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1"/>
      <c r="DR1" s="221"/>
      <c r="DS1" s="221"/>
      <c r="DT1" s="221"/>
      <c r="DU1" s="221"/>
      <c r="DV1" s="221"/>
      <c r="DW1" s="221"/>
      <c r="DX1" s="221"/>
      <c r="DY1" s="221"/>
      <c r="DZ1" s="221"/>
      <c r="EA1" s="222"/>
    </row>
    <row r="2" spans="1:131" ht="26.25" customHeight="1" thickBot="1" x14ac:dyDescent="0.25">
      <c r="A2" s="1077" t="s">
        <v>369</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78" t="s">
        <v>370</v>
      </c>
      <c r="DK2" s="1079"/>
      <c r="DL2" s="1079"/>
      <c r="DM2" s="1079"/>
      <c r="DN2" s="1079"/>
      <c r="DO2" s="1080"/>
      <c r="DP2" s="220"/>
      <c r="DQ2" s="1078" t="s">
        <v>371</v>
      </c>
      <c r="DR2" s="1079"/>
      <c r="DS2" s="1079"/>
      <c r="DT2" s="1079"/>
      <c r="DU2" s="1079"/>
      <c r="DV2" s="1079"/>
      <c r="DW2" s="1079"/>
      <c r="DX2" s="1079"/>
      <c r="DY2" s="1079"/>
      <c r="DZ2" s="1080"/>
      <c r="EA2" s="222"/>
    </row>
    <row r="3" spans="1:131" ht="11.25" customHeight="1" x14ac:dyDescent="0.2">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2"/>
    </row>
    <row r="4" spans="1:131" s="227" customFormat="1" ht="26.25" customHeight="1" thickBot="1" x14ac:dyDescent="0.25">
      <c r="A4" s="1046" t="s">
        <v>372</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4"/>
      <c r="BA4" s="224"/>
      <c r="BB4" s="224"/>
      <c r="BC4" s="224"/>
      <c r="BD4" s="224"/>
      <c r="BE4" s="225"/>
      <c r="BF4" s="225"/>
      <c r="BG4" s="225"/>
      <c r="BH4" s="225"/>
      <c r="BI4" s="225"/>
      <c r="BJ4" s="225"/>
      <c r="BK4" s="225"/>
      <c r="BL4" s="225"/>
      <c r="BM4" s="225"/>
      <c r="BN4" s="225"/>
      <c r="BO4" s="225"/>
      <c r="BP4" s="225"/>
      <c r="BQ4" s="717" t="s">
        <v>373</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6"/>
    </row>
    <row r="5" spans="1:131" s="227" customFormat="1" ht="26.25" customHeight="1" x14ac:dyDescent="0.2">
      <c r="A5" s="982" t="s">
        <v>374</v>
      </c>
      <c r="B5" s="983"/>
      <c r="C5" s="983"/>
      <c r="D5" s="983"/>
      <c r="E5" s="983"/>
      <c r="F5" s="983"/>
      <c r="G5" s="983"/>
      <c r="H5" s="983"/>
      <c r="I5" s="983"/>
      <c r="J5" s="983"/>
      <c r="K5" s="983"/>
      <c r="L5" s="983"/>
      <c r="M5" s="983"/>
      <c r="N5" s="983"/>
      <c r="O5" s="983"/>
      <c r="P5" s="984"/>
      <c r="Q5" s="988" t="s">
        <v>375</v>
      </c>
      <c r="R5" s="989"/>
      <c r="S5" s="989"/>
      <c r="T5" s="989"/>
      <c r="U5" s="990"/>
      <c r="V5" s="988" t="s">
        <v>376</v>
      </c>
      <c r="W5" s="989"/>
      <c r="X5" s="989"/>
      <c r="Y5" s="989"/>
      <c r="Z5" s="990"/>
      <c r="AA5" s="988" t="s">
        <v>377</v>
      </c>
      <c r="AB5" s="989"/>
      <c r="AC5" s="989"/>
      <c r="AD5" s="989"/>
      <c r="AE5" s="989"/>
      <c r="AF5" s="1081" t="s">
        <v>378</v>
      </c>
      <c r="AG5" s="989"/>
      <c r="AH5" s="989"/>
      <c r="AI5" s="989"/>
      <c r="AJ5" s="1002"/>
      <c r="AK5" s="989" t="s">
        <v>379</v>
      </c>
      <c r="AL5" s="989"/>
      <c r="AM5" s="989"/>
      <c r="AN5" s="989"/>
      <c r="AO5" s="990"/>
      <c r="AP5" s="988" t="s">
        <v>380</v>
      </c>
      <c r="AQ5" s="989"/>
      <c r="AR5" s="989"/>
      <c r="AS5" s="989"/>
      <c r="AT5" s="990"/>
      <c r="AU5" s="988" t="s">
        <v>381</v>
      </c>
      <c r="AV5" s="989"/>
      <c r="AW5" s="989"/>
      <c r="AX5" s="989"/>
      <c r="AY5" s="1002"/>
      <c r="AZ5" s="224"/>
      <c r="BA5" s="224"/>
      <c r="BB5" s="224"/>
      <c r="BC5" s="224"/>
      <c r="BD5" s="224"/>
      <c r="BE5" s="225"/>
      <c r="BF5" s="225"/>
      <c r="BG5" s="225"/>
      <c r="BH5" s="225"/>
      <c r="BI5" s="225"/>
      <c r="BJ5" s="225"/>
      <c r="BK5" s="225"/>
      <c r="BL5" s="225"/>
      <c r="BM5" s="225"/>
      <c r="BN5" s="225"/>
      <c r="BO5" s="225"/>
      <c r="BP5" s="225"/>
      <c r="BQ5" s="982" t="s">
        <v>382</v>
      </c>
      <c r="BR5" s="983"/>
      <c r="BS5" s="983"/>
      <c r="BT5" s="983"/>
      <c r="BU5" s="983"/>
      <c r="BV5" s="983"/>
      <c r="BW5" s="983"/>
      <c r="BX5" s="983"/>
      <c r="BY5" s="983"/>
      <c r="BZ5" s="983"/>
      <c r="CA5" s="983"/>
      <c r="CB5" s="983"/>
      <c r="CC5" s="983"/>
      <c r="CD5" s="983"/>
      <c r="CE5" s="983"/>
      <c r="CF5" s="983"/>
      <c r="CG5" s="984"/>
      <c r="CH5" s="988" t="s">
        <v>383</v>
      </c>
      <c r="CI5" s="989"/>
      <c r="CJ5" s="989"/>
      <c r="CK5" s="989"/>
      <c r="CL5" s="990"/>
      <c r="CM5" s="988" t="s">
        <v>384</v>
      </c>
      <c r="CN5" s="989"/>
      <c r="CO5" s="989"/>
      <c r="CP5" s="989"/>
      <c r="CQ5" s="990"/>
      <c r="CR5" s="988" t="s">
        <v>385</v>
      </c>
      <c r="CS5" s="989"/>
      <c r="CT5" s="989"/>
      <c r="CU5" s="989"/>
      <c r="CV5" s="990"/>
      <c r="CW5" s="988" t="s">
        <v>386</v>
      </c>
      <c r="CX5" s="989"/>
      <c r="CY5" s="989"/>
      <c r="CZ5" s="989"/>
      <c r="DA5" s="990"/>
      <c r="DB5" s="988" t="s">
        <v>387</v>
      </c>
      <c r="DC5" s="989"/>
      <c r="DD5" s="989"/>
      <c r="DE5" s="989"/>
      <c r="DF5" s="990"/>
      <c r="DG5" s="1071" t="s">
        <v>388</v>
      </c>
      <c r="DH5" s="1072"/>
      <c r="DI5" s="1072"/>
      <c r="DJ5" s="1072"/>
      <c r="DK5" s="1073"/>
      <c r="DL5" s="1071" t="s">
        <v>389</v>
      </c>
      <c r="DM5" s="1072"/>
      <c r="DN5" s="1072"/>
      <c r="DO5" s="1072"/>
      <c r="DP5" s="1073"/>
      <c r="DQ5" s="988" t="s">
        <v>390</v>
      </c>
      <c r="DR5" s="989"/>
      <c r="DS5" s="989"/>
      <c r="DT5" s="989"/>
      <c r="DU5" s="990"/>
      <c r="DV5" s="988" t="s">
        <v>381</v>
      </c>
      <c r="DW5" s="989"/>
      <c r="DX5" s="989"/>
      <c r="DY5" s="989"/>
      <c r="DZ5" s="1002"/>
      <c r="EA5" s="226"/>
    </row>
    <row r="6" spans="1:131" s="227"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4"/>
      <c r="BA6" s="224"/>
      <c r="BB6" s="224"/>
      <c r="BC6" s="224"/>
      <c r="BD6" s="224"/>
      <c r="BE6" s="225"/>
      <c r="BF6" s="225"/>
      <c r="BG6" s="225"/>
      <c r="BH6" s="225"/>
      <c r="BI6" s="225"/>
      <c r="BJ6" s="225"/>
      <c r="BK6" s="225"/>
      <c r="BL6" s="225"/>
      <c r="BM6" s="225"/>
      <c r="BN6" s="225"/>
      <c r="BO6" s="225"/>
      <c r="BP6" s="225"/>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6"/>
    </row>
    <row r="7" spans="1:131" s="227" customFormat="1" ht="26.25" customHeight="1" thickTop="1" x14ac:dyDescent="0.2">
      <c r="A7" s="228">
        <v>1</v>
      </c>
      <c r="B7" s="1034" t="s">
        <v>391</v>
      </c>
      <c r="C7" s="1035"/>
      <c r="D7" s="1035"/>
      <c r="E7" s="1035"/>
      <c r="F7" s="1035"/>
      <c r="G7" s="1035"/>
      <c r="H7" s="1035"/>
      <c r="I7" s="1035"/>
      <c r="J7" s="1035"/>
      <c r="K7" s="1035"/>
      <c r="L7" s="1035"/>
      <c r="M7" s="1035"/>
      <c r="N7" s="1035"/>
      <c r="O7" s="1035"/>
      <c r="P7" s="1036"/>
      <c r="Q7" s="1089">
        <v>13060</v>
      </c>
      <c r="R7" s="1090"/>
      <c r="S7" s="1090"/>
      <c r="T7" s="1090"/>
      <c r="U7" s="1090"/>
      <c r="V7" s="1090">
        <v>12057</v>
      </c>
      <c r="W7" s="1090"/>
      <c r="X7" s="1090"/>
      <c r="Y7" s="1090"/>
      <c r="Z7" s="1090"/>
      <c r="AA7" s="1090">
        <v>1003</v>
      </c>
      <c r="AB7" s="1090"/>
      <c r="AC7" s="1090"/>
      <c r="AD7" s="1090"/>
      <c r="AE7" s="1091"/>
      <c r="AF7" s="1092">
        <v>961</v>
      </c>
      <c r="AG7" s="1093"/>
      <c r="AH7" s="1093"/>
      <c r="AI7" s="1093"/>
      <c r="AJ7" s="1094"/>
      <c r="AK7" s="1095">
        <v>163</v>
      </c>
      <c r="AL7" s="1096"/>
      <c r="AM7" s="1096"/>
      <c r="AN7" s="1096"/>
      <c r="AO7" s="1096"/>
      <c r="AP7" s="1096">
        <v>12928</v>
      </c>
      <c r="AQ7" s="1096"/>
      <c r="AR7" s="1096"/>
      <c r="AS7" s="1096"/>
      <c r="AT7" s="1096"/>
      <c r="AU7" s="1097"/>
      <c r="AV7" s="1097"/>
      <c r="AW7" s="1097"/>
      <c r="AX7" s="1097"/>
      <c r="AY7" s="1098"/>
      <c r="AZ7" s="224"/>
      <c r="BA7" s="224"/>
      <c r="BB7" s="224"/>
      <c r="BC7" s="224"/>
      <c r="BD7" s="224"/>
      <c r="BE7" s="225"/>
      <c r="BF7" s="225"/>
      <c r="BG7" s="225"/>
      <c r="BH7" s="225"/>
      <c r="BI7" s="225"/>
      <c r="BJ7" s="225"/>
      <c r="BK7" s="225"/>
      <c r="BL7" s="225"/>
      <c r="BM7" s="225"/>
      <c r="BN7" s="225"/>
      <c r="BO7" s="225"/>
      <c r="BP7" s="225"/>
      <c r="BQ7" s="228">
        <v>1</v>
      </c>
      <c r="BR7" s="229"/>
      <c r="BS7" s="1086" t="s">
        <v>601</v>
      </c>
      <c r="BT7" s="1087"/>
      <c r="BU7" s="1087"/>
      <c r="BV7" s="1087"/>
      <c r="BW7" s="1087"/>
      <c r="BX7" s="1087"/>
      <c r="BY7" s="1087"/>
      <c r="BZ7" s="1087"/>
      <c r="CA7" s="1087"/>
      <c r="CB7" s="1087"/>
      <c r="CC7" s="1087"/>
      <c r="CD7" s="1087"/>
      <c r="CE7" s="1087"/>
      <c r="CF7" s="1087"/>
      <c r="CG7" s="1099"/>
      <c r="CH7" s="1083">
        <v>0</v>
      </c>
      <c r="CI7" s="1084"/>
      <c r="CJ7" s="1084"/>
      <c r="CK7" s="1084"/>
      <c r="CL7" s="1085"/>
      <c r="CM7" s="1083">
        <v>33</v>
      </c>
      <c r="CN7" s="1084"/>
      <c r="CO7" s="1084"/>
      <c r="CP7" s="1084"/>
      <c r="CQ7" s="1085"/>
      <c r="CR7" s="1083">
        <v>28</v>
      </c>
      <c r="CS7" s="1084"/>
      <c r="CT7" s="1084"/>
      <c r="CU7" s="1084"/>
      <c r="CV7" s="1085"/>
      <c r="CW7" s="1083" t="s">
        <v>529</v>
      </c>
      <c r="CX7" s="1084"/>
      <c r="CY7" s="1084"/>
      <c r="CZ7" s="1084"/>
      <c r="DA7" s="1085"/>
      <c r="DB7" s="1083" t="s">
        <v>529</v>
      </c>
      <c r="DC7" s="1084"/>
      <c r="DD7" s="1084"/>
      <c r="DE7" s="1084"/>
      <c r="DF7" s="1085"/>
      <c r="DG7" s="1083" t="s">
        <v>529</v>
      </c>
      <c r="DH7" s="1084"/>
      <c r="DI7" s="1084"/>
      <c r="DJ7" s="1084"/>
      <c r="DK7" s="1085"/>
      <c r="DL7" s="1083" t="s">
        <v>529</v>
      </c>
      <c r="DM7" s="1084"/>
      <c r="DN7" s="1084"/>
      <c r="DO7" s="1084"/>
      <c r="DP7" s="1085"/>
      <c r="DQ7" s="1083" t="s">
        <v>529</v>
      </c>
      <c r="DR7" s="1084"/>
      <c r="DS7" s="1084"/>
      <c r="DT7" s="1084"/>
      <c r="DU7" s="1085"/>
      <c r="DV7" s="1086"/>
      <c r="DW7" s="1087"/>
      <c r="DX7" s="1087"/>
      <c r="DY7" s="1087"/>
      <c r="DZ7" s="1088"/>
      <c r="EA7" s="226"/>
    </row>
    <row r="8" spans="1:131" s="227" customFormat="1" ht="26.25" customHeight="1" x14ac:dyDescent="0.2">
      <c r="A8" s="230">
        <v>2</v>
      </c>
      <c r="B8" s="1017" t="s">
        <v>392</v>
      </c>
      <c r="C8" s="1018"/>
      <c r="D8" s="1018"/>
      <c r="E8" s="1018"/>
      <c r="F8" s="1018"/>
      <c r="G8" s="1018"/>
      <c r="H8" s="1018"/>
      <c r="I8" s="1018"/>
      <c r="J8" s="1018"/>
      <c r="K8" s="1018"/>
      <c r="L8" s="1018"/>
      <c r="M8" s="1018"/>
      <c r="N8" s="1018"/>
      <c r="O8" s="1018"/>
      <c r="P8" s="1019"/>
      <c r="Q8" s="1025">
        <v>70</v>
      </c>
      <c r="R8" s="1026"/>
      <c r="S8" s="1026"/>
      <c r="T8" s="1026"/>
      <c r="U8" s="1026"/>
      <c r="V8" s="1026">
        <v>70</v>
      </c>
      <c r="W8" s="1026"/>
      <c r="X8" s="1026"/>
      <c r="Y8" s="1026"/>
      <c r="Z8" s="1026"/>
      <c r="AA8" s="1026" t="s">
        <v>595</v>
      </c>
      <c r="AB8" s="1026"/>
      <c r="AC8" s="1026"/>
      <c r="AD8" s="1026"/>
      <c r="AE8" s="1027"/>
      <c r="AF8" s="1022" t="s">
        <v>393</v>
      </c>
      <c r="AG8" s="1023"/>
      <c r="AH8" s="1023"/>
      <c r="AI8" s="1023"/>
      <c r="AJ8" s="1024"/>
      <c r="AK8" s="1067" t="s">
        <v>595</v>
      </c>
      <c r="AL8" s="1068"/>
      <c r="AM8" s="1068"/>
      <c r="AN8" s="1068"/>
      <c r="AO8" s="1068"/>
      <c r="AP8" s="1068" t="s">
        <v>595</v>
      </c>
      <c r="AQ8" s="1068"/>
      <c r="AR8" s="1068"/>
      <c r="AS8" s="1068"/>
      <c r="AT8" s="1068"/>
      <c r="AU8" s="1069"/>
      <c r="AV8" s="1069"/>
      <c r="AW8" s="1069"/>
      <c r="AX8" s="1069"/>
      <c r="AY8" s="1070"/>
      <c r="AZ8" s="224"/>
      <c r="BA8" s="224"/>
      <c r="BB8" s="224"/>
      <c r="BC8" s="224"/>
      <c r="BD8" s="224"/>
      <c r="BE8" s="225"/>
      <c r="BF8" s="225"/>
      <c r="BG8" s="225"/>
      <c r="BH8" s="225"/>
      <c r="BI8" s="225"/>
      <c r="BJ8" s="225"/>
      <c r="BK8" s="225"/>
      <c r="BL8" s="225"/>
      <c r="BM8" s="225"/>
      <c r="BN8" s="225"/>
      <c r="BO8" s="225"/>
      <c r="BP8" s="225"/>
      <c r="BQ8" s="230">
        <v>2</v>
      </c>
      <c r="BR8" s="231"/>
      <c r="BS8" s="979" t="s">
        <v>602</v>
      </c>
      <c r="BT8" s="980"/>
      <c r="BU8" s="980"/>
      <c r="BV8" s="980"/>
      <c r="BW8" s="980"/>
      <c r="BX8" s="980"/>
      <c r="BY8" s="980"/>
      <c r="BZ8" s="980"/>
      <c r="CA8" s="980"/>
      <c r="CB8" s="980"/>
      <c r="CC8" s="980"/>
      <c r="CD8" s="980"/>
      <c r="CE8" s="980"/>
      <c r="CF8" s="980"/>
      <c r="CG8" s="1001"/>
      <c r="CH8" s="976">
        <v>-2</v>
      </c>
      <c r="CI8" s="977"/>
      <c r="CJ8" s="977"/>
      <c r="CK8" s="977"/>
      <c r="CL8" s="978"/>
      <c r="CM8" s="976">
        <v>22</v>
      </c>
      <c r="CN8" s="977"/>
      <c r="CO8" s="977"/>
      <c r="CP8" s="977"/>
      <c r="CQ8" s="978"/>
      <c r="CR8" s="976">
        <v>10</v>
      </c>
      <c r="CS8" s="977"/>
      <c r="CT8" s="977"/>
      <c r="CU8" s="977"/>
      <c r="CV8" s="978"/>
      <c r="CW8" s="976" t="s">
        <v>529</v>
      </c>
      <c r="CX8" s="977"/>
      <c r="CY8" s="977"/>
      <c r="CZ8" s="977"/>
      <c r="DA8" s="978"/>
      <c r="DB8" s="976" t="s">
        <v>529</v>
      </c>
      <c r="DC8" s="977"/>
      <c r="DD8" s="977"/>
      <c r="DE8" s="977"/>
      <c r="DF8" s="978"/>
      <c r="DG8" s="976" t="s">
        <v>529</v>
      </c>
      <c r="DH8" s="977"/>
      <c r="DI8" s="977"/>
      <c r="DJ8" s="977"/>
      <c r="DK8" s="978"/>
      <c r="DL8" s="976" t="s">
        <v>529</v>
      </c>
      <c r="DM8" s="977"/>
      <c r="DN8" s="977"/>
      <c r="DO8" s="977"/>
      <c r="DP8" s="978"/>
      <c r="DQ8" s="976" t="s">
        <v>529</v>
      </c>
      <c r="DR8" s="977"/>
      <c r="DS8" s="977"/>
      <c r="DT8" s="977"/>
      <c r="DU8" s="978"/>
      <c r="DV8" s="979"/>
      <c r="DW8" s="980"/>
      <c r="DX8" s="980"/>
      <c r="DY8" s="980"/>
      <c r="DZ8" s="981"/>
      <c r="EA8" s="226"/>
    </row>
    <row r="9" spans="1:131" s="227" customFormat="1" ht="26.25" customHeight="1" x14ac:dyDescent="0.2">
      <c r="A9" s="230">
        <v>3</v>
      </c>
      <c r="B9" s="1017" t="s">
        <v>394</v>
      </c>
      <c r="C9" s="1018"/>
      <c r="D9" s="1018"/>
      <c r="E9" s="1018"/>
      <c r="F9" s="1018"/>
      <c r="G9" s="1018"/>
      <c r="H9" s="1018"/>
      <c r="I9" s="1018"/>
      <c r="J9" s="1018"/>
      <c r="K9" s="1018"/>
      <c r="L9" s="1018"/>
      <c r="M9" s="1018"/>
      <c r="N9" s="1018"/>
      <c r="O9" s="1018"/>
      <c r="P9" s="1019"/>
      <c r="Q9" s="1025">
        <v>0</v>
      </c>
      <c r="R9" s="1026"/>
      <c r="S9" s="1026"/>
      <c r="T9" s="1026"/>
      <c r="U9" s="1026"/>
      <c r="V9" s="1026">
        <v>0</v>
      </c>
      <c r="W9" s="1026"/>
      <c r="X9" s="1026"/>
      <c r="Y9" s="1026"/>
      <c r="Z9" s="1026"/>
      <c r="AA9" s="1026">
        <v>0</v>
      </c>
      <c r="AB9" s="1026"/>
      <c r="AC9" s="1026"/>
      <c r="AD9" s="1026"/>
      <c r="AE9" s="1027"/>
      <c r="AF9" s="1022">
        <v>0</v>
      </c>
      <c r="AG9" s="1023"/>
      <c r="AH9" s="1023"/>
      <c r="AI9" s="1023"/>
      <c r="AJ9" s="1024"/>
      <c r="AK9" s="1067" t="s">
        <v>595</v>
      </c>
      <c r="AL9" s="1068"/>
      <c r="AM9" s="1068"/>
      <c r="AN9" s="1068"/>
      <c r="AO9" s="1068"/>
      <c r="AP9" s="1068" t="s">
        <v>595</v>
      </c>
      <c r="AQ9" s="1068"/>
      <c r="AR9" s="1068"/>
      <c r="AS9" s="1068"/>
      <c r="AT9" s="1068"/>
      <c r="AU9" s="1069"/>
      <c r="AV9" s="1069"/>
      <c r="AW9" s="1069"/>
      <c r="AX9" s="1069"/>
      <c r="AY9" s="1070"/>
      <c r="AZ9" s="224"/>
      <c r="BA9" s="224"/>
      <c r="BB9" s="224"/>
      <c r="BC9" s="224"/>
      <c r="BD9" s="224"/>
      <c r="BE9" s="225"/>
      <c r="BF9" s="225"/>
      <c r="BG9" s="225"/>
      <c r="BH9" s="225"/>
      <c r="BI9" s="225"/>
      <c r="BJ9" s="225"/>
      <c r="BK9" s="225"/>
      <c r="BL9" s="225"/>
      <c r="BM9" s="225"/>
      <c r="BN9" s="225"/>
      <c r="BO9" s="225"/>
      <c r="BP9" s="225"/>
      <c r="BQ9" s="230">
        <v>3</v>
      </c>
      <c r="BR9" s="231"/>
      <c r="BS9" s="979" t="s">
        <v>603</v>
      </c>
      <c r="BT9" s="980"/>
      <c r="BU9" s="980"/>
      <c r="BV9" s="980"/>
      <c r="BW9" s="980"/>
      <c r="BX9" s="980"/>
      <c r="BY9" s="980"/>
      <c r="BZ9" s="980"/>
      <c r="CA9" s="980"/>
      <c r="CB9" s="980"/>
      <c r="CC9" s="980"/>
      <c r="CD9" s="980"/>
      <c r="CE9" s="980"/>
      <c r="CF9" s="980"/>
      <c r="CG9" s="1001"/>
      <c r="CH9" s="976">
        <v>0</v>
      </c>
      <c r="CI9" s="977"/>
      <c r="CJ9" s="977"/>
      <c r="CK9" s="977"/>
      <c r="CL9" s="978"/>
      <c r="CM9" s="976">
        <v>24</v>
      </c>
      <c r="CN9" s="977"/>
      <c r="CO9" s="977"/>
      <c r="CP9" s="977"/>
      <c r="CQ9" s="978"/>
      <c r="CR9" s="976">
        <v>5</v>
      </c>
      <c r="CS9" s="977"/>
      <c r="CT9" s="977"/>
      <c r="CU9" s="977"/>
      <c r="CV9" s="978"/>
      <c r="CW9" s="976" t="s">
        <v>529</v>
      </c>
      <c r="CX9" s="977"/>
      <c r="CY9" s="977"/>
      <c r="CZ9" s="977"/>
      <c r="DA9" s="978"/>
      <c r="DB9" s="976" t="s">
        <v>529</v>
      </c>
      <c r="DC9" s="977"/>
      <c r="DD9" s="977"/>
      <c r="DE9" s="977"/>
      <c r="DF9" s="978"/>
      <c r="DG9" s="976" t="s">
        <v>529</v>
      </c>
      <c r="DH9" s="977"/>
      <c r="DI9" s="977"/>
      <c r="DJ9" s="977"/>
      <c r="DK9" s="978"/>
      <c r="DL9" s="976" t="s">
        <v>529</v>
      </c>
      <c r="DM9" s="977"/>
      <c r="DN9" s="977"/>
      <c r="DO9" s="977"/>
      <c r="DP9" s="978"/>
      <c r="DQ9" s="976" t="s">
        <v>529</v>
      </c>
      <c r="DR9" s="977"/>
      <c r="DS9" s="977"/>
      <c r="DT9" s="977"/>
      <c r="DU9" s="978"/>
      <c r="DV9" s="979"/>
      <c r="DW9" s="980"/>
      <c r="DX9" s="980"/>
      <c r="DY9" s="980"/>
      <c r="DZ9" s="981"/>
      <c r="EA9" s="226"/>
    </row>
    <row r="10" spans="1:131" s="227" customFormat="1" ht="26.25" customHeight="1" x14ac:dyDescent="0.2">
      <c r="A10" s="230">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4"/>
      <c r="BA10" s="224"/>
      <c r="BB10" s="224"/>
      <c r="BC10" s="224"/>
      <c r="BD10" s="224"/>
      <c r="BE10" s="225"/>
      <c r="BF10" s="225"/>
      <c r="BG10" s="225"/>
      <c r="BH10" s="225"/>
      <c r="BI10" s="225"/>
      <c r="BJ10" s="225"/>
      <c r="BK10" s="225"/>
      <c r="BL10" s="225"/>
      <c r="BM10" s="225"/>
      <c r="BN10" s="225"/>
      <c r="BO10" s="225"/>
      <c r="BP10" s="225"/>
      <c r="BQ10" s="230">
        <v>4</v>
      </c>
      <c r="BR10" s="231"/>
      <c r="BS10" s="979" t="s">
        <v>604</v>
      </c>
      <c r="BT10" s="980"/>
      <c r="BU10" s="980"/>
      <c r="BV10" s="980"/>
      <c r="BW10" s="980"/>
      <c r="BX10" s="980"/>
      <c r="BY10" s="980"/>
      <c r="BZ10" s="980"/>
      <c r="CA10" s="980"/>
      <c r="CB10" s="980"/>
      <c r="CC10" s="980"/>
      <c r="CD10" s="980"/>
      <c r="CE10" s="980"/>
      <c r="CF10" s="980"/>
      <c r="CG10" s="1001"/>
      <c r="CH10" s="976">
        <v>-11</v>
      </c>
      <c r="CI10" s="977"/>
      <c r="CJ10" s="977"/>
      <c r="CK10" s="977"/>
      <c r="CL10" s="978"/>
      <c r="CM10" s="976">
        <v>102</v>
      </c>
      <c r="CN10" s="977"/>
      <c r="CO10" s="977"/>
      <c r="CP10" s="977"/>
      <c r="CQ10" s="978"/>
      <c r="CR10" s="976">
        <v>33</v>
      </c>
      <c r="CS10" s="977"/>
      <c r="CT10" s="977"/>
      <c r="CU10" s="977"/>
      <c r="CV10" s="978"/>
      <c r="CW10" s="976" t="s">
        <v>529</v>
      </c>
      <c r="CX10" s="977"/>
      <c r="CY10" s="977"/>
      <c r="CZ10" s="977"/>
      <c r="DA10" s="978"/>
      <c r="DB10" s="976" t="s">
        <v>529</v>
      </c>
      <c r="DC10" s="977"/>
      <c r="DD10" s="977"/>
      <c r="DE10" s="977"/>
      <c r="DF10" s="978"/>
      <c r="DG10" s="976" t="s">
        <v>529</v>
      </c>
      <c r="DH10" s="977"/>
      <c r="DI10" s="977"/>
      <c r="DJ10" s="977"/>
      <c r="DK10" s="978"/>
      <c r="DL10" s="976" t="s">
        <v>529</v>
      </c>
      <c r="DM10" s="977"/>
      <c r="DN10" s="977"/>
      <c r="DO10" s="977"/>
      <c r="DP10" s="978"/>
      <c r="DQ10" s="976" t="s">
        <v>529</v>
      </c>
      <c r="DR10" s="977"/>
      <c r="DS10" s="977"/>
      <c r="DT10" s="977"/>
      <c r="DU10" s="978"/>
      <c r="DV10" s="979"/>
      <c r="DW10" s="980"/>
      <c r="DX10" s="980"/>
      <c r="DY10" s="980"/>
      <c r="DZ10" s="981"/>
      <c r="EA10" s="226"/>
    </row>
    <row r="11" spans="1:131" s="227" customFormat="1" ht="26.25" customHeight="1" x14ac:dyDescent="0.2">
      <c r="A11" s="230">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4"/>
      <c r="BA11" s="224"/>
      <c r="BB11" s="224"/>
      <c r="BC11" s="224"/>
      <c r="BD11" s="224"/>
      <c r="BE11" s="225"/>
      <c r="BF11" s="225"/>
      <c r="BG11" s="225"/>
      <c r="BH11" s="225"/>
      <c r="BI11" s="225"/>
      <c r="BJ11" s="225"/>
      <c r="BK11" s="225"/>
      <c r="BL11" s="225"/>
      <c r="BM11" s="225"/>
      <c r="BN11" s="225"/>
      <c r="BO11" s="225"/>
      <c r="BP11" s="225"/>
      <c r="BQ11" s="230">
        <v>5</v>
      </c>
      <c r="BR11" s="231"/>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6"/>
    </row>
    <row r="12" spans="1:131" s="227" customFormat="1" ht="26.25" customHeight="1" x14ac:dyDescent="0.2">
      <c r="A12" s="230">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4"/>
      <c r="BA12" s="224"/>
      <c r="BB12" s="224"/>
      <c r="BC12" s="224"/>
      <c r="BD12" s="224"/>
      <c r="BE12" s="225"/>
      <c r="BF12" s="225"/>
      <c r="BG12" s="225"/>
      <c r="BH12" s="225"/>
      <c r="BI12" s="225"/>
      <c r="BJ12" s="225"/>
      <c r="BK12" s="225"/>
      <c r="BL12" s="225"/>
      <c r="BM12" s="225"/>
      <c r="BN12" s="225"/>
      <c r="BO12" s="225"/>
      <c r="BP12" s="225"/>
      <c r="BQ12" s="230">
        <v>6</v>
      </c>
      <c r="BR12" s="231"/>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6"/>
    </row>
    <row r="13" spans="1:131" s="227" customFormat="1" ht="26.25" customHeight="1" x14ac:dyDescent="0.2">
      <c r="A13" s="230">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4"/>
      <c r="BA13" s="224"/>
      <c r="BB13" s="224"/>
      <c r="BC13" s="224"/>
      <c r="BD13" s="224"/>
      <c r="BE13" s="225"/>
      <c r="BF13" s="225"/>
      <c r="BG13" s="225"/>
      <c r="BH13" s="225"/>
      <c r="BI13" s="225"/>
      <c r="BJ13" s="225"/>
      <c r="BK13" s="225"/>
      <c r="BL13" s="225"/>
      <c r="BM13" s="225"/>
      <c r="BN13" s="225"/>
      <c r="BO13" s="225"/>
      <c r="BP13" s="225"/>
      <c r="BQ13" s="230">
        <v>7</v>
      </c>
      <c r="BR13" s="231"/>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6"/>
    </row>
    <row r="14" spans="1:131" s="227" customFormat="1" ht="26.25" customHeight="1" x14ac:dyDescent="0.2">
      <c r="A14" s="230">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4"/>
      <c r="BA14" s="224"/>
      <c r="BB14" s="224"/>
      <c r="BC14" s="224"/>
      <c r="BD14" s="224"/>
      <c r="BE14" s="225"/>
      <c r="BF14" s="225"/>
      <c r="BG14" s="225"/>
      <c r="BH14" s="225"/>
      <c r="BI14" s="225"/>
      <c r="BJ14" s="225"/>
      <c r="BK14" s="225"/>
      <c r="BL14" s="225"/>
      <c r="BM14" s="225"/>
      <c r="BN14" s="225"/>
      <c r="BO14" s="225"/>
      <c r="BP14" s="225"/>
      <c r="BQ14" s="230">
        <v>8</v>
      </c>
      <c r="BR14" s="231"/>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6"/>
    </row>
    <row r="15" spans="1:131" s="227" customFormat="1" ht="26.25" customHeight="1" x14ac:dyDescent="0.2">
      <c r="A15" s="230">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4"/>
      <c r="BA15" s="224"/>
      <c r="BB15" s="224"/>
      <c r="BC15" s="224"/>
      <c r="BD15" s="224"/>
      <c r="BE15" s="225"/>
      <c r="BF15" s="225"/>
      <c r="BG15" s="225"/>
      <c r="BH15" s="225"/>
      <c r="BI15" s="225"/>
      <c r="BJ15" s="225"/>
      <c r="BK15" s="225"/>
      <c r="BL15" s="225"/>
      <c r="BM15" s="225"/>
      <c r="BN15" s="225"/>
      <c r="BO15" s="225"/>
      <c r="BP15" s="225"/>
      <c r="BQ15" s="230">
        <v>9</v>
      </c>
      <c r="BR15" s="231"/>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6"/>
    </row>
    <row r="16" spans="1:131" s="227" customFormat="1" ht="26.25" customHeight="1" x14ac:dyDescent="0.2">
      <c r="A16" s="230">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4"/>
      <c r="BA16" s="224"/>
      <c r="BB16" s="224"/>
      <c r="BC16" s="224"/>
      <c r="BD16" s="224"/>
      <c r="BE16" s="225"/>
      <c r="BF16" s="225"/>
      <c r="BG16" s="225"/>
      <c r="BH16" s="225"/>
      <c r="BI16" s="225"/>
      <c r="BJ16" s="225"/>
      <c r="BK16" s="225"/>
      <c r="BL16" s="225"/>
      <c r="BM16" s="225"/>
      <c r="BN16" s="225"/>
      <c r="BO16" s="225"/>
      <c r="BP16" s="225"/>
      <c r="BQ16" s="230">
        <v>10</v>
      </c>
      <c r="BR16" s="231"/>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6"/>
    </row>
    <row r="17" spans="1:131" s="227" customFormat="1" ht="26.25" customHeight="1" x14ac:dyDescent="0.2">
      <c r="A17" s="230">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4"/>
      <c r="BA17" s="224"/>
      <c r="BB17" s="224"/>
      <c r="BC17" s="224"/>
      <c r="BD17" s="224"/>
      <c r="BE17" s="225"/>
      <c r="BF17" s="225"/>
      <c r="BG17" s="225"/>
      <c r="BH17" s="225"/>
      <c r="BI17" s="225"/>
      <c r="BJ17" s="225"/>
      <c r="BK17" s="225"/>
      <c r="BL17" s="225"/>
      <c r="BM17" s="225"/>
      <c r="BN17" s="225"/>
      <c r="BO17" s="225"/>
      <c r="BP17" s="225"/>
      <c r="BQ17" s="230">
        <v>11</v>
      </c>
      <c r="BR17" s="231"/>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6"/>
    </row>
    <row r="18" spans="1:131" s="227" customFormat="1" ht="26.25" customHeight="1" x14ac:dyDescent="0.2">
      <c r="A18" s="230">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4"/>
      <c r="BA18" s="224"/>
      <c r="BB18" s="224"/>
      <c r="BC18" s="224"/>
      <c r="BD18" s="224"/>
      <c r="BE18" s="225"/>
      <c r="BF18" s="225"/>
      <c r="BG18" s="225"/>
      <c r="BH18" s="225"/>
      <c r="BI18" s="225"/>
      <c r="BJ18" s="225"/>
      <c r="BK18" s="225"/>
      <c r="BL18" s="225"/>
      <c r="BM18" s="225"/>
      <c r="BN18" s="225"/>
      <c r="BO18" s="225"/>
      <c r="BP18" s="225"/>
      <c r="BQ18" s="230">
        <v>12</v>
      </c>
      <c r="BR18" s="231"/>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6"/>
    </row>
    <row r="19" spans="1:131" s="227" customFormat="1" ht="26.25" customHeight="1" x14ac:dyDescent="0.2">
      <c r="A19" s="230">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4"/>
      <c r="BA19" s="224"/>
      <c r="BB19" s="224"/>
      <c r="BC19" s="224"/>
      <c r="BD19" s="224"/>
      <c r="BE19" s="225"/>
      <c r="BF19" s="225"/>
      <c r="BG19" s="225"/>
      <c r="BH19" s="225"/>
      <c r="BI19" s="225"/>
      <c r="BJ19" s="225"/>
      <c r="BK19" s="225"/>
      <c r="BL19" s="225"/>
      <c r="BM19" s="225"/>
      <c r="BN19" s="225"/>
      <c r="BO19" s="225"/>
      <c r="BP19" s="225"/>
      <c r="BQ19" s="230">
        <v>13</v>
      </c>
      <c r="BR19" s="231"/>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6"/>
    </row>
    <row r="20" spans="1:131" s="227" customFormat="1" ht="26.25" customHeight="1" x14ac:dyDescent="0.2">
      <c r="A20" s="230">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4"/>
      <c r="BA20" s="224"/>
      <c r="BB20" s="224"/>
      <c r="BC20" s="224"/>
      <c r="BD20" s="224"/>
      <c r="BE20" s="225"/>
      <c r="BF20" s="225"/>
      <c r="BG20" s="225"/>
      <c r="BH20" s="225"/>
      <c r="BI20" s="225"/>
      <c r="BJ20" s="225"/>
      <c r="BK20" s="225"/>
      <c r="BL20" s="225"/>
      <c r="BM20" s="225"/>
      <c r="BN20" s="225"/>
      <c r="BO20" s="225"/>
      <c r="BP20" s="225"/>
      <c r="BQ20" s="230">
        <v>14</v>
      </c>
      <c r="BR20" s="231"/>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6"/>
    </row>
    <row r="21" spans="1:131" s="227" customFormat="1" ht="26.25" customHeight="1" thickBot="1" x14ac:dyDescent="0.25">
      <c r="A21" s="230">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4"/>
      <c r="BA21" s="224"/>
      <c r="BB21" s="224"/>
      <c r="BC21" s="224"/>
      <c r="BD21" s="224"/>
      <c r="BE21" s="225"/>
      <c r="BF21" s="225"/>
      <c r="BG21" s="225"/>
      <c r="BH21" s="225"/>
      <c r="BI21" s="225"/>
      <c r="BJ21" s="225"/>
      <c r="BK21" s="225"/>
      <c r="BL21" s="225"/>
      <c r="BM21" s="225"/>
      <c r="BN21" s="225"/>
      <c r="BO21" s="225"/>
      <c r="BP21" s="225"/>
      <c r="BQ21" s="230">
        <v>15</v>
      </c>
      <c r="BR21" s="231"/>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6"/>
    </row>
    <row r="22" spans="1:131" s="227" customFormat="1" ht="26.25" customHeight="1" x14ac:dyDescent="0.2">
      <c r="A22" s="230">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395</v>
      </c>
      <c r="BA22" s="1015"/>
      <c r="BB22" s="1015"/>
      <c r="BC22" s="1015"/>
      <c r="BD22" s="1016"/>
      <c r="BE22" s="225"/>
      <c r="BF22" s="225"/>
      <c r="BG22" s="225"/>
      <c r="BH22" s="225"/>
      <c r="BI22" s="225"/>
      <c r="BJ22" s="225"/>
      <c r="BK22" s="225"/>
      <c r="BL22" s="225"/>
      <c r="BM22" s="225"/>
      <c r="BN22" s="225"/>
      <c r="BO22" s="225"/>
      <c r="BP22" s="225"/>
      <c r="BQ22" s="230">
        <v>16</v>
      </c>
      <c r="BR22" s="231"/>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6"/>
    </row>
    <row r="23" spans="1:131" s="227" customFormat="1" ht="26.25" customHeight="1" thickBot="1" x14ac:dyDescent="0.25">
      <c r="A23" s="232" t="s">
        <v>396</v>
      </c>
      <c r="B23" s="924" t="s">
        <v>397</v>
      </c>
      <c r="C23" s="925"/>
      <c r="D23" s="925"/>
      <c r="E23" s="925"/>
      <c r="F23" s="925"/>
      <c r="G23" s="925"/>
      <c r="H23" s="925"/>
      <c r="I23" s="925"/>
      <c r="J23" s="925"/>
      <c r="K23" s="925"/>
      <c r="L23" s="925"/>
      <c r="M23" s="925"/>
      <c r="N23" s="925"/>
      <c r="O23" s="925"/>
      <c r="P23" s="935"/>
      <c r="Q23" s="1054">
        <v>13034</v>
      </c>
      <c r="R23" s="1048"/>
      <c r="S23" s="1048"/>
      <c r="T23" s="1048"/>
      <c r="U23" s="1048"/>
      <c r="V23" s="1048">
        <v>12031</v>
      </c>
      <c r="W23" s="1048"/>
      <c r="X23" s="1048"/>
      <c r="Y23" s="1048"/>
      <c r="Z23" s="1048"/>
      <c r="AA23" s="1048">
        <v>1003</v>
      </c>
      <c r="AB23" s="1048"/>
      <c r="AC23" s="1048"/>
      <c r="AD23" s="1048"/>
      <c r="AE23" s="1055"/>
      <c r="AF23" s="1056">
        <v>962</v>
      </c>
      <c r="AG23" s="1048"/>
      <c r="AH23" s="1048"/>
      <c r="AI23" s="1048"/>
      <c r="AJ23" s="1057"/>
      <c r="AK23" s="1058"/>
      <c r="AL23" s="1059"/>
      <c r="AM23" s="1059"/>
      <c r="AN23" s="1059"/>
      <c r="AO23" s="1059"/>
      <c r="AP23" s="1048">
        <v>12928</v>
      </c>
      <c r="AQ23" s="1048"/>
      <c r="AR23" s="1048"/>
      <c r="AS23" s="1048"/>
      <c r="AT23" s="1048"/>
      <c r="AU23" s="1049"/>
      <c r="AV23" s="1049"/>
      <c r="AW23" s="1049"/>
      <c r="AX23" s="1049"/>
      <c r="AY23" s="1050"/>
      <c r="AZ23" s="1051" t="s">
        <v>398</v>
      </c>
      <c r="BA23" s="1052"/>
      <c r="BB23" s="1052"/>
      <c r="BC23" s="1052"/>
      <c r="BD23" s="1053"/>
      <c r="BE23" s="225"/>
      <c r="BF23" s="225"/>
      <c r="BG23" s="225"/>
      <c r="BH23" s="225"/>
      <c r="BI23" s="225"/>
      <c r="BJ23" s="225"/>
      <c r="BK23" s="225"/>
      <c r="BL23" s="225"/>
      <c r="BM23" s="225"/>
      <c r="BN23" s="225"/>
      <c r="BO23" s="225"/>
      <c r="BP23" s="225"/>
      <c r="BQ23" s="230">
        <v>17</v>
      </c>
      <c r="BR23" s="231"/>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6"/>
    </row>
    <row r="24" spans="1:131" s="227" customFormat="1" ht="26.25" customHeight="1" x14ac:dyDescent="0.2">
      <c r="A24" s="1047" t="s">
        <v>399</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4"/>
      <c r="BA24" s="224"/>
      <c r="BB24" s="224"/>
      <c r="BC24" s="224"/>
      <c r="BD24" s="224"/>
      <c r="BE24" s="225"/>
      <c r="BF24" s="225"/>
      <c r="BG24" s="225"/>
      <c r="BH24" s="225"/>
      <c r="BI24" s="225"/>
      <c r="BJ24" s="225"/>
      <c r="BK24" s="225"/>
      <c r="BL24" s="225"/>
      <c r="BM24" s="225"/>
      <c r="BN24" s="225"/>
      <c r="BO24" s="225"/>
      <c r="BP24" s="225"/>
      <c r="BQ24" s="230">
        <v>18</v>
      </c>
      <c r="BR24" s="231"/>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6"/>
    </row>
    <row r="25" spans="1:131" ht="26.25" customHeight="1" thickBot="1" x14ac:dyDescent="0.25">
      <c r="A25" s="1046" t="s">
        <v>400</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4"/>
      <c r="BK25" s="224"/>
      <c r="BL25" s="224"/>
      <c r="BM25" s="224"/>
      <c r="BN25" s="224"/>
      <c r="BO25" s="233"/>
      <c r="BP25" s="233"/>
      <c r="BQ25" s="230">
        <v>19</v>
      </c>
      <c r="BR25" s="231"/>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2"/>
    </row>
    <row r="26" spans="1:131" ht="26.25" customHeight="1" x14ac:dyDescent="0.2">
      <c r="A26" s="982" t="s">
        <v>374</v>
      </c>
      <c r="B26" s="983"/>
      <c r="C26" s="983"/>
      <c r="D26" s="983"/>
      <c r="E26" s="983"/>
      <c r="F26" s="983"/>
      <c r="G26" s="983"/>
      <c r="H26" s="983"/>
      <c r="I26" s="983"/>
      <c r="J26" s="983"/>
      <c r="K26" s="983"/>
      <c r="L26" s="983"/>
      <c r="M26" s="983"/>
      <c r="N26" s="983"/>
      <c r="O26" s="983"/>
      <c r="P26" s="984"/>
      <c r="Q26" s="988" t="s">
        <v>401</v>
      </c>
      <c r="R26" s="989"/>
      <c r="S26" s="989"/>
      <c r="T26" s="989"/>
      <c r="U26" s="990"/>
      <c r="V26" s="988" t="s">
        <v>402</v>
      </c>
      <c r="W26" s="989"/>
      <c r="X26" s="989"/>
      <c r="Y26" s="989"/>
      <c r="Z26" s="990"/>
      <c r="AA26" s="988" t="s">
        <v>403</v>
      </c>
      <c r="AB26" s="989"/>
      <c r="AC26" s="989"/>
      <c r="AD26" s="989"/>
      <c r="AE26" s="989"/>
      <c r="AF26" s="1042" t="s">
        <v>404</v>
      </c>
      <c r="AG26" s="995"/>
      <c r="AH26" s="995"/>
      <c r="AI26" s="995"/>
      <c r="AJ26" s="1043"/>
      <c r="AK26" s="989" t="s">
        <v>405</v>
      </c>
      <c r="AL26" s="989"/>
      <c r="AM26" s="989"/>
      <c r="AN26" s="989"/>
      <c r="AO26" s="990"/>
      <c r="AP26" s="988" t="s">
        <v>406</v>
      </c>
      <c r="AQ26" s="989"/>
      <c r="AR26" s="989"/>
      <c r="AS26" s="989"/>
      <c r="AT26" s="990"/>
      <c r="AU26" s="988" t="s">
        <v>407</v>
      </c>
      <c r="AV26" s="989"/>
      <c r="AW26" s="989"/>
      <c r="AX26" s="989"/>
      <c r="AY26" s="990"/>
      <c r="AZ26" s="988" t="s">
        <v>408</v>
      </c>
      <c r="BA26" s="989"/>
      <c r="BB26" s="989"/>
      <c r="BC26" s="989"/>
      <c r="BD26" s="990"/>
      <c r="BE26" s="988" t="s">
        <v>381</v>
      </c>
      <c r="BF26" s="989"/>
      <c r="BG26" s="989"/>
      <c r="BH26" s="989"/>
      <c r="BI26" s="1002"/>
      <c r="BJ26" s="224"/>
      <c r="BK26" s="224"/>
      <c r="BL26" s="224"/>
      <c r="BM26" s="224"/>
      <c r="BN26" s="224"/>
      <c r="BO26" s="233"/>
      <c r="BP26" s="233"/>
      <c r="BQ26" s="230">
        <v>20</v>
      </c>
      <c r="BR26" s="231"/>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2"/>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4"/>
      <c r="BK27" s="224"/>
      <c r="BL27" s="224"/>
      <c r="BM27" s="224"/>
      <c r="BN27" s="224"/>
      <c r="BO27" s="233"/>
      <c r="BP27" s="233"/>
      <c r="BQ27" s="230">
        <v>21</v>
      </c>
      <c r="BR27" s="231"/>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2"/>
    </row>
    <row r="28" spans="1:131" ht="26.25" customHeight="1" thickTop="1" x14ac:dyDescent="0.2">
      <c r="A28" s="234">
        <v>1</v>
      </c>
      <c r="B28" s="1034" t="s">
        <v>409</v>
      </c>
      <c r="C28" s="1035"/>
      <c r="D28" s="1035"/>
      <c r="E28" s="1035"/>
      <c r="F28" s="1035"/>
      <c r="G28" s="1035"/>
      <c r="H28" s="1035"/>
      <c r="I28" s="1035"/>
      <c r="J28" s="1035"/>
      <c r="K28" s="1035"/>
      <c r="L28" s="1035"/>
      <c r="M28" s="1035"/>
      <c r="N28" s="1035"/>
      <c r="O28" s="1035"/>
      <c r="P28" s="1036"/>
      <c r="Q28" s="1037">
        <v>1834</v>
      </c>
      <c r="R28" s="1038"/>
      <c r="S28" s="1038"/>
      <c r="T28" s="1038"/>
      <c r="U28" s="1038"/>
      <c r="V28" s="1038">
        <v>1768</v>
      </c>
      <c r="W28" s="1038"/>
      <c r="X28" s="1038"/>
      <c r="Y28" s="1038"/>
      <c r="Z28" s="1038"/>
      <c r="AA28" s="1038">
        <v>66</v>
      </c>
      <c r="AB28" s="1038"/>
      <c r="AC28" s="1038"/>
      <c r="AD28" s="1038"/>
      <c r="AE28" s="1039"/>
      <c r="AF28" s="1040">
        <v>66</v>
      </c>
      <c r="AG28" s="1038"/>
      <c r="AH28" s="1038"/>
      <c r="AI28" s="1038"/>
      <c r="AJ28" s="1041"/>
      <c r="AK28" s="1029">
        <v>169</v>
      </c>
      <c r="AL28" s="1030"/>
      <c r="AM28" s="1030"/>
      <c r="AN28" s="1030"/>
      <c r="AO28" s="1030"/>
      <c r="AP28" s="1030" t="s">
        <v>595</v>
      </c>
      <c r="AQ28" s="1030"/>
      <c r="AR28" s="1030"/>
      <c r="AS28" s="1030"/>
      <c r="AT28" s="1030"/>
      <c r="AU28" s="1030" t="s">
        <v>595</v>
      </c>
      <c r="AV28" s="1030"/>
      <c r="AW28" s="1030"/>
      <c r="AX28" s="1030"/>
      <c r="AY28" s="1030"/>
      <c r="AZ28" s="1031" t="s">
        <v>595</v>
      </c>
      <c r="BA28" s="1031"/>
      <c r="BB28" s="1031"/>
      <c r="BC28" s="1031"/>
      <c r="BD28" s="1031"/>
      <c r="BE28" s="1032"/>
      <c r="BF28" s="1032"/>
      <c r="BG28" s="1032"/>
      <c r="BH28" s="1032"/>
      <c r="BI28" s="1033"/>
      <c r="BJ28" s="224"/>
      <c r="BK28" s="224"/>
      <c r="BL28" s="224"/>
      <c r="BM28" s="224"/>
      <c r="BN28" s="224"/>
      <c r="BO28" s="233"/>
      <c r="BP28" s="233"/>
      <c r="BQ28" s="230">
        <v>22</v>
      </c>
      <c r="BR28" s="231"/>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2"/>
    </row>
    <row r="29" spans="1:131" ht="26.25" customHeight="1" x14ac:dyDescent="0.2">
      <c r="A29" s="234">
        <v>2</v>
      </c>
      <c r="B29" s="1017" t="s">
        <v>410</v>
      </c>
      <c r="C29" s="1018"/>
      <c r="D29" s="1018"/>
      <c r="E29" s="1018"/>
      <c r="F29" s="1018"/>
      <c r="G29" s="1018"/>
      <c r="H29" s="1018"/>
      <c r="I29" s="1018"/>
      <c r="J29" s="1018"/>
      <c r="K29" s="1018"/>
      <c r="L29" s="1018"/>
      <c r="M29" s="1018"/>
      <c r="N29" s="1018"/>
      <c r="O29" s="1018"/>
      <c r="P29" s="1019"/>
      <c r="Q29" s="1025">
        <v>2580</v>
      </c>
      <c r="R29" s="1026"/>
      <c r="S29" s="1026"/>
      <c r="T29" s="1026"/>
      <c r="U29" s="1026"/>
      <c r="V29" s="1026">
        <v>2170</v>
      </c>
      <c r="W29" s="1026"/>
      <c r="X29" s="1026"/>
      <c r="Y29" s="1026"/>
      <c r="Z29" s="1026"/>
      <c r="AA29" s="1026">
        <v>411</v>
      </c>
      <c r="AB29" s="1026"/>
      <c r="AC29" s="1026"/>
      <c r="AD29" s="1026"/>
      <c r="AE29" s="1027"/>
      <c r="AF29" s="1022">
        <v>411</v>
      </c>
      <c r="AG29" s="1023"/>
      <c r="AH29" s="1023"/>
      <c r="AI29" s="1023"/>
      <c r="AJ29" s="1024"/>
      <c r="AK29" s="967">
        <v>361</v>
      </c>
      <c r="AL29" s="958"/>
      <c r="AM29" s="958"/>
      <c r="AN29" s="958"/>
      <c r="AO29" s="958"/>
      <c r="AP29" s="958" t="s">
        <v>595</v>
      </c>
      <c r="AQ29" s="958"/>
      <c r="AR29" s="958"/>
      <c r="AS29" s="958"/>
      <c r="AT29" s="958"/>
      <c r="AU29" s="958" t="s">
        <v>595</v>
      </c>
      <c r="AV29" s="958"/>
      <c r="AW29" s="958"/>
      <c r="AX29" s="958"/>
      <c r="AY29" s="958"/>
      <c r="AZ29" s="1028" t="s">
        <v>595</v>
      </c>
      <c r="BA29" s="1028"/>
      <c r="BB29" s="1028"/>
      <c r="BC29" s="1028"/>
      <c r="BD29" s="1028"/>
      <c r="BE29" s="959"/>
      <c r="BF29" s="959"/>
      <c r="BG29" s="959"/>
      <c r="BH29" s="959"/>
      <c r="BI29" s="960"/>
      <c r="BJ29" s="224"/>
      <c r="BK29" s="224"/>
      <c r="BL29" s="224"/>
      <c r="BM29" s="224"/>
      <c r="BN29" s="224"/>
      <c r="BO29" s="233"/>
      <c r="BP29" s="233"/>
      <c r="BQ29" s="230">
        <v>23</v>
      </c>
      <c r="BR29" s="231"/>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2"/>
    </row>
    <row r="30" spans="1:131" ht="26.25" customHeight="1" x14ac:dyDescent="0.2">
      <c r="A30" s="234">
        <v>3</v>
      </c>
      <c r="B30" s="1017" t="s">
        <v>411</v>
      </c>
      <c r="C30" s="1018"/>
      <c r="D30" s="1018"/>
      <c r="E30" s="1018"/>
      <c r="F30" s="1018"/>
      <c r="G30" s="1018"/>
      <c r="H30" s="1018"/>
      <c r="I30" s="1018"/>
      <c r="J30" s="1018"/>
      <c r="K30" s="1018"/>
      <c r="L30" s="1018"/>
      <c r="M30" s="1018"/>
      <c r="N30" s="1018"/>
      <c r="O30" s="1018"/>
      <c r="P30" s="1019"/>
      <c r="Q30" s="1025">
        <v>226</v>
      </c>
      <c r="R30" s="1026"/>
      <c r="S30" s="1026"/>
      <c r="T30" s="1026"/>
      <c r="U30" s="1026"/>
      <c r="V30" s="1026">
        <v>224</v>
      </c>
      <c r="W30" s="1026"/>
      <c r="X30" s="1026"/>
      <c r="Y30" s="1026"/>
      <c r="Z30" s="1026"/>
      <c r="AA30" s="1026">
        <v>1</v>
      </c>
      <c r="AB30" s="1026"/>
      <c r="AC30" s="1026"/>
      <c r="AD30" s="1026"/>
      <c r="AE30" s="1027"/>
      <c r="AF30" s="1022">
        <v>1</v>
      </c>
      <c r="AG30" s="1023"/>
      <c r="AH30" s="1023"/>
      <c r="AI30" s="1023"/>
      <c r="AJ30" s="1024"/>
      <c r="AK30" s="967">
        <v>61</v>
      </c>
      <c r="AL30" s="958"/>
      <c r="AM30" s="958"/>
      <c r="AN30" s="958"/>
      <c r="AO30" s="958"/>
      <c r="AP30" s="958" t="s">
        <v>595</v>
      </c>
      <c r="AQ30" s="958"/>
      <c r="AR30" s="958"/>
      <c r="AS30" s="958"/>
      <c r="AT30" s="958"/>
      <c r="AU30" s="958" t="s">
        <v>595</v>
      </c>
      <c r="AV30" s="958"/>
      <c r="AW30" s="958"/>
      <c r="AX30" s="958"/>
      <c r="AY30" s="958"/>
      <c r="AZ30" s="1028" t="s">
        <v>595</v>
      </c>
      <c r="BA30" s="1028"/>
      <c r="BB30" s="1028"/>
      <c r="BC30" s="1028"/>
      <c r="BD30" s="1028"/>
      <c r="BE30" s="959"/>
      <c r="BF30" s="959"/>
      <c r="BG30" s="959"/>
      <c r="BH30" s="959"/>
      <c r="BI30" s="960"/>
      <c r="BJ30" s="224"/>
      <c r="BK30" s="224"/>
      <c r="BL30" s="224"/>
      <c r="BM30" s="224"/>
      <c r="BN30" s="224"/>
      <c r="BO30" s="233"/>
      <c r="BP30" s="233"/>
      <c r="BQ30" s="230">
        <v>24</v>
      </c>
      <c r="BR30" s="231"/>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2"/>
    </row>
    <row r="31" spans="1:131" ht="26.25" customHeight="1" x14ac:dyDescent="0.2">
      <c r="A31" s="234">
        <v>4</v>
      </c>
      <c r="B31" s="1017" t="s">
        <v>412</v>
      </c>
      <c r="C31" s="1018"/>
      <c r="D31" s="1018"/>
      <c r="E31" s="1018"/>
      <c r="F31" s="1018"/>
      <c r="G31" s="1018"/>
      <c r="H31" s="1018"/>
      <c r="I31" s="1018"/>
      <c r="J31" s="1018"/>
      <c r="K31" s="1018"/>
      <c r="L31" s="1018"/>
      <c r="M31" s="1018"/>
      <c r="N31" s="1018"/>
      <c r="O31" s="1018"/>
      <c r="P31" s="1019"/>
      <c r="Q31" s="1025">
        <v>338</v>
      </c>
      <c r="R31" s="1026"/>
      <c r="S31" s="1026"/>
      <c r="T31" s="1026"/>
      <c r="U31" s="1026"/>
      <c r="V31" s="1026">
        <v>299</v>
      </c>
      <c r="W31" s="1026"/>
      <c r="X31" s="1026"/>
      <c r="Y31" s="1026"/>
      <c r="Z31" s="1026"/>
      <c r="AA31" s="1026">
        <v>39</v>
      </c>
      <c r="AB31" s="1026"/>
      <c r="AC31" s="1026"/>
      <c r="AD31" s="1026"/>
      <c r="AE31" s="1027"/>
      <c r="AF31" s="1022">
        <v>39</v>
      </c>
      <c r="AG31" s="1023"/>
      <c r="AH31" s="1023"/>
      <c r="AI31" s="1023"/>
      <c r="AJ31" s="1024"/>
      <c r="AK31" s="967">
        <v>33</v>
      </c>
      <c r="AL31" s="958"/>
      <c r="AM31" s="958"/>
      <c r="AN31" s="958"/>
      <c r="AO31" s="958"/>
      <c r="AP31" s="958">
        <v>962</v>
      </c>
      <c r="AQ31" s="958"/>
      <c r="AR31" s="958"/>
      <c r="AS31" s="958"/>
      <c r="AT31" s="958"/>
      <c r="AU31" s="958">
        <v>242</v>
      </c>
      <c r="AV31" s="958"/>
      <c r="AW31" s="958"/>
      <c r="AX31" s="958"/>
      <c r="AY31" s="958"/>
      <c r="AZ31" s="1028" t="s">
        <v>595</v>
      </c>
      <c r="BA31" s="1028"/>
      <c r="BB31" s="1028"/>
      <c r="BC31" s="1028"/>
      <c r="BD31" s="1028"/>
      <c r="BE31" s="959" t="s">
        <v>413</v>
      </c>
      <c r="BF31" s="959"/>
      <c r="BG31" s="959"/>
      <c r="BH31" s="959"/>
      <c r="BI31" s="960"/>
      <c r="BJ31" s="224"/>
      <c r="BK31" s="224"/>
      <c r="BL31" s="224"/>
      <c r="BM31" s="224"/>
      <c r="BN31" s="224"/>
      <c r="BO31" s="233"/>
      <c r="BP31" s="233"/>
      <c r="BQ31" s="230">
        <v>25</v>
      </c>
      <c r="BR31" s="231"/>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2"/>
    </row>
    <row r="32" spans="1:131" ht="26.25" customHeight="1" x14ac:dyDescent="0.2">
      <c r="A32" s="234">
        <v>5</v>
      </c>
      <c r="B32" s="1017" t="s">
        <v>414</v>
      </c>
      <c r="C32" s="1018"/>
      <c r="D32" s="1018"/>
      <c r="E32" s="1018"/>
      <c r="F32" s="1018"/>
      <c r="G32" s="1018"/>
      <c r="H32" s="1018"/>
      <c r="I32" s="1018"/>
      <c r="J32" s="1018"/>
      <c r="K32" s="1018"/>
      <c r="L32" s="1018"/>
      <c r="M32" s="1018"/>
      <c r="N32" s="1018"/>
      <c r="O32" s="1018"/>
      <c r="P32" s="1019"/>
      <c r="Q32" s="1025">
        <v>850</v>
      </c>
      <c r="R32" s="1026"/>
      <c r="S32" s="1026"/>
      <c r="T32" s="1026"/>
      <c r="U32" s="1026"/>
      <c r="V32" s="1026">
        <v>802</v>
      </c>
      <c r="W32" s="1026"/>
      <c r="X32" s="1026"/>
      <c r="Y32" s="1026"/>
      <c r="Z32" s="1026"/>
      <c r="AA32" s="1026">
        <v>48</v>
      </c>
      <c r="AB32" s="1026"/>
      <c r="AC32" s="1026"/>
      <c r="AD32" s="1026"/>
      <c r="AE32" s="1027"/>
      <c r="AF32" s="1022">
        <v>42</v>
      </c>
      <c r="AG32" s="1023"/>
      <c r="AH32" s="1023"/>
      <c r="AI32" s="1023"/>
      <c r="AJ32" s="1024"/>
      <c r="AK32" s="967">
        <v>241</v>
      </c>
      <c r="AL32" s="958"/>
      <c r="AM32" s="958"/>
      <c r="AN32" s="958"/>
      <c r="AO32" s="958"/>
      <c r="AP32" s="958">
        <v>1795</v>
      </c>
      <c r="AQ32" s="958"/>
      <c r="AR32" s="958"/>
      <c r="AS32" s="958"/>
      <c r="AT32" s="958"/>
      <c r="AU32" s="958">
        <v>1591</v>
      </c>
      <c r="AV32" s="958"/>
      <c r="AW32" s="958"/>
      <c r="AX32" s="958"/>
      <c r="AY32" s="958"/>
      <c r="AZ32" s="1028" t="s">
        <v>595</v>
      </c>
      <c r="BA32" s="1028"/>
      <c r="BB32" s="1028"/>
      <c r="BC32" s="1028"/>
      <c r="BD32" s="1028"/>
      <c r="BE32" s="959" t="s">
        <v>413</v>
      </c>
      <c r="BF32" s="959"/>
      <c r="BG32" s="959"/>
      <c r="BH32" s="959"/>
      <c r="BI32" s="960"/>
      <c r="BJ32" s="224"/>
      <c r="BK32" s="224"/>
      <c r="BL32" s="224"/>
      <c r="BM32" s="224"/>
      <c r="BN32" s="224"/>
      <c r="BO32" s="233"/>
      <c r="BP32" s="233"/>
      <c r="BQ32" s="230">
        <v>26</v>
      </c>
      <c r="BR32" s="231"/>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2"/>
    </row>
    <row r="33" spans="1:131" ht="26.25" customHeight="1" x14ac:dyDescent="0.2">
      <c r="A33" s="234">
        <v>6</v>
      </c>
      <c r="B33" s="1017" t="s">
        <v>415</v>
      </c>
      <c r="C33" s="1018"/>
      <c r="D33" s="1018"/>
      <c r="E33" s="1018"/>
      <c r="F33" s="1018"/>
      <c r="G33" s="1018"/>
      <c r="H33" s="1018"/>
      <c r="I33" s="1018"/>
      <c r="J33" s="1018"/>
      <c r="K33" s="1018"/>
      <c r="L33" s="1018"/>
      <c r="M33" s="1018"/>
      <c r="N33" s="1018"/>
      <c r="O33" s="1018"/>
      <c r="P33" s="1019"/>
      <c r="Q33" s="1025">
        <v>641</v>
      </c>
      <c r="R33" s="1026"/>
      <c r="S33" s="1026"/>
      <c r="T33" s="1026"/>
      <c r="U33" s="1026"/>
      <c r="V33" s="1026">
        <v>609</v>
      </c>
      <c r="W33" s="1026"/>
      <c r="X33" s="1026"/>
      <c r="Y33" s="1026"/>
      <c r="Z33" s="1026"/>
      <c r="AA33" s="1026">
        <v>32</v>
      </c>
      <c r="AB33" s="1026"/>
      <c r="AC33" s="1026"/>
      <c r="AD33" s="1026"/>
      <c r="AE33" s="1027"/>
      <c r="AF33" s="1022">
        <v>31</v>
      </c>
      <c r="AG33" s="1023"/>
      <c r="AH33" s="1023"/>
      <c r="AI33" s="1023"/>
      <c r="AJ33" s="1024"/>
      <c r="AK33" s="967">
        <v>453</v>
      </c>
      <c r="AL33" s="958"/>
      <c r="AM33" s="958"/>
      <c r="AN33" s="958"/>
      <c r="AO33" s="958"/>
      <c r="AP33" s="958">
        <v>2011</v>
      </c>
      <c r="AQ33" s="958"/>
      <c r="AR33" s="958"/>
      <c r="AS33" s="958"/>
      <c r="AT33" s="958"/>
      <c r="AU33" s="958">
        <v>2003</v>
      </c>
      <c r="AV33" s="958"/>
      <c r="AW33" s="958"/>
      <c r="AX33" s="958"/>
      <c r="AY33" s="958"/>
      <c r="AZ33" s="1028" t="s">
        <v>595</v>
      </c>
      <c r="BA33" s="1028"/>
      <c r="BB33" s="1028"/>
      <c r="BC33" s="1028"/>
      <c r="BD33" s="1028"/>
      <c r="BE33" s="959" t="s">
        <v>413</v>
      </c>
      <c r="BF33" s="959"/>
      <c r="BG33" s="959"/>
      <c r="BH33" s="959"/>
      <c r="BI33" s="960"/>
      <c r="BJ33" s="224"/>
      <c r="BK33" s="224"/>
      <c r="BL33" s="224"/>
      <c r="BM33" s="224"/>
      <c r="BN33" s="224"/>
      <c r="BO33" s="233"/>
      <c r="BP33" s="233"/>
      <c r="BQ33" s="230">
        <v>27</v>
      </c>
      <c r="BR33" s="231"/>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2"/>
    </row>
    <row r="34" spans="1:131" ht="26.25" customHeight="1" x14ac:dyDescent="0.2">
      <c r="A34" s="234">
        <v>7</v>
      </c>
      <c r="B34" s="1017" t="s">
        <v>416</v>
      </c>
      <c r="C34" s="1018"/>
      <c r="D34" s="1018"/>
      <c r="E34" s="1018"/>
      <c r="F34" s="1018"/>
      <c r="G34" s="1018"/>
      <c r="H34" s="1018"/>
      <c r="I34" s="1018"/>
      <c r="J34" s="1018"/>
      <c r="K34" s="1018"/>
      <c r="L34" s="1018"/>
      <c r="M34" s="1018"/>
      <c r="N34" s="1018"/>
      <c r="O34" s="1018"/>
      <c r="P34" s="1019"/>
      <c r="Q34" s="1025">
        <v>5</v>
      </c>
      <c r="R34" s="1026"/>
      <c r="S34" s="1026"/>
      <c r="T34" s="1026"/>
      <c r="U34" s="1026"/>
      <c r="V34" s="1026">
        <v>5</v>
      </c>
      <c r="W34" s="1026"/>
      <c r="X34" s="1026"/>
      <c r="Y34" s="1026"/>
      <c r="Z34" s="1026"/>
      <c r="AA34" s="1026">
        <v>0</v>
      </c>
      <c r="AB34" s="1026"/>
      <c r="AC34" s="1026"/>
      <c r="AD34" s="1026"/>
      <c r="AE34" s="1027"/>
      <c r="AF34" s="1022">
        <v>0</v>
      </c>
      <c r="AG34" s="1023"/>
      <c r="AH34" s="1023"/>
      <c r="AI34" s="1023"/>
      <c r="AJ34" s="1024"/>
      <c r="AK34" s="967">
        <v>5</v>
      </c>
      <c r="AL34" s="958"/>
      <c r="AM34" s="958"/>
      <c r="AN34" s="958"/>
      <c r="AO34" s="958"/>
      <c r="AP34" s="958">
        <v>7</v>
      </c>
      <c r="AQ34" s="958"/>
      <c r="AR34" s="958"/>
      <c r="AS34" s="958"/>
      <c r="AT34" s="958"/>
      <c r="AU34" s="958" t="s">
        <v>595</v>
      </c>
      <c r="AV34" s="958"/>
      <c r="AW34" s="958"/>
      <c r="AX34" s="958"/>
      <c r="AY34" s="958"/>
      <c r="AZ34" s="1028" t="s">
        <v>595</v>
      </c>
      <c r="BA34" s="1028"/>
      <c r="BB34" s="1028"/>
      <c r="BC34" s="1028"/>
      <c r="BD34" s="1028"/>
      <c r="BE34" s="959" t="s">
        <v>417</v>
      </c>
      <c r="BF34" s="959"/>
      <c r="BG34" s="959"/>
      <c r="BH34" s="959"/>
      <c r="BI34" s="960"/>
      <c r="BJ34" s="224"/>
      <c r="BK34" s="224"/>
      <c r="BL34" s="224"/>
      <c r="BM34" s="224"/>
      <c r="BN34" s="224"/>
      <c r="BO34" s="233"/>
      <c r="BP34" s="233"/>
      <c r="BQ34" s="230">
        <v>28</v>
      </c>
      <c r="BR34" s="231"/>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2"/>
    </row>
    <row r="35" spans="1:131" ht="26.25" customHeight="1" x14ac:dyDescent="0.2">
      <c r="A35" s="234">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4"/>
      <c r="BK35" s="224"/>
      <c r="BL35" s="224"/>
      <c r="BM35" s="224"/>
      <c r="BN35" s="224"/>
      <c r="BO35" s="233"/>
      <c r="BP35" s="233"/>
      <c r="BQ35" s="230">
        <v>29</v>
      </c>
      <c r="BR35" s="231"/>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2"/>
    </row>
    <row r="36" spans="1:131" ht="26.25" customHeight="1" x14ac:dyDescent="0.2">
      <c r="A36" s="234">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4"/>
      <c r="BK36" s="224"/>
      <c r="BL36" s="224"/>
      <c r="BM36" s="224"/>
      <c r="BN36" s="224"/>
      <c r="BO36" s="233"/>
      <c r="BP36" s="233"/>
      <c r="BQ36" s="230">
        <v>30</v>
      </c>
      <c r="BR36" s="231"/>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2"/>
    </row>
    <row r="37" spans="1:131" ht="26.25" customHeight="1" x14ac:dyDescent="0.2">
      <c r="A37" s="234">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4"/>
      <c r="BK37" s="224"/>
      <c r="BL37" s="224"/>
      <c r="BM37" s="224"/>
      <c r="BN37" s="224"/>
      <c r="BO37" s="233"/>
      <c r="BP37" s="233"/>
      <c r="BQ37" s="230">
        <v>31</v>
      </c>
      <c r="BR37" s="231"/>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2"/>
    </row>
    <row r="38" spans="1:131" ht="26.25" customHeight="1" x14ac:dyDescent="0.2">
      <c r="A38" s="234">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4"/>
      <c r="BK38" s="224"/>
      <c r="BL38" s="224"/>
      <c r="BM38" s="224"/>
      <c r="BN38" s="224"/>
      <c r="BO38" s="233"/>
      <c r="BP38" s="233"/>
      <c r="BQ38" s="230">
        <v>32</v>
      </c>
      <c r="BR38" s="231"/>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2"/>
    </row>
    <row r="39" spans="1:131" ht="26.25" customHeight="1" x14ac:dyDescent="0.2">
      <c r="A39" s="234">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4"/>
      <c r="BK39" s="224"/>
      <c r="BL39" s="224"/>
      <c r="BM39" s="224"/>
      <c r="BN39" s="224"/>
      <c r="BO39" s="233"/>
      <c r="BP39" s="233"/>
      <c r="BQ39" s="230">
        <v>33</v>
      </c>
      <c r="BR39" s="231"/>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2"/>
    </row>
    <row r="40" spans="1:131" ht="26.25" customHeight="1" x14ac:dyDescent="0.2">
      <c r="A40" s="230">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4"/>
      <c r="BK40" s="224"/>
      <c r="BL40" s="224"/>
      <c r="BM40" s="224"/>
      <c r="BN40" s="224"/>
      <c r="BO40" s="233"/>
      <c r="BP40" s="233"/>
      <c r="BQ40" s="230">
        <v>34</v>
      </c>
      <c r="BR40" s="231"/>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2"/>
    </row>
    <row r="41" spans="1:131" ht="26.25" customHeight="1" x14ac:dyDescent="0.2">
      <c r="A41" s="230">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4"/>
      <c r="BK41" s="224"/>
      <c r="BL41" s="224"/>
      <c r="BM41" s="224"/>
      <c r="BN41" s="224"/>
      <c r="BO41" s="233"/>
      <c r="BP41" s="233"/>
      <c r="BQ41" s="230">
        <v>35</v>
      </c>
      <c r="BR41" s="231"/>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2"/>
    </row>
    <row r="42" spans="1:131" ht="26.25" customHeight="1" x14ac:dyDescent="0.2">
      <c r="A42" s="230">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4"/>
      <c r="BK42" s="224"/>
      <c r="BL42" s="224"/>
      <c r="BM42" s="224"/>
      <c r="BN42" s="224"/>
      <c r="BO42" s="233"/>
      <c r="BP42" s="233"/>
      <c r="BQ42" s="230">
        <v>36</v>
      </c>
      <c r="BR42" s="231"/>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2"/>
    </row>
    <row r="43" spans="1:131" ht="26.25" customHeight="1" x14ac:dyDescent="0.2">
      <c r="A43" s="230">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4"/>
      <c r="BK43" s="224"/>
      <c r="BL43" s="224"/>
      <c r="BM43" s="224"/>
      <c r="BN43" s="224"/>
      <c r="BO43" s="233"/>
      <c r="BP43" s="233"/>
      <c r="BQ43" s="230">
        <v>37</v>
      </c>
      <c r="BR43" s="231"/>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2"/>
    </row>
    <row r="44" spans="1:131" ht="26.25" customHeight="1" x14ac:dyDescent="0.2">
      <c r="A44" s="230">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4"/>
      <c r="BK44" s="224"/>
      <c r="BL44" s="224"/>
      <c r="BM44" s="224"/>
      <c r="BN44" s="224"/>
      <c r="BO44" s="233"/>
      <c r="BP44" s="233"/>
      <c r="BQ44" s="230">
        <v>38</v>
      </c>
      <c r="BR44" s="231"/>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2"/>
    </row>
    <row r="45" spans="1:131" ht="26.25" customHeight="1" x14ac:dyDescent="0.2">
      <c r="A45" s="230">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4"/>
      <c r="BK45" s="224"/>
      <c r="BL45" s="224"/>
      <c r="BM45" s="224"/>
      <c r="BN45" s="224"/>
      <c r="BO45" s="233"/>
      <c r="BP45" s="233"/>
      <c r="BQ45" s="230">
        <v>39</v>
      </c>
      <c r="BR45" s="231"/>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2"/>
    </row>
    <row r="46" spans="1:131" ht="26.25" customHeight="1" x14ac:dyDescent="0.2">
      <c r="A46" s="230">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4"/>
      <c r="BK46" s="224"/>
      <c r="BL46" s="224"/>
      <c r="BM46" s="224"/>
      <c r="BN46" s="224"/>
      <c r="BO46" s="233"/>
      <c r="BP46" s="233"/>
      <c r="BQ46" s="230">
        <v>40</v>
      </c>
      <c r="BR46" s="231"/>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2"/>
    </row>
    <row r="47" spans="1:131" ht="26.25" customHeight="1" x14ac:dyDescent="0.2">
      <c r="A47" s="230">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4"/>
      <c r="BK47" s="224"/>
      <c r="BL47" s="224"/>
      <c r="BM47" s="224"/>
      <c r="BN47" s="224"/>
      <c r="BO47" s="233"/>
      <c r="BP47" s="233"/>
      <c r="BQ47" s="230">
        <v>41</v>
      </c>
      <c r="BR47" s="231"/>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2"/>
    </row>
    <row r="48" spans="1:131" ht="26.25" customHeight="1" x14ac:dyDescent="0.2">
      <c r="A48" s="230">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4"/>
      <c r="BK48" s="224"/>
      <c r="BL48" s="224"/>
      <c r="BM48" s="224"/>
      <c r="BN48" s="224"/>
      <c r="BO48" s="233"/>
      <c r="BP48" s="233"/>
      <c r="BQ48" s="230">
        <v>42</v>
      </c>
      <c r="BR48" s="231"/>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2"/>
    </row>
    <row r="49" spans="1:131" ht="26.25" customHeight="1" x14ac:dyDescent="0.2">
      <c r="A49" s="230">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4"/>
      <c r="BK49" s="224"/>
      <c r="BL49" s="224"/>
      <c r="BM49" s="224"/>
      <c r="BN49" s="224"/>
      <c r="BO49" s="233"/>
      <c r="BP49" s="233"/>
      <c r="BQ49" s="230">
        <v>43</v>
      </c>
      <c r="BR49" s="231"/>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2"/>
    </row>
    <row r="50" spans="1:131" ht="26.25" customHeight="1" x14ac:dyDescent="0.2">
      <c r="A50" s="230">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4"/>
      <c r="BK50" s="224"/>
      <c r="BL50" s="224"/>
      <c r="BM50" s="224"/>
      <c r="BN50" s="224"/>
      <c r="BO50" s="233"/>
      <c r="BP50" s="233"/>
      <c r="BQ50" s="230">
        <v>44</v>
      </c>
      <c r="BR50" s="231"/>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2"/>
    </row>
    <row r="51" spans="1:131" ht="26.25" customHeight="1" x14ac:dyDescent="0.2">
      <c r="A51" s="230">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4"/>
      <c r="BK51" s="224"/>
      <c r="BL51" s="224"/>
      <c r="BM51" s="224"/>
      <c r="BN51" s="224"/>
      <c r="BO51" s="233"/>
      <c r="BP51" s="233"/>
      <c r="BQ51" s="230">
        <v>45</v>
      </c>
      <c r="BR51" s="231"/>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2"/>
    </row>
    <row r="52" spans="1:131" ht="26.25" customHeight="1" x14ac:dyDescent="0.2">
      <c r="A52" s="230">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4"/>
      <c r="BK52" s="224"/>
      <c r="BL52" s="224"/>
      <c r="BM52" s="224"/>
      <c r="BN52" s="224"/>
      <c r="BO52" s="233"/>
      <c r="BP52" s="233"/>
      <c r="BQ52" s="230">
        <v>46</v>
      </c>
      <c r="BR52" s="231"/>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2"/>
    </row>
    <row r="53" spans="1:131" ht="26.25" customHeight="1" x14ac:dyDescent="0.2">
      <c r="A53" s="230">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4"/>
      <c r="BK53" s="224"/>
      <c r="BL53" s="224"/>
      <c r="BM53" s="224"/>
      <c r="BN53" s="224"/>
      <c r="BO53" s="233"/>
      <c r="BP53" s="233"/>
      <c r="BQ53" s="230">
        <v>47</v>
      </c>
      <c r="BR53" s="231"/>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2"/>
    </row>
    <row r="54" spans="1:131" ht="26.25" customHeight="1" x14ac:dyDescent="0.2">
      <c r="A54" s="230">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4"/>
      <c r="BK54" s="224"/>
      <c r="BL54" s="224"/>
      <c r="BM54" s="224"/>
      <c r="BN54" s="224"/>
      <c r="BO54" s="233"/>
      <c r="BP54" s="233"/>
      <c r="BQ54" s="230">
        <v>48</v>
      </c>
      <c r="BR54" s="231"/>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2"/>
    </row>
    <row r="55" spans="1:131" ht="26.25" customHeight="1" x14ac:dyDescent="0.2">
      <c r="A55" s="230">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4"/>
      <c r="BK55" s="224"/>
      <c r="BL55" s="224"/>
      <c r="BM55" s="224"/>
      <c r="BN55" s="224"/>
      <c r="BO55" s="233"/>
      <c r="BP55" s="233"/>
      <c r="BQ55" s="230">
        <v>49</v>
      </c>
      <c r="BR55" s="231"/>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2"/>
    </row>
    <row r="56" spans="1:131" ht="26.25" customHeight="1" x14ac:dyDescent="0.2">
      <c r="A56" s="230">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4"/>
      <c r="BK56" s="224"/>
      <c r="BL56" s="224"/>
      <c r="BM56" s="224"/>
      <c r="BN56" s="224"/>
      <c r="BO56" s="233"/>
      <c r="BP56" s="233"/>
      <c r="BQ56" s="230">
        <v>50</v>
      </c>
      <c r="BR56" s="231"/>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2"/>
    </row>
    <row r="57" spans="1:131" ht="26.25" customHeight="1" x14ac:dyDescent="0.2">
      <c r="A57" s="230">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4"/>
      <c r="BK57" s="224"/>
      <c r="BL57" s="224"/>
      <c r="BM57" s="224"/>
      <c r="BN57" s="224"/>
      <c r="BO57" s="233"/>
      <c r="BP57" s="233"/>
      <c r="BQ57" s="230">
        <v>51</v>
      </c>
      <c r="BR57" s="231"/>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2"/>
    </row>
    <row r="58" spans="1:131" ht="26.25" customHeight="1" x14ac:dyDescent="0.2">
      <c r="A58" s="230">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4"/>
      <c r="BK58" s="224"/>
      <c r="BL58" s="224"/>
      <c r="BM58" s="224"/>
      <c r="BN58" s="224"/>
      <c r="BO58" s="233"/>
      <c r="BP58" s="233"/>
      <c r="BQ58" s="230">
        <v>52</v>
      </c>
      <c r="BR58" s="231"/>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2"/>
    </row>
    <row r="59" spans="1:131" ht="26.25" customHeight="1" x14ac:dyDescent="0.2">
      <c r="A59" s="230">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4"/>
      <c r="BK59" s="224"/>
      <c r="BL59" s="224"/>
      <c r="BM59" s="224"/>
      <c r="BN59" s="224"/>
      <c r="BO59" s="233"/>
      <c r="BP59" s="233"/>
      <c r="BQ59" s="230">
        <v>53</v>
      </c>
      <c r="BR59" s="231"/>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2"/>
    </row>
    <row r="60" spans="1:131" ht="26.25" customHeight="1" x14ac:dyDescent="0.2">
      <c r="A60" s="230">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4"/>
      <c r="BK60" s="224"/>
      <c r="BL60" s="224"/>
      <c r="BM60" s="224"/>
      <c r="BN60" s="224"/>
      <c r="BO60" s="233"/>
      <c r="BP60" s="233"/>
      <c r="BQ60" s="230">
        <v>54</v>
      </c>
      <c r="BR60" s="231"/>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2"/>
    </row>
    <row r="61" spans="1:131" ht="26.25" customHeight="1" thickBot="1" x14ac:dyDescent="0.25">
      <c r="A61" s="230">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4"/>
      <c r="BK61" s="224"/>
      <c r="BL61" s="224"/>
      <c r="BM61" s="224"/>
      <c r="BN61" s="224"/>
      <c r="BO61" s="233"/>
      <c r="BP61" s="233"/>
      <c r="BQ61" s="230">
        <v>55</v>
      </c>
      <c r="BR61" s="231"/>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2"/>
    </row>
    <row r="62" spans="1:131" ht="26.25" customHeight="1" x14ac:dyDescent="0.2">
      <c r="A62" s="230">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418</v>
      </c>
      <c r="BK62" s="1015"/>
      <c r="BL62" s="1015"/>
      <c r="BM62" s="1015"/>
      <c r="BN62" s="1016"/>
      <c r="BO62" s="233"/>
      <c r="BP62" s="233"/>
      <c r="BQ62" s="230">
        <v>56</v>
      </c>
      <c r="BR62" s="231"/>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2"/>
    </row>
    <row r="63" spans="1:131" ht="26.25" customHeight="1" thickBot="1" x14ac:dyDescent="0.25">
      <c r="A63" s="232" t="s">
        <v>396</v>
      </c>
      <c r="B63" s="924" t="s">
        <v>419</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591</v>
      </c>
      <c r="AG63" s="946"/>
      <c r="AH63" s="946"/>
      <c r="AI63" s="946"/>
      <c r="AJ63" s="1009"/>
      <c r="AK63" s="1010"/>
      <c r="AL63" s="950"/>
      <c r="AM63" s="950"/>
      <c r="AN63" s="950"/>
      <c r="AO63" s="950"/>
      <c r="AP63" s="946">
        <v>4775</v>
      </c>
      <c r="AQ63" s="946"/>
      <c r="AR63" s="946"/>
      <c r="AS63" s="946"/>
      <c r="AT63" s="946"/>
      <c r="AU63" s="946">
        <v>3836</v>
      </c>
      <c r="AV63" s="946"/>
      <c r="AW63" s="946"/>
      <c r="AX63" s="946"/>
      <c r="AY63" s="946"/>
      <c r="AZ63" s="1004"/>
      <c r="BA63" s="1004"/>
      <c r="BB63" s="1004"/>
      <c r="BC63" s="1004"/>
      <c r="BD63" s="1004"/>
      <c r="BE63" s="947"/>
      <c r="BF63" s="947"/>
      <c r="BG63" s="947"/>
      <c r="BH63" s="947"/>
      <c r="BI63" s="948"/>
      <c r="BJ63" s="1005" t="s">
        <v>398</v>
      </c>
      <c r="BK63" s="940"/>
      <c r="BL63" s="940"/>
      <c r="BM63" s="940"/>
      <c r="BN63" s="1006"/>
      <c r="BO63" s="233"/>
      <c r="BP63" s="233"/>
      <c r="BQ63" s="230">
        <v>57</v>
      </c>
      <c r="BR63" s="231"/>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2"/>
    </row>
    <row r="64" spans="1:131" ht="26.25" customHeight="1" x14ac:dyDescent="0.2">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2"/>
    </row>
    <row r="65" spans="1:131" ht="26.25" customHeight="1" thickBot="1" x14ac:dyDescent="0.25">
      <c r="A65" s="224" t="s">
        <v>420</v>
      </c>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33"/>
      <c r="BF65" s="233"/>
      <c r="BG65" s="233"/>
      <c r="BH65" s="233"/>
      <c r="BI65" s="233"/>
      <c r="BJ65" s="233"/>
      <c r="BK65" s="233"/>
      <c r="BL65" s="233"/>
      <c r="BM65" s="233"/>
      <c r="BN65" s="233"/>
      <c r="BO65" s="233"/>
      <c r="BP65" s="233"/>
      <c r="BQ65" s="230">
        <v>59</v>
      </c>
      <c r="BR65" s="231"/>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2"/>
    </row>
    <row r="66" spans="1:131" ht="26.25" customHeight="1" x14ac:dyDescent="0.2">
      <c r="A66" s="982" t="s">
        <v>421</v>
      </c>
      <c r="B66" s="983"/>
      <c r="C66" s="983"/>
      <c r="D66" s="983"/>
      <c r="E66" s="983"/>
      <c r="F66" s="983"/>
      <c r="G66" s="983"/>
      <c r="H66" s="983"/>
      <c r="I66" s="983"/>
      <c r="J66" s="983"/>
      <c r="K66" s="983"/>
      <c r="L66" s="983"/>
      <c r="M66" s="983"/>
      <c r="N66" s="983"/>
      <c r="O66" s="983"/>
      <c r="P66" s="984"/>
      <c r="Q66" s="988" t="s">
        <v>422</v>
      </c>
      <c r="R66" s="989"/>
      <c r="S66" s="989"/>
      <c r="T66" s="989"/>
      <c r="U66" s="990"/>
      <c r="V66" s="988" t="s">
        <v>423</v>
      </c>
      <c r="W66" s="989"/>
      <c r="X66" s="989"/>
      <c r="Y66" s="989"/>
      <c r="Z66" s="990"/>
      <c r="AA66" s="988" t="s">
        <v>424</v>
      </c>
      <c r="AB66" s="989"/>
      <c r="AC66" s="989"/>
      <c r="AD66" s="989"/>
      <c r="AE66" s="990"/>
      <c r="AF66" s="994" t="s">
        <v>425</v>
      </c>
      <c r="AG66" s="995"/>
      <c r="AH66" s="995"/>
      <c r="AI66" s="995"/>
      <c r="AJ66" s="996"/>
      <c r="AK66" s="988" t="s">
        <v>405</v>
      </c>
      <c r="AL66" s="983"/>
      <c r="AM66" s="983"/>
      <c r="AN66" s="983"/>
      <c r="AO66" s="984"/>
      <c r="AP66" s="988" t="s">
        <v>426</v>
      </c>
      <c r="AQ66" s="989"/>
      <c r="AR66" s="989"/>
      <c r="AS66" s="989"/>
      <c r="AT66" s="990"/>
      <c r="AU66" s="988" t="s">
        <v>427</v>
      </c>
      <c r="AV66" s="989"/>
      <c r="AW66" s="989"/>
      <c r="AX66" s="989"/>
      <c r="AY66" s="990"/>
      <c r="AZ66" s="988" t="s">
        <v>381</v>
      </c>
      <c r="BA66" s="989"/>
      <c r="BB66" s="989"/>
      <c r="BC66" s="989"/>
      <c r="BD66" s="1002"/>
      <c r="BE66" s="233"/>
      <c r="BF66" s="233"/>
      <c r="BG66" s="233"/>
      <c r="BH66" s="233"/>
      <c r="BI66" s="233"/>
      <c r="BJ66" s="233"/>
      <c r="BK66" s="233"/>
      <c r="BL66" s="233"/>
      <c r="BM66" s="233"/>
      <c r="BN66" s="233"/>
      <c r="BO66" s="233"/>
      <c r="BP66" s="233"/>
      <c r="BQ66" s="230">
        <v>60</v>
      </c>
      <c r="BR66" s="235"/>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2"/>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3"/>
      <c r="BF67" s="233"/>
      <c r="BG67" s="233"/>
      <c r="BH67" s="233"/>
      <c r="BI67" s="233"/>
      <c r="BJ67" s="233"/>
      <c r="BK67" s="233"/>
      <c r="BL67" s="233"/>
      <c r="BM67" s="233"/>
      <c r="BN67" s="233"/>
      <c r="BO67" s="233"/>
      <c r="BP67" s="233"/>
      <c r="BQ67" s="230">
        <v>61</v>
      </c>
      <c r="BR67" s="235"/>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2"/>
    </row>
    <row r="68" spans="1:131" ht="26.25" customHeight="1" thickTop="1" x14ac:dyDescent="0.2">
      <c r="A68" s="228">
        <v>1</v>
      </c>
      <c r="B68" s="972" t="s">
        <v>596</v>
      </c>
      <c r="C68" s="973"/>
      <c r="D68" s="973"/>
      <c r="E68" s="973"/>
      <c r="F68" s="973"/>
      <c r="G68" s="973"/>
      <c r="H68" s="973"/>
      <c r="I68" s="973"/>
      <c r="J68" s="973"/>
      <c r="K68" s="973"/>
      <c r="L68" s="973"/>
      <c r="M68" s="973"/>
      <c r="N68" s="973"/>
      <c r="O68" s="973"/>
      <c r="P68" s="974"/>
      <c r="Q68" s="975">
        <v>7219</v>
      </c>
      <c r="R68" s="969"/>
      <c r="S68" s="969"/>
      <c r="T68" s="969"/>
      <c r="U68" s="969"/>
      <c r="V68" s="969">
        <v>7110</v>
      </c>
      <c r="W68" s="969"/>
      <c r="X68" s="969"/>
      <c r="Y68" s="969"/>
      <c r="Z68" s="969"/>
      <c r="AA68" s="969">
        <v>109</v>
      </c>
      <c r="AB68" s="969"/>
      <c r="AC68" s="969"/>
      <c r="AD68" s="969"/>
      <c r="AE68" s="969"/>
      <c r="AF68" s="969">
        <v>109</v>
      </c>
      <c r="AG68" s="969"/>
      <c r="AH68" s="969"/>
      <c r="AI68" s="969"/>
      <c r="AJ68" s="969"/>
      <c r="AK68" s="969">
        <v>262</v>
      </c>
      <c r="AL68" s="969"/>
      <c r="AM68" s="969"/>
      <c r="AN68" s="969"/>
      <c r="AO68" s="969"/>
      <c r="AP68" s="969">
        <v>2363</v>
      </c>
      <c r="AQ68" s="969"/>
      <c r="AR68" s="969"/>
      <c r="AS68" s="969"/>
      <c r="AT68" s="969"/>
      <c r="AU68" s="969">
        <v>169</v>
      </c>
      <c r="AV68" s="969"/>
      <c r="AW68" s="969"/>
      <c r="AX68" s="969"/>
      <c r="AY68" s="969"/>
      <c r="AZ68" s="970"/>
      <c r="BA68" s="970"/>
      <c r="BB68" s="970"/>
      <c r="BC68" s="970"/>
      <c r="BD68" s="971"/>
      <c r="BE68" s="233"/>
      <c r="BF68" s="233"/>
      <c r="BG68" s="233"/>
      <c r="BH68" s="233"/>
      <c r="BI68" s="233"/>
      <c r="BJ68" s="233"/>
      <c r="BK68" s="233"/>
      <c r="BL68" s="233"/>
      <c r="BM68" s="233"/>
      <c r="BN68" s="233"/>
      <c r="BO68" s="233"/>
      <c r="BP68" s="233"/>
      <c r="BQ68" s="230">
        <v>62</v>
      </c>
      <c r="BR68" s="235"/>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2"/>
    </row>
    <row r="69" spans="1:131" ht="26.25" customHeight="1" x14ac:dyDescent="0.2">
      <c r="A69" s="230">
        <v>2</v>
      </c>
      <c r="B69" s="961" t="s">
        <v>597</v>
      </c>
      <c r="C69" s="962"/>
      <c r="D69" s="962"/>
      <c r="E69" s="962"/>
      <c r="F69" s="962"/>
      <c r="G69" s="962"/>
      <c r="H69" s="962"/>
      <c r="I69" s="962"/>
      <c r="J69" s="962"/>
      <c r="K69" s="962"/>
      <c r="L69" s="962"/>
      <c r="M69" s="962"/>
      <c r="N69" s="962"/>
      <c r="O69" s="962"/>
      <c r="P69" s="963"/>
      <c r="Q69" s="964">
        <v>3</v>
      </c>
      <c r="R69" s="958"/>
      <c r="S69" s="958"/>
      <c r="T69" s="958"/>
      <c r="U69" s="958"/>
      <c r="V69" s="958">
        <v>3</v>
      </c>
      <c r="W69" s="958"/>
      <c r="X69" s="958"/>
      <c r="Y69" s="958"/>
      <c r="Z69" s="958"/>
      <c r="AA69" s="958">
        <v>0</v>
      </c>
      <c r="AB69" s="958"/>
      <c r="AC69" s="958"/>
      <c r="AD69" s="958"/>
      <c r="AE69" s="958"/>
      <c r="AF69" s="958">
        <v>0</v>
      </c>
      <c r="AG69" s="958"/>
      <c r="AH69" s="958"/>
      <c r="AI69" s="958"/>
      <c r="AJ69" s="958"/>
      <c r="AK69" s="958"/>
      <c r="AL69" s="958"/>
      <c r="AM69" s="958"/>
      <c r="AN69" s="958"/>
      <c r="AO69" s="958"/>
      <c r="AP69" s="958" t="s">
        <v>595</v>
      </c>
      <c r="AQ69" s="958"/>
      <c r="AR69" s="958"/>
      <c r="AS69" s="958"/>
      <c r="AT69" s="958"/>
      <c r="AU69" s="958" t="s">
        <v>595</v>
      </c>
      <c r="AV69" s="958"/>
      <c r="AW69" s="958"/>
      <c r="AX69" s="958"/>
      <c r="AY69" s="958"/>
      <c r="AZ69" s="959"/>
      <c r="BA69" s="959"/>
      <c r="BB69" s="959"/>
      <c r="BC69" s="959"/>
      <c r="BD69" s="960"/>
      <c r="BE69" s="233"/>
      <c r="BF69" s="233"/>
      <c r="BG69" s="233"/>
      <c r="BH69" s="233"/>
      <c r="BI69" s="233"/>
      <c r="BJ69" s="233"/>
      <c r="BK69" s="233"/>
      <c r="BL69" s="233"/>
      <c r="BM69" s="233"/>
      <c r="BN69" s="233"/>
      <c r="BO69" s="233"/>
      <c r="BP69" s="233"/>
      <c r="BQ69" s="230">
        <v>63</v>
      </c>
      <c r="BR69" s="235"/>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2"/>
    </row>
    <row r="70" spans="1:131" ht="26.25" customHeight="1" x14ac:dyDescent="0.2">
      <c r="A70" s="230">
        <v>3</v>
      </c>
      <c r="B70" s="961" t="s">
        <v>598</v>
      </c>
      <c r="C70" s="962"/>
      <c r="D70" s="962"/>
      <c r="E70" s="962"/>
      <c r="F70" s="962"/>
      <c r="G70" s="962"/>
      <c r="H70" s="962"/>
      <c r="I70" s="962"/>
      <c r="J70" s="962"/>
      <c r="K70" s="962"/>
      <c r="L70" s="962"/>
      <c r="M70" s="962"/>
      <c r="N70" s="962"/>
      <c r="O70" s="962"/>
      <c r="P70" s="963"/>
      <c r="Q70" s="964">
        <v>103</v>
      </c>
      <c r="R70" s="958"/>
      <c r="S70" s="958"/>
      <c r="T70" s="958"/>
      <c r="U70" s="958"/>
      <c r="V70" s="958">
        <v>102</v>
      </c>
      <c r="W70" s="958"/>
      <c r="X70" s="958"/>
      <c r="Y70" s="958"/>
      <c r="Z70" s="958"/>
      <c r="AA70" s="958">
        <v>1</v>
      </c>
      <c r="AB70" s="958"/>
      <c r="AC70" s="958"/>
      <c r="AD70" s="958"/>
      <c r="AE70" s="958"/>
      <c r="AF70" s="958">
        <v>1</v>
      </c>
      <c r="AG70" s="958"/>
      <c r="AH70" s="958"/>
      <c r="AI70" s="958"/>
      <c r="AJ70" s="958"/>
      <c r="AK70" s="958"/>
      <c r="AL70" s="958"/>
      <c r="AM70" s="958"/>
      <c r="AN70" s="958"/>
      <c r="AO70" s="958"/>
      <c r="AP70" s="958" t="s">
        <v>595</v>
      </c>
      <c r="AQ70" s="958"/>
      <c r="AR70" s="958"/>
      <c r="AS70" s="958"/>
      <c r="AT70" s="958"/>
      <c r="AU70" s="958" t="s">
        <v>595</v>
      </c>
      <c r="AV70" s="958"/>
      <c r="AW70" s="958"/>
      <c r="AX70" s="958"/>
      <c r="AY70" s="958"/>
      <c r="AZ70" s="959"/>
      <c r="BA70" s="959"/>
      <c r="BB70" s="959"/>
      <c r="BC70" s="959"/>
      <c r="BD70" s="960"/>
      <c r="BE70" s="233"/>
      <c r="BF70" s="233"/>
      <c r="BG70" s="233"/>
      <c r="BH70" s="233"/>
      <c r="BI70" s="233"/>
      <c r="BJ70" s="233"/>
      <c r="BK70" s="233"/>
      <c r="BL70" s="233"/>
      <c r="BM70" s="233"/>
      <c r="BN70" s="233"/>
      <c r="BO70" s="233"/>
      <c r="BP70" s="233"/>
      <c r="BQ70" s="230">
        <v>64</v>
      </c>
      <c r="BR70" s="235"/>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2"/>
    </row>
    <row r="71" spans="1:131" ht="26.25" customHeight="1" x14ac:dyDescent="0.2">
      <c r="A71" s="230">
        <v>4</v>
      </c>
      <c r="B71" s="961" t="s">
        <v>599</v>
      </c>
      <c r="C71" s="962"/>
      <c r="D71" s="962"/>
      <c r="E71" s="962"/>
      <c r="F71" s="962"/>
      <c r="G71" s="962"/>
      <c r="H71" s="962"/>
      <c r="I71" s="962"/>
      <c r="J71" s="962"/>
      <c r="K71" s="962"/>
      <c r="L71" s="962"/>
      <c r="M71" s="962"/>
      <c r="N71" s="962"/>
      <c r="O71" s="962"/>
      <c r="P71" s="963"/>
      <c r="Q71" s="964">
        <v>85678</v>
      </c>
      <c r="R71" s="958"/>
      <c r="S71" s="958"/>
      <c r="T71" s="958"/>
      <c r="U71" s="958"/>
      <c r="V71" s="958">
        <v>84802</v>
      </c>
      <c r="W71" s="958"/>
      <c r="X71" s="958"/>
      <c r="Y71" s="958"/>
      <c r="Z71" s="958"/>
      <c r="AA71" s="958">
        <v>876</v>
      </c>
      <c r="AB71" s="958"/>
      <c r="AC71" s="958"/>
      <c r="AD71" s="958"/>
      <c r="AE71" s="958"/>
      <c r="AF71" s="958">
        <v>876</v>
      </c>
      <c r="AG71" s="958"/>
      <c r="AH71" s="958"/>
      <c r="AI71" s="958"/>
      <c r="AJ71" s="958"/>
      <c r="AK71" s="958"/>
      <c r="AL71" s="958"/>
      <c r="AM71" s="958"/>
      <c r="AN71" s="958"/>
      <c r="AO71" s="958"/>
      <c r="AP71" s="958" t="s">
        <v>595</v>
      </c>
      <c r="AQ71" s="958"/>
      <c r="AR71" s="958"/>
      <c r="AS71" s="958"/>
      <c r="AT71" s="958"/>
      <c r="AU71" s="958" t="s">
        <v>595</v>
      </c>
      <c r="AV71" s="958"/>
      <c r="AW71" s="958"/>
      <c r="AX71" s="958"/>
      <c r="AY71" s="958"/>
      <c r="AZ71" s="959"/>
      <c r="BA71" s="959"/>
      <c r="BB71" s="959"/>
      <c r="BC71" s="959"/>
      <c r="BD71" s="960"/>
      <c r="BE71" s="233"/>
      <c r="BF71" s="233"/>
      <c r="BG71" s="233"/>
      <c r="BH71" s="233"/>
      <c r="BI71" s="233"/>
      <c r="BJ71" s="233"/>
      <c r="BK71" s="233"/>
      <c r="BL71" s="233"/>
      <c r="BM71" s="233"/>
      <c r="BN71" s="233"/>
      <c r="BO71" s="233"/>
      <c r="BP71" s="233"/>
      <c r="BQ71" s="230">
        <v>65</v>
      </c>
      <c r="BR71" s="235"/>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2"/>
    </row>
    <row r="72" spans="1:131" ht="26.25" customHeight="1" x14ac:dyDescent="0.2">
      <c r="A72" s="230">
        <v>5</v>
      </c>
      <c r="B72" s="961" t="s">
        <v>600</v>
      </c>
      <c r="C72" s="962"/>
      <c r="D72" s="962"/>
      <c r="E72" s="962"/>
      <c r="F72" s="962"/>
      <c r="G72" s="962"/>
      <c r="H72" s="962"/>
      <c r="I72" s="962"/>
      <c r="J72" s="962"/>
      <c r="K72" s="962"/>
      <c r="L72" s="962"/>
      <c r="M72" s="962"/>
      <c r="N72" s="962"/>
      <c r="O72" s="962"/>
      <c r="P72" s="963"/>
      <c r="Q72" s="964">
        <v>1682</v>
      </c>
      <c r="R72" s="958"/>
      <c r="S72" s="958"/>
      <c r="T72" s="958"/>
      <c r="U72" s="958"/>
      <c r="V72" s="958">
        <v>1596</v>
      </c>
      <c r="W72" s="958"/>
      <c r="X72" s="958"/>
      <c r="Y72" s="958"/>
      <c r="Z72" s="958"/>
      <c r="AA72" s="958">
        <v>86</v>
      </c>
      <c r="AB72" s="958"/>
      <c r="AC72" s="958"/>
      <c r="AD72" s="958"/>
      <c r="AE72" s="958"/>
      <c r="AF72" s="958">
        <v>86</v>
      </c>
      <c r="AG72" s="958"/>
      <c r="AH72" s="958"/>
      <c r="AI72" s="958"/>
      <c r="AJ72" s="958"/>
      <c r="AK72" s="958"/>
      <c r="AL72" s="958"/>
      <c r="AM72" s="958"/>
      <c r="AN72" s="958"/>
      <c r="AO72" s="958"/>
      <c r="AP72" s="958" t="s">
        <v>595</v>
      </c>
      <c r="AQ72" s="958"/>
      <c r="AR72" s="958"/>
      <c r="AS72" s="958"/>
      <c r="AT72" s="958"/>
      <c r="AU72" s="958" t="s">
        <v>595</v>
      </c>
      <c r="AV72" s="958"/>
      <c r="AW72" s="958"/>
      <c r="AX72" s="958"/>
      <c r="AY72" s="958"/>
      <c r="AZ72" s="959"/>
      <c r="BA72" s="959"/>
      <c r="BB72" s="959"/>
      <c r="BC72" s="959"/>
      <c r="BD72" s="960"/>
      <c r="BE72" s="233"/>
      <c r="BF72" s="233"/>
      <c r="BG72" s="233"/>
      <c r="BH72" s="233"/>
      <c r="BI72" s="233"/>
      <c r="BJ72" s="233"/>
      <c r="BK72" s="233"/>
      <c r="BL72" s="233"/>
      <c r="BM72" s="233"/>
      <c r="BN72" s="233"/>
      <c r="BO72" s="233"/>
      <c r="BP72" s="233"/>
      <c r="BQ72" s="230">
        <v>66</v>
      </c>
      <c r="BR72" s="235"/>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2"/>
    </row>
    <row r="73" spans="1:131" ht="26.25" customHeight="1" x14ac:dyDescent="0.2">
      <c r="A73" s="230">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3"/>
      <c r="BF73" s="233"/>
      <c r="BG73" s="233"/>
      <c r="BH73" s="233"/>
      <c r="BI73" s="233"/>
      <c r="BJ73" s="233"/>
      <c r="BK73" s="233"/>
      <c r="BL73" s="233"/>
      <c r="BM73" s="233"/>
      <c r="BN73" s="233"/>
      <c r="BO73" s="233"/>
      <c r="BP73" s="233"/>
      <c r="BQ73" s="230">
        <v>67</v>
      </c>
      <c r="BR73" s="235"/>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2"/>
    </row>
    <row r="74" spans="1:131" ht="26.25" customHeight="1" x14ac:dyDescent="0.2">
      <c r="A74" s="230">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3"/>
      <c r="BF74" s="233"/>
      <c r="BG74" s="233"/>
      <c r="BH74" s="233"/>
      <c r="BI74" s="233"/>
      <c r="BJ74" s="233"/>
      <c r="BK74" s="233"/>
      <c r="BL74" s="233"/>
      <c r="BM74" s="233"/>
      <c r="BN74" s="233"/>
      <c r="BO74" s="233"/>
      <c r="BP74" s="233"/>
      <c r="BQ74" s="230">
        <v>68</v>
      </c>
      <c r="BR74" s="235"/>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2"/>
    </row>
    <row r="75" spans="1:131" ht="26.25" customHeight="1" x14ac:dyDescent="0.2">
      <c r="A75" s="230">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3"/>
      <c r="BF75" s="233"/>
      <c r="BG75" s="233"/>
      <c r="BH75" s="233"/>
      <c r="BI75" s="233"/>
      <c r="BJ75" s="233"/>
      <c r="BK75" s="233"/>
      <c r="BL75" s="233"/>
      <c r="BM75" s="233"/>
      <c r="BN75" s="233"/>
      <c r="BO75" s="233"/>
      <c r="BP75" s="233"/>
      <c r="BQ75" s="230">
        <v>69</v>
      </c>
      <c r="BR75" s="235"/>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2"/>
    </row>
    <row r="76" spans="1:131" ht="26.25" customHeight="1" x14ac:dyDescent="0.2">
      <c r="A76" s="230">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3"/>
      <c r="BF76" s="233"/>
      <c r="BG76" s="233"/>
      <c r="BH76" s="233"/>
      <c r="BI76" s="233"/>
      <c r="BJ76" s="233"/>
      <c r="BK76" s="233"/>
      <c r="BL76" s="233"/>
      <c r="BM76" s="233"/>
      <c r="BN76" s="233"/>
      <c r="BO76" s="233"/>
      <c r="BP76" s="233"/>
      <c r="BQ76" s="230">
        <v>70</v>
      </c>
      <c r="BR76" s="235"/>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2"/>
    </row>
    <row r="77" spans="1:131" ht="26.25" customHeight="1" x14ac:dyDescent="0.2">
      <c r="A77" s="230">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3"/>
      <c r="BF77" s="233"/>
      <c r="BG77" s="233"/>
      <c r="BH77" s="233"/>
      <c r="BI77" s="233"/>
      <c r="BJ77" s="233"/>
      <c r="BK77" s="233"/>
      <c r="BL77" s="233"/>
      <c r="BM77" s="233"/>
      <c r="BN77" s="233"/>
      <c r="BO77" s="233"/>
      <c r="BP77" s="233"/>
      <c r="BQ77" s="230">
        <v>71</v>
      </c>
      <c r="BR77" s="235"/>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2"/>
    </row>
    <row r="78" spans="1:131" ht="26.25" customHeight="1" x14ac:dyDescent="0.2">
      <c r="A78" s="230">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3"/>
      <c r="BF78" s="233"/>
      <c r="BG78" s="233"/>
      <c r="BH78" s="233"/>
      <c r="BI78" s="233"/>
      <c r="BJ78" s="222"/>
      <c r="BK78" s="222"/>
      <c r="BL78" s="222"/>
      <c r="BM78" s="222"/>
      <c r="BN78" s="222"/>
      <c r="BO78" s="233"/>
      <c r="BP78" s="233"/>
      <c r="BQ78" s="230">
        <v>72</v>
      </c>
      <c r="BR78" s="235"/>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2"/>
    </row>
    <row r="79" spans="1:131" ht="26.25" customHeight="1" x14ac:dyDescent="0.2">
      <c r="A79" s="230">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3"/>
      <c r="BF79" s="233"/>
      <c r="BG79" s="233"/>
      <c r="BH79" s="233"/>
      <c r="BI79" s="233"/>
      <c r="BJ79" s="222"/>
      <c r="BK79" s="222"/>
      <c r="BL79" s="222"/>
      <c r="BM79" s="222"/>
      <c r="BN79" s="222"/>
      <c r="BO79" s="233"/>
      <c r="BP79" s="233"/>
      <c r="BQ79" s="230">
        <v>73</v>
      </c>
      <c r="BR79" s="235"/>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2"/>
    </row>
    <row r="80" spans="1:131" ht="26.25" customHeight="1" x14ac:dyDescent="0.2">
      <c r="A80" s="230">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3"/>
      <c r="BF80" s="233"/>
      <c r="BG80" s="233"/>
      <c r="BH80" s="233"/>
      <c r="BI80" s="233"/>
      <c r="BJ80" s="233"/>
      <c r="BK80" s="233"/>
      <c r="BL80" s="233"/>
      <c r="BM80" s="233"/>
      <c r="BN80" s="233"/>
      <c r="BO80" s="233"/>
      <c r="BP80" s="233"/>
      <c r="BQ80" s="230">
        <v>74</v>
      </c>
      <c r="BR80" s="235"/>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2"/>
    </row>
    <row r="81" spans="1:131" ht="26.25" customHeight="1" x14ac:dyDescent="0.2">
      <c r="A81" s="230">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3"/>
      <c r="BF81" s="233"/>
      <c r="BG81" s="233"/>
      <c r="BH81" s="233"/>
      <c r="BI81" s="233"/>
      <c r="BJ81" s="233"/>
      <c r="BK81" s="233"/>
      <c r="BL81" s="233"/>
      <c r="BM81" s="233"/>
      <c r="BN81" s="233"/>
      <c r="BO81" s="233"/>
      <c r="BP81" s="233"/>
      <c r="BQ81" s="230">
        <v>75</v>
      </c>
      <c r="BR81" s="235"/>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2"/>
    </row>
    <row r="82" spans="1:131" ht="26.25" customHeight="1" x14ac:dyDescent="0.2">
      <c r="A82" s="230">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3"/>
      <c r="BF82" s="233"/>
      <c r="BG82" s="233"/>
      <c r="BH82" s="233"/>
      <c r="BI82" s="233"/>
      <c r="BJ82" s="233"/>
      <c r="BK82" s="233"/>
      <c r="BL82" s="233"/>
      <c r="BM82" s="233"/>
      <c r="BN82" s="233"/>
      <c r="BO82" s="233"/>
      <c r="BP82" s="233"/>
      <c r="BQ82" s="230">
        <v>76</v>
      </c>
      <c r="BR82" s="235"/>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2"/>
    </row>
    <row r="83" spans="1:131" ht="26.25" customHeight="1" x14ac:dyDescent="0.2">
      <c r="A83" s="230">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3"/>
      <c r="BF83" s="233"/>
      <c r="BG83" s="233"/>
      <c r="BH83" s="233"/>
      <c r="BI83" s="233"/>
      <c r="BJ83" s="233"/>
      <c r="BK83" s="233"/>
      <c r="BL83" s="233"/>
      <c r="BM83" s="233"/>
      <c r="BN83" s="233"/>
      <c r="BO83" s="233"/>
      <c r="BP83" s="233"/>
      <c r="BQ83" s="230">
        <v>77</v>
      </c>
      <c r="BR83" s="235"/>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2"/>
    </row>
    <row r="84" spans="1:131" ht="26.25" customHeight="1" x14ac:dyDescent="0.2">
      <c r="A84" s="230">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3"/>
      <c r="BF84" s="233"/>
      <c r="BG84" s="233"/>
      <c r="BH84" s="233"/>
      <c r="BI84" s="233"/>
      <c r="BJ84" s="233"/>
      <c r="BK84" s="233"/>
      <c r="BL84" s="233"/>
      <c r="BM84" s="233"/>
      <c r="BN84" s="233"/>
      <c r="BO84" s="233"/>
      <c r="BP84" s="233"/>
      <c r="BQ84" s="230">
        <v>78</v>
      </c>
      <c r="BR84" s="235"/>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2"/>
    </row>
    <row r="85" spans="1:131" ht="26.25" customHeight="1" x14ac:dyDescent="0.2">
      <c r="A85" s="230">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3"/>
      <c r="BF85" s="233"/>
      <c r="BG85" s="233"/>
      <c r="BH85" s="233"/>
      <c r="BI85" s="233"/>
      <c r="BJ85" s="233"/>
      <c r="BK85" s="233"/>
      <c r="BL85" s="233"/>
      <c r="BM85" s="233"/>
      <c r="BN85" s="233"/>
      <c r="BO85" s="233"/>
      <c r="BP85" s="233"/>
      <c r="BQ85" s="230">
        <v>79</v>
      </c>
      <c r="BR85" s="235"/>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2"/>
    </row>
    <row r="86" spans="1:131" ht="26.25" customHeight="1" x14ac:dyDescent="0.2">
      <c r="A86" s="230">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3"/>
      <c r="BF86" s="233"/>
      <c r="BG86" s="233"/>
      <c r="BH86" s="233"/>
      <c r="BI86" s="233"/>
      <c r="BJ86" s="233"/>
      <c r="BK86" s="233"/>
      <c r="BL86" s="233"/>
      <c r="BM86" s="233"/>
      <c r="BN86" s="233"/>
      <c r="BO86" s="233"/>
      <c r="BP86" s="233"/>
      <c r="BQ86" s="230">
        <v>80</v>
      </c>
      <c r="BR86" s="235"/>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2"/>
    </row>
    <row r="87" spans="1:131" ht="26.25" customHeight="1" x14ac:dyDescent="0.2">
      <c r="A87" s="236">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3"/>
      <c r="BF87" s="233"/>
      <c r="BG87" s="233"/>
      <c r="BH87" s="233"/>
      <c r="BI87" s="233"/>
      <c r="BJ87" s="233"/>
      <c r="BK87" s="233"/>
      <c r="BL87" s="233"/>
      <c r="BM87" s="233"/>
      <c r="BN87" s="233"/>
      <c r="BO87" s="233"/>
      <c r="BP87" s="233"/>
      <c r="BQ87" s="230">
        <v>81</v>
      </c>
      <c r="BR87" s="235"/>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2"/>
    </row>
    <row r="88" spans="1:131" ht="26.25" customHeight="1" thickBot="1" x14ac:dyDescent="0.25">
      <c r="A88" s="232" t="s">
        <v>396</v>
      </c>
      <c r="B88" s="924" t="s">
        <v>428</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1071</v>
      </c>
      <c r="AG88" s="946"/>
      <c r="AH88" s="946"/>
      <c r="AI88" s="946"/>
      <c r="AJ88" s="946"/>
      <c r="AK88" s="950"/>
      <c r="AL88" s="950"/>
      <c r="AM88" s="950"/>
      <c r="AN88" s="950"/>
      <c r="AO88" s="950"/>
      <c r="AP88" s="946">
        <v>2363</v>
      </c>
      <c r="AQ88" s="946"/>
      <c r="AR88" s="946"/>
      <c r="AS88" s="946"/>
      <c r="AT88" s="946"/>
      <c r="AU88" s="946">
        <v>169</v>
      </c>
      <c r="AV88" s="946"/>
      <c r="AW88" s="946"/>
      <c r="AX88" s="946"/>
      <c r="AY88" s="946"/>
      <c r="AZ88" s="947"/>
      <c r="BA88" s="947"/>
      <c r="BB88" s="947"/>
      <c r="BC88" s="947"/>
      <c r="BD88" s="948"/>
      <c r="BE88" s="233"/>
      <c r="BF88" s="233"/>
      <c r="BG88" s="233"/>
      <c r="BH88" s="233"/>
      <c r="BI88" s="233"/>
      <c r="BJ88" s="233"/>
      <c r="BK88" s="233"/>
      <c r="BL88" s="233"/>
      <c r="BM88" s="233"/>
      <c r="BN88" s="233"/>
      <c r="BO88" s="233"/>
      <c r="BP88" s="233"/>
      <c r="BQ88" s="230">
        <v>82</v>
      </c>
      <c r="BR88" s="235"/>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2"/>
    </row>
    <row r="89" spans="1:131" ht="26.25" hidden="1" customHeight="1" x14ac:dyDescent="0.2">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2"/>
    </row>
    <row r="90" spans="1:131" ht="26.25" hidden="1" customHeight="1" x14ac:dyDescent="0.2">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2"/>
    </row>
    <row r="91" spans="1:131" ht="26.25" hidden="1" customHeight="1" x14ac:dyDescent="0.2">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2"/>
    </row>
    <row r="92" spans="1:131" ht="26.25" hidden="1" customHeight="1" x14ac:dyDescent="0.2">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2"/>
    </row>
    <row r="93" spans="1:131" ht="26.25" hidden="1" customHeight="1" x14ac:dyDescent="0.2">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2"/>
    </row>
    <row r="94" spans="1:131" ht="26.25" hidden="1" customHeight="1" x14ac:dyDescent="0.2">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2"/>
    </row>
    <row r="95" spans="1:131" ht="26.25" hidden="1" customHeight="1" x14ac:dyDescent="0.2">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2"/>
    </row>
    <row r="96" spans="1:131" ht="26.25" hidden="1" customHeight="1" x14ac:dyDescent="0.2">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2"/>
    </row>
    <row r="97" spans="1:131" ht="26.25" hidden="1" customHeight="1" x14ac:dyDescent="0.2">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2"/>
    </row>
    <row r="98" spans="1:131" ht="26.25" hidden="1" customHeight="1" x14ac:dyDescent="0.2">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2"/>
    </row>
    <row r="99" spans="1:131" ht="26.25" hidden="1" customHeight="1" x14ac:dyDescent="0.2">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2"/>
    </row>
    <row r="100" spans="1:131" ht="26.25" hidden="1" customHeight="1" x14ac:dyDescent="0.2">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2"/>
    </row>
    <row r="101" spans="1:131" ht="26.25" hidden="1" customHeight="1" x14ac:dyDescent="0.2">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2"/>
    </row>
    <row r="102" spans="1:131" ht="26.25" customHeight="1" thickBot="1" x14ac:dyDescent="0.25">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396</v>
      </c>
      <c r="BR102" s="924" t="s">
        <v>429</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76</v>
      </c>
      <c r="CS102" s="940"/>
      <c r="CT102" s="940"/>
      <c r="CU102" s="940"/>
      <c r="CV102" s="941"/>
      <c r="CW102" s="939" t="s">
        <v>595</v>
      </c>
      <c r="CX102" s="940"/>
      <c r="CY102" s="940"/>
      <c r="CZ102" s="940"/>
      <c r="DA102" s="941"/>
      <c r="DB102" s="939" t="s">
        <v>595</v>
      </c>
      <c r="DC102" s="940"/>
      <c r="DD102" s="940"/>
      <c r="DE102" s="940"/>
      <c r="DF102" s="941"/>
      <c r="DG102" s="939" t="s">
        <v>595</v>
      </c>
      <c r="DH102" s="940"/>
      <c r="DI102" s="940"/>
      <c r="DJ102" s="940"/>
      <c r="DK102" s="941"/>
      <c r="DL102" s="939" t="s">
        <v>595</v>
      </c>
      <c r="DM102" s="940"/>
      <c r="DN102" s="940"/>
      <c r="DO102" s="940"/>
      <c r="DP102" s="941"/>
      <c r="DQ102" s="939" t="s">
        <v>595</v>
      </c>
      <c r="DR102" s="940"/>
      <c r="DS102" s="940"/>
      <c r="DT102" s="940"/>
      <c r="DU102" s="941"/>
      <c r="DV102" s="924" t="s">
        <v>595</v>
      </c>
      <c r="DW102" s="925"/>
      <c r="DX102" s="925"/>
      <c r="DY102" s="925"/>
      <c r="DZ102" s="926"/>
      <c r="EA102" s="222"/>
    </row>
    <row r="103" spans="1:131" ht="26.25" customHeight="1" x14ac:dyDescent="0.2">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27" t="s">
        <v>430</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2"/>
    </row>
    <row r="104" spans="1:131" ht="26.25" customHeight="1" x14ac:dyDescent="0.2">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28" t="s">
        <v>431</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2"/>
    </row>
    <row r="105" spans="1:131" ht="11.25" customHeight="1" x14ac:dyDescent="0.2">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2"/>
      <c r="BR105" s="222"/>
      <c r="BS105" s="222"/>
      <c r="BT105" s="222"/>
      <c r="BU105" s="222"/>
      <c r="BV105" s="222"/>
      <c r="BW105" s="222"/>
      <c r="BX105" s="222"/>
      <c r="BY105" s="222"/>
      <c r="BZ105" s="222"/>
      <c r="CA105" s="222"/>
      <c r="CB105" s="222"/>
      <c r="CC105" s="222"/>
      <c r="CD105" s="222"/>
      <c r="CE105" s="222"/>
      <c r="CF105" s="222"/>
      <c r="CG105" s="222"/>
      <c r="CH105" s="222"/>
      <c r="CI105" s="222"/>
      <c r="CJ105" s="222"/>
      <c r="CK105" s="222"/>
      <c r="CL105" s="222"/>
      <c r="CM105" s="222"/>
      <c r="CN105" s="222"/>
      <c r="CO105" s="222"/>
      <c r="CP105" s="222"/>
      <c r="CQ105" s="222"/>
      <c r="CR105" s="222"/>
      <c r="CS105" s="222"/>
      <c r="CT105" s="222"/>
      <c r="CU105" s="222"/>
      <c r="CV105" s="222"/>
      <c r="CW105" s="222"/>
      <c r="CX105" s="222"/>
      <c r="CY105" s="222"/>
      <c r="CZ105" s="222"/>
      <c r="DA105" s="222"/>
      <c r="DB105" s="222"/>
      <c r="DC105" s="222"/>
      <c r="DD105" s="222"/>
      <c r="DE105" s="222"/>
      <c r="DF105" s="222"/>
      <c r="DG105" s="222"/>
      <c r="DH105" s="222"/>
      <c r="DI105" s="222"/>
      <c r="DJ105" s="222"/>
      <c r="DK105" s="222"/>
      <c r="DL105" s="222"/>
      <c r="DM105" s="222"/>
      <c r="DN105" s="222"/>
      <c r="DO105" s="222"/>
      <c r="DP105" s="222"/>
      <c r="DQ105" s="222"/>
      <c r="DR105" s="222"/>
      <c r="DS105" s="222"/>
      <c r="DT105" s="222"/>
      <c r="DU105" s="222"/>
      <c r="DV105" s="222"/>
      <c r="DW105" s="222"/>
      <c r="DX105" s="222"/>
      <c r="DY105" s="222"/>
      <c r="DZ105" s="222"/>
      <c r="EA105" s="222"/>
    </row>
    <row r="106" spans="1:131" ht="11.25" customHeight="1" x14ac:dyDescent="0.2">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2"/>
      <c r="BR106" s="222"/>
      <c r="BS106" s="222"/>
      <c r="BT106" s="222"/>
      <c r="BU106" s="222"/>
      <c r="BV106" s="222"/>
      <c r="BW106" s="222"/>
      <c r="BX106" s="222"/>
      <c r="BY106" s="222"/>
      <c r="BZ106" s="222"/>
      <c r="CA106" s="222"/>
      <c r="CB106" s="222"/>
      <c r="CC106" s="222"/>
      <c r="CD106" s="222"/>
      <c r="CE106" s="222"/>
      <c r="CF106" s="222"/>
      <c r="CG106" s="222"/>
      <c r="CH106" s="222"/>
      <c r="CI106" s="222"/>
      <c r="CJ106" s="222"/>
      <c r="CK106" s="222"/>
      <c r="CL106" s="222"/>
      <c r="CM106" s="222"/>
      <c r="CN106" s="222"/>
      <c r="CO106" s="222"/>
      <c r="CP106" s="222"/>
      <c r="CQ106" s="222"/>
      <c r="CR106" s="222"/>
      <c r="CS106" s="222"/>
      <c r="CT106" s="222"/>
      <c r="CU106" s="222"/>
      <c r="CV106" s="222"/>
      <c r="CW106" s="222"/>
      <c r="CX106" s="222"/>
      <c r="CY106" s="222"/>
      <c r="CZ106" s="222"/>
      <c r="DA106" s="222"/>
      <c r="DB106" s="222"/>
      <c r="DC106" s="222"/>
      <c r="DD106" s="222"/>
      <c r="DE106" s="222"/>
      <c r="DF106" s="222"/>
      <c r="DG106" s="222"/>
      <c r="DH106" s="222"/>
      <c r="DI106" s="222"/>
      <c r="DJ106" s="222"/>
      <c r="DK106" s="222"/>
      <c r="DL106" s="222"/>
      <c r="DM106" s="222"/>
      <c r="DN106" s="222"/>
      <c r="DO106" s="222"/>
      <c r="DP106" s="222"/>
      <c r="DQ106" s="222"/>
      <c r="DR106" s="222"/>
      <c r="DS106" s="222"/>
      <c r="DT106" s="222"/>
      <c r="DU106" s="222"/>
      <c r="DV106" s="222"/>
      <c r="DW106" s="222"/>
      <c r="DX106" s="222"/>
      <c r="DY106" s="222"/>
      <c r="DZ106" s="222"/>
      <c r="EA106" s="222"/>
    </row>
    <row r="107" spans="1:131" s="222" customFormat="1" ht="26.25" customHeight="1" thickBot="1" x14ac:dyDescent="0.25">
      <c r="A107" s="241" t="s">
        <v>432</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1" t="s">
        <v>433</v>
      </c>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row>
    <row r="108" spans="1:131" s="222" customFormat="1" ht="26.25" customHeight="1" x14ac:dyDescent="0.2">
      <c r="A108" s="929" t="s">
        <v>434</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435</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2" customFormat="1" ht="26.25" customHeight="1" x14ac:dyDescent="0.2">
      <c r="A109" s="882" t="s">
        <v>436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437</v>
      </c>
      <c r="AB109" s="883"/>
      <c r="AC109" s="883"/>
      <c r="AD109" s="883"/>
      <c r="AE109" s="884"/>
      <c r="AF109" s="885" t="s">
        <v>438</v>
      </c>
      <c r="AG109" s="883"/>
      <c r="AH109" s="883"/>
      <c r="AI109" s="883"/>
      <c r="AJ109" s="884"/>
      <c r="AK109" s="885" t="s">
        <v>311</v>
      </c>
      <c r="AL109" s="883"/>
      <c r="AM109" s="883"/>
      <c r="AN109" s="883"/>
      <c r="AO109" s="884"/>
      <c r="AP109" s="885" t="s">
        <v>439</v>
      </c>
      <c r="AQ109" s="883"/>
      <c r="AR109" s="883"/>
      <c r="AS109" s="883"/>
      <c r="AT109" s="916"/>
      <c r="AU109" s="882" t="s">
        <v>436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437</v>
      </c>
      <c r="BR109" s="883"/>
      <c r="BS109" s="883"/>
      <c r="BT109" s="883"/>
      <c r="BU109" s="884"/>
      <c r="BV109" s="885" t="s">
        <v>438</v>
      </c>
      <c r="BW109" s="883"/>
      <c r="BX109" s="883"/>
      <c r="BY109" s="883"/>
      <c r="BZ109" s="884"/>
      <c r="CA109" s="885" t="s">
        <v>311</v>
      </c>
      <c r="CB109" s="883"/>
      <c r="CC109" s="883"/>
      <c r="CD109" s="883"/>
      <c r="CE109" s="884"/>
      <c r="CF109" s="923" t="s">
        <v>439</v>
      </c>
      <c r="CG109" s="923"/>
      <c r="CH109" s="923"/>
      <c r="CI109" s="923"/>
      <c r="CJ109" s="923"/>
      <c r="CK109" s="885" t="s">
        <v>440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437</v>
      </c>
      <c r="DH109" s="883"/>
      <c r="DI109" s="883"/>
      <c r="DJ109" s="883"/>
      <c r="DK109" s="884"/>
      <c r="DL109" s="885" t="s">
        <v>438</v>
      </c>
      <c r="DM109" s="883"/>
      <c r="DN109" s="883"/>
      <c r="DO109" s="883"/>
      <c r="DP109" s="884"/>
      <c r="DQ109" s="885" t="s">
        <v>311</v>
      </c>
      <c r="DR109" s="883"/>
      <c r="DS109" s="883"/>
      <c r="DT109" s="883"/>
      <c r="DU109" s="884"/>
      <c r="DV109" s="885" t="s">
        <v>439</v>
      </c>
      <c r="DW109" s="883"/>
      <c r="DX109" s="883"/>
      <c r="DY109" s="883"/>
      <c r="DZ109" s="916"/>
    </row>
    <row r="110" spans="1:131" s="222" customFormat="1" ht="26.25" customHeight="1" x14ac:dyDescent="0.2">
      <c r="A110" s="794" t="s">
        <v>441</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1202999</v>
      </c>
      <c r="AB110" s="876"/>
      <c r="AC110" s="876"/>
      <c r="AD110" s="876"/>
      <c r="AE110" s="877"/>
      <c r="AF110" s="878">
        <v>1189131</v>
      </c>
      <c r="AG110" s="876"/>
      <c r="AH110" s="876"/>
      <c r="AI110" s="876"/>
      <c r="AJ110" s="877"/>
      <c r="AK110" s="878">
        <v>1213471</v>
      </c>
      <c r="AL110" s="876"/>
      <c r="AM110" s="876"/>
      <c r="AN110" s="876"/>
      <c r="AO110" s="877"/>
      <c r="AP110" s="879">
        <v>21.6</v>
      </c>
      <c r="AQ110" s="880"/>
      <c r="AR110" s="880"/>
      <c r="AS110" s="880"/>
      <c r="AT110" s="881"/>
      <c r="AU110" s="917" t="s">
        <v>73</v>
      </c>
      <c r="AV110" s="918"/>
      <c r="AW110" s="918"/>
      <c r="AX110" s="918"/>
      <c r="AY110" s="918"/>
      <c r="AZ110" s="847" t="s">
        <v>442</v>
      </c>
      <c r="BA110" s="795"/>
      <c r="BB110" s="795"/>
      <c r="BC110" s="795"/>
      <c r="BD110" s="795"/>
      <c r="BE110" s="795"/>
      <c r="BF110" s="795"/>
      <c r="BG110" s="795"/>
      <c r="BH110" s="795"/>
      <c r="BI110" s="795"/>
      <c r="BJ110" s="795"/>
      <c r="BK110" s="795"/>
      <c r="BL110" s="795"/>
      <c r="BM110" s="795"/>
      <c r="BN110" s="795"/>
      <c r="BO110" s="795"/>
      <c r="BP110" s="796"/>
      <c r="BQ110" s="848">
        <v>12148656</v>
      </c>
      <c r="BR110" s="829"/>
      <c r="BS110" s="829"/>
      <c r="BT110" s="829"/>
      <c r="BU110" s="829"/>
      <c r="BV110" s="829">
        <v>12900975</v>
      </c>
      <c r="BW110" s="829"/>
      <c r="BX110" s="829"/>
      <c r="BY110" s="829"/>
      <c r="BZ110" s="829"/>
      <c r="CA110" s="829">
        <v>12927653</v>
      </c>
      <c r="CB110" s="829"/>
      <c r="CC110" s="829"/>
      <c r="CD110" s="829"/>
      <c r="CE110" s="829"/>
      <c r="CF110" s="853">
        <v>230.4</v>
      </c>
      <c r="CG110" s="854"/>
      <c r="CH110" s="854"/>
      <c r="CI110" s="854"/>
      <c r="CJ110" s="854"/>
      <c r="CK110" s="913" t="s">
        <v>443</v>
      </c>
      <c r="CL110" s="806"/>
      <c r="CM110" s="847" t="s">
        <v>444</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445</v>
      </c>
      <c r="DH110" s="829"/>
      <c r="DI110" s="829"/>
      <c r="DJ110" s="829"/>
      <c r="DK110" s="829"/>
      <c r="DL110" s="829" t="s">
        <v>445</v>
      </c>
      <c r="DM110" s="829"/>
      <c r="DN110" s="829"/>
      <c r="DO110" s="829"/>
      <c r="DP110" s="829"/>
      <c r="DQ110" s="829" t="s">
        <v>445</v>
      </c>
      <c r="DR110" s="829"/>
      <c r="DS110" s="829"/>
      <c r="DT110" s="829"/>
      <c r="DU110" s="829"/>
      <c r="DV110" s="830" t="s">
        <v>398</v>
      </c>
      <c r="DW110" s="830"/>
      <c r="DX110" s="830"/>
      <c r="DY110" s="830"/>
      <c r="DZ110" s="831"/>
    </row>
    <row r="111" spans="1:131" s="222" customFormat="1" ht="26.25" customHeight="1" x14ac:dyDescent="0.2">
      <c r="A111" s="761" t="s">
        <v>446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398</v>
      </c>
      <c r="AB111" s="906"/>
      <c r="AC111" s="906"/>
      <c r="AD111" s="906"/>
      <c r="AE111" s="907"/>
      <c r="AF111" s="908" t="s">
        <v>445</v>
      </c>
      <c r="AG111" s="906"/>
      <c r="AH111" s="906"/>
      <c r="AI111" s="906"/>
      <c r="AJ111" s="907"/>
      <c r="AK111" s="908" t="s">
        <v>398</v>
      </c>
      <c r="AL111" s="906"/>
      <c r="AM111" s="906"/>
      <c r="AN111" s="906"/>
      <c r="AO111" s="907"/>
      <c r="AP111" s="909" t="s">
        <v>398</v>
      </c>
      <c r="AQ111" s="910"/>
      <c r="AR111" s="910"/>
      <c r="AS111" s="910"/>
      <c r="AT111" s="911"/>
      <c r="AU111" s="919"/>
      <c r="AV111" s="920"/>
      <c r="AW111" s="920"/>
      <c r="AX111" s="920"/>
      <c r="AY111" s="920"/>
      <c r="AZ111" s="802" t="s">
        <v>447</v>
      </c>
      <c r="BA111" s="739"/>
      <c r="BB111" s="739"/>
      <c r="BC111" s="739"/>
      <c r="BD111" s="739"/>
      <c r="BE111" s="739"/>
      <c r="BF111" s="739"/>
      <c r="BG111" s="739"/>
      <c r="BH111" s="739"/>
      <c r="BI111" s="739"/>
      <c r="BJ111" s="739"/>
      <c r="BK111" s="739"/>
      <c r="BL111" s="739"/>
      <c r="BM111" s="739"/>
      <c r="BN111" s="739"/>
      <c r="BO111" s="739"/>
      <c r="BP111" s="740"/>
      <c r="BQ111" s="803" t="s">
        <v>445</v>
      </c>
      <c r="BR111" s="804"/>
      <c r="BS111" s="804"/>
      <c r="BT111" s="804"/>
      <c r="BU111" s="804"/>
      <c r="BV111" s="804" t="s">
        <v>445</v>
      </c>
      <c r="BW111" s="804"/>
      <c r="BX111" s="804"/>
      <c r="BY111" s="804"/>
      <c r="BZ111" s="804"/>
      <c r="CA111" s="804" t="s">
        <v>445</v>
      </c>
      <c r="CB111" s="804"/>
      <c r="CC111" s="804"/>
      <c r="CD111" s="804"/>
      <c r="CE111" s="804"/>
      <c r="CF111" s="862" t="s">
        <v>445</v>
      </c>
      <c r="CG111" s="863"/>
      <c r="CH111" s="863"/>
      <c r="CI111" s="863"/>
      <c r="CJ111" s="863"/>
      <c r="CK111" s="914"/>
      <c r="CL111" s="808"/>
      <c r="CM111" s="802" t="s">
        <v>448</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445</v>
      </c>
      <c r="DH111" s="804"/>
      <c r="DI111" s="804"/>
      <c r="DJ111" s="804"/>
      <c r="DK111" s="804"/>
      <c r="DL111" s="804" t="s">
        <v>445</v>
      </c>
      <c r="DM111" s="804"/>
      <c r="DN111" s="804"/>
      <c r="DO111" s="804"/>
      <c r="DP111" s="804"/>
      <c r="DQ111" s="804" t="s">
        <v>130</v>
      </c>
      <c r="DR111" s="804"/>
      <c r="DS111" s="804"/>
      <c r="DT111" s="804"/>
      <c r="DU111" s="804"/>
      <c r="DV111" s="781" t="s">
        <v>130</v>
      </c>
      <c r="DW111" s="781"/>
      <c r="DX111" s="781"/>
      <c r="DY111" s="781"/>
      <c r="DZ111" s="782"/>
    </row>
    <row r="112" spans="1:131" s="222" customFormat="1" ht="26.25" customHeight="1" x14ac:dyDescent="0.2">
      <c r="A112" s="899" t="s">
        <v>449</v>
      </c>
      <c r="B112" s="900"/>
      <c r="C112" s="739" t="s">
        <v>450</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130</v>
      </c>
      <c r="AB112" s="767"/>
      <c r="AC112" s="767"/>
      <c r="AD112" s="767"/>
      <c r="AE112" s="768"/>
      <c r="AF112" s="769" t="s">
        <v>445</v>
      </c>
      <c r="AG112" s="767"/>
      <c r="AH112" s="767"/>
      <c r="AI112" s="767"/>
      <c r="AJ112" s="768"/>
      <c r="AK112" s="769" t="s">
        <v>445</v>
      </c>
      <c r="AL112" s="767"/>
      <c r="AM112" s="767"/>
      <c r="AN112" s="767"/>
      <c r="AO112" s="768"/>
      <c r="AP112" s="811" t="s">
        <v>445</v>
      </c>
      <c r="AQ112" s="812"/>
      <c r="AR112" s="812"/>
      <c r="AS112" s="812"/>
      <c r="AT112" s="813"/>
      <c r="AU112" s="919"/>
      <c r="AV112" s="920"/>
      <c r="AW112" s="920"/>
      <c r="AX112" s="920"/>
      <c r="AY112" s="920"/>
      <c r="AZ112" s="802" t="s">
        <v>451</v>
      </c>
      <c r="BA112" s="739"/>
      <c r="BB112" s="739"/>
      <c r="BC112" s="739"/>
      <c r="BD112" s="739"/>
      <c r="BE112" s="739"/>
      <c r="BF112" s="739"/>
      <c r="BG112" s="739"/>
      <c r="BH112" s="739"/>
      <c r="BI112" s="739"/>
      <c r="BJ112" s="739"/>
      <c r="BK112" s="739"/>
      <c r="BL112" s="739"/>
      <c r="BM112" s="739"/>
      <c r="BN112" s="739"/>
      <c r="BO112" s="739"/>
      <c r="BP112" s="740"/>
      <c r="BQ112" s="803">
        <v>4507529</v>
      </c>
      <c r="BR112" s="804"/>
      <c r="BS112" s="804"/>
      <c r="BT112" s="804"/>
      <c r="BU112" s="804"/>
      <c r="BV112" s="804">
        <v>4193984</v>
      </c>
      <c r="BW112" s="804"/>
      <c r="BX112" s="804"/>
      <c r="BY112" s="804"/>
      <c r="BZ112" s="804"/>
      <c r="CA112" s="804">
        <v>3835702</v>
      </c>
      <c r="CB112" s="804"/>
      <c r="CC112" s="804"/>
      <c r="CD112" s="804"/>
      <c r="CE112" s="804"/>
      <c r="CF112" s="862">
        <v>68.400000000000006</v>
      </c>
      <c r="CG112" s="863"/>
      <c r="CH112" s="863"/>
      <c r="CI112" s="863"/>
      <c r="CJ112" s="863"/>
      <c r="CK112" s="914"/>
      <c r="CL112" s="808"/>
      <c r="CM112" s="802" t="s">
        <v>452</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398</v>
      </c>
      <c r="DH112" s="804"/>
      <c r="DI112" s="804"/>
      <c r="DJ112" s="804"/>
      <c r="DK112" s="804"/>
      <c r="DL112" s="804" t="s">
        <v>445</v>
      </c>
      <c r="DM112" s="804"/>
      <c r="DN112" s="804"/>
      <c r="DO112" s="804"/>
      <c r="DP112" s="804"/>
      <c r="DQ112" s="804" t="s">
        <v>445</v>
      </c>
      <c r="DR112" s="804"/>
      <c r="DS112" s="804"/>
      <c r="DT112" s="804"/>
      <c r="DU112" s="804"/>
      <c r="DV112" s="781" t="s">
        <v>445</v>
      </c>
      <c r="DW112" s="781"/>
      <c r="DX112" s="781"/>
      <c r="DY112" s="781"/>
      <c r="DZ112" s="782"/>
    </row>
    <row r="113" spans="1:130" s="222" customFormat="1" ht="26.25" customHeight="1" x14ac:dyDescent="0.2">
      <c r="A113" s="901"/>
      <c r="B113" s="902"/>
      <c r="C113" s="739" t="s">
        <v>453</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619319</v>
      </c>
      <c r="AB113" s="906"/>
      <c r="AC113" s="906"/>
      <c r="AD113" s="906"/>
      <c r="AE113" s="907"/>
      <c r="AF113" s="908">
        <v>627069</v>
      </c>
      <c r="AG113" s="906"/>
      <c r="AH113" s="906"/>
      <c r="AI113" s="906"/>
      <c r="AJ113" s="907"/>
      <c r="AK113" s="908">
        <v>619335</v>
      </c>
      <c r="AL113" s="906"/>
      <c r="AM113" s="906"/>
      <c r="AN113" s="906"/>
      <c r="AO113" s="907"/>
      <c r="AP113" s="909">
        <v>11</v>
      </c>
      <c r="AQ113" s="910"/>
      <c r="AR113" s="910"/>
      <c r="AS113" s="910"/>
      <c r="AT113" s="911"/>
      <c r="AU113" s="919"/>
      <c r="AV113" s="920"/>
      <c r="AW113" s="920"/>
      <c r="AX113" s="920"/>
      <c r="AY113" s="920"/>
      <c r="AZ113" s="802" t="s">
        <v>454</v>
      </c>
      <c r="BA113" s="739"/>
      <c r="BB113" s="739"/>
      <c r="BC113" s="739"/>
      <c r="BD113" s="739"/>
      <c r="BE113" s="739"/>
      <c r="BF113" s="739"/>
      <c r="BG113" s="739"/>
      <c r="BH113" s="739"/>
      <c r="BI113" s="739"/>
      <c r="BJ113" s="739"/>
      <c r="BK113" s="739"/>
      <c r="BL113" s="739"/>
      <c r="BM113" s="739"/>
      <c r="BN113" s="739"/>
      <c r="BO113" s="739"/>
      <c r="BP113" s="740"/>
      <c r="BQ113" s="803">
        <v>177164</v>
      </c>
      <c r="BR113" s="804"/>
      <c r="BS113" s="804"/>
      <c r="BT113" s="804"/>
      <c r="BU113" s="804"/>
      <c r="BV113" s="804">
        <v>170013</v>
      </c>
      <c r="BW113" s="804"/>
      <c r="BX113" s="804"/>
      <c r="BY113" s="804"/>
      <c r="BZ113" s="804"/>
      <c r="CA113" s="804">
        <v>168663</v>
      </c>
      <c r="CB113" s="804"/>
      <c r="CC113" s="804"/>
      <c r="CD113" s="804"/>
      <c r="CE113" s="804"/>
      <c r="CF113" s="862">
        <v>3</v>
      </c>
      <c r="CG113" s="863"/>
      <c r="CH113" s="863"/>
      <c r="CI113" s="863"/>
      <c r="CJ113" s="863"/>
      <c r="CK113" s="914"/>
      <c r="CL113" s="808"/>
      <c r="CM113" s="802" t="s">
        <v>455</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445</v>
      </c>
      <c r="DH113" s="767"/>
      <c r="DI113" s="767"/>
      <c r="DJ113" s="767"/>
      <c r="DK113" s="768"/>
      <c r="DL113" s="769" t="s">
        <v>398</v>
      </c>
      <c r="DM113" s="767"/>
      <c r="DN113" s="767"/>
      <c r="DO113" s="767"/>
      <c r="DP113" s="768"/>
      <c r="DQ113" s="769" t="s">
        <v>445</v>
      </c>
      <c r="DR113" s="767"/>
      <c r="DS113" s="767"/>
      <c r="DT113" s="767"/>
      <c r="DU113" s="768"/>
      <c r="DV113" s="811" t="s">
        <v>445</v>
      </c>
      <c r="DW113" s="812"/>
      <c r="DX113" s="812"/>
      <c r="DY113" s="812"/>
      <c r="DZ113" s="813"/>
    </row>
    <row r="114" spans="1:130" s="222" customFormat="1" ht="26.25" customHeight="1" x14ac:dyDescent="0.2">
      <c r="A114" s="901"/>
      <c r="B114" s="902"/>
      <c r="C114" s="739" t="s">
        <v>456</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16534</v>
      </c>
      <c r="AB114" s="767"/>
      <c r="AC114" s="767"/>
      <c r="AD114" s="767"/>
      <c r="AE114" s="768"/>
      <c r="AF114" s="769">
        <v>15779</v>
      </c>
      <c r="AG114" s="767"/>
      <c r="AH114" s="767"/>
      <c r="AI114" s="767"/>
      <c r="AJ114" s="768"/>
      <c r="AK114" s="769">
        <v>23415</v>
      </c>
      <c r="AL114" s="767"/>
      <c r="AM114" s="767"/>
      <c r="AN114" s="767"/>
      <c r="AO114" s="768"/>
      <c r="AP114" s="811">
        <v>0.4</v>
      </c>
      <c r="AQ114" s="812"/>
      <c r="AR114" s="812"/>
      <c r="AS114" s="812"/>
      <c r="AT114" s="813"/>
      <c r="AU114" s="919"/>
      <c r="AV114" s="920"/>
      <c r="AW114" s="920"/>
      <c r="AX114" s="920"/>
      <c r="AY114" s="920"/>
      <c r="AZ114" s="802" t="s">
        <v>457</v>
      </c>
      <c r="BA114" s="739"/>
      <c r="BB114" s="739"/>
      <c r="BC114" s="739"/>
      <c r="BD114" s="739"/>
      <c r="BE114" s="739"/>
      <c r="BF114" s="739"/>
      <c r="BG114" s="739"/>
      <c r="BH114" s="739"/>
      <c r="BI114" s="739"/>
      <c r="BJ114" s="739"/>
      <c r="BK114" s="739"/>
      <c r="BL114" s="739"/>
      <c r="BM114" s="739"/>
      <c r="BN114" s="739"/>
      <c r="BO114" s="739"/>
      <c r="BP114" s="740"/>
      <c r="BQ114" s="803">
        <v>728390</v>
      </c>
      <c r="BR114" s="804"/>
      <c r="BS114" s="804"/>
      <c r="BT114" s="804"/>
      <c r="BU114" s="804"/>
      <c r="BV114" s="804">
        <v>738635</v>
      </c>
      <c r="BW114" s="804"/>
      <c r="BX114" s="804"/>
      <c r="BY114" s="804"/>
      <c r="BZ114" s="804"/>
      <c r="CA114" s="804">
        <v>773718</v>
      </c>
      <c r="CB114" s="804"/>
      <c r="CC114" s="804"/>
      <c r="CD114" s="804"/>
      <c r="CE114" s="804"/>
      <c r="CF114" s="862">
        <v>13.8</v>
      </c>
      <c r="CG114" s="863"/>
      <c r="CH114" s="863"/>
      <c r="CI114" s="863"/>
      <c r="CJ114" s="863"/>
      <c r="CK114" s="914"/>
      <c r="CL114" s="808"/>
      <c r="CM114" s="802" t="s">
        <v>458</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398</v>
      </c>
      <c r="DH114" s="767"/>
      <c r="DI114" s="767"/>
      <c r="DJ114" s="767"/>
      <c r="DK114" s="768"/>
      <c r="DL114" s="769" t="s">
        <v>445</v>
      </c>
      <c r="DM114" s="767"/>
      <c r="DN114" s="767"/>
      <c r="DO114" s="767"/>
      <c r="DP114" s="768"/>
      <c r="DQ114" s="769" t="s">
        <v>130</v>
      </c>
      <c r="DR114" s="767"/>
      <c r="DS114" s="767"/>
      <c r="DT114" s="767"/>
      <c r="DU114" s="768"/>
      <c r="DV114" s="811" t="s">
        <v>130</v>
      </c>
      <c r="DW114" s="812"/>
      <c r="DX114" s="812"/>
      <c r="DY114" s="812"/>
      <c r="DZ114" s="813"/>
    </row>
    <row r="115" spans="1:130" s="222" customFormat="1" ht="26.25" customHeight="1" x14ac:dyDescent="0.2">
      <c r="A115" s="901"/>
      <c r="B115" s="902"/>
      <c r="C115" s="739" t="s">
        <v>459</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79</v>
      </c>
      <c r="AB115" s="906"/>
      <c r="AC115" s="906"/>
      <c r="AD115" s="906"/>
      <c r="AE115" s="907"/>
      <c r="AF115" s="908">
        <v>52</v>
      </c>
      <c r="AG115" s="906"/>
      <c r="AH115" s="906"/>
      <c r="AI115" s="906"/>
      <c r="AJ115" s="907"/>
      <c r="AK115" s="908">
        <v>28</v>
      </c>
      <c r="AL115" s="906"/>
      <c r="AM115" s="906"/>
      <c r="AN115" s="906"/>
      <c r="AO115" s="907"/>
      <c r="AP115" s="909">
        <v>0</v>
      </c>
      <c r="AQ115" s="910"/>
      <c r="AR115" s="910"/>
      <c r="AS115" s="910"/>
      <c r="AT115" s="911"/>
      <c r="AU115" s="919"/>
      <c r="AV115" s="920"/>
      <c r="AW115" s="920"/>
      <c r="AX115" s="920"/>
      <c r="AY115" s="920"/>
      <c r="AZ115" s="802" t="s">
        <v>460</v>
      </c>
      <c r="BA115" s="739"/>
      <c r="BB115" s="739"/>
      <c r="BC115" s="739"/>
      <c r="BD115" s="739"/>
      <c r="BE115" s="739"/>
      <c r="BF115" s="739"/>
      <c r="BG115" s="739"/>
      <c r="BH115" s="739"/>
      <c r="BI115" s="739"/>
      <c r="BJ115" s="739"/>
      <c r="BK115" s="739"/>
      <c r="BL115" s="739"/>
      <c r="BM115" s="739"/>
      <c r="BN115" s="739"/>
      <c r="BO115" s="739"/>
      <c r="BP115" s="740"/>
      <c r="BQ115" s="803">
        <v>10</v>
      </c>
      <c r="BR115" s="804"/>
      <c r="BS115" s="804"/>
      <c r="BT115" s="804"/>
      <c r="BU115" s="804"/>
      <c r="BV115" s="804" t="s">
        <v>398</v>
      </c>
      <c r="BW115" s="804"/>
      <c r="BX115" s="804"/>
      <c r="BY115" s="804"/>
      <c r="BZ115" s="804"/>
      <c r="CA115" s="804" t="s">
        <v>398</v>
      </c>
      <c r="CB115" s="804"/>
      <c r="CC115" s="804"/>
      <c r="CD115" s="804"/>
      <c r="CE115" s="804"/>
      <c r="CF115" s="862" t="s">
        <v>130</v>
      </c>
      <c r="CG115" s="863"/>
      <c r="CH115" s="863"/>
      <c r="CI115" s="863"/>
      <c r="CJ115" s="863"/>
      <c r="CK115" s="914"/>
      <c r="CL115" s="808"/>
      <c r="CM115" s="802" t="s">
        <v>461</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398</v>
      </c>
      <c r="DH115" s="767"/>
      <c r="DI115" s="767"/>
      <c r="DJ115" s="767"/>
      <c r="DK115" s="768"/>
      <c r="DL115" s="769" t="s">
        <v>130</v>
      </c>
      <c r="DM115" s="767"/>
      <c r="DN115" s="767"/>
      <c r="DO115" s="767"/>
      <c r="DP115" s="768"/>
      <c r="DQ115" s="769" t="s">
        <v>398</v>
      </c>
      <c r="DR115" s="767"/>
      <c r="DS115" s="767"/>
      <c r="DT115" s="767"/>
      <c r="DU115" s="768"/>
      <c r="DV115" s="811" t="s">
        <v>445</v>
      </c>
      <c r="DW115" s="812"/>
      <c r="DX115" s="812"/>
      <c r="DY115" s="812"/>
      <c r="DZ115" s="813"/>
    </row>
    <row r="116" spans="1:130" s="222" customFormat="1" ht="26.25" customHeight="1" x14ac:dyDescent="0.2">
      <c r="A116" s="903"/>
      <c r="B116" s="904"/>
      <c r="C116" s="826" t="s">
        <v>462</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445</v>
      </c>
      <c r="AB116" s="767"/>
      <c r="AC116" s="767"/>
      <c r="AD116" s="767"/>
      <c r="AE116" s="768"/>
      <c r="AF116" s="769" t="s">
        <v>130</v>
      </c>
      <c r="AG116" s="767"/>
      <c r="AH116" s="767"/>
      <c r="AI116" s="767"/>
      <c r="AJ116" s="768"/>
      <c r="AK116" s="769" t="s">
        <v>445</v>
      </c>
      <c r="AL116" s="767"/>
      <c r="AM116" s="767"/>
      <c r="AN116" s="767"/>
      <c r="AO116" s="768"/>
      <c r="AP116" s="811" t="s">
        <v>445</v>
      </c>
      <c r="AQ116" s="812"/>
      <c r="AR116" s="812"/>
      <c r="AS116" s="812"/>
      <c r="AT116" s="813"/>
      <c r="AU116" s="919"/>
      <c r="AV116" s="920"/>
      <c r="AW116" s="920"/>
      <c r="AX116" s="920"/>
      <c r="AY116" s="920"/>
      <c r="AZ116" s="896" t="s">
        <v>463</v>
      </c>
      <c r="BA116" s="897"/>
      <c r="BB116" s="897"/>
      <c r="BC116" s="897"/>
      <c r="BD116" s="897"/>
      <c r="BE116" s="897"/>
      <c r="BF116" s="897"/>
      <c r="BG116" s="897"/>
      <c r="BH116" s="897"/>
      <c r="BI116" s="897"/>
      <c r="BJ116" s="897"/>
      <c r="BK116" s="897"/>
      <c r="BL116" s="897"/>
      <c r="BM116" s="897"/>
      <c r="BN116" s="897"/>
      <c r="BO116" s="897"/>
      <c r="BP116" s="898"/>
      <c r="BQ116" s="803" t="s">
        <v>130</v>
      </c>
      <c r="BR116" s="804"/>
      <c r="BS116" s="804"/>
      <c r="BT116" s="804"/>
      <c r="BU116" s="804"/>
      <c r="BV116" s="804" t="s">
        <v>445</v>
      </c>
      <c r="BW116" s="804"/>
      <c r="BX116" s="804"/>
      <c r="BY116" s="804"/>
      <c r="BZ116" s="804"/>
      <c r="CA116" s="804" t="s">
        <v>445</v>
      </c>
      <c r="CB116" s="804"/>
      <c r="CC116" s="804"/>
      <c r="CD116" s="804"/>
      <c r="CE116" s="804"/>
      <c r="CF116" s="862" t="s">
        <v>445</v>
      </c>
      <c r="CG116" s="863"/>
      <c r="CH116" s="863"/>
      <c r="CI116" s="863"/>
      <c r="CJ116" s="863"/>
      <c r="CK116" s="914"/>
      <c r="CL116" s="808"/>
      <c r="CM116" s="802" t="s">
        <v>464</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398</v>
      </c>
      <c r="DH116" s="767"/>
      <c r="DI116" s="767"/>
      <c r="DJ116" s="767"/>
      <c r="DK116" s="768"/>
      <c r="DL116" s="769" t="s">
        <v>445</v>
      </c>
      <c r="DM116" s="767"/>
      <c r="DN116" s="767"/>
      <c r="DO116" s="767"/>
      <c r="DP116" s="768"/>
      <c r="DQ116" s="769" t="s">
        <v>130</v>
      </c>
      <c r="DR116" s="767"/>
      <c r="DS116" s="767"/>
      <c r="DT116" s="767"/>
      <c r="DU116" s="768"/>
      <c r="DV116" s="811" t="s">
        <v>398</v>
      </c>
      <c r="DW116" s="812"/>
      <c r="DX116" s="812"/>
      <c r="DY116" s="812"/>
      <c r="DZ116" s="813"/>
    </row>
    <row r="117" spans="1:130" s="222" customFormat="1" ht="26.25" customHeight="1" x14ac:dyDescent="0.2">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465</v>
      </c>
      <c r="Z117" s="884"/>
      <c r="AA117" s="889">
        <v>1838931</v>
      </c>
      <c r="AB117" s="890"/>
      <c r="AC117" s="890"/>
      <c r="AD117" s="890"/>
      <c r="AE117" s="891"/>
      <c r="AF117" s="892">
        <v>1832031</v>
      </c>
      <c r="AG117" s="890"/>
      <c r="AH117" s="890"/>
      <c r="AI117" s="890"/>
      <c r="AJ117" s="891"/>
      <c r="AK117" s="892">
        <v>1856249</v>
      </c>
      <c r="AL117" s="890"/>
      <c r="AM117" s="890"/>
      <c r="AN117" s="890"/>
      <c r="AO117" s="891"/>
      <c r="AP117" s="893"/>
      <c r="AQ117" s="894"/>
      <c r="AR117" s="894"/>
      <c r="AS117" s="894"/>
      <c r="AT117" s="895"/>
      <c r="AU117" s="919"/>
      <c r="AV117" s="920"/>
      <c r="AW117" s="920"/>
      <c r="AX117" s="920"/>
      <c r="AY117" s="920"/>
      <c r="AZ117" s="850" t="s">
        <v>466</v>
      </c>
      <c r="BA117" s="851"/>
      <c r="BB117" s="851"/>
      <c r="BC117" s="851"/>
      <c r="BD117" s="851"/>
      <c r="BE117" s="851"/>
      <c r="BF117" s="851"/>
      <c r="BG117" s="851"/>
      <c r="BH117" s="851"/>
      <c r="BI117" s="851"/>
      <c r="BJ117" s="851"/>
      <c r="BK117" s="851"/>
      <c r="BL117" s="851"/>
      <c r="BM117" s="851"/>
      <c r="BN117" s="851"/>
      <c r="BO117" s="851"/>
      <c r="BP117" s="852"/>
      <c r="BQ117" s="803" t="s">
        <v>445</v>
      </c>
      <c r="BR117" s="804"/>
      <c r="BS117" s="804"/>
      <c r="BT117" s="804"/>
      <c r="BU117" s="804"/>
      <c r="BV117" s="804" t="s">
        <v>130</v>
      </c>
      <c r="BW117" s="804"/>
      <c r="BX117" s="804"/>
      <c r="BY117" s="804"/>
      <c r="BZ117" s="804"/>
      <c r="CA117" s="804" t="s">
        <v>130</v>
      </c>
      <c r="CB117" s="804"/>
      <c r="CC117" s="804"/>
      <c r="CD117" s="804"/>
      <c r="CE117" s="804"/>
      <c r="CF117" s="862" t="s">
        <v>130</v>
      </c>
      <c r="CG117" s="863"/>
      <c r="CH117" s="863"/>
      <c r="CI117" s="863"/>
      <c r="CJ117" s="863"/>
      <c r="CK117" s="914"/>
      <c r="CL117" s="808"/>
      <c r="CM117" s="802" t="s">
        <v>467</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130</v>
      </c>
      <c r="DH117" s="767"/>
      <c r="DI117" s="767"/>
      <c r="DJ117" s="767"/>
      <c r="DK117" s="768"/>
      <c r="DL117" s="769" t="s">
        <v>445</v>
      </c>
      <c r="DM117" s="767"/>
      <c r="DN117" s="767"/>
      <c r="DO117" s="767"/>
      <c r="DP117" s="768"/>
      <c r="DQ117" s="769" t="s">
        <v>445</v>
      </c>
      <c r="DR117" s="767"/>
      <c r="DS117" s="767"/>
      <c r="DT117" s="767"/>
      <c r="DU117" s="768"/>
      <c r="DV117" s="811" t="s">
        <v>130</v>
      </c>
      <c r="DW117" s="812"/>
      <c r="DX117" s="812"/>
      <c r="DY117" s="812"/>
      <c r="DZ117" s="813"/>
    </row>
    <row r="118" spans="1:130" s="222" customFormat="1" ht="26.25" customHeight="1" x14ac:dyDescent="0.2">
      <c r="A118" s="882" t="s">
        <v>440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437</v>
      </c>
      <c r="AB118" s="883"/>
      <c r="AC118" s="883"/>
      <c r="AD118" s="883"/>
      <c r="AE118" s="884"/>
      <c r="AF118" s="885" t="s">
        <v>438</v>
      </c>
      <c r="AG118" s="883"/>
      <c r="AH118" s="883"/>
      <c r="AI118" s="883"/>
      <c r="AJ118" s="884"/>
      <c r="AK118" s="885" t="s">
        <v>311</v>
      </c>
      <c r="AL118" s="883"/>
      <c r="AM118" s="883"/>
      <c r="AN118" s="883"/>
      <c r="AO118" s="884"/>
      <c r="AP118" s="886" t="s">
        <v>439</v>
      </c>
      <c r="AQ118" s="887"/>
      <c r="AR118" s="887"/>
      <c r="AS118" s="887"/>
      <c r="AT118" s="888"/>
      <c r="AU118" s="919"/>
      <c r="AV118" s="920"/>
      <c r="AW118" s="920"/>
      <c r="AX118" s="920"/>
      <c r="AY118" s="920"/>
      <c r="AZ118" s="825" t="s">
        <v>468</v>
      </c>
      <c r="BA118" s="826"/>
      <c r="BB118" s="826"/>
      <c r="BC118" s="826"/>
      <c r="BD118" s="826"/>
      <c r="BE118" s="826"/>
      <c r="BF118" s="826"/>
      <c r="BG118" s="826"/>
      <c r="BH118" s="826"/>
      <c r="BI118" s="826"/>
      <c r="BJ118" s="826"/>
      <c r="BK118" s="826"/>
      <c r="BL118" s="826"/>
      <c r="BM118" s="826"/>
      <c r="BN118" s="826"/>
      <c r="BO118" s="826"/>
      <c r="BP118" s="827"/>
      <c r="BQ118" s="866" t="s">
        <v>469</v>
      </c>
      <c r="BR118" s="832"/>
      <c r="BS118" s="832"/>
      <c r="BT118" s="832"/>
      <c r="BU118" s="832"/>
      <c r="BV118" s="832" t="s">
        <v>470</v>
      </c>
      <c r="BW118" s="832"/>
      <c r="BX118" s="832"/>
      <c r="BY118" s="832"/>
      <c r="BZ118" s="832"/>
      <c r="CA118" s="832" t="s">
        <v>469</v>
      </c>
      <c r="CB118" s="832"/>
      <c r="CC118" s="832"/>
      <c r="CD118" s="832"/>
      <c r="CE118" s="832"/>
      <c r="CF118" s="862" t="s">
        <v>471</v>
      </c>
      <c r="CG118" s="863"/>
      <c r="CH118" s="863"/>
      <c r="CI118" s="863"/>
      <c r="CJ118" s="863"/>
      <c r="CK118" s="914"/>
      <c r="CL118" s="808"/>
      <c r="CM118" s="802" t="s">
        <v>472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473</v>
      </c>
      <c r="DH118" s="767"/>
      <c r="DI118" s="767"/>
      <c r="DJ118" s="767"/>
      <c r="DK118" s="768"/>
      <c r="DL118" s="769" t="s">
        <v>130</v>
      </c>
      <c r="DM118" s="767"/>
      <c r="DN118" s="767"/>
      <c r="DO118" s="767"/>
      <c r="DP118" s="768"/>
      <c r="DQ118" s="769" t="s">
        <v>130</v>
      </c>
      <c r="DR118" s="767"/>
      <c r="DS118" s="767"/>
      <c r="DT118" s="767"/>
      <c r="DU118" s="768"/>
      <c r="DV118" s="811" t="s">
        <v>474</v>
      </c>
      <c r="DW118" s="812"/>
      <c r="DX118" s="812"/>
      <c r="DY118" s="812"/>
      <c r="DZ118" s="813"/>
    </row>
    <row r="119" spans="1:130" s="222" customFormat="1" ht="26.25" customHeight="1" x14ac:dyDescent="0.2">
      <c r="A119" s="805" t="s">
        <v>443</v>
      </c>
      <c r="B119" s="806"/>
      <c r="C119" s="847" t="s">
        <v>444</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130</v>
      </c>
      <c r="AB119" s="876"/>
      <c r="AC119" s="876"/>
      <c r="AD119" s="876"/>
      <c r="AE119" s="877"/>
      <c r="AF119" s="878" t="s">
        <v>130</v>
      </c>
      <c r="AG119" s="876"/>
      <c r="AH119" s="876"/>
      <c r="AI119" s="876"/>
      <c r="AJ119" s="877"/>
      <c r="AK119" s="878" t="s">
        <v>130</v>
      </c>
      <c r="AL119" s="876"/>
      <c r="AM119" s="876"/>
      <c r="AN119" s="876"/>
      <c r="AO119" s="877"/>
      <c r="AP119" s="879" t="s">
        <v>130</v>
      </c>
      <c r="AQ119" s="880"/>
      <c r="AR119" s="880"/>
      <c r="AS119" s="880"/>
      <c r="AT119" s="881"/>
      <c r="AU119" s="921"/>
      <c r="AV119" s="922"/>
      <c r="AW119" s="922"/>
      <c r="AX119" s="922"/>
      <c r="AY119" s="922"/>
      <c r="AZ119" s="243" t="s">
        <v>190</v>
      </c>
      <c r="BA119" s="243"/>
      <c r="BB119" s="243"/>
      <c r="BC119" s="243"/>
      <c r="BD119" s="243"/>
      <c r="BE119" s="243"/>
      <c r="BF119" s="243"/>
      <c r="BG119" s="243"/>
      <c r="BH119" s="243"/>
      <c r="BI119" s="243"/>
      <c r="BJ119" s="243"/>
      <c r="BK119" s="243"/>
      <c r="BL119" s="243"/>
      <c r="BM119" s="243"/>
      <c r="BN119" s="243"/>
      <c r="BO119" s="864" t="s">
        <v>475</v>
      </c>
      <c r="BP119" s="865"/>
      <c r="BQ119" s="866">
        <v>17561749</v>
      </c>
      <c r="BR119" s="832"/>
      <c r="BS119" s="832"/>
      <c r="BT119" s="832"/>
      <c r="BU119" s="832"/>
      <c r="BV119" s="832">
        <v>18003607</v>
      </c>
      <c r="BW119" s="832"/>
      <c r="BX119" s="832"/>
      <c r="BY119" s="832"/>
      <c r="BZ119" s="832"/>
      <c r="CA119" s="832">
        <v>17705736</v>
      </c>
      <c r="CB119" s="832"/>
      <c r="CC119" s="832"/>
      <c r="CD119" s="832"/>
      <c r="CE119" s="832"/>
      <c r="CF119" s="735"/>
      <c r="CG119" s="736"/>
      <c r="CH119" s="736"/>
      <c r="CI119" s="736"/>
      <c r="CJ119" s="821"/>
      <c r="CK119" s="915"/>
      <c r="CL119" s="810"/>
      <c r="CM119" s="825" t="s">
        <v>476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473</v>
      </c>
      <c r="DH119" s="751"/>
      <c r="DI119" s="751"/>
      <c r="DJ119" s="751"/>
      <c r="DK119" s="752"/>
      <c r="DL119" s="753" t="s">
        <v>130</v>
      </c>
      <c r="DM119" s="751"/>
      <c r="DN119" s="751"/>
      <c r="DO119" s="751"/>
      <c r="DP119" s="752"/>
      <c r="DQ119" s="753" t="s">
        <v>130</v>
      </c>
      <c r="DR119" s="751"/>
      <c r="DS119" s="751"/>
      <c r="DT119" s="751"/>
      <c r="DU119" s="752"/>
      <c r="DV119" s="835" t="s">
        <v>130</v>
      </c>
      <c r="DW119" s="836"/>
      <c r="DX119" s="836"/>
      <c r="DY119" s="836"/>
      <c r="DZ119" s="837"/>
    </row>
    <row r="120" spans="1:130" s="222" customFormat="1" ht="26.25" customHeight="1" x14ac:dyDescent="0.2">
      <c r="A120" s="807"/>
      <c r="B120" s="808"/>
      <c r="C120" s="802" t="s">
        <v>448</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130</v>
      </c>
      <c r="AB120" s="767"/>
      <c r="AC120" s="767"/>
      <c r="AD120" s="767"/>
      <c r="AE120" s="768"/>
      <c r="AF120" s="769" t="s">
        <v>473</v>
      </c>
      <c r="AG120" s="767"/>
      <c r="AH120" s="767"/>
      <c r="AI120" s="767"/>
      <c r="AJ120" s="768"/>
      <c r="AK120" s="769" t="s">
        <v>473</v>
      </c>
      <c r="AL120" s="767"/>
      <c r="AM120" s="767"/>
      <c r="AN120" s="767"/>
      <c r="AO120" s="768"/>
      <c r="AP120" s="811" t="s">
        <v>130</v>
      </c>
      <c r="AQ120" s="812"/>
      <c r="AR120" s="812"/>
      <c r="AS120" s="812"/>
      <c r="AT120" s="813"/>
      <c r="AU120" s="867" t="s">
        <v>477</v>
      </c>
      <c r="AV120" s="868"/>
      <c r="AW120" s="868"/>
      <c r="AX120" s="868"/>
      <c r="AY120" s="869"/>
      <c r="AZ120" s="847" t="s">
        <v>478</v>
      </c>
      <c r="BA120" s="795"/>
      <c r="BB120" s="795"/>
      <c r="BC120" s="795"/>
      <c r="BD120" s="795"/>
      <c r="BE120" s="795"/>
      <c r="BF120" s="795"/>
      <c r="BG120" s="795"/>
      <c r="BH120" s="795"/>
      <c r="BI120" s="795"/>
      <c r="BJ120" s="795"/>
      <c r="BK120" s="795"/>
      <c r="BL120" s="795"/>
      <c r="BM120" s="795"/>
      <c r="BN120" s="795"/>
      <c r="BO120" s="795"/>
      <c r="BP120" s="796"/>
      <c r="BQ120" s="848">
        <v>4216600</v>
      </c>
      <c r="BR120" s="829"/>
      <c r="BS120" s="829"/>
      <c r="BT120" s="829"/>
      <c r="BU120" s="829"/>
      <c r="BV120" s="829">
        <v>4288767</v>
      </c>
      <c r="BW120" s="829"/>
      <c r="BX120" s="829"/>
      <c r="BY120" s="829"/>
      <c r="BZ120" s="829"/>
      <c r="CA120" s="829">
        <v>4276126</v>
      </c>
      <c r="CB120" s="829"/>
      <c r="CC120" s="829"/>
      <c r="CD120" s="829"/>
      <c r="CE120" s="829"/>
      <c r="CF120" s="853">
        <v>76.2</v>
      </c>
      <c r="CG120" s="854"/>
      <c r="CH120" s="854"/>
      <c r="CI120" s="854"/>
      <c r="CJ120" s="854"/>
      <c r="CK120" s="855" t="s">
        <v>479</v>
      </c>
      <c r="CL120" s="839"/>
      <c r="CM120" s="839"/>
      <c r="CN120" s="839"/>
      <c r="CO120" s="840"/>
      <c r="CP120" s="859" t="s">
        <v>480</v>
      </c>
      <c r="CQ120" s="860"/>
      <c r="CR120" s="860"/>
      <c r="CS120" s="860"/>
      <c r="CT120" s="860"/>
      <c r="CU120" s="860"/>
      <c r="CV120" s="860"/>
      <c r="CW120" s="860"/>
      <c r="CX120" s="860"/>
      <c r="CY120" s="860"/>
      <c r="CZ120" s="860"/>
      <c r="DA120" s="860"/>
      <c r="DB120" s="860"/>
      <c r="DC120" s="860"/>
      <c r="DD120" s="860"/>
      <c r="DE120" s="860"/>
      <c r="DF120" s="861"/>
      <c r="DG120" s="848">
        <v>2602893</v>
      </c>
      <c r="DH120" s="829"/>
      <c r="DI120" s="829"/>
      <c r="DJ120" s="829"/>
      <c r="DK120" s="829"/>
      <c r="DL120" s="829">
        <v>2312210</v>
      </c>
      <c r="DM120" s="829"/>
      <c r="DN120" s="829"/>
      <c r="DO120" s="829"/>
      <c r="DP120" s="829"/>
      <c r="DQ120" s="829">
        <v>2002713</v>
      </c>
      <c r="DR120" s="829"/>
      <c r="DS120" s="829"/>
      <c r="DT120" s="829"/>
      <c r="DU120" s="829"/>
      <c r="DV120" s="830">
        <v>35.700000000000003</v>
      </c>
      <c r="DW120" s="830"/>
      <c r="DX120" s="830"/>
      <c r="DY120" s="830"/>
      <c r="DZ120" s="831"/>
    </row>
    <row r="121" spans="1:130" s="222" customFormat="1" ht="26.25" customHeight="1" x14ac:dyDescent="0.2">
      <c r="A121" s="807"/>
      <c r="B121" s="808"/>
      <c r="C121" s="850" t="s">
        <v>481</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130</v>
      </c>
      <c r="AB121" s="767"/>
      <c r="AC121" s="767"/>
      <c r="AD121" s="767"/>
      <c r="AE121" s="768"/>
      <c r="AF121" s="769" t="s">
        <v>482</v>
      </c>
      <c r="AG121" s="767"/>
      <c r="AH121" s="767"/>
      <c r="AI121" s="767"/>
      <c r="AJ121" s="768"/>
      <c r="AK121" s="769" t="s">
        <v>483</v>
      </c>
      <c r="AL121" s="767"/>
      <c r="AM121" s="767"/>
      <c r="AN121" s="767"/>
      <c r="AO121" s="768"/>
      <c r="AP121" s="811" t="s">
        <v>130</v>
      </c>
      <c r="AQ121" s="812"/>
      <c r="AR121" s="812"/>
      <c r="AS121" s="812"/>
      <c r="AT121" s="813"/>
      <c r="AU121" s="870"/>
      <c r="AV121" s="871"/>
      <c r="AW121" s="871"/>
      <c r="AX121" s="871"/>
      <c r="AY121" s="872"/>
      <c r="AZ121" s="802" t="s">
        <v>484</v>
      </c>
      <c r="BA121" s="739"/>
      <c r="BB121" s="739"/>
      <c r="BC121" s="739"/>
      <c r="BD121" s="739"/>
      <c r="BE121" s="739"/>
      <c r="BF121" s="739"/>
      <c r="BG121" s="739"/>
      <c r="BH121" s="739"/>
      <c r="BI121" s="739"/>
      <c r="BJ121" s="739"/>
      <c r="BK121" s="739"/>
      <c r="BL121" s="739"/>
      <c r="BM121" s="739"/>
      <c r="BN121" s="739"/>
      <c r="BO121" s="739"/>
      <c r="BP121" s="740"/>
      <c r="BQ121" s="803">
        <v>101660</v>
      </c>
      <c r="BR121" s="804"/>
      <c r="BS121" s="804"/>
      <c r="BT121" s="804"/>
      <c r="BU121" s="804"/>
      <c r="BV121" s="804">
        <v>125646</v>
      </c>
      <c r="BW121" s="804"/>
      <c r="BX121" s="804"/>
      <c r="BY121" s="804"/>
      <c r="BZ121" s="804"/>
      <c r="CA121" s="804">
        <v>152499</v>
      </c>
      <c r="CB121" s="804"/>
      <c r="CC121" s="804"/>
      <c r="CD121" s="804"/>
      <c r="CE121" s="804"/>
      <c r="CF121" s="862">
        <v>2.7</v>
      </c>
      <c r="CG121" s="863"/>
      <c r="CH121" s="863"/>
      <c r="CI121" s="863"/>
      <c r="CJ121" s="863"/>
      <c r="CK121" s="856"/>
      <c r="CL121" s="842"/>
      <c r="CM121" s="842"/>
      <c r="CN121" s="842"/>
      <c r="CO121" s="843"/>
      <c r="CP121" s="822" t="s">
        <v>485</v>
      </c>
      <c r="CQ121" s="823"/>
      <c r="CR121" s="823"/>
      <c r="CS121" s="823"/>
      <c r="CT121" s="823"/>
      <c r="CU121" s="823"/>
      <c r="CV121" s="823"/>
      <c r="CW121" s="823"/>
      <c r="CX121" s="823"/>
      <c r="CY121" s="823"/>
      <c r="CZ121" s="823"/>
      <c r="DA121" s="823"/>
      <c r="DB121" s="823"/>
      <c r="DC121" s="823"/>
      <c r="DD121" s="823"/>
      <c r="DE121" s="823"/>
      <c r="DF121" s="824"/>
      <c r="DG121" s="803">
        <v>1610110</v>
      </c>
      <c r="DH121" s="804"/>
      <c r="DI121" s="804"/>
      <c r="DJ121" s="804"/>
      <c r="DK121" s="804"/>
      <c r="DL121" s="804">
        <v>1640499</v>
      </c>
      <c r="DM121" s="804"/>
      <c r="DN121" s="804"/>
      <c r="DO121" s="804"/>
      <c r="DP121" s="804"/>
      <c r="DQ121" s="804">
        <v>1590633</v>
      </c>
      <c r="DR121" s="804"/>
      <c r="DS121" s="804"/>
      <c r="DT121" s="804"/>
      <c r="DU121" s="804"/>
      <c r="DV121" s="781">
        <v>28.4</v>
      </c>
      <c r="DW121" s="781"/>
      <c r="DX121" s="781"/>
      <c r="DY121" s="781"/>
      <c r="DZ121" s="782"/>
    </row>
    <row r="122" spans="1:130" s="222" customFormat="1" ht="26.25" customHeight="1" x14ac:dyDescent="0.2">
      <c r="A122" s="807"/>
      <c r="B122" s="808"/>
      <c r="C122" s="802" t="s">
        <v>458</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130</v>
      </c>
      <c r="AB122" s="767"/>
      <c r="AC122" s="767"/>
      <c r="AD122" s="767"/>
      <c r="AE122" s="768"/>
      <c r="AF122" s="769" t="s">
        <v>483</v>
      </c>
      <c r="AG122" s="767"/>
      <c r="AH122" s="767"/>
      <c r="AI122" s="767"/>
      <c r="AJ122" s="768"/>
      <c r="AK122" s="769" t="s">
        <v>473</v>
      </c>
      <c r="AL122" s="767"/>
      <c r="AM122" s="767"/>
      <c r="AN122" s="767"/>
      <c r="AO122" s="768"/>
      <c r="AP122" s="811" t="s">
        <v>473</v>
      </c>
      <c r="AQ122" s="812"/>
      <c r="AR122" s="812"/>
      <c r="AS122" s="812"/>
      <c r="AT122" s="813"/>
      <c r="AU122" s="870"/>
      <c r="AV122" s="871"/>
      <c r="AW122" s="871"/>
      <c r="AX122" s="871"/>
      <c r="AY122" s="872"/>
      <c r="AZ122" s="825" t="s">
        <v>486</v>
      </c>
      <c r="BA122" s="826"/>
      <c r="BB122" s="826"/>
      <c r="BC122" s="826"/>
      <c r="BD122" s="826"/>
      <c r="BE122" s="826"/>
      <c r="BF122" s="826"/>
      <c r="BG122" s="826"/>
      <c r="BH122" s="826"/>
      <c r="BI122" s="826"/>
      <c r="BJ122" s="826"/>
      <c r="BK122" s="826"/>
      <c r="BL122" s="826"/>
      <c r="BM122" s="826"/>
      <c r="BN122" s="826"/>
      <c r="BO122" s="826"/>
      <c r="BP122" s="827"/>
      <c r="BQ122" s="866">
        <v>12390099</v>
      </c>
      <c r="BR122" s="832"/>
      <c r="BS122" s="832"/>
      <c r="BT122" s="832"/>
      <c r="BU122" s="832"/>
      <c r="BV122" s="832">
        <v>12451813</v>
      </c>
      <c r="BW122" s="832"/>
      <c r="BX122" s="832"/>
      <c r="BY122" s="832"/>
      <c r="BZ122" s="832"/>
      <c r="CA122" s="832">
        <v>12112255</v>
      </c>
      <c r="CB122" s="832"/>
      <c r="CC122" s="832"/>
      <c r="CD122" s="832"/>
      <c r="CE122" s="832"/>
      <c r="CF122" s="833">
        <v>215.9</v>
      </c>
      <c r="CG122" s="834"/>
      <c r="CH122" s="834"/>
      <c r="CI122" s="834"/>
      <c r="CJ122" s="834"/>
      <c r="CK122" s="856"/>
      <c r="CL122" s="842"/>
      <c r="CM122" s="842"/>
      <c r="CN122" s="842"/>
      <c r="CO122" s="843"/>
      <c r="CP122" s="822" t="s">
        <v>487</v>
      </c>
      <c r="CQ122" s="823"/>
      <c r="CR122" s="823"/>
      <c r="CS122" s="823"/>
      <c r="CT122" s="823"/>
      <c r="CU122" s="823"/>
      <c r="CV122" s="823"/>
      <c r="CW122" s="823"/>
      <c r="CX122" s="823"/>
      <c r="CY122" s="823"/>
      <c r="CZ122" s="823"/>
      <c r="DA122" s="823"/>
      <c r="DB122" s="823"/>
      <c r="DC122" s="823"/>
      <c r="DD122" s="823"/>
      <c r="DE122" s="823"/>
      <c r="DF122" s="824"/>
      <c r="DG122" s="803">
        <v>294526</v>
      </c>
      <c r="DH122" s="804"/>
      <c r="DI122" s="804"/>
      <c r="DJ122" s="804"/>
      <c r="DK122" s="804"/>
      <c r="DL122" s="804">
        <v>241275</v>
      </c>
      <c r="DM122" s="804"/>
      <c r="DN122" s="804"/>
      <c r="DO122" s="804"/>
      <c r="DP122" s="804"/>
      <c r="DQ122" s="804">
        <v>242356</v>
      </c>
      <c r="DR122" s="804"/>
      <c r="DS122" s="804"/>
      <c r="DT122" s="804"/>
      <c r="DU122" s="804"/>
      <c r="DV122" s="781">
        <v>4.3</v>
      </c>
      <c r="DW122" s="781"/>
      <c r="DX122" s="781"/>
      <c r="DY122" s="781"/>
      <c r="DZ122" s="782"/>
    </row>
    <row r="123" spans="1:130" s="222" customFormat="1" ht="26.25" customHeight="1" x14ac:dyDescent="0.2">
      <c r="A123" s="807"/>
      <c r="B123" s="808"/>
      <c r="C123" s="802" t="s">
        <v>464</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474</v>
      </c>
      <c r="AB123" s="767"/>
      <c r="AC123" s="767"/>
      <c r="AD123" s="767"/>
      <c r="AE123" s="768"/>
      <c r="AF123" s="769" t="s">
        <v>473</v>
      </c>
      <c r="AG123" s="767"/>
      <c r="AH123" s="767"/>
      <c r="AI123" s="767"/>
      <c r="AJ123" s="768"/>
      <c r="AK123" s="769" t="s">
        <v>473</v>
      </c>
      <c r="AL123" s="767"/>
      <c r="AM123" s="767"/>
      <c r="AN123" s="767"/>
      <c r="AO123" s="768"/>
      <c r="AP123" s="811" t="s">
        <v>130</v>
      </c>
      <c r="AQ123" s="812"/>
      <c r="AR123" s="812"/>
      <c r="AS123" s="812"/>
      <c r="AT123" s="813"/>
      <c r="AU123" s="873"/>
      <c r="AV123" s="874"/>
      <c r="AW123" s="874"/>
      <c r="AX123" s="874"/>
      <c r="AY123" s="874"/>
      <c r="AZ123" s="243" t="s">
        <v>190</v>
      </c>
      <c r="BA123" s="243"/>
      <c r="BB123" s="243"/>
      <c r="BC123" s="243"/>
      <c r="BD123" s="243"/>
      <c r="BE123" s="243"/>
      <c r="BF123" s="243"/>
      <c r="BG123" s="243"/>
      <c r="BH123" s="243"/>
      <c r="BI123" s="243"/>
      <c r="BJ123" s="243"/>
      <c r="BK123" s="243"/>
      <c r="BL123" s="243"/>
      <c r="BM123" s="243"/>
      <c r="BN123" s="243"/>
      <c r="BO123" s="864" t="s">
        <v>488</v>
      </c>
      <c r="BP123" s="865"/>
      <c r="BQ123" s="819">
        <v>16708359</v>
      </c>
      <c r="BR123" s="820"/>
      <c r="BS123" s="820"/>
      <c r="BT123" s="820"/>
      <c r="BU123" s="820"/>
      <c r="BV123" s="820">
        <v>16866226</v>
      </c>
      <c r="BW123" s="820"/>
      <c r="BX123" s="820"/>
      <c r="BY123" s="820"/>
      <c r="BZ123" s="820"/>
      <c r="CA123" s="820">
        <v>16540880</v>
      </c>
      <c r="CB123" s="820"/>
      <c r="CC123" s="820"/>
      <c r="CD123" s="820"/>
      <c r="CE123" s="820"/>
      <c r="CF123" s="735"/>
      <c r="CG123" s="736"/>
      <c r="CH123" s="736"/>
      <c r="CI123" s="736"/>
      <c r="CJ123" s="821"/>
      <c r="CK123" s="856"/>
      <c r="CL123" s="842"/>
      <c r="CM123" s="842"/>
      <c r="CN123" s="842"/>
      <c r="CO123" s="843"/>
      <c r="CP123" s="822" t="s">
        <v>489</v>
      </c>
      <c r="CQ123" s="823"/>
      <c r="CR123" s="823"/>
      <c r="CS123" s="823"/>
      <c r="CT123" s="823"/>
      <c r="CU123" s="823"/>
      <c r="CV123" s="823"/>
      <c r="CW123" s="823"/>
      <c r="CX123" s="823"/>
      <c r="CY123" s="823"/>
      <c r="CZ123" s="823"/>
      <c r="DA123" s="823"/>
      <c r="DB123" s="823"/>
      <c r="DC123" s="823"/>
      <c r="DD123" s="823"/>
      <c r="DE123" s="823"/>
      <c r="DF123" s="824"/>
      <c r="DG123" s="766" t="s">
        <v>469</v>
      </c>
      <c r="DH123" s="767"/>
      <c r="DI123" s="767"/>
      <c r="DJ123" s="767"/>
      <c r="DK123" s="768"/>
      <c r="DL123" s="769" t="s">
        <v>130</v>
      </c>
      <c r="DM123" s="767"/>
      <c r="DN123" s="767"/>
      <c r="DO123" s="767"/>
      <c r="DP123" s="768"/>
      <c r="DQ123" s="769" t="s">
        <v>471</v>
      </c>
      <c r="DR123" s="767"/>
      <c r="DS123" s="767"/>
      <c r="DT123" s="767"/>
      <c r="DU123" s="768"/>
      <c r="DV123" s="811" t="s">
        <v>469</v>
      </c>
      <c r="DW123" s="812"/>
      <c r="DX123" s="812"/>
      <c r="DY123" s="812"/>
      <c r="DZ123" s="813"/>
    </row>
    <row r="124" spans="1:130" s="222" customFormat="1" ht="26.25" customHeight="1" thickBot="1" x14ac:dyDescent="0.25">
      <c r="A124" s="807"/>
      <c r="B124" s="808"/>
      <c r="C124" s="802" t="s">
        <v>467</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473</v>
      </c>
      <c r="AB124" s="767"/>
      <c r="AC124" s="767"/>
      <c r="AD124" s="767"/>
      <c r="AE124" s="768"/>
      <c r="AF124" s="769" t="s">
        <v>130</v>
      </c>
      <c r="AG124" s="767"/>
      <c r="AH124" s="767"/>
      <c r="AI124" s="767"/>
      <c r="AJ124" s="768"/>
      <c r="AK124" s="769" t="s">
        <v>130</v>
      </c>
      <c r="AL124" s="767"/>
      <c r="AM124" s="767"/>
      <c r="AN124" s="767"/>
      <c r="AO124" s="768"/>
      <c r="AP124" s="811" t="s">
        <v>130</v>
      </c>
      <c r="AQ124" s="812"/>
      <c r="AR124" s="812"/>
      <c r="AS124" s="812"/>
      <c r="AT124" s="813"/>
      <c r="AU124" s="814" t="s">
        <v>490</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15.7</v>
      </c>
      <c r="BR124" s="818"/>
      <c r="BS124" s="818"/>
      <c r="BT124" s="818"/>
      <c r="BU124" s="818"/>
      <c r="BV124" s="818">
        <v>19.8</v>
      </c>
      <c r="BW124" s="818"/>
      <c r="BX124" s="818"/>
      <c r="BY124" s="818"/>
      <c r="BZ124" s="818"/>
      <c r="CA124" s="818">
        <v>20.7</v>
      </c>
      <c r="CB124" s="818"/>
      <c r="CC124" s="818"/>
      <c r="CD124" s="818"/>
      <c r="CE124" s="818"/>
      <c r="CF124" s="713"/>
      <c r="CG124" s="714"/>
      <c r="CH124" s="714"/>
      <c r="CI124" s="714"/>
      <c r="CJ124" s="849"/>
      <c r="CK124" s="857"/>
      <c r="CL124" s="857"/>
      <c r="CM124" s="857"/>
      <c r="CN124" s="857"/>
      <c r="CO124" s="858"/>
      <c r="CP124" s="822" t="s">
        <v>491</v>
      </c>
      <c r="CQ124" s="823"/>
      <c r="CR124" s="823"/>
      <c r="CS124" s="823"/>
      <c r="CT124" s="823"/>
      <c r="CU124" s="823"/>
      <c r="CV124" s="823"/>
      <c r="CW124" s="823"/>
      <c r="CX124" s="823"/>
      <c r="CY124" s="823"/>
      <c r="CZ124" s="823"/>
      <c r="DA124" s="823"/>
      <c r="DB124" s="823"/>
      <c r="DC124" s="823"/>
      <c r="DD124" s="823"/>
      <c r="DE124" s="823"/>
      <c r="DF124" s="824"/>
      <c r="DG124" s="750" t="s">
        <v>130</v>
      </c>
      <c r="DH124" s="751"/>
      <c r="DI124" s="751"/>
      <c r="DJ124" s="751"/>
      <c r="DK124" s="752"/>
      <c r="DL124" s="753" t="s">
        <v>130</v>
      </c>
      <c r="DM124" s="751"/>
      <c r="DN124" s="751"/>
      <c r="DO124" s="751"/>
      <c r="DP124" s="752"/>
      <c r="DQ124" s="753" t="s">
        <v>471</v>
      </c>
      <c r="DR124" s="751"/>
      <c r="DS124" s="751"/>
      <c r="DT124" s="751"/>
      <c r="DU124" s="752"/>
      <c r="DV124" s="835" t="s">
        <v>492</v>
      </c>
      <c r="DW124" s="836"/>
      <c r="DX124" s="836"/>
      <c r="DY124" s="836"/>
      <c r="DZ124" s="837"/>
    </row>
    <row r="125" spans="1:130" s="222" customFormat="1" ht="26.25" customHeight="1" x14ac:dyDescent="0.2">
      <c r="A125" s="807"/>
      <c r="B125" s="808"/>
      <c r="C125" s="802" t="s">
        <v>472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470</v>
      </c>
      <c r="AB125" s="767"/>
      <c r="AC125" s="767"/>
      <c r="AD125" s="767"/>
      <c r="AE125" s="768"/>
      <c r="AF125" s="769" t="s">
        <v>130</v>
      </c>
      <c r="AG125" s="767"/>
      <c r="AH125" s="767"/>
      <c r="AI125" s="767"/>
      <c r="AJ125" s="768"/>
      <c r="AK125" s="769" t="s">
        <v>474</v>
      </c>
      <c r="AL125" s="767"/>
      <c r="AM125" s="767"/>
      <c r="AN125" s="767"/>
      <c r="AO125" s="768"/>
      <c r="AP125" s="811" t="s">
        <v>473</v>
      </c>
      <c r="AQ125" s="812"/>
      <c r="AR125" s="812"/>
      <c r="AS125" s="812"/>
      <c r="AT125" s="813"/>
      <c r="AU125" s="244"/>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24"/>
      <c r="BR125" s="224"/>
      <c r="BS125" s="224"/>
      <c r="BT125" s="224"/>
      <c r="BU125" s="224"/>
      <c r="BV125" s="224"/>
      <c r="BW125" s="224"/>
      <c r="BX125" s="224"/>
      <c r="BY125" s="224"/>
      <c r="BZ125" s="224"/>
      <c r="CA125" s="224"/>
      <c r="CB125" s="224"/>
      <c r="CC125" s="224"/>
      <c r="CD125" s="224"/>
      <c r="CE125" s="224"/>
      <c r="CF125" s="224"/>
      <c r="CG125" s="224"/>
      <c r="CH125" s="224"/>
      <c r="CI125" s="224"/>
      <c r="CJ125" s="246"/>
      <c r="CK125" s="838" t="s">
        <v>493</v>
      </c>
      <c r="CL125" s="839"/>
      <c r="CM125" s="839"/>
      <c r="CN125" s="839"/>
      <c r="CO125" s="840"/>
      <c r="CP125" s="847" t="s">
        <v>494</v>
      </c>
      <c r="CQ125" s="795"/>
      <c r="CR125" s="795"/>
      <c r="CS125" s="795"/>
      <c r="CT125" s="795"/>
      <c r="CU125" s="795"/>
      <c r="CV125" s="795"/>
      <c r="CW125" s="795"/>
      <c r="CX125" s="795"/>
      <c r="CY125" s="795"/>
      <c r="CZ125" s="795"/>
      <c r="DA125" s="795"/>
      <c r="DB125" s="795"/>
      <c r="DC125" s="795"/>
      <c r="DD125" s="795"/>
      <c r="DE125" s="795"/>
      <c r="DF125" s="796"/>
      <c r="DG125" s="848" t="s">
        <v>474</v>
      </c>
      <c r="DH125" s="829"/>
      <c r="DI125" s="829"/>
      <c r="DJ125" s="829"/>
      <c r="DK125" s="829"/>
      <c r="DL125" s="829" t="s">
        <v>130</v>
      </c>
      <c r="DM125" s="829"/>
      <c r="DN125" s="829"/>
      <c r="DO125" s="829"/>
      <c r="DP125" s="829"/>
      <c r="DQ125" s="829" t="s">
        <v>474</v>
      </c>
      <c r="DR125" s="829"/>
      <c r="DS125" s="829"/>
      <c r="DT125" s="829"/>
      <c r="DU125" s="829"/>
      <c r="DV125" s="830" t="s">
        <v>483</v>
      </c>
      <c r="DW125" s="830"/>
      <c r="DX125" s="830"/>
      <c r="DY125" s="830"/>
      <c r="DZ125" s="831"/>
    </row>
    <row r="126" spans="1:130" s="222" customFormat="1" ht="26.25" customHeight="1" thickBot="1" x14ac:dyDescent="0.25">
      <c r="A126" s="807"/>
      <c r="B126" s="808"/>
      <c r="C126" s="802" t="s">
        <v>476</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130</v>
      </c>
      <c r="AB126" s="767"/>
      <c r="AC126" s="767"/>
      <c r="AD126" s="767"/>
      <c r="AE126" s="768"/>
      <c r="AF126" s="769" t="s">
        <v>473</v>
      </c>
      <c r="AG126" s="767"/>
      <c r="AH126" s="767"/>
      <c r="AI126" s="767"/>
      <c r="AJ126" s="768"/>
      <c r="AK126" s="769" t="s">
        <v>130</v>
      </c>
      <c r="AL126" s="767"/>
      <c r="AM126" s="767"/>
      <c r="AN126" s="767"/>
      <c r="AO126" s="768"/>
      <c r="AP126" s="811" t="s">
        <v>473</v>
      </c>
      <c r="AQ126" s="812"/>
      <c r="AR126" s="812"/>
      <c r="AS126" s="812"/>
      <c r="AT126" s="813"/>
      <c r="AU126" s="224"/>
      <c r="AV126" s="224"/>
      <c r="AW126" s="224"/>
      <c r="AX126" s="224"/>
      <c r="AY126" s="224"/>
      <c r="AZ126" s="224"/>
      <c r="BA126" s="224"/>
      <c r="BB126" s="224"/>
      <c r="BC126" s="224"/>
      <c r="BD126" s="224"/>
      <c r="BE126" s="224"/>
      <c r="BF126" s="224"/>
      <c r="BG126" s="224"/>
      <c r="BH126" s="224"/>
      <c r="BI126" s="224"/>
      <c r="BJ126" s="224"/>
      <c r="BK126" s="224"/>
      <c r="BL126" s="224"/>
      <c r="BM126" s="224"/>
      <c r="BN126" s="224"/>
      <c r="BO126" s="224"/>
      <c r="BP126" s="224"/>
      <c r="BQ126" s="224"/>
      <c r="BR126" s="224"/>
      <c r="BS126" s="224"/>
      <c r="BT126" s="224"/>
      <c r="BU126" s="224"/>
      <c r="BV126" s="224"/>
      <c r="BW126" s="224"/>
      <c r="BX126" s="224"/>
      <c r="BY126" s="224"/>
      <c r="BZ126" s="224"/>
      <c r="CA126" s="224"/>
      <c r="CB126" s="224"/>
      <c r="CC126" s="224"/>
      <c r="CD126" s="247"/>
      <c r="CE126" s="247"/>
      <c r="CF126" s="247"/>
      <c r="CG126" s="224"/>
      <c r="CH126" s="224"/>
      <c r="CI126" s="224"/>
      <c r="CJ126" s="246"/>
      <c r="CK126" s="841"/>
      <c r="CL126" s="842"/>
      <c r="CM126" s="842"/>
      <c r="CN126" s="842"/>
      <c r="CO126" s="843"/>
      <c r="CP126" s="802" t="s">
        <v>495</v>
      </c>
      <c r="CQ126" s="739"/>
      <c r="CR126" s="739"/>
      <c r="CS126" s="739"/>
      <c r="CT126" s="739"/>
      <c r="CU126" s="739"/>
      <c r="CV126" s="739"/>
      <c r="CW126" s="739"/>
      <c r="CX126" s="739"/>
      <c r="CY126" s="739"/>
      <c r="CZ126" s="739"/>
      <c r="DA126" s="739"/>
      <c r="DB126" s="739"/>
      <c r="DC126" s="739"/>
      <c r="DD126" s="739"/>
      <c r="DE126" s="739"/>
      <c r="DF126" s="740"/>
      <c r="DG126" s="803" t="s">
        <v>130</v>
      </c>
      <c r="DH126" s="804"/>
      <c r="DI126" s="804"/>
      <c r="DJ126" s="804"/>
      <c r="DK126" s="804"/>
      <c r="DL126" s="804" t="s">
        <v>130</v>
      </c>
      <c r="DM126" s="804"/>
      <c r="DN126" s="804"/>
      <c r="DO126" s="804"/>
      <c r="DP126" s="804"/>
      <c r="DQ126" s="804" t="s">
        <v>496</v>
      </c>
      <c r="DR126" s="804"/>
      <c r="DS126" s="804"/>
      <c r="DT126" s="804"/>
      <c r="DU126" s="804"/>
      <c r="DV126" s="781" t="s">
        <v>130</v>
      </c>
      <c r="DW126" s="781"/>
      <c r="DX126" s="781"/>
      <c r="DY126" s="781"/>
      <c r="DZ126" s="782"/>
    </row>
    <row r="127" spans="1:130" s="222" customFormat="1" ht="26.25" customHeight="1" x14ac:dyDescent="0.2">
      <c r="A127" s="809"/>
      <c r="B127" s="810"/>
      <c r="C127" s="825" t="s">
        <v>497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79</v>
      </c>
      <c r="AB127" s="767"/>
      <c r="AC127" s="767"/>
      <c r="AD127" s="767"/>
      <c r="AE127" s="768"/>
      <c r="AF127" s="769">
        <v>52</v>
      </c>
      <c r="AG127" s="767"/>
      <c r="AH127" s="767"/>
      <c r="AI127" s="767"/>
      <c r="AJ127" s="768"/>
      <c r="AK127" s="769">
        <v>28</v>
      </c>
      <c r="AL127" s="767"/>
      <c r="AM127" s="767"/>
      <c r="AN127" s="767"/>
      <c r="AO127" s="768"/>
      <c r="AP127" s="811">
        <v>0</v>
      </c>
      <c r="AQ127" s="812"/>
      <c r="AR127" s="812"/>
      <c r="AS127" s="812"/>
      <c r="AT127" s="813"/>
      <c r="AU127" s="224"/>
      <c r="AV127" s="224"/>
      <c r="AW127" s="224"/>
      <c r="AX127" s="828" t="s">
        <v>498</v>
      </c>
      <c r="AY127" s="799"/>
      <c r="AZ127" s="799"/>
      <c r="BA127" s="799"/>
      <c r="BB127" s="799"/>
      <c r="BC127" s="799"/>
      <c r="BD127" s="799"/>
      <c r="BE127" s="800"/>
      <c r="BF127" s="798" t="s">
        <v>499</v>
      </c>
      <c r="BG127" s="799"/>
      <c r="BH127" s="799"/>
      <c r="BI127" s="799"/>
      <c r="BJ127" s="799"/>
      <c r="BK127" s="799"/>
      <c r="BL127" s="800"/>
      <c r="BM127" s="798" t="s">
        <v>500</v>
      </c>
      <c r="BN127" s="799"/>
      <c r="BO127" s="799"/>
      <c r="BP127" s="799"/>
      <c r="BQ127" s="799"/>
      <c r="BR127" s="799"/>
      <c r="BS127" s="800"/>
      <c r="BT127" s="798" t="s">
        <v>501</v>
      </c>
      <c r="BU127" s="799"/>
      <c r="BV127" s="799"/>
      <c r="BW127" s="799"/>
      <c r="BX127" s="799"/>
      <c r="BY127" s="799"/>
      <c r="BZ127" s="801"/>
      <c r="CA127" s="224"/>
      <c r="CB127" s="224"/>
      <c r="CC127" s="224"/>
      <c r="CD127" s="247"/>
      <c r="CE127" s="247"/>
      <c r="CF127" s="247"/>
      <c r="CG127" s="224"/>
      <c r="CH127" s="224"/>
      <c r="CI127" s="224"/>
      <c r="CJ127" s="246"/>
      <c r="CK127" s="841"/>
      <c r="CL127" s="842"/>
      <c r="CM127" s="842"/>
      <c r="CN127" s="842"/>
      <c r="CO127" s="843"/>
      <c r="CP127" s="802" t="s">
        <v>502</v>
      </c>
      <c r="CQ127" s="739"/>
      <c r="CR127" s="739"/>
      <c r="CS127" s="739"/>
      <c r="CT127" s="739"/>
      <c r="CU127" s="739"/>
      <c r="CV127" s="739"/>
      <c r="CW127" s="739"/>
      <c r="CX127" s="739"/>
      <c r="CY127" s="739"/>
      <c r="CZ127" s="739"/>
      <c r="DA127" s="739"/>
      <c r="DB127" s="739"/>
      <c r="DC127" s="739"/>
      <c r="DD127" s="739"/>
      <c r="DE127" s="739"/>
      <c r="DF127" s="740"/>
      <c r="DG127" s="803" t="s">
        <v>473</v>
      </c>
      <c r="DH127" s="804"/>
      <c r="DI127" s="804"/>
      <c r="DJ127" s="804"/>
      <c r="DK127" s="804"/>
      <c r="DL127" s="804" t="s">
        <v>130</v>
      </c>
      <c r="DM127" s="804"/>
      <c r="DN127" s="804"/>
      <c r="DO127" s="804"/>
      <c r="DP127" s="804"/>
      <c r="DQ127" s="804" t="s">
        <v>503</v>
      </c>
      <c r="DR127" s="804"/>
      <c r="DS127" s="804"/>
      <c r="DT127" s="804"/>
      <c r="DU127" s="804"/>
      <c r="DV127" s="781" t="s">
        <v>130</v>
      </c>
      <c r="DW127" s="781"/>
      <c r="DX127" s="781"/>
      <c r="DY127" s="781"/>
      <c r="DZ127" s="782"/>
    </row>
    <row r="128" spans="1:130" s="222" customFormat="1" ht="26.25" customHeight="1" thickBot="1" x14ac:dyDescent="0.25">
      <c r="A128" s="783" t="s">
        <v>504</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505</v>
      </c>
      <c r="X128" s="785"/>
      <c r="Y128" s="785"/>
      <c r="Z128" s="786"/>
      <c r="AA128" s="787">
        <v>27162</v>
      </c>
      <c r="AB128" s="788"/>
      <c r="AC128" s="788"/>
      <c r="AD128" s="788"/>
      <c r="AE128" s="789"/>
      <c r="AF128" s="790">
        <v>22150</v>
      </c>
      <c r="AG128" s="788"/>
      <c r="AH128" s="788"/>
      <c r="AI128" s="788"/>
      <c r="AJ128" s="789"/>
      <c r="AK128" s="790">
        <v>20527</v>
      </c>
      <c r="AL128" s="788"/>
      <c r="AM128" s="788"/>
      <c r="AN128" s="788"/>
      <c r="AO128" s="789"/>
      <c r="AP128" s="791"/>
      <c r="AQ128" s="792"/>
      <c r="AR128" s="792"/>
      <c r="AS128" s="792"/>
      <c r="AT128" s="793"/>
      <c r="AU128" s="224"/>
      <c r="AV128" s="224"/>
      <c r="AW128" s="224"/>
      <c r="AX128" s="794" t="s">
        <v>506</v>
      </c>
      <c r="AY128" s="795"/>
      <c r="AZ128" s="795"/>
      <c r="BA128" s="795"/>
      <c r="BB128" s="795"/>
      <c r="BC128" s="795"/>
      <c r="BD128" s="795"/>
      <c r="BE128" s="796"/>
      <c r="BF128" s="773" t="s">
        <v>130</v>
      </c>
      <c r="BG128" s="774"/>
      <c r="BH128" s="774"/>
      <c r="BI128" s="774"/>
      <c r="BJ128" s="774"/>
      <c r="BK128" s="774"/>
      <c r="BL128" s="797"/>
      <c r="BM128" s="773">
        <v>14.08</v>
      </c>
      <c r="BN128" s="774"/>
      <c r="BO128" s="774"/>
      <c r="BP128" s="774"/>
      <c r="BQ128" s="774"/>
      <c r="BR128" s="774"/>
      <c r="BS128" s="797"/>
      <c r="BT128" s="773">
        <v>20</v>
      </c>
      <c r="BU128" s="774"/>
      <c r="BV128" s="774"/>
      <c r="BW128" s="774"/>
      <c r="BX128" s="774"/>
      <c r="BY128" s="774"/>
      <c r="BZ128" s="775"/>
      <c r="CA128" s="247"/>
      <c r="CB128" s="247"/>
      <c r="CC128" s="247"/>
      <c r="CD128" s="247"/>
      <c r="CE128" s="247"/>
      <c r="CF128" s="247"/>
      <c r="CG128" s="224"/>
      <c r="CH128" s="224"/>
      <c r="CI128" s="224"/>
      <c r="CJ128" s="246"/>
      <c r="CK128" s="844"/>
      <c r="CL128" s="845"/>
      <c r="CM128" s="845"/>
      <c r="CN128" s="845"/>
      <c r="CO128" s="846"/>
      <c r="CP128" s="776" t="s">
        <v>507</v>
      </c>
      <c r="CQ128" s="717"/>
      <c r="CR128" s="717"/>
      <c r="CS128" s="717"/>
      <c r="CT128" s="717"/>
      <c r="CU128" s="717"/>
      <c r="CV128" s="717"/>
      <c r="CW128" s="717"/>
      <c r="CX128" s="717"/>
      <c r="CY128" s="717"/>
      <c r="CZ128" s="717"/>
      <c r="DA128" s="717"/>
      <c r="DB128" s="717"/>
      <c r="DC128" s="717"/>
      <c r="DD128" s="717"/>
      <c r="DE128" s="717"/>
      <c r="DF128" s="718"/>
      <c r="DG128" s="777">
        <v>10</v>
      </c>
      <c r="DH128" s="778"/>
      <c r="DI128" s="778"/>
      <c r="DJ128" s="778"/>
      <c r="DK128" s="778"/>
      <c r="DL128" s="778" t="s">
        <v>130</v>
      </c>
      <c r="DM128" s="778"/>
      <c r="DN128" s="778"/>
      <c r="DO128" s="778"/>
      <c r="DP128" s="778"/>
      <c r="DQ128" s="778" t="s">
        <v>130</v>
      </c>
      <c r="DR128" s="778"/>
      <c r="DS128" s="778"/>
      <c r="DT128" s="778"/>
      <c r="DU128" s="778"/>
      <c r="DV128" s="779" t="s">
        <v>496</v>
      </c>
      <c r="DW128" s="779"/>
      <c r="DX128" s="779"/>
      <c r="DY128" s="779"/>
      <c r="DZ128" s="780"/>
    </row>
    <row r="129" spans="1:131" s="222" customFormat="1" ht="26.25" customHeight="1" x14ac:dyDescent="0.2">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508</v>
      </c>
      <c r="X129" s="764"/>
      <c r="Y129" s="764"/>
      <c r="Z129" s="765"/>
      <c r="AA129" s="766">
        <v>6755228</v>
      </c>
      <c r="AB129" s="767"/>
      <c r="AC129" s="767"/>
      <c r="AD129" s="767"/>
      <c r="AE129" s="768"/>
      <c r="AF129" s="769">
        <v>7037542</v>
      </c>
      <c r="AG129" s="767"/>
      <c r="AH129" s="767"/>
      <c r="AI129" s="767"/>
      <c r="AJ129" s="768"/>
      <c r="AK129" s="769">
        <v>6912272</v>
      </c>
      <c r="AL129" s="767"/>
      <c r="AM129" s="767"/>
      <c r="AN129" s="767"/>
      <c r="AO129" s="768"/>
      <c r="AP129" s="770"/>
      <c r="AQ129" s="771"/>
      <c r="AR129" s="771"/>
      <c r="AS129" s="771"/>
      <c r="AT129" s="772"/>
      <c r="AU129" s="225"/>
      <c r="AV129" s="225"/>
      <c r="AW129" s="225"/>
      <c r="AX129" s="738" t="s">
        <v>509</v>
      </c>
      <c r="AY129" s="739"/>
      <c r="AZ129" s="739"/>
      <c r="BA129" s="739"/>
      <c r="BB129" s="739"/>
      <c r="BC129" s="739"/>
      <c r="BD129" s="739"/>
      <c r="BE129" s="740"/>
      <c r="BF129" s="757" t="s">
        <v>473</v>
      </c>
      <c r="BG129" s="758"/>
      <c r="BH129" s="758"/>
      <c r="BI129" s="758"/>
      <c r="BJ129" s="758"/>
      <c r="BK129" s="758"/>
      <c r="BL129" s="759"/>
      <c r="BM129" s="757">
        <v>19.079999999999998</v>
      </c>
      <c r="BN129" s="758"/>
      <c r="BO129" s="758"/>
      <c r="BP129" s="758"/>
      <c r="BQ129" s="758"/>
      <c r="BR129" s="758"/>
      <c r="BS129" s="759"/>
      <c r="BT129" s="757">
        <v>30</v>
      </c>
      <c r="BU129" s="758"/>
      <c r="BV129" s="758"/>
      <c r="BW129" s="758"/>
      <c r="BX129" s="758"/>
      <c r="BY129" s="758"/>
      <c r="BZ129" s="760"/>
      <c r="CA129" s="248"/>
      <c r="CB129" s="248"/>
      <c r="CC129" s="248"/>
      <c r="CD129" s="248"/>
      <c r="CE129" s="248"/>
      <c r="CF129" s="248"/>
      <c r="CG129" s="248"/>
      <c r="CH129" s="248"/>
      <c r="CI129" s="248"/>
      <c r="CJ129" s="248"/>
      <c r="CK129" s="248"/>
      <c r="CL129" s="248"/>
      <c r="CM129" s="248"/>
      <c r="CN129" s="248"/>
      <c r="CO129" s="248"/>
      <c r="CP129" s="248"/>
      <c r="CQ129" s="248"/>
      <c r="CR129" s="248"/>
      <c r="CS129" s="248"/>
      <c r="CT129" s="248"/>
      <c r="CU129" s="248"/>
      <c r="CV129" s="248"/>
      <c r="CW129" s="248"/>
      <c r="CX129" s="248"/>
      <c r="CY129" s="248"/>
      <c r="CZ129" s="248"/>
      <c r="DA129" s="248"/>
      <c r="DB129" s="248"/>
      <c r="DC129" s="248"/>
      <c r="DD129" s="248"/>
      <c r="DE129" s="248"/>
      <c r="DF129" s="248"/>
      <c r="DG129" s="248"/>
      <c r="DH129" s="248"/>
      <c r="DI129" s="248"/>
      <c r="DJ129" s="248"/>
      <c r="DK129" s="248"/>
      <c r="DL129" s="248"/>
      <c r="DM129" s="248"/>
      <c r="DN129" s="248"/>
      <c r="DO129" s="248"/>
      <c r="DP129" s="225"/>
      <c r="DQ129" s="225"/>
      <c r="DR129" s="225"/>
      <c r="DS129" s="225"/>
      <c r="DT129" s="225"/>
      <c r="DU129" s="225"/>
      <c r="DV129" s="225"/>
      <c r="DW129" s="225"/>
      <c r="DX129" s="225"/>
      <c r="DY129" s="225"/>
      <c r="DZ129" s="225"/>
    </row>
    <row r="130" spans="1:131" s="222" customFormat="1" ht="26.25" customHeight="1" x14ac:dyDescent="0.2">
      <c r="A130" s="761" t="s">
        <v>510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511</v>
      </c>
      <c r="X130" s="764"/>
      <c r="Y130" s="764"/>
      <c r="Z130" s="765"/>
      <c r="AA130" s="766">
        <v>1323342</v>
      </c>
      <c r="AB130" s="767"/>
      <c r="AC130" s="767"/>
      <c r="AD130" s="767"/>
      <c r="AE130" s="768"/>
      <c r="AF130" s="769">
        <v>1299628</v>
      </c>
      <c r="AG130" s="767"/>
      <c r="AH130" s="767"/>
      <c r="AI130" s="767"/>
      <c r="AJ130" s="768"/>
      <c r="AK130" s="769">
        <v>1301696</v>
      </c>
      <c r="AL130" s="767"/>
      <c r="AM130" s="767"/>
      <c r="AN130" s="767"/>
      <c r="AO130" s="768"/>
      <c r="AP130" s="770"/>
      <c r="AQ130" s="771"/>
      <c r="AR130" s="771"/>
      <c r="AS130" s="771"/>
      <c r="AT130" s="772"/>
      <c r="AU130" s="225"/>
      <c r="AV130" s="225"/>
      <c r="AW130" s="225"/>
      <c r="AX130" s="738" t="s">
        <v>512</v>
      </c>
      <c r="AY130" s="739"/>
      <c r="AZ130" s="739"/>
      <c r="BA130" s="739"/>
      <c r="BB130" s="739"/>
      <c r="BC130" s="739"/>
      <c r="BD130" s="739"/>
      <c r="BE130" s="740"/>
      <c r="BF130" s="741">
        <v>9.1</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48"/>
      <c r="CB130" s="248"/>
      <c r="CC130" s="248"/>
      <c r="CD130" s="248"/>
      <c r="CE130" s="248"/>
      <c r="CF130" s="248"/>
      <c r="CG130" s="248"/>
      <c r="CH130" s="248"/>
      <c r="CI130" s="248"/>
      <c r="CJ130" s="248"/>
      <c r="CK130" s="248"/>
      <c r="CL130" s="248"/>
      <c r="CM130" s="248"/>
      <c r="CN130" s="248"/>
      <c r="CO130" s="248"/>
      <c r="CP130" s="248"/>
      <c r="CQ130" s="248"/>
      <c r="CR130" s="248"/>
      <c r="CS130" s="248"/>
      <c r="CT130" s="248"/>
      <c r="CU130" s="248"/>
      <c r="CV130" s="248"/>
      <c r="CW130" s="248"/>
      <c r="CX130" s="248"/>
      <c r="CY130" s="248"/>
      <c r="CZ130" s="248"/>
      <c r="DA130" s="248"/>
      <c r="DB130" s="248"/>
      <c r="DC130" s="248"/>
      <c r="DD130" s="248"/>
      <c r="DE130" s="248"/>
      <c r="DF130" s="248"/>
      <c r="DG130" s="248"/>
      <c r="DH130" s="248"/>
      <c r="DI130" s="248"/>
      <c r="DJ130" s="248"/>
      <c r="DK130" s="248"/>
      <c r="DL130" s="248"/>
      <c r="DM130" s="248"/>
      <c r="DN130" s="248"/>
      <c r="DO130" s="248"/>
      <c r="DP130" s="225"/>
      <c r="DQ130" s="225"/>
      <c r="DR130" s="225"/>
      <c r="DS130" s="225"/>
      <c r="DT130" s="225"/>
      <c r="DU130" s="225"/>
      <c r="DV130" s="225"/>
      <c r="DW130" s="225"/>
      <c r="DX130" s="225"/>
      <c r="DY130" s="225"/>
      <c r="DZ130" s="225"/>
    </row>
    <row r="131" spans="1:131" s="222"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513</v>
      </c>
      <c r="X131" s="748"/>
      <c r="Y131" s="748"/>
      <c r="Z131" s="749"/>
      <c r="AA131" s="750">
        <v>5431886</v>
      </c>
      <c r="AB131" s="751"/>
      <c r="AC131" s="751"/>
      <c r="AD131" s="751"/>
      <c r="AE131" s="752"/>
      <c r="AF131" s="753">
        <v>5737914</v>
      </c>
      <c r="AG131" s="751"/>
      <c r="AH131" s="751"/>
      <c r="AI131" s="751"/>
      <c r="AJ131" s="752"/>
      <c r="AK131" s="753">
        <v>5610576</v>
      </c>
      <c r="AL131" s="751"/>
      <c r="AM131" s="751"/>
      <c r="AN131" s="751"/>
      <c r="AO131" s="752"/>
      <c r="AP131" s="754"/>
      <c r="AQ131" s="755"/>
      <c r="AR131" s="755"/>
      <c r="AS131" s="755"/>
      <c r="AT131" s="756"/>
      <c r="AU131" s="225"/>
      <c r="AV131" s="225"/>
      <c r="AW131" s="225"/>
      <c r="AX131" s="716" t="s">
        <v>514</v>
      </c>
      <c r="AY131" s="717"/>
      <c r="AZ131" s="717"/>
      <c r="BA131" s="717"/>
      <c r="BB131" s="717"/>
      <c r="BC131" s="717"/>
      <c r="BD131" s="717"/>
      <c r="BE131" s="718"/>
      <c r="BF131" s="719">
        <v>20.7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48"/>
      <c r="CB131" s="248"/>
      <c r="CC131" s="248"/>
      <c r="CD131" s="248"/>
      <c r="CE131" s="248"/>
      <c r="CF131" s="248"/>
      <c r="CG131" s="248"/>
      <c r="CH131" s="248"/>
      <c r="CI131" s="248"/>
      <c r="CJ131" s="248"/>
      <c r="CK131" s="248"/>
      <c r="CL131" s="248"/>
      <c r="CM131" s="248"/>
      <c r="CN131" s="248"/>
      <c r="CO131" s="248"/>
      <c r="CP131" s="248"/>
      <c r="CQ131" s="248"/>
      <c r="CR131" s="248"/>
      <c r="CS131" s="248"/>
      <c r="CT131" s="248"/>
      <c r="CU131" s="248"/>
      <c r="CV131" s="248"/>
      <c r="CW131" s="248"/>
      <c r="CX131" s="248"/>
      <c r="CY131" s="248"/>
      <c r="CZ131" s="248"/>
      <c r="DA131" s="248"/>
      <c r="DB131" s="248"/>
      <c r="DC131" s="248"/>
      <c r="DD131" s="248"/>
      <c r="DE131" s="248"/>
      <c r="DF131" s="248"/>
      <c r="DG131" s="248"/>
      <c r="DH131" s="248"/>
      <c r="DI131" s="248"/>
      <c r="DJ131" s="248"/>
      <c r="DK131" s="248"/>
      <c r="DL131" s="248"/>
      <c r="DM131" s="248"/>
      <c r="DN131" s="248"/>
      <c r="DO131" s="248"/>
      <c r="DP131" s="225"/>
      <c r="DQ131" s="225"/>
      <c r="DR131" s="225"/>
      <c r="DS131" s="225"/>
      <c r="DT131" s="225"/>
      <c r="DU131" s="225"/>
      <c r="DV131" s="225"/>
      <c r="DW131" s="225"/>
      <c r="DX131" s="225"/>
      <c r="DY131" s="225"/>
      <c r="DZ131" s="225"/>
    </row>
    <row r="132" spans="1:131" s="222" customFormat="1" ht="26.25" customHeight="1" x14ac:dyDescent="0.2">
      <c r="A132" s="725" t="s">
        <v>515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516</v>
      </c>
      <c r="W132" s="729"/>
      <c r="X132" s="729"/>
      <c r="Y132" s="729"/>
      <c r="Z132" s="730"/>
      <c r="AA132" s="731">
        <v>8.9918492400000005</v>
      </c>
      <c r="AB132" s="732"/>
      <c r="AC132" s="732"/>
      <c r="AD132" s="732"/>
      <c r="AE132" s="733"/>
      <c r="AF132" s="734">
        <v>8.892656809</v>
      </c>
      <c r="AG132" s="732"/>
      <c r="AH132" s="732"/>
      <c r="AI132" s="732"/>
      <c r="AJ132" s="733"/>
      <c r="AK132" s="734">
        <v>9.5182027659999999</v>
      </c>
      <c r="AL132" s="732"/>
      <c r="AM132" s="732"/>
      <c r="AN132" s="732"/>
      <c r="AO132" s="733"/>
      <c r="AP132" s="735"/>
      <c r="AQ132" s="736"/>
      <c r="AR132" s="736"/>
      <c r="AS132" s="736"/>
      <c r="AT132" s="737"/>
      <c r="AU132" s="249"/>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6"/>
      <c r="BT132" s="225"/>
      <c r="BU132" s="225"/>
      <c r="BV132" s="225"/>
      <c r="BW132" s="225"/>
      <c r="BX132" s="225"/>
      <c r="BY132" s="225"/>
      <c r="BZ132" s="225"/>
      <c r="CA132" s="248"/>
      <c r="CB132" s="248"/>
      <c r="CC132" s="248"/>
      <c r="CD132" s="248"/>
      <c r="CE132" s="248"/>
      <c r="CF132" s="248"/>
      <c r="CG132" s="248"/>
      <c r="CH132" s="248"/>
      <c r="CI132" s="248"/>
      <c r="CJ132" s="248"/>
      <c r="CK132" s="248"/>
      <c r="CL132" s="248"/>
      <c r="CM132" s="248"/>
      <c r="CN132" s="248"/>
      <c r="CO132" s="248"/>
      <c r="CP132" s="248"/>
      <c r="CQ132" s="248"/>
      <c r="CR132" s="248"/>
      <c r="CS132" s="248"/>
      <c r="CT132" s="248"/>
      <c r="CU132" s="248"/>
      <c r="CV132" s="248"/>
      <c r="CW132" s="248"/>
      <c r="CX132" s="248"/>
      <c r="CY132" s="248"/>
      <c r="CZ132" s="248"/>
      <c r="DA132" s="248"/>
      <c r="DB132" s="248"/>
      <c r="DC132" s="248"/>
      <c r="DD132" s="248"/>
      <c r="DE132" s="248"/>
      <c r="DF132" s="248"/>
      <c r="DG132" s="248"/>
      <c r="DH132" s="248"/>
      <c r="DI132" s="248"/>
      <c r="DJ132" s="248"/>
      <c r="DK132" s="248"/>
      <c r="DL132" s="248"/>
      <c r="DM132" s="248"/>
      <c r="DN132" s="248"/>
      <c r="DO132" s="248"/>
      <c r="DP132" s="225"/>
      <c r="DQ132" s="225"/>
      <c r="DR132" s="225"/>
      <c r="DS132" s="225"/>
      <c r="DT132" s="225"/>
      <c r="DU132" s="225"/>
      <c r="DV132" s="225"/>
      <c r="DW132" s="225"/>
      <c r="DX132" s="225"/>
      <c r="DY132" s="225"/>
      <c r="DZ132" s="225"/>
    </row>
    <row r="133" spans="1:131" s="222"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517</v>
      </c>
      <c r="W133" s="708"/>
      <c r="X133" s="708"/>
      <c r="Y133" s="708"/>
      <c r="Z133" s="709"/>
      <c r="AA133" s="710">
        <v>9.4</v>
      </c>
      <c r="AB133" s="711"/>
      <c r="AC133" s="711"/>
      <c r="AD133" s="711"/>
      <c r="AE133" s="712"/>
      <c r="AF133" s="710">
        <v>9.1999999999999993</v>
      </c>
      <c r="AG133" s="711"/>
      <c r="AH133" s="711"/>
      <c r="AI133" s="711"/>
      <c r="AJ133" s="712"/>
      <c r="AK133" s="710">
        <v>9.1</v>
      </c>
      <c r="AL133" s="711"/>
      <c r="AM133" s="711"/>
      <c r="AN133" s="711"/>
      <c r="AO133" s="712"/>
      <c r="AP133" s="713"/>
      <c r="AQ133" s="714"/>
      <c r="AR133" s="714"/>
      <c r="AS133" s="714"/>
      <c r="AT133" s="715"/>
      <c r="AU133" s="225"/>
      <c r="AV133" s="225"/>
      <c r="AW133" s="225"/>
      <c r="AX133" s="225"/>
      <c r="AY133" s="225"/>
      <c r="AZ133" s="225"/>
      <c r="BA133" s="225"/>
      <c r="BB133" s="225"/>
      <c r="BC133" s="225"/>
      <c r="BD133" s="225"/>
      <c r="BE133" s="225"/>
      <c r="BF133" s="225"/>
      <c r="BG133" s="225"/>
      <c r="BH133" s="225"/>
      <c r="BI133" s="225"/>
      <c r="BJ133" s="225"/>
      <c r="BK133" s="225"/>
      <c r="BL133" s="225"/>
      <c r="BM133" s="225"/>
      <c r="BN133" s="248"/>
      <c r="BO133" s="248"/>
      <c r="BP133" s="248"/>
      <c r="BQ133" s="248"/>
      <c r="BR133" s="248"/>
      <c r="BS133" s="248"/>
      <c r="BT133" s="248"/>
      <c r="BU133" s="248"/>
      <c r="BV133" s="248"/>
      <c r="BW133" s="248"/>
      <c r="BX133" s="248"/>
      <c r="BY133" s="248"/>
      <c r="BZ133" s="248"/>
      <c r="CA133" s="248"/>
      <c r="CB133" s="248"/>
      <c r="CC133" s="248"/>
      <c r="CD133" s="248"/>
      <c r="CE133" s="248"/>
      <c r="CF133" s="248"/>
      <c r="CG133" s="248"/>
      <c r="CH133" s="248"/>
      <c r="CI133" s="248"/>
      <c r="CJ133" s="248"/>
      <c r="CK133" s="248"/>
      <c r="CL133" s="248"/>
      <c r="CM133" s="248"/>
      <c r="CN133" s="248"/>
      <c r="CO133" s="248"/>
      <c r="CP133" s="248"/>
      <c r="CQ133" s="248"/>
      <c r="CR133" s="248"/>
      <c r="CS133" s="248"/>
      <c r="CT133" s="248"/>
      <c r="CU133" s="248"/>
      <c r="CV133" s="248"/>
      <c r="CW133" s="248"/>
      <c r="CX133" s="248"/>
      <c r="CY133" s="248"/>
      <c r="CZ133" s="248"/>
      <c r="DA133" s="248"/>
      <c r="DB133" s="248"/>
      <c r="DC133" s="248"/>
      <c r="DD133" s="248"/>
      <c r="DE133" s="248"/>
      <c r="DF133" s="248"/>
      <c r="DG133" s="248"/>
      <c r="DH133" s="248"/>
      <c r="DI133" s="248"/>
      <c r="DJ133" s="248"/>
      <c r="DK133" s="248"/>
      <c r="DL133" s="248"/>
      <c r="DM133" s="248"/>
      <c r="DN133" s="248"/>
      <c r="DO133" s="248"/>
      <c r="DP133" s="225"/>
      <c r="DQ133" s="225"/>
      <c r="DR133" s="225"/>
      <c r="DS133" s="225"/>
      <c r="DT133" s="225"/>
      <c r="DU133" s="225"/>
      <c r="DV133" s="225"/>
      <c r="DW133" s="225"/>
      <c r="DX133" s="225"/>
      <c r="DY133" s="225"/>
      <c r="DZ133" s="225"/>
    </row>
    <row r="134" spans="1:131" ht="11.25" customHeight="1" x14ac:dyDescent="0.2">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25"/>
      <c r="AV134" s="225"/>
      <c r="AW134" s="225"/>
      <c r="AX134" s="225"/>
      <c r="AY134" s="225"/>
      <c r="AZ134" s="225"/>
      <c r="BA134" s="225"/>
      <c r="BB134" s="225"/>
      <c r="BC134" s="225"/>
      <c r="BD134" s="225"/>
      <c r="BE134" s="225"/>
      <c r="BF134" s="225"/>
      <c r="BG134" s="225"/>
      <c r="BH134" s="225"/>
      <c r="BI134" s="225"/>
      <c r="BJ134" s="225"/>
      <c r="BK134" s="225"/>
      <c r="BL134" s="225"/>
      <c r="BM134" s="225"/>
      <c r="BN134" s="248"/>
      <c r="BO134" s="248"/>
      <c r="BP134" s="248"/>
      <c r="BQ134" s="248"/>
      <c r="BR134" s="248"/>
      <c r="BS134" s="248"/>
      <c r="BT134" s="248"/>
      <c r="BU134" s="248"/>
      <c r="BV134" s="248"/>
      <c r="BW134" s="248"/>
      <c r="BX134" s="248"/>
      <c r="BY134" s="248"/>
      <c r="BZ134" s="248"/>
      <c r="CA134" s="248"/>
      <c r="CB134" s="248"/>
      <c r="CC134" s="248"/>
      <c r="CD134" s="248"/>
      <c r="CE134" s="248"/>
      <c r="CF134" s="248"/>
      <c r="CG134" s="248"/>
      <c r="CH134" s="248"/>
      <c r="CI134" s="248"/>
      <c r="CJ134" s="248"/>
      <c r="CK134" s="248"/>
      <c r="CL134" s="248"/>
      <c r="CM134" s="248"/>
      <c r="CN134" s="248"/>
      <c r="CO134" s="248"/>
      <c r="CP134" s="248"/>
      <c r="CQ134" s="248"/>
      <c r="CR134" s="248"/>
      <c r="CS134" s="248"/>
      <c r="CT134" s="248"/>
      <c r="CU134" s="248"/>
      <c r="CV134" s="248"/>
      <c r="CW134" s="248"/>
      <c r="CX134" s="248"/>
      <c r="CY134" s="248"/>
      <c r="CZ134" s="248"/>
      <c r="DA134" s="248"/>
      <c r="DB134" s="248"/>
      <c r="DC134" s="248"/>
      <c r="DD134" s="248"/>
      <c r="DE134" s="248"/>
      <c r="DF134" s="248"/>
      <c r="DG134" s="248"/>
      <c r="DH134" s="248"/>
      <c r="DI134" s="248"/>
      <c r="DJ134" s="248"/>
      <c r="DK134" s="248"/>
      <c r="DL134" s="248"/>
      <c r="DM134" s="248"/>
      <c r="DN134" s="248"/>
      <c r="DO134" s="248"/>
      <c r="DP134" s="225"/>
      <c r="DQ134" s="225"/>
      <c r="DR134" s="225"/>
      <c r="DS134" s="225"/>
      <c r="DT134" s="225"/>
      <c r="DU134" s="225"/>
      <c r="DV134" s="225"/>
      <c r="DW134" s="225"/>
      <c r="DX134" s="225"/>
      <c r="DY134" s="225"/>
      <c r="DZ134" s="225"/>
      <c r="EA134" s="222"/>
    </row>
    <row r="135" spans="1:131" ht="14.4" hidden="1" x14ac:dyDescent="0.2">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c r="CF135" s="250"/>
      <c r="CG135" s="250"/>
      <c r="CH135" s="250"/>
      <c r="CI135" s="250"/>
      <c r="CJ135" s="250"/>
      <c r="CK135" s="250"/>
      <c r="CL135" s="250"/>
      <c r="CM135" s="250"/>
      <c r="CN135" s="250"/>
      <c r="CO135" s="250"/>
      <c r="CP135" s="250"/>
      <c r="CQ135" s="250"/>
      <c r="CR135" s="250"/>
      <c r="CS135" s="250"/>
      <c r="CT135" s="250"/>
      <c r="CU135" s="250"/>
      <c r="CV135" s="250"/>
      <c r="CW135" s="250"/>
      <c r="CX135" s="250"/>
      <c r="CY135" s="250"/>
      <c r="CZ135" s="250"/>
      <c r="DA135" s="250"/>
      <c r="DB135" s="250"/>
      <c r="DC135" s="250"/>
      <c r="DD135" s="250"/>
      <c r="DE135" s="250"/>
      <c r="DF135" s="250"/>
      <c r="DG135" s="250"/>
      <c r="DH135" s="250"/>
      <c r="DI135" s="250"/>
      <c r="DJ135" s="250"/>
      <c r="DK135" s="250"/>
      <c r="DL135" s="250"/>
      <c r="DM135" s="250"/>
      <c r="DN135" s="250"/>
      <c r="DO135" s="250"/>
      <c r="DP135" s="250"/>
      <c r="DQ135" s="250"/>
      <c r="DR135" s="250"/>
      <c r="DS135" s="250"/>
      <c r="DT135" s="250"/>
      <c r="DU135" s="250"/>
      <c r="DV135" s="250"/>
      <c r="DW135" s="250"/>
      <c r="DX135" s="250"/>
      <c r="DY135" s="250"/>
      <c r="DZ135" s="250"/>
    </row>
  </sheetData>
  <sheetProtection algorithmName="SHA-512" hashValue="rIUPpQx73l6WHN/+oMJsTQYEBWNjfOwX8BCAVU5SIUGyv5fyL+1BH4vwbrcGTTiJOWeCObn1GFWpT37T/xaDjg==" saltValue="tjZpC/zf07ys0pkisVJ6Q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2" customWidth="1"/>
    <col min="121" max="121" width="0" style="251" hidden="1" customWidth="1"/>
    <col min="122" max="16384" width="9" style="251" hidden="1"/>
  </cols>
  <sheetData>
    <row r="1" spans="1:120" ht="13.2" x14ac:dyDescent="0.2">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1"/>
    </row>
    <row r="17" spans="119:120" ht="13.2" x14ac:dyDescent="0.2">
      <c r="DP17" s="251"/>
    </row>
    <row r="18" spans="119:120" ht="13.2" x14ac:dyDescent="0.2"/>
    <row r="19" spans="119:120" ht="13.2" x14ac:dyDescent="0.2"/>
    <row r="20" spans="119:120" ht="13.2" x14ac:dyDescent="0.2">
      <c r="DO20" s="251"/>
      <c r="DP20" s="251"/>
    </row>
    <row r="21" spans="119:120" ht="13.2" x14ac:dyDescent="0.2">
      <c r="DP21" s="251"/>
    </row>
    <row r="22" spans="119:120" ht="13.2" x14ac:dyDescent="0.2"/>
    <row r="23" spans="119:120" ht="13.2" x14ac:dyDescent="0.2">
      <c r="DO23" s="251"/>
      <c r="DP23" s="251"/>
    </row>
    <row r="24" spans="119:120" ht="13.2" x14ac:dyDescent="0.2">
      <c r="DP24" s="251"/>
    </row>
    <row r="25" spans="119:120" ht="13.2" x14ac:dyDescent="0.2">
      <c r="DP25" s="251"/>
    </row>
    <row r="26" spans="119:120" ht="13.2" x14ac:dyDescent="0.2">
      <c r="DO26" s="251"/>
      <c r="DP26" s="251"/>
    </row>
    <row r="27" spans="119:120" ht="13.2" x14ac:dyDescent="0.2"/>
    <row r="28" spans="119:120" ht="13.2" x14ac:dyDescent="0.2">
      <c r="DO28" s="251"/>
      <c r="DP28" s="251"/>
    </row>
    <row r="29" spans="119:120" ht="13.2" x14ac:dyDescent="0.2">
      <c r="DP29" s="251"/>
    </row>
    <row r="30" spans="119:120" ht="13.2" x14ac:dyDescent="0.2"/>
    <row r="31" spans="119:120" ht="13.2" x14ac:dyDescent="0.2">
      <c r="DO31" s="251"/>
      <c r="DP31" s="251"/>
    </row>
    <row r="32" spans="119:120" ht="13.2" x14ac:dyDescent="0.2"/>
    <row r="33" spans="98:120" ht="13.2" x14ac:dyDescent="0.2">
      <c r="DO33" s="251"/>
      <c r="DP33" s="251"/>
    </row>
    <row r="34" spans="98:120" ht="13.2" x14ac:dyDescent="0.2">
      <c r="DM34" s="251"/>
    </row>
    <row r="35" spans="98:120" ht="13.2" x14ac:dyDescent="0.2">
      <c r="CT35" s="251"/>
      <c r="CU35" s="251"/>
      <c r="CV35" s="251"/>
      <c r="CY35" s="251"/>
      <c r="CZ35" s="251"/>
      <c r="DA35" s="251"/>
      <c r="DD35" s="251"/>
      <c r="DE35" s="251"/>
      <c r="DF35" s="251"/>
      <c r="DI35" s="251"/>
      <c r="DJ35" s="251"/>
      <c r="DK35" s="251"/>
      <c r="DM35" s="251"/>
      <c r="DN35" s="251"/>
      <c r="DO35" s="251"/>
      <c r="DP35" s="251"/>
    </row>
    <row r="36" spans="98:120" ht="13.2" x14ac:dyDescent="0.2"/>
    <row r="37" spans="98:120" ht="13.2" x14ac:dyDescent="0.2">
      <c r="CW37" s="251"/>
      <c r="DB37" s="251"/>
      <c r="DG37" s="251"/>
      <c r="DL37" s="251"/>
      <c r="DP37" s="251"/>
    </row>
    <row r="38" spans="98:120" ht="13.2" x14ac:dyDescent="0.2">
      <c r="CT38" s="251"/>
      <c r="CU38" s="251"/>
      <c r="CV38" s="251"/>
      <c r="CW38" s="251"/>
      <c r="CY38" s="251"/>
      <c r="CZ38" s="251"/>
      <c r="DA38" s="251"/>
      <c r="DB38" s="251"/>
      <c r="DD38" s="251"/>
      <c r="DE38" s="251"/>
      <c r="DF38" s="251"/>
      <c r="DG38" s="251"/>
      <c r="DI38" s="251"/>
      <c r="DJ38" s="251"/>
      <c r="DK38" s="251"/>
      <c r="DL38" s="251"/>
      <c r="DN38" s="251"/>
      <c r="DO38" s="251"/>
      <c r="DP38" s="25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1"/>
      <c r="DO49" s="251"/>
      <c r="DP49" s="25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1"/>
      <c r="CS63" s="251"/>
      <c r="CX63" s="251"/>
      <c r="DC63" s="251"/>
      <c r="DH63" s="251"/>
    </row>
    <row r="64" spans="22:120" ht="13.2" x14ac:dyDescent="0.2">
      <c r="V64" s="251"/>
    </row>
    <row r="65" spans="15:120" ht="13.2" x14ac:dyDescent="0.2">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ht="13.2" x14ac:dyDescent="0.2">
      <c r="Q66" s="251"/>
      <c r="S66" s="251"/>
      <c r="U66" s="251"/>
      <c r="DM66" s="251"/>
    </row>
    <row r="67" spans="15:120" ht="13.2" x14ac:dyDescent="0.2">
      <c r="O67" s="251"/>
      <c r="P67" s="251"/>
      <c r="R67" s="251"/>
      <c r="T67" s="251"/>
      <c r="Y67" s="251"/>
      <c r="CT67" s="251"/>
      <c r="CV67" s="251"/>
      <c r="CW67" s="251"/>
      <c r="CY67" s="251"/>
      <c r="DA67" s="251"/>
      <c r="DB67" s="251"/>
      <c r="DD67" s="251"/>
      <c r="DF67" s="251"/>
      <c r="DG67" s="251"/>
      <c r="DI67" s="251"/>
      <c r="DK67" s="251"/>
      <c r="DL67" s="251"/>
      <c r="DN67" s="251"/>
      <c r="DO67" s="251"/>
      <c r="DP67" s="251"/>
    </row>
    <row r="68" spans="15:120" ht="13.2" x14ac:dyDescent="0.2"/>
    <row r="69" spans="15:120" ht="13.2" x14ac:dyDescent="0.2"/>
    <row r="70" spans="15:120" ht="13.2" x14ac:dyDescent="0.2"/>
    <row r="71" spans="15:120" ht="13.2" x14ac:dyDescent="0.2"/>
    <row r="72" spans="15:120" ht="13.2" x14ac:dyDescent="0.2">
      <c r="DP72" s="251"/>
    </row>
    <row r="73" spans="15:120" ht="13.2" x14ac:dyDescent="0.2">
      <c r="DP73" s="25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1"/>
      <c r="CX96" s="251"/>
      <c r="DC96" s="251"/>
      <c r="DH96" s="251"/>
    </row>
    <row r="97" spans="24:120" ht="13.2" x14ac:dyDescent="0.2">
      <c r="CS97" s="251"/>
      <c r="CX97" s="251"/>
      <c r="DC97" s="251"/>
      <c r="DH97" s="251"/>
      <c r="DP97" s="252" t="s">
        <v>518</v>
      </c>
    </row>
    <row r="98" spans="24:120" ht="13.2" hidden="1" x14ac:dyDescent="0.2">
      <c r="CS98" s="251"/>
      <c r="CX98" s="251"/>
      <c r="DC98" s="251"/>
      <c r="DH98" s="251"/>
    </row>
    <row r="99" spans="24:120" ht="13.2" hidden="1" x14ac:dyDescent="0.2">
      <c r="CS99" s="251"/>
      <c r="CX99" s="251"/>
      <c r="DC99" s="251"/>
      <c r="DH99" s="251"/>
    </row>
    <row r="101" spans="24:120" ht="12" hidden="1" customHeight="1" x14ac:dyDescent="0.2">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x14ac:dyDescent="0.2">
      <c r="CU102" s="251"/>
      <c r="CZ102" s="251"/>
      <c r="DE102" s="251"/>
      <c r="DJ102" s="251"/>
      <c r="DM102" s="251"/>
    </row>
    <row r="103" spans="24:120" ht="13.2" hidden="1" x14ac:dyDescent="0.2">
      <c r="CT103" s="251"/>
      <c r="CV103" s="251"/>
      <c r="CW103" s="251"/>
      <c r="CY103" s="251"/>
      <c r="DA103" s="251"/>
      <c r="DB103" s="251"/>
      <c r="DD103" s="251"/>
      <c r="DF103" s="251"/>
      <c r="DG103" s="251"/>
      <c r="DI103" s="251"/>
      <c r="DK103" s="251"/>
      <c r="DL103" s="251"/>
      <c r="DM103" s="251"/>
      <c r="DN103" s="251"/>
      <c r="DO103" s="251"/>
      <c r="DP103" s="251"/>
    </row>
    <row r="104" spans="24:120" ht="13.2" hidden="1" x14ac:dyDescent="0.2">
      <c r="CV104" s="251"/>
      <c r="CW104" s="251"/>
      <c r="DA104" s="251"/>
      <c r="DB104" s="251"/>
      <c r="DF104" s="251"/>
      <c r="DG104" s="251"/>
      <c r="DK104" s="251"/>
      <c r="DL104" s="251"/>
      <c r="DN104" s="251"/>
      <c r="DO104" s="251"/>
      <c r="DP104" s="251"/>
    </row>
    <row r="105" spans="24:120" ht="12.75" hidden="1" customHeight="1" x14ac:dyDescent="0.2"/>
  </sheetData>
  <sheetProtection algorithmName="SHA-512" hashValue="46dEV0bPFrhTqkccMxluY1iQ8A+ivtmhQsFnuxpZwbwdVElk3wzWWkuYgeEa8LG6qjwLZfPQX58l1cLwvng7Cg==" saltValue="RJzMjnZHQh8qD3suTRXC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52" customWidth="1"/>
    <col min="117" max="16384" width="9" style="251" hidden="1"/>
  </cols>
  <sheetData>
    <row r="1" spans="2:116" ht="13.2" x14ac:dyDescent="0.2">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ht="13.2" x14ac:dyDescent="0.2"/>
    <row r="3" spans="2:116" ht="13.2" x14ac:dyDescent="0.2"/>
    <row r="4" spans="2:116" ht="13.2" x14ac:dyDescent="0.2">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ht="13.2" x14ac:dyDescent="0.2">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ht="13.2" x14ac:dyDescent="0.2"/>
    <row r="20" spans="9:116" ht="13.2" x14ac:dyDescent="0.2"/>
    <row r="21" spans="9:116" ht="13.2" x14ac:dyDescent="0.2">
      <c r="DL21" s="251"/>
    </row>
    <row r="22" spans="9:116" ht="13.2" x14ac:dyDescent="0.2">
      <c r="DI22" s="251"/>
      <c r="DJ22" s="251"/>
      <c r="DK22" s="251"/>
      <c r="DL22" s="251"/>
    </row>
    <row r="23" spans="9:116" ht="13.2" x14ac:dyDescent="0.2">
      <c r="CY23" s="251"/>
      <c r="CZ23" s="251"/>
      <c r="DA23" s="251"/>
      <c r="DB23" s="251"/>
      <c r="DC23" s="251"/>
      <c r="DD23" s="251"/>
      <c r="DE23" s="251"/>
      <c r="DF23" s="251"/>
      <c r="DG23" s="251"/>
      <c r="DH23" s="251"/>
      <c r="DI23" s="251"/>
      <c r="DJ23" s="251"/>
      <c r="DK23" s="251"/>
      <c r="DL23" s="25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1"/>
      <c r="DA35" s="251"/>
      <c r="DB35" s="251"/>
      <c r="DC35" s="251"/>
      <c r="DD35" s="251"/>
      <c r="DE35" s="251"/>
      <c r="DF35" s="251"/>
      <c r="DG35" s="251"/>
      <c r="DH35" s="251"/>
      <c r="DI35" s="251"/>
      <c r="DJ35" s="251"/>
      <c r="DK35" s="251"/>
      <c r="DL35" s="251"/>
    </row>
    <row r="36" spans="15:116" ht="13.2" x14ac:dyDescent="0.2"/>
    <row r="37" spans="15:116" ht="13.2" x14ac:dyDescent="0.2">
      <c r="DL37" s="251"/>
    </row>
    <row r="38" spans="15:116" ht="13.2" x14ac:dyDescent="0.2">
      <c r="DI38" s="251"/>
      <c r="DJ38" s="251"/>
      <c r="DK38" s="251"/>
      <c r="DL38" s="251"/>
    </row>
    <row r="39" spans="15:116" ht="13.2" x14ac:dyDescent="0.2"/>
    <row r="40" spans="15:116" ht="13.2" x14ac:dyDescent="0.2"/>
    <row r="41" spans="15:116" ht="13.2" x14ac:dyDescent="0.2"/>
    <row r="42" spans="15:116" ht="13.2" x14ac:dyDescent="0.2"/>
    <row r="43" spans="15:116" ht="13.2" x14ac:dyDescent="0.2">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ht="13.2" x14ac:dyDescent="0.2">
      <c r="DL44" s="251"/>
    </row>
    <row r="45" spans="15:116" ht="13.2" x14ac:dyDescent="0.2"/>
    <row r="46" spans="15:116" ht="13.2" x14ac:dyDescent="0.2">
      <c r="DA46" s="251"/>
      <c r="DB46" s="251"/>
      <c r="DC46" s="251"/>
      <c r="DD46" s="251"/>
      <c r="DE46" s="251"/>
      <c r="DF46" s="251"/>
      <c r="DG46" s="251"/>
      <c r="DH46" s="251"/>
      <c r="DI46" s="251"/>
      <c r="DJ46" s="251"/>
      <c r="DK46" s="251"/>
      <c r="DL46" s="251"/>
    </row>
    <row r="47" spans="15:116" ht="13.2" x14ac:dyDescent="0.2"/>
    <row r="48" spans="15:116" ht="13.2" x14ac:dyDescent="0.2"/>
    <row r="49" spans="104:116" ht="13.2" x14ac:dyDescent="0.2"/>
    <row r="50" spans="104:116" ht="13.2" x14ac:dyDescent="0.2">
      <c r="CZ50" s="251"/>
      <c r="DA50" s="251"/>
      <c r="DB50" s="251"/>
      <c r="DC50" s="251"/>
      <c r="DD50" s="251"/>
      <c r="DE50" s="251"/>
      <c r="DF50" s="251"/>
      <c r="DG50" s="251"/>
      <c r="DH50" s="251"/>
      <c r="DI50" s="251"/>
      <c r="DJ50" s="251"/>
      <c r="DK50" s="251"/>
      <c r="DL50" s="251"/>
    </row>
    <row r="51" spans="104:116" ht="13.2" x14ac:dyDescent="0.2"/>
    <row r="52" spans="104:116" ht="13.2" x14ac:dyDescent="0.2"/>
    <row r="53" spans="104:116" ht="13.2" x14ac:dyDescent="0.2">
      <c r="DL53" s="25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1"/>
      <c r="DD67" s="251"/>
      <c r="DE67" s="251"/>
      <c r="DF67" s="251"/>
      <c r="DG67" s="251"/>
      <c r="DH67" s="251"/>
      <c r="DI67" s="251"/>
      <c r="DJ67" s="251"/>
      <c r="DK67" s="251"/>
      <c r="DL67" s="25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TWeZhE4k8laBom0y/rOhR11+rEj7AEPeTMHVLVHnItu2w6DHysgTOXUkvTTCi+/skSO35Vzpv1cvxF2vY1KOw==" saltValue="R/7iL5Vn9k3eSNf9TJX8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3" customWidth="1"/>
    <col min="37" max="44" width="17" style="253" customWidth="1"/>
    <col min="45" max="45" width="6.109375" style="259" customWidth="1"/>
    <col min="46" max="46" width="3" style="257" customWidth="1"/>
    <col min="47" max="47" width="19.109375" style="253" hidden="1" customWidth="1"/>
    <col min="48" max="52" width="12.6640625" style="253" hidden="1" customWidth="1"/>
    <col min="53" max="16384" width="8.6640625" style="253"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519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AK6" s="258" t="s">
        <v>520</v>
      </c>
      <c r="AL6" s="258"/>
      <c r="AM6" s="258"/>
      <c r="AN6" s="258"/>
    </row>
    <row r="7" spans="1:46" ht="13.5" customHeight="1" x14ac:dyDescent="0.2">
      <c r="A7" s="257"/>
      <c r="AK7" s="260"/>
      <c r="AL7" s="261"/>
      <c r="AM7" s="261"/>
      <c r="AN7" s="262"/>
      <c r="AO7" s="1105" t="s">
        <v>521</v>
      </c>
      <c r="AP7" s="263"/>
      <c r="AQ7" s="264" t="s">
        <v>522</v>
      </c>
      <c r="AR7" s="265"/>
    </row>
    <row r="8" spans="1:46" ht="13.2" x14ac:dyDescent="0.2">
      <c r="A8" s="257"/>
      <c r="AK8" s="266"/>
      <c r="AL8" s="267"/>
      <c r="AM8" s="267"/>
      <c r="AN8" s="268"/>
      <c r="AO8" s="1106"/>
      <c r="AP8" s="269" t="s">
        <v>523</v>
      </c>
      <c r="AQ8" s="270" t="s">
        <v>524</v>
      </c>
      <c r="AR8" s="271" t="s">
        <v>525</v>
      </c>
    </row>
    <row r="9" spans="1:46" ht="13.2" x14ac:dyDescent="0.2">
      <c r="A9" s="257"/>
      <c r="AK9" s="1117" t="s">
        <v>526</v>
      </c>
      <c r="AL9" s="1118"/>
      <c r="AM9" s="1118"/>
      <c r="AN9" s="1119"/>
      <c r="AO9" s="272">
        <v>2127611</v>
      </c>
      <c r="AP9" s="272">
        <v>132043</v>
      </c>
      <c r="AQ9" s="273">
        <v>99018</v>
      </c>
      <c r="AR9" s="274">
        <v>33.4</v>
      </c>
    </row>
    <row r="10" spans="1:46" ht="13.5" customHeight="1" x14ac:dyDescent="0.2">
      <c r="A10" s="257"/>
      <c r="AK10" s="1117" t="s">
        <v>527</v>
      </c>
      <c r="AL10" s="1118"/>
      <c r="AM10" s="1118"/>
      <c r="AN10" s="1119"/>
      <c r="AO10" s="275">
        <v>207466</v>
      </c>
      <c r="AP10" s="275">
        <v>12876</v>
      </c>
      <c r="AQ10" s="276">
        <v>12190</v>
      </c>
      <c r="AR10" s="277">
        <v>5.6</v>
      </c>
    </row>
    <row r="11" spans="1:46" ht="13.5" customHeight="1" x14ac:dyDescent="0.2">
      <c r="A11" s="257"/>
      <c r="AK11" s="1117" t="s">
        <v>528</v>
      </c>
      <c r="AL11" s="1118"/>
      <c r="AM11" s="1118"/>
      <c r="AN11" s="1119"/>
      <c r="AO11" s="275" t="s">
        <v>529</v>
      </c>
      <c r="AP11" s="275" t="s">
        <v>529</v>
      </c>
      <c r="AQ11" s="276">
        <v>979</v>
      </c>
      <c r="AR11" s="277" t="s">
        <v>529</v>
      </c>
    </row>
    <row r="12" spans="1:46" ht="13.5" customHeight="1" x14ac:dyDescent="0.2">
      <c r="A12" s="257"/>
      <c r="AK12" s="1117" t="s">
        <v>530</v>
      </c>
      <c r="AL12" s="1118"/>
      <c r="AM12" s="1118"/>
      <c r="AN12" s="1119"/>
      <c r="AO12" s="275" t="s">
        <v>529</v>
      </c>
      <c r="AP12" s="275" t="s">
        <v>529</v>
      </c>
      <c r="AQ12" s="276" t="s">
        <v>529</v>
      </c>
      <c r="AR12" s="277" t="s">
        <v>529</v>
      </c>
    </row>
    <row r="13" spans="1:46" ht="13.5" customHeight="1" x14ac:dyDescent="0.2">
      <c r="A13" s="257"/>
      <c r="AK13" s="1117" t="s">
        <v>531</v>
      </c>
      <c r="AL13" s="1118"/>
      <c r="AM13" s="1118"/>
      <c r="AN13" s="1119"/>
      <c r="AO13" s="275">
        <v>117805</v>
      </c>
      <c r="AP13" s="275">
        <v>7311</v>
      </c>
      <c r="AQ13" s="276">
        <v>3304</v>
      </c>
      <c r="AR13" s="277">
        <v>121.3</v>
      </c>
    </row>
    <row r="14" spans="1:46" ht="13.5" customHeight="1" x14ac:dyDescent="0.2">
      <c r="A14" s="257"/>
      <c r="AK14" s="1117" t="s">
        <v>532</v>
      </c>
      <c r="AL14" s="1118"/>
      <c r="AM14" s="1118"/>
      <c r="AN14" s="1119"/>
      <c r="AO14" s="275" t="s">
        <v>529</v>
      </c>
      <c r="AP14" s="275" t="s">
        <v>529</v>
      </c>
      <c r="AQ14" s="276">
        <v>2278</v>
      </c>
      <c r="AR14" s="277" t="s">
        <v>529</v>
      </c>
    </row>
    <row r="15" spans="1:46" ht="13.5" customHeight="1" x14ac:dyDescent="0.2">
      <c r="A15" s="257"/>
      <c r="AK15" s="1120" t="s">
        <v>533</v>
      </c>
      <c r="AL15" s="1121"/>
      <c r="AM15" s="1121"/>
      <c r="AN15" s="1122"/>
      <c r="AO15" s="275">
        <v>-98961</v>
      </c>
      <c r="AP15" s="275">
        <v>-6142</v>
      </c>
      <c r="AQ15" s="276">
        <v>-6694</v>
      </c>
      <c r="AR15" s="277">
        <v>-8.1999999999999993</v>
      </c>
    </row>
    <row r="16" spans="1:46" ht="13.2" x14ac:dyDescent="0.2">
      <c r="A16" s="257"/>
      <c r="AK16" s="1120" t="s">
        <v>190</v>
      </c>
      <c r="AL16" s="1121"/>
      <c r="AM16" s="1121"/>
      <c r="AN16" s="1122"/>
      <c r="AO16" s="275">
        <v>2353921</v>
      </c>
      <c r="AP16" s="275">
        <v>146088</v>
      </c>
      <c r="AQ16" s="276">
        <v>111075</v>
      </c>
      <c r="AR16" s="277">
        <v>31.5</v>
      </c>
    </row>
    <row r="17" spans="1:46" ht="13.2" x14ac:dyDescent="0.2">
      <c r="A17" s="257"/>
    </row>
    <row r="18" spans="1:46" ht="13.2" x14ac:dyDescent="0.2">
      <c r="A18" s="257"/>
      <c r="AQ18" s="278"/>
      <c r="AR18" s="278"/>
    </row>
    <row r="19" spans="1:46" ht="13.2" x14ac:dyDescent="0.2">
      <c r="A19" s="257"/>
      <c r="AK19" s="253" t="s">
        <v>534</v>
      </c>
    </row>
    <row r="20" spans="1:46" ht="13.2" x14ac:dyDescent="0.2">
      <c r="A20" s="257"/>
      <c r="AK20" s="279"/>
      <c r="AL20" s="280"/>
      <c r="AM20" s="280"/>
      <c r="AN20" s="281"/>
      <c r="AO20" s="282" t="s">
        <v>535</v>
      </c>
      <c r="AP20" s="283" t="s">
        <v>536</v>
      </c>
      <c r="AQ20" s="284" t="s">
        <v>537</v>
      </c>
      <c r="AR20" s="285"/>
    </row>
    <row r="21" spans="1:46" s="258" customFormat="1" ht="13.2" x14ac:dyDescent="0.2">
      <c r="A21" s="286"/>
      <c r="AK21" s="1123" t="s">
        <v>538</v>
      </c>
      <c r="AL21" s="1124"/>
      <c r="AM21" s="1124"/>
      <c r="AN21" s="1125"/>
      <c r="AO21" s="287">
        <v>12.41</v>
      </c>
      <c r="AP21" s="288">
        <v>9.92</v>
      </c>
      <c r="AQ21" s="289">
        <v>2.4900000000000002</v>
      </c>
      <c r="AS21" s="290"/>
      <c r="AT21" s="286"/>
    </row>
    <row r="22" spans="1:46" s="258" customFormat="1" ht="13.2" x14ac:dyDescent="0.2">
      <c r="A22" s="286"/>
      <c r="AK22" s="1123" t="s">
        <v>539</v>
      </c>
      <c r="AL22" s="1124"/>
      <c r="AM22" s="1124"/>
      <c r="AN22" s="1125"/>
      <c r="AO22" s="291">
        <v>93</v>
      </c>
      <c r="AP22" s="292">
        <v>96.2</v>
      </c>
      <c r="AQ22" s="293">
        <v>-3.2</v>
      </c>
      <c r="AR22" s="278"/>
      <c r="AS22" s="290"/>
      <c r="AT22" s="286"/>
    </row>
    <row r="23" spans="1:46" s="258" customFormat="1" ht="13.2" x14ac:dyDescent="0.2">
      <c r="A23" s="286"/>
      <c r="AP23" s="278"/>
      <c r="AQ23" s="278"/>
      <c r="AR23" s="278"/>
      <c r="AS23" s="290"/>
      <c r="AT23" s="286"/>
    </row>
    <row r="24" spans="1:46" s="258" customFormat="1" ht="13.2" x14ac:dyDescent="0.2">
      <c r="A24" s="286"/>
      <c r="AP24" s="278"/>
      <c r="AQ24" s="278"/>
      <c r="AR24" s="278"/>
      <c r="AS24" s="290"/>
      <c r="AT24" s="286"/>
    </row>
    <row r="25" spans="1:46" s="258" customFormat="1" ht="13.2" x14ac:dyDescent="0.2">
      <c r="A25" s="294"/>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6"/>
      <c r="AQ25" s="296"/>
      <c r="AR25" s="296"/>
      <c r="AS25" s="297"/>
      <c r="AT25" s="286"/>
    </row>
    <row r="26" spans="1:46" s="258" customFormat="1" ht="13.2" x14ac:dyDescent="0.2">
      <c r="A26" s="1116" t="s">
        <v>540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298"/>
      <c r="AS27" s="253"/>
      <c r="AT27" s="253"/>
    </row>
    <row r="28" spans="1:46" ht="16.2" x14ac:dyDescent="0.2">
      <c r="A28" s="254" t="s">
        <v>541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99"/>
    </row>
    <row r="29" spans="1:46" ht="13.2" x14ac:dyDescent="0.2">
      <c r="A29" s="257"/>
      <c r="AK29" s="258" t="s">
        <v>542</v>
      </c>
      <c r="AL29" s="258"/>
      <c r="AM29" s="258"/>
      <c r="AN29" s="258"/>
      <c r="AS29" s="300"/>
    </row>
    <row r="30" spans="1:46" ht="13.5" customHeight="1" x14ac:dyDescent="0.2">
      <c r="A30" s="257"/>
      <c r="AK30" s="260"/>
      <c r="AL30" s="261"/>
      <c r="AM30" s="261"/>
      <c r="AN30" s="262"/>
      <c r="AO30" s="1105" t="s">
        <v>521</v>
      </c>
      <c r="AP30" s="263"/>
      <c r="AQ30" s="264" t="s">
        <v>522</v>
      </c>
      <c r="AR30" s="265"/>
    </row>
    <row r="31" spans="1:46" ht="13.2" x14ac:dyDescent="0.2">
      <c r="A31" s="257"/>
      <c r="AK31" s="266"/>
      <c r="AL31" s="267"/>
      <c r="AM31" s="267"/>
      <c r="AN31" s="268"/>
      <c r="AO31" s="1106"/>
      <c r="AP31" s="269" t="s">
        <v>523</v>
      </c>
      <c r="AQ31" s="270" t="s">
        <v>524</v>
      </c>
      <c r="AR31" s="271" t="s">
        <v>525</v>
      </c>
    </row>
    <row r="32" spans="1:46" ht="27" customHeight="1" x14ac:dyDescent="0.2">
      <c r="A32" s="257"/>
      <c r="AK32" s="1107" t="s">
        <v>543</v>
      </c>
      <c r="AL32" s="1108"/>
      <c r="AM32" s="1108"/>
      <c r="AN32" s="1109"/>
      <c r="AO32" s="301">
        <v>1213471</v>
      </c>
      <c r="AP32" s="301">
        <v>75310</v>
      </c>
      <c r="AQ32" s="302">
        <v>56953</v>
      </c>
      <c r="AR32" s="303">
        <v>32.200000000000003</v>
      </c>
    </row>
    <row r="33" spans="1:46" ht="13.5" customHeight="1" x14ac:dyDescent="0.2">
      <c r="A33" s="257"/>
      <c r="AK33" s="1107" t="s">
        <v>544</v>
      </c>
      <c r="AL33" s="1108"/>
      <c r="AM33" s="1108"/>
      <c r="AN33" s="1109"/>
      <c r="AO33" s="301" t="s">
        <v>529</v>
      </c>
      <c r="AP33" s="301" t="s">
        <v>529</v>
      </c>
      <c r="AQ33" s="302" t="s">
        <v>529</v>
      </c>
      <c r="AR33" s="303" t="s">
        <v>529</v>
      </c>
    </row>
    <row r="34" spans="1:46" ht="27" customHeight="1" x14ac:dyDescent="0.2">
      <c r="A34" s="257"/>
      <c r="AK34" s="1107" t="s">
        <v>545</v>
      </c>
      <c r="AL34" s="1108"/>
      <c r="AM34" s="1108"/>
      <c r="AN34" s="1109"/>
      <c r="AO34" s="301" t="s">
        <v>529</v>
      </c>
      <c r="AP34" s="301" t="s">
        <v>529</v>
      </c>
      <c r="AQ34" s="302" t="s">
        <v>529</v>
      </c>
      <c r="AR34" s="303" t="s">
        <v>529</v>
      </c>
    </row>
    <row r="35" spans="1:46" ht="27" customHeight="1" x14ac:dyDescent="0.2">
      <c r="A35" s="257"/>
      <c r="AK35" s="1107" t="s">
        <v>546</v>
      </c>
      <c r="AL35" s="1108"/>
      <c r="AM35" s="1108"/>
      <c r="AN35" s="1109"/>
      <c r="AO35" s="301">
        <v>619335</v>
      </c>
      <c r="AP35" s="301">
        <v>38437</v>
      </c>
      <c r="AQ35" s="302">
        <v>20881</v>
      </c>
      <c r="AR35" s="303">
        <v>84.1</v>
      </c>
    </row>
    <row r="36" spans="1:46" ht="27" customHeight="1" x14ac:dyDescent="0.2">
      <c r="A36" s="257"/>
      <c r="AK36" s="1107" t="s">
        <v>547</v>
      </c>
      <c r="AL36" s="1108"/>
      <c r="AM36" s="1108"/>
      <c r="AN36" s="1109"/>
      <c r="AO36" s="301">
        <v>23415</v>
      </c>
      <c r="AP36" s="301">
        <v>1453</v>
      </c>
      <c r="AQ36" s="302">
        <v>3030</v>
      </c>
      <c r="AR36" s="303">
        <v>-52</v>
      </c>
    </row>
    <row r="37" spans="1:46" ht="13.5" customHeight="1" x14ac:dyDescent="0.2">
      <c r="A37" s="257"/>
      <c r="AK37" s="1107" t="s">
        <v>548</v>
      </c>
      <c r="AL37" s="1108"/>
      <c r="AM37" s="1108"/>
      <c r="AN37" s="1109"/>
      <c r="AO37" s="301">
        <v>28</v>
      </c>
      <c r="AP37" s="301">
        <v>2</v>
      </c>
      <c r="AQ37" s="302">
        <v>605</v>
      </c>
      <c r="AR37" s="303">
        <v>-99.7</v>
      </c>
    </row>
    <row r="38" spans="1:46" ht="27" customHeight="1" x14ac:dyDescent="0.2">
      <c r="A38" s="257"/>
      <c r="AK38" s="1110" t="s">
        <v>549</v>
      </c>
      <c r="AL38" s="1111"/>
      <c r="AM38" s="1111"/>
      <c r="AN38" s="1112"/>
      <c r="AO38" s="304" t="s">
        <v>529</v>
      </c>
      <c r="AP38" s="304" t="s">
        <v>529</v>
      </c>
      <c r="AQ38" s="305">
        <v>2</v>
      </c>
      <c r="AR38" s="293" t="s">
        <v>529</v>
      </c>
      <c r="AS38" s="300"/>
    </row>
    <row r="39" spans="1:46" ht="13.2" x14ac:dyDescent="0.2">
      <c r="A39" s="257"/>
      <c r="AK39" s="1110" t="s">
        <v>550</v>
      </c>
      <c r="AL39" s="1111"/>
      <c r="AM39" s="1111"/>
      <c r="AN39" s="1112"/>
      <c r="AO39" s="301">
        <v>-20527</v>
      </c>
      <c r="AP39" s="301">
        <v>-1274</v>
      </c>
      <c r="AQ39" s="302">
        <v>-2161</v>
      </c>
      <c r="AR39" s="303">
        <v>-41</v>
      </c>
      <c r="AS39" s="300"/>
    </row>
    <row r="40" spans="1:46" ht="27" customHeight="1" x14ac:dyDescent="0.2">
      <c r="A40" s="257"/>
      <c r="AK40" s="1107" t="s">
        <v>551</v>
      </c>
      <c r="AL40" s="1108"/>
      <c r="AM40" s="1108"/>
      <c r="AN40" s="1109"/>
      <c r="AO40" s="301">
        <v>-1301696</v>
      </c>
      <c r="AP40" s="301">
        <v>-80785</v>
      </c>
      <c r="AQ40" s="302">
        <v>-53409</v>
      </c>
      <c r="AR40" s="303">
        <v>51.3</v>
      </c>
      <c r="AS40" s="300"/>
    </row>
    <row r="41" spans="1:46" ht="13.2" x14ac:dyDescent="0.2">
      <c r="A41" s="257"/>
      <c r="AK41" s="1113" t="s">
        <v>303</v>
      </c>
      <c r="AL41" s="1114"/>
      <c r="AM41" s="1114"/>
      <c r="AN41" s="1115"/>
      <c r="AO41" s="301">
        <v>534026</v>
      </c>
      <c r="AP41" s="301">
        <v>33143</v>
      </c>
      <c r="AQ41" s="302">
        <v>25901</v>
      </c>
      <c r="AR41" s="303">
        <v>28</v>
      </c>
      <c r="AS41" s="300"/>
    </row>
    <row r="42" spans="1:46" ht="13.2" x14ac:dyDescent="0.2">
      <c r="A42" s="257"/>
      <c r="AK42" s="306" t="s">
        <v>552</v>
      </c>
      <c r="AQ42" s="278"/>
      <c r="AR42" s="278"/>
      <c r="AS42" s="300"/>
    </row>
    <row r="43" spans="1:46" ht="13.2" x14ac:dyDescent="0.2">
      <c r="A43" s="257"/>
      <c r="AP43" s="307"/>
      <c r="AQ43" s="278"/>
      <c r="AS43" s="300"/>
    </row>
    <row r="44" spans="1:46" ht="13.2" x14ac:dyDescent="0.2">
      <c r="A44" s="257"/>
      <c r="AQ44" s="278"/>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08"/>
      <c r="AR45" s="255"/>
      <c r="AS45" s="255"/>
      <c r="AT45" s="253"/>
    </row>
    <row r="46" spans="1:46" ht="13.2" x14ac:dyDescent="0.2">
      <c r="A46" s="309"/>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253"/>
    </row>
    <row r="47" spans="1:46" ht="17.25" customHeight="1" x14ac:dyDescent="0.2">
      <c r="A47" s="310" t="s">
        <v>553</v>
      </c>
    </row>
    <row r="48" spans="1:46" ht="13.2" x14ac:dyDescent="0.2">
      <c r="A48" s="257"/>
      <c r="AK48" s="311" t="s">
        <v>554</v>
      </c>
      <c r="AL48" s="311"/>
      <c r="AM48" s="311"/>
      <c r="AN48" s="311"/>
      <c r="AO48" s="311"/>
      <c r="AP48" s="311"/>
      <c r="AQ48" s="312"/>
      <c r="AR48" s="311"/>
    </row>
    <row r="49" spans="1:44" ht="13.5" customHeight="1" x14ac:dyDescent="0.2">
      <c r="A49" s="257"/>
      <c r="AK49" s="313"/>
      <c r="AL49" s="314"/>
      <c r="AM49" s="1100" t="s">
        <v>521</v>
      </c>
      <c r="AN49" s="1102" t="s">
        <v>555</v>
      </c>
      <c r="AO49" s="1103"/>
      <c r="AP49" s="1103"/>
      <c r="AQ49" s="1103"/>
      <c r="AR49" s="1104"/>
    </row>
    <row r="50" spans="1:44" ht="13.2" x14ac:dyDescent="0.2">
      <c r="A50" s="257"/>
      <c r="AK50" s="315"/>
      <c r="AL50" s="316"/>
      <c r="AM50" s="1101"/>
      <c r="AN50" s="317" t="s">
        <v>556</v>
      </c>
      <c r="AO50" s="318" t="s">
        <v>557</v>
      </c>
      <c r="AP50" s="319" t="s">
        <v>558</v>
      </c>
      <c r="AQ50" s="320" t="s">
        <v>559</v>
      </c>
      <c r="AR50" s="321" t="s">
        <v>560</v>
      </c>
    </row>
    <row r="51" spans="1:44" ht="13.2" x14ac:dyDescent="0.2">
      <c r="A51" s="257"/>
      <c r="AK51" s="313" t="s">
        <v>561</v>
      </c>
      <c r="AL51" s="314"/>
      <c r="AM51" s="322">
        <v>1600326</v>
      </c>
      <c r="AN51" s="323">
        <v>92864</v>
      </c>
      <c r="AO51" s="324">
        <v>58.8</v>
      </c>
      <c r="AP51" s="325">
        <v>96462</v>
      </c>
      <c r="AQ51" s="326">
        <v>-2.5</v>
      </c>
      <c r="AR51" s="327">
        <v>61.3</v>
      </c>
    </row>
    <row r="52" spans="1:44" ht="13.2" x14ac:dyDescent="0.2">
      <c r="A52" s="257"/>
      <c r="AK52" s="328"/>
      <c r="AL52" s="329" t="s">
        <v>562</v>
      </c>
      <c r="AM52" s="330">
        <v>1238105</v>
      </c>
      <c r="AN52" s="331">
        <v>71845</v>
      </c>
      <c r="AO52" s="332">
        <v>151.1</v>
      </c>
      <c r="AP52" s="333">
        <v>39886</v>
      </c>
      <c r="AQ52" s="334">
        <v>-8.8000000000000007</v>
      </c>
      <c r="AR52" s="335">
        <v>159.9</v>
      </c>
    </row>
    <row r="53" spans="1:44" ht="13.2" x14ac:dyDescent="0.2">
      <c r="A53" s="257"/>
      <c r="AK53" s="313" t="s">
        <v>563</v>
      </c>
      <c r="AL53" s="314"/>
      <c r="AM53" s="322">
        <v>1577966</v>
      </c>
      <c r="AN53" s="323">
        <v>93260</v>
      </c>
      <c r="AO53" s="324">
        <v>0.4</v>
      </c>
      <c r="AP53" s="325">
        <v>83103</v>
      </c>
      <c r="AQ53" s="326">
        <v>-13.8</v>
      </c>
      <c r="AR53" s="327">
        <v>14.2</v>
      </c>
    </row>
    <row r="54" spans="1:44" ht="13.2" x14ac:dyDescent="0.2">
      <c r="A54" s="257"/>
      <c r="AK54" s="328"/>
      <c r="AL54" s="329" t="s">
        <v>562</v>
      </c>
      <c r="AM54" s="330">
        <v>840267</v>
      </c>
      <c r="AN54" s="331">
        <v>49661</v>
      </c>
      <c r="AO54" s="332">
        <v>-30.9</v>
      </c>
      <c r="AP54" s="333">
        <v>41378</v>
      </c>
      <c r="AQ54" s="334">
        <v>3.7</v>
      </c>
      <c r="AR54" s="335">
        <v>-34.6</v>
      </c>
    </row>
    <row r="55" spans="1:44" ht="13.2" x14ac:dyDescent="0.2">
      <c r="A55" s="257"/>
      <c r="AK55" s="313" t="s">
        <v>564</v>
      </c>
      <c r="AL55" s="314"/>
      <c r="AM55" s="322">
        <v>1427950</v>
      </c>
      <c r="AN55" s="323">
        <v>85450</v>
      </c>
      <c r="AO55" s="324">
        <v>-8.4</v>
      </c>
      <c r="AP55" s="325">
        <v>84459</v>
      </c>
      <c r="AQ55" s="326">
        <v>1.6</v>
      </c>
      <c r="AR55" s="327">
        <v>-10</v>
      </c>
    </row>
    <row r="56" spans="1:44" ht="13.2" x14ac:dyDescent="0.2">
      <c r="A56" s="257"/>
      <c r="AK56" s="328"/>
      <c r="AL56" s="329" t="s">
        <v>562</v>
      </c>
      <c r="AM56" s="330">
        <v>772119</v>
      </c>
      <c r="AN56" s="331">
        <v>46204</v>
      </c>
      <c r="AO56" s="332">
        <v>-7</v>
      </c>
      <c r="AP56" s="333">
        <v>47314</v>
      </c>
      <c r="AQ56" s="334">
        <v>14.3</v>
      </c>
      <c r="AR56" s="335">
        <v>-21.3</v>
      </c>
    </row>
    <row r="57" spans="1:44" ht="13.2" x14ac:dyDescent="0.2">
      <c r="A57" s="257"/>
      <c r="AK57" s="313" t="s">
        <v>565</v>
      </c>
      <c r="AL57" s="314"/>
      <c r="AM57" s="322">
        <v>1923136</v>
      </c>
      <c r="AN57" s="323">
        <v>117179</v>
      </c>
      <c r="AO57" s="324">
        <v>37.1</v>
      </c>
      <c r="AP57" s="325">
        <v>74568</v>
      </c>
      <c r="AQ57" s="326">
        <v>-11.7</v>
      </c>
      <c r="AR57" s="327">
        <v>48.8</v>
      </c>
    </row>
    <row r="58" spans="1:44" ht="13.2" x14ac:dyDescent="0.2">
      <c r="A58" s="257"/>
      <c r="AK58" s="328"/>
      <c r="AL58" s="329" t="s">
        <v>562</v>
      </c>
      <c r="AM58" s="330">
        <v>1027470</v>
      </c>
      <c r="AN58" s="331">
        <v>62605</v>
      </c>
      <c r="AO58" s="332">
        <v>35.5</v>
      </c>
      <c r="AP58" s="333">
        <v>42558</v>
      </c>
      <c r="AQ58" s="334">
        <v>-10.1</v>
      </c>
      <c r="AR58" s="335">
        <v>45.6</v>
      </c>
    </row>
    <row r="59" spans="1:44" ht="13.2" x14ac:dyDescent="0.2">
      <c r="A59" s="257"/>
      <c r="AK59" s="313" t="s">
        <v>566</v>
      </c>
      <c r="AL59" s="314"/>
      <c r="AM59" s="322">
        <v>1678950</v>
      </c>
      <c r="AN59" s="323">
        <v>104198</v>
      </c>
      <c r="AO59" s="324">
        <v>-11.1</v>
      </c>
      <c r="AP59" s="325">
        <v>73693</v>
      </c>
      <c r="AQ59" s="326">
        <v>-1.2</v>
      </c>
      <c r="AR59" s="327">
        <v>-9.9</v>
      </c>
    </row>
    <row r="60" spans="1:44" ht="13.2" x14ac:dyDescent="0.2">
      <c r="A60" s="257"/>
      <c r="AK60" s="328"/>
      <c r="AL60" s="329" t="s">
        <v>562</v>
      </c>
      <c r="AM60" s="330">
        <v>767444</v>
      </c>
      <c r="AN60" s="331">
        <v>47629</v>
      </c>
      <c r="AO60" s="332">
        <v>-23.9</v>
      </c>
      <c r="AP60" s="333">
        <v>44203</v>
      </c>
      <c r="AQ60" s="334">
        <v>3.9</v>
      </c>
      <c r="AR60" s="335">
        <v>-27.8</v>
      </c>
    </row>
    <row r="61" spans="1:44" ht="13.2" x14ac:dyDescent="0.2">
      <c r="A61" s="257"/>
      <c r="AK61" s="313" t="s">
        <v>567</v>
      </c>
      <c r="AL61" s="336"/>
      <c r="AM61" s="322">
        <v>1641666</v>
      </c>
      <c r="AN61" s="323">
        <v>98590</v>
      </c>
      <c r="AO61" s="324">
        <v>15.4</v>
      </c>
      <c r="AP61" s="325">
        <v>82457</v>
      </c>
      <c r="AQ61" s="337">
        <v>-5.5</v>
      </c>
      <c r="AR61" s="327">
        <v>20.9</v>
      </c>
    </row>
    <row r="62" spans="1:44" ht="13.2" x14ac:dyDescent="0.2">
      <c r="A62" s="257"/>
      <c r="AK62" s="328"/>
      <c r="AL62" s="329" t="s">
        <v>562</v>
      </c>
      <c r="AM62" s="330">
        <v>929081</v>
      </c>
      <c r="AN62" s="331">
        <v>55589</v>
      </c>
      <c r="AO62" s="332">
        <v>25</v>
      </c>
      <c r="AP62" s="333">
        <v>43068</v>
      </c>
      <c r="AQ62" s="334">
        <v>0.6</v>
      </c>
      <c r="AR62" s="335">
        <v>24.4</v>
      </c>
    </row>
    <row r="63" spans="1:44" ht="13.2" x14ac:dyDescent="0.2">
      <c r="A63" s="257"/>
    </row>
    <row r="64" spans="1:44" ht="13.2" x14ac:dyDescent="0.2">
      <c r="A64" s="257"/>
    </row>
    <row r="65" spans="1:46" ht="13.2" x14ac:dyDescent="0.2">
      <c r="A65" s="257"/>
    </row>
    <row r="66" spans="1:46" ht="13.2" x14ac:dyDescent="0.2">
      <c r="A66" s="338"/>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39"/>
    </row>
    <row r="67" spans="1:46" ht="13.5" hidden="1" customHeight="1" x14ac:dyDescent="0.2">
      <c r="AS67" s="253"/>
      <c r="AT67" s="253"/>
    </row>
    <row r="70" spans="1:46" ht="13.2" hidden="1" x14ac:dyDescent="0.2"/>
    <row r="71" spans="1:46" ht="13.2" hidden="1" x14ac:dyDescent="0.2"/>
    <row r="72" spans="1:46" ht="13.2" hidden="1" x14ac:dyDescent="0.2"/>
    <row r="73" spans="1:46" ht="13.2" hidden="1" x14ac:dyDescent="0.2"/>
  </sheetData>
  <sheetProtection algorithmName="SHA-512" hashValue="Q8fu9mRKTcN1khllxnPYvcAVySmmSN53yuDxqO8VyGtQ2YohGnqBx84Wcw80AslmOj0PnZ1kl7oP++/GbB/t0w==" saltValue="cBdNHrhbeTyIgU3wV/+YR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52" customWidth="1"/>
    <col min="126" max="16384" width="9" style="251" hidden="1"/>
  </cols>
  <sheetData>
    <row r="1" spans="2:125" ht="13.5" customHeight="1" x14ac:dyDescent="0.2">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ht="13.2" x14ac:dyDescent="0.2">
      <c r="B2" s="251"/>
      <c r="DG2" s="251"/>
    </row>
    <row r="3" spans="2:125" ht="13.2" x14ac:dyDescent="0.2">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ht="13.2" x14ac:dyDescent="0.2"/>
    <row r="5" spans="2:125" ht="13.2" x14ac:dyDescent="0.2"/>
    <row r="6" spans="2:125" ht="13.2" x14ac:dyDescent="0.2"/>
    <row r="7" spans="2:125" ht="13.2" x14ac:dyDescent="0.2"/>
    <row r="8" spans="2:125" ht="13.2" x14ac:dyDescent="0.2"/>
    <row r="9" spans="2:125" ht="13.2" x14ac:dyDescent="0.2">
      <c r="DU9" s="25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1"/>
    </row>
    <row r="18" spans="125:125" ht="13.2" x14ac:dyDescent="0.2"/>
    <row r="19" spans="125:125" ht="13.2" x14ac:dyDescent="0.2"/>
    <row r="20" spans="125:125" ht="13.2" x14ac:dyDescent="0.2">
      <c r="DU20" s="251"/>
    </row>
    <row r="21" spans="125:125" ht="13.2" x14ac:dyDescent="0.2">
      <c r="DU21" s="25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1"/>
    </row>
    <row r="29" spans="125:125" ht="13.2" x14ac:dyDescent="0.2"/>
    <row r="30" spans="125:125" ht="13.2" x14ac:dyDescent="0.2"/>
    <row r="31" spans="125:125" ht="13.2" x14ac:dyDescent="0.2"/>
    <row r="32" spans="125:125" ht="13.2" x14ac:dyDescent="0.2"/>
    <row r="33" spans="2:125" ht="13.2" x14ac:dyDescent="0.2">
      <c r="B33" s="251"/>
      <c r="G33" s="251"/>
      <c r="I33" s="251"/>
    </row>
    <row r="34" spans="2:125" ht="13.2" x14ac:dyDescent="0.2">
      <c r="C34" s="251"/>
      <c r="P34" s="251"/>
      <c r="DE34" s="251"/>
      <c r="DH34" s="251"/>
    </row>
    <row r="35" spans="2:125" ht="13.2" x14ac:dyDescent="0.2">
      <c r="D35" s="251"/>
      <c r="E35" s="251"/>
      <c r="DG35" s="251"/>
      <c r="DJ35" s="251"/>
      <c r="DP35" s="251"/>
      <c r="DQ35" s="251"/>
      <c r="DR35" s="251"/>
      <c r="DS35" s="251"/>
      <c r="DT35" s="251"/>
      <c r="DU35" s="251"/>
    </row>
    <row r="36" spans="2:125" ht="13.2" x14ac:dyDescent="0.2">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ht="13.2" x14ac:dyDescent="0.2">
      <c r="DU37" s="251"/>
    </row>
    <row r="38" spans="2:125" ht="13.2" x14ac:dyDescent="0.2">
      <c r="DT38" s="251"/>
      <c r="DU38" s="251"/>
    </row>
    <row r="39" spans="2:125" ht="13.2" x14ac:dyDescent="0.2"/>
    <row r="40" spans="2:125" ht="13.2" x14ac:dyDescent="0.2">
      <c r="DH40" s="251"/>
    </row>
    <row r="41" spans="2:125" ht="13.2" x14ac:dyDescent="0.2">
      <c r="DE41" s="251"/>
    </row>
    <row r="42" spans="2:125" ht="13.2" x14ac:dyDescent="0.2">
      <c r="DG42" s="251"/>
      <c r="DJ42" s="251"/>
    </row>
    <row r="43" spans="2:125" ht="13.2" x14ac:dyDescent="0.2">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ht="13.2" x14ac:dyDescent="0.2">
      <c r="DU44" s="251"/>
    </row>
    <row r="45" spans="2:125" ht="13.2" x14ac:dyDescent="0.2"/>
    <row r="46" spans="2:125" ht="13.2" x14ac:dyDescent="0.2"/>
    <row r="47" spans="2:125" ht="13.2" x14ac:dyDescent="0.2"/>
    <row r="48" spans="2:125" ht="13.2" x14ac:dyDescent="0.2">
      <c r="DT48" s="251"/>
      <c r="DU48" s="251"/>
    </row>
    <row r="49" spans="120:125" ht="13.2" x14ac:dyDescent="0.2">
      <c r="DU49" s="251"/>
    </row>
    <row r="50" spans="120:125" ht="13.2" x14ac:dyDescent="0.2">
      <c r="DU50" s="251"/>
    </row>
    <row r="51" spans="120:125" ht="13.2" x14ac:dyDescent="0.2">
      <c r="DP51" s="251"/>
      <c r="DQ51" s="251"/>
      <c r="DR51" s="251"/>
      <c r="DS51" s="251"/>
      <c r="DT51" s="251"/>
      <c r="DU51" s="251"/>
    </row>
    <row r="52" spans="120:125" ht="13.2" x14ac:dyDescent="0.2"/>
    <row r="53" spans="120:125" ht="13.2" x14ac:dyDescent="0.2"/>
    <row r="54" spans="120:125" ht="13.2" x14ac:dyDescent="0.2">
      <c r="DU54" s="251"/>
    </row>
    <row r="55" spans="120:125" ht="13.2" x14ac:dyDescent="0.2"/>
    <row r="56" spans="120:125" ht="13.2" x14ac:dyDescent="0.2"/>
    <row r="57" spans="120:125" ht="13.2" x14ac:dyDescent="0.2"/>
    <row r="58" spans="120:125" ht="13.2" x14ac:dyDescent="0.2">
      <c r="DU58" s="251"/>
    </row>
    <row r="59" spans="120:125" ht="13.2" x14ac:dyDescent="0.2"/>
    <row r="60" spans="120:125" ht="13.2" x14ac:dyDescent="0.2"/>
    <row r="61" spans="120:125" ht="13.2" x14ac:dyDescent="0.2"/>
    <row r="62" spans="120:125" ht="13.2" x14ac:dyDescent="0.2"/>
    <row r="63" spans="120:125" ht="13.2" x14ac:dyDescent="0.2">
      <c r="DU63" s="251"/>
    </row>
    <row r="64" spans="120:125" ht="13.2" x14ac:dyDescent="0.2">
      <c r="DT64" s="251"/>
      <c r="DU64" s="251"/>
    </row>
    <row r="65" spans="123:125" ht="13.2" x14ac:dyDescent="0.2"/>
    <row r="66" spans="123:125" ht="13.2" x14ac:dyDescent="0.2"/>
    <row r="67" spans="123:125" ht="13.2" x14ac:dyDescent="0.2"/>
    <row r="68" spans="123:125" ht="13.2" x14ac:dyDescent="0.2"/>
    <row r="69" spans="123:125" ht="13.2" x14ac:dyDescent="0.2">
      <c r="DS69" s="251"/>
      <c r="DT69" s="251"/>
      <c r="DU69" s="25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1"/>
    </row>
    <row r="83" spans="116:125" ht="13.2" x14ac:dyDescent="0.2">
      <c r="DM83" s="251"/>
      <c r="DN83" s="251"/>
      <c r="DO83" s="251"/>
      <c r="DP83" s="251"/>
      <c r="DQ83" s="251"/>
      <c r="DR83" s="251"/>
      <c r="DS83" s="251"/>
      <c r="DT83" s="251"/>
      <c r="DU83" s="251"/>
    </row>
    <row r="84" spans="116:125" ht="13.2" x14ac:dyDescent="0.2"/>
    <row r="85" spans="116:125" ht="13.2" x14ac:dyDescent="0.2"/>
    <row r="86" spans="116:125" ht="13.2" x14ac:dyDescent="0.2"/>
    <row r="87" spans="116:125" ht="13.2" x14ac:dyDescent="0.2"/>
    <row r="88" spans="116:125" ht="13.2" x14ac:dyDescent="0.2">
      <c r="DU88" s="25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1"/>
      <c r="DT94" s="251"/>
      <c r="DU94" s="251"/>
    </row>
    <row r="95" spans="116:125" ht="13.5" customHeight="1" x14ac:dyDescent="0.2">
      <c r="DU95" s="25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1"/>
    </row>
    <row r="102" spans="124:125" ht="13.5" customHeight="1" x14ac:dyDescent="0.2"/>
    <row r="103" spans="124:125" ht="13.5" customHeight="1" x14ac:dyDescent="0.2"/>
    <row r="104" spans="124:125" ht="13.5" customHeight="1" x14ac:dyDescent="0.2">
      <c r="DT104" s="251"/>
      <c r="DU104" s="25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569</v>
      </c>
    </row>
    <row r="121" spans="125:125" ht="13.5" hidden="1" customHeight="1" x14ac:dyDescent="0.2">
      <c r="DU121" s="251"/>
    </row>
  </sheetData>
  <sheetProtection algorithmName="SHA-512" hashValue="0N1+xGq3/oK+7j7yK2Tlsfdseul+cELcclFnarf04A5REFjdtvev0Myc16ma7Ll/0Ff3I7AAAcgN9F3JQdXLcQ==" saltValue="rPDw5SryHqx0v0dfI1tu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2" customWidth="1"/>
    <col min="126" max="142" width="0" style="251" hidden="1" customWidth="1"/>
    <col min="143" max="16384" width="9" style="251" hidden="1"/>
  </cols>
  <sheetData>
    <row r="1" spans="1:125" ht="13.5" customHeight="1" x14ac:dyDescent="0.2">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ht="13.2" x14ac:dyDescent="0.2">
      <c r="B2" s="251"/>
      <c r="T2" s="251"/>
    </row>
    <row r="3" spans="1:125" ht="13.2" x14ac:dyDescent="0.2">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1"/>
      <c r="G33" s="251"/>
      <c r="I33" s="251"/>
    </row>
    <row r="34" spans="2:125" ht="13.2" x14ac:dyDescent="0.2">
      <c r="C34" s="251"/>
      <c r="P34" s="251"/>
      <c r="R34" s="251"/>
      <c r="U34" s="251"/>
    </row>
    <row r="35" spans="2:125" ht="13.2" x14ac:dyDescent="0.2">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ht="13.2" x14ac:dyDescent="0.2">
      <c r="F36" s="251"/>
      <c r="H36" s="251"/>
      <c r="J36" s="251"/>
      <c r="K36" s="251"/>
      <c r="L36" s="251"/>
      <c r="M36" s="251"/>
      <c r="N36" s="251"/>
      <c r="O36" s="251"/>
      <c r="Q36" s="251"/>
      <c r="S36" s="251"/>
      <c r="V36" s="251"/>
    </row>
    <row r="37" spans="2:125" ht="13.2" x14ac:dyDescent="0.2"/>
    <row r="38" spans="2:125" ht="13.2" x14ac:dyDescent="0.2"/>
    <row r="39" spans="2:125" ht="13.2" x14ac:dyDescent="0.2"/>
    <row r="40" spans="2:125" ht="13.2" x14ac:dyDescent="0.2">
      <c r="U40" s="251"/>
    </row>
    <row r="41" spans="2:125" ht="13.2" x14ac:dyDescent="0.2">
      <c r="R41" s="251"/>
    </row>
    <row r="42" spans="2:125" ht="13.2" x14ac:dyDescent="0.2">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ht="13.2" x14ac:dyDescent="0.2">
      <c r="Q43" s="251"/>
      <c r="S43" s="251"/>
      <c r="V43" s="25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2" t="s">
        <v>570</v>
      </c>
    </row>
  </sheetData>
  <sheetProtection algorithmName="SHA-512" hashValue="AvgMg7Q6JEFpBrl0w9fajpw/rvzU6zw3r6MYz2TBaA4ysDfCOR1BiQwA7VyZvlTnamqL/0a6wzj05ITklGSpBg==" saltValue="5KN1JBcjzMG4DUMOdsNL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SheetLayoutView="100" workbookViewId="0"/>
  </sheetViews>
  <sheetFormatPr defaultColWidth="0" defaultRowHeight="0"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126" t="s">
        <v>3</v>
      </c>
      <c r="D47" s="1126"/>
      <c r="E47" s="1127"/>
      <c r="F47" s="11">
        <v>49.4</v>
      </c>
      <c r="G47" s="12">
        <v>50.06</v>
      </c>
      <c r="H47" s="12">
        <v>48.78</v>
      </c>
      <c r="I47" s="12">
        <v>46.87</v>
      </c>
      <c r="J47" s="13">
        <v>47.76</v>
      </c>
    </row>
    <row r="48" spans="2:10" ht="57.75" customHeight="1" x14ac:dyDescent="0.2">
      <c r="B48" s="14"/>
      <c r="C48" s="1128" t="s">
        <v>4</v>
      </c>
      <c r="D48" s="1128"/>
      <c r="E48" s="1129"/>
      <c r="F48" s="15">
        <v>8.0299999999999994</v>
      </c>
      <c r="G48" s="16">
        <v>9</v>
      </c>
      <c r="H48" s="16">
        <v>10.42</v>
      </c>
      <c r="I48" s="16">
        <v>13.96</v>
      </c>
      <c r="J48" s="17">
        <v>13.91</v>
      </c>
    </row>
    <row r="49" spans="2:10" ht="57.75" customHeight="1" thickBot="1" x14ac:dyDescent="0.25">
      <c r="B49" s="18"/>
      <c r="C49" s="1130" t="s">
        <v>5</v>
      </c>
      <c r="D49" s="1130"/>
      <c r="E49" s="1131"/>
      <c r="F49" s="19" t="s">
        <v>576</v>
      </c>
      <c r="G49" s="20" t="s">
        <v>577</v>
      </c>
      <c r="H49" s="20">
        <v>1.7</v>
      </c>
      <c r="I49" s="20">
        <v>4</v>
      </c>
      <c r="J49" s="21" t="s">
        <v>578</v>
      </c>
    </row>
    <row r="50" spans="2:10" ht="13.2" x14ac:dyDescent="0.2"/>
  </sheetData>
  <sheetProtection algorithmName="SHA-512" hashValue="TZEMYjxmFzl3/DEybm2Rx4vMnFqzNunEJ+14ZkdmoDXTz+mXo1Vd/qVLRe55iTIbLlG/xeo+wzOnTHQ/mfPjPA==" saltValue="o7PLPu5sSaPycM/RZpqY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藤内 亮</cp:lastModifiedBy>
  <cp:lastPrinted>2024-03-07T11:35:43Z</cp:lastPrinted>
  <dcterms:created xsi:type="dcterms:W3CDTF">2024-02-05T02:39:37Z</dcterms:created>
  <dcterms:modified xsi:type="dcterms:W3CDTF">2024-03-21T23:53:40Z</dcterms:modified>
  <cp:category/>
</cp:coreProperties>
</file>