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5公表分\③公表資料\01_統計表\"/>
    </mc:Choice>
  </mc:AlternateContent>
  <xr:revisionPtr revIDLastSave="0" documentId="13_ncr:1_{401CD406-9F3F-4597-A13C-6C63A397934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(女)'!$A$1:$Q$41</definedName>
    <definedName name="_xlnm.Print_Area" localSheetId="1">'市町村別 (男)'!$A$1:$Q$41</definedName>
    <definedName name="_xlnm.Print_Area" localSheetId="0">市町村別計!$A$1:$R$41</definedName>
  </definedNames>
  <calcPr calcId="181029" forceFullCalc="1"/>
</workbook>
</file>

<file path=xl/calcChain.xml><?xml version="1.0" encoding="utf-8"?>
<calcChain xmlns="http://schemas.openxmlformats.org/spreadsheetml/2006/main">
  <c r="G38" i="3" l="1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9" i="2"/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0" i="1"/>
  <c r="D33" i="3" l="1"/>
  <c r="D21" i="3"/>
  <c r="D22" i="3"/>
  <c r="D23" i="3"/>
  <c r="D24" i="3"/>
  <c r="D25" i="3"/>
  <c r="D26" i="3"/>
  <c r="D27" i="3"/>
  <c r="D28" i="3"/>
  <c r="D29" i="3"/>
  <c r="D30" i="3"/>
  <c r="D31" i="3"/>
  <c r="D32" i="3"/>
  <c r="D34" i="3"/>
  <c r="D35" i="3"/>
  <c r="D36" i="3"/>
  <c r="D37" i="3"/>
  <c r="D38" i="3"/>
  <c r="D20" i="3"/>
  <c r="D29" i="2"/>
  <c r="D21" i="2"/>
  <c r="D22" i="2"/>
  <c r="D23" i="2"/>
  <c r="D24" i="2"/>
  <c r="D25" i="2"/>
  <c r="D26" i="2"/>
  <c r="D27" i="2"/>
  <c r="D28" i="2"/>
  <c r="D30" i="2"/>
  <c r="D31" i="2"/>
  <c r="D32" i="2"/>
  <c r="D33" i="2"/>
  <c r="D34" i="2"/>
  <c r="D35" i="2"/>
  <c r="D36" i="2"/>
  <c r="D37" i="2"/>
  <c r="D38" i="2"/>
  <c r="D20" i="2"/>
  <c r="E28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20" i="1"/>
  <c r="N38" i="3" l="1"/>
  <c r="K38" i="3"/>
  <c r="N37" i="3"/>
  <c r="K37" i="3"/>
  <c r="N36" i="3"/>
  <c r="K36" i="3"/>
  <c r="N35" i="3"/>
  <c r="K35" i="3"/>
  <c r="N34" i="3"/>
  <c r="K34" i="3"/>
  <c r="N33" i="3"/>
  <c r="K33" i="3"/>
  <c r="N32" i="3"/>
  <c r="K32" i="3"/>
  <c r="N31" i="3"/>
  <c r="K31" i="3"/>
  <c r="N30" i="3"/>
  <c r="K30" i="3"/>
  <c r="N29" i="3"/>
  <c r="K29" i="3"/>
  <c r="N28" i="3"/>
  <c r="K28" i="3"/>
  <c r="N27" i="3"/>
  <c r="K27" i="3"/>
  <c r="N26" i="3"/>
  <c r="K26" i="3"/>
  <c r="N25" i="3"/>
  <c r="K25" i="3"/>
  <c r="N24" i="3"/>
  <c r="N12" i="3" s="1"/>
  <c r="K24" i="3"/>
  <c r="N23" i="3"/>
  <c r="K23" i="3"/>
  <c r="N22" i="3"/>
  <c r="K22" i="3"/>
  <c r="N21" i="3"/>
  <c r="K21" i="3"/>
  <c r="N20" i="3"/>
  <c r="K20" i="3"/>
  <c r="P16" i="3"/>
  <c r="O16" i="3"/>
  <c r="M16" i="3"/>
  <c r="L16" i="3"/>
  <c r="F16" i="3"/>
  <c r="E16" i="3"/>
  <c r="C16" i="3"/>
  <c r="P15" i="3"/>
  <c r="O15" i="3"/>
  <c r="M15" i="3"/>
  <c r="L15" i="3"/>
  <c r="F15" i="3"/>
  <c r="E15" i="3"/>
  <c r="C15" i="3"/>
  <c r="P14" i="3"/>
  <c r="P18" i="3" s="1"/>
  <c r="O14" i="3"/>
  <c r="O18" i="3" s="1"/>
  <c r="M14" i="3"/>
  <c r="M18" i="3" s="1"/>
  <c r="L14" i="3"/>
  <c r="L18" i="3" s="1"/>
  <c r="F14" i="3"/>
  <c r="E14" i="3"/>
  <c r="C14" i="3"/>
  <c r="C18" i="3" s="1"/>
  <c r="P13" i="3"/>
  <c r="O13" i="3"/>
  <c r="M13" i="3"/>
  <c r="L13" i="3"/>
  <c r="F13" i="3"/>
  <c r="E13" i="3"/>
  <c r="C13" i="3"/>
  <c r="P12" i="3"/>
  <c r="O12" i="3"/>
  <c r="M12" i="3"/>
  <c r="L12" i="3"/>
  <c r="F12" i="3"/>
  <c r="E12" i="3"/>
  <c r="C12" i="3"/>
  <c r="P10" i="3"/>
  <c r="O10" i="3"/>
  <c r="M10" i="3"/>
  <c r="L10" i="3"/>
  <c r="F10" i="3"/>
  <c r="E10" i="3"/>
  <c r="C10" i="3"/>
  <c r="J26" i="3" l="1"/>
  <c r="B26" i="3" s="1"/>
  <c r="J30" i="3"/>
  <c r="B30" i="3" s="1"/>
  <c r="J34" i="3"/>
  <c r="B34" i="3" s="1"/>
  <c r="J38" i="3"/>
  <c r="B38" i="3" s="1"/>
  <c r="J23" i="3"/>
  <c r="B23" i="3" s="1"/>
  <c r="J27" i="3"/>
  <c r="B27" i="3" s="1"/>
  <c r="J31" i="3"/>
  <c r="B31" i="3" s="1"/>
  <c r="J35" i="3"/>
  <c r="B35" i="3" s="1"/>
  <c r="J22" i="3"/>
  <c r="B22" i="3" s="1"/>
  <c r="J21" i="3"/>
  <c r="J25" i="3"/>
  <c r="B25" i="3" s="1"/>
  <c r="J29" i="3"/>
  <c r="B29" i="3" s="1"/>
  <c r="J33" i="3"/>
  <c r="B33" i="3" s="1"/>
  <c r="J37" i="3"/>
  <c r="B37" i="3" s="1"/>
  <c r="J24" i="3"/>
  <c r="B24" i="3" s="1"/>
  <c r="J28" i="3"/>
  <c r="B28" i="3" s="1"/>
  <c r="J32" i="3"/>
  <c r="J36" i="3"/>
  <c r="B36" i="3" s="1"/>
  <c r="J20" i="3"/>
  <c r="N14" i="3"/>
  <c r="N18" i="3" s="1"/>
  <c r="M17" i="3"/>
  <c r="D15" i="3"/>
  <c r="B20" i="3"/>
  <c r="C19" i="3"/>
  <c r="K16" i="3"/>
  <c r="K15" i="3"/>
  <c r="O11" i="3"/>
  <c r="O9" i="3" s="1"/>
  <c r="O19" i="3"/>
  <c r="N16" i="3"/>
  <c r="K13" i="3"/>
  <c r="M19" i="3"/>
  <c r="K14" i="3"/>
  <c r="K18" i="3" s="1"/>
  <c r="P19" i="3"/>
  <c r="K10" i="3"/>
  <c r="F11" i="3"/>
  <c r="F9" i="3" s="1"/>
  <c r="K12" i="3"/>
  <c r="M11" i="3"/>
  <c r="M9" i="3" s="1"/>
  <c r="F17" i="3"/>
  <c r="L17" i="3"/>
  <c r="O17" i="3"/>
  <c r="E19" i="3"/>
  <c r="N13" i="3"/>
  <c r="N17" i="3" s="1"/>
  <c r="C11" i="3"/>
  <c r="C9" i="3" s="1"/>
  <c r="P11" i="3"/>
  <c r="P9" i="3" s="1"/>
  <c r="F19" i="3"/>
  <c r="L19" i="3"/>
  <c r="L11" i="3"/>
  <c r="L9" i="3" s="1"/>
  <c r="E17" i="3"/>
  <c r="E11" i="3"/>
  <c r="C17" i="3"/>
  <c r="D10" i="3"/>
  <c r="N10" i="3"/>
  <c r="P17" i="3"/>
  <c r="F18" i="3"/>
  <c r="D12" i="3"/>
  <c r="D13" i="3"/>
  <c r="D14" i="3"/>
  <c r="N15" i="3"/>
  <c r="E18" i="3"/>
  <c r="D16" i="3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20" i="2"/>
  <c r="N21" i="2"/>
  <c r="N22" i="2"/>
  <c r="N23" i="2"/>
  <c r="N24" i="2"/>
  <c r="N12" i="2" s="1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C10" i="2"/>
  <c r="E10" i="2"/>
  <c r="F10" i="2"/>
  <c r="L10" i="2"/>
  <c r="M10" i="2"/>
  <c r="O10" i="2"/>
  <c r="P10" i="2"/>
  <c r="C12" i="2"/>
  <c r="E12" i="2"/>
  <c r="F12" i="2"/>
  <c r="L12" i="2"/>
  <c r="M12" i="2"/>
  <c r="O12" i="2"/>
  <c r="P12" i="2"/>
  <c r="C13" i="2"/>
  <c r="E13" i="2"/>
  <c r="F13" i="2"/>
  <c r="L13" i="2"/>
  <c r="M13" i="2"/>
  <c r="O13" i="2"/>
  <c r="P13" i="2"/>
  <c r="C14" i="2"/>
  <c r="E14" i="2"/>
  <c r="E18" i="2" s="1"/>
  <c r="F14" i="2"/>
  <c r="F18" i="2" s="1"/>
  <c r="L14" i="2"/>
  <c r="L18" i="2" s="1"/>
  <c r="M14" i="2"/>
  <c r="M18" i="2" s="1"/>
  <c r="O14" i="2"/>
  <c r="O18" i="2" s="1"/>
  <c r="P14" i="2"/>
  <c r="P18" i="2" s="1"/>
  <c r="C15" i="2"/>
  <c r="E15" i="2"/>
  <c r="F15" i="2"/>
  <c r="L15" i="2"/>
  <c r="M15" i="2"/>
  <c r="O15" i="2"/>
  <c r="P15" i="2"/>
  <c r="C16" i="2"/>
  <c r="E16" i="2"/>
  <c r="F16" i="2"/>
  <c r="L16" i="2"/>
  <c r="M16" i="2"/>
  <c r="O16" i="2"/>
  <c r="P16" i="2"/>
  <c r="D12" i="2"/>
  <c r="J38" i="2" l="1"/>
  <c r="B38" i="2" s="1"/>
  <c r="J34" i="2"/>
  <c r="B34" i="2" s="1"/>
  <c r="J30" i="2"/>
  <c r="B30" i="2" s="1"/>
  <c r="J26" i="2"/>
  <c r="B26" i="2" s="1"/>
  <c r="J22" i="2"/>
  <c r="B22" i="2" s="1"/>
  <c r="J35" i="2"/>
  <c r="B35" i="2" s="1"/>
  <c r="J37" i="2"/>
  <c r="B37" i="2" s="1"/>
  <c r="J33" i="2"/>
  <c r="J29" i="2"/>
  <c r="J25" i="2"/>
  <c r="J21" i="2"/>
  <c r="B21" i="2" s="1"/>
  <c r="J36" i="2"/>
  <c r="J32" i="2"/>
  <c r="J28" i="2"/>
  <c r="J24" i="2"/>
  <c r="J31" i="2"/>
  <c r="B31" i="2" s="1"/>
  <c r="J27" i="2"/>
  <c r="B27" i="2" s="1"/>
  <c r="J23" i="2"/>
  <c r="B23" i="2" s="1"/>
  <c r="K12" i="2"/>
  <c r="J20" i="2"/>
  <c r="J12" i="3"/>
  <c r="K17" i="3"/>
  <c r="K19" i="3"/>
  <c r="B12" i="3"/>
  <c r="N19" i="3"/>
  <c r="J10" i="3"/>
  <c r="K11" i="3"/>
  <c r="K9" i="3" s="1"/>
  <c r="B21" i="3"/>
  <c r="J16" i="3"/>
  <c r="N11" i="3"/>
  <c r="N9" i="3" s="1"/>
  <c r="J14" i="3"/>
  <c r="J18" i="3" s="1"/>
  <c r="B16" i="3"/>
  <c r="B13" i="3"/>
  <c r="B32" i="3"/>
  <c r="J15" i="3"/>
  <c r="D11" i="3"/>
  <c r="D9" i="3" s="1"/>
  <c r="D17" i="3"/>
  <c r="D18" i="3"/>
  <c r="E9" i="3"/>
  <c r="B14" i="3"/>
  <c r="J13" i="3"/>
  <c r="D19" i="3"/>
  <c r="E19" i="2"/>
  <c r="C17" i="2"/>
  <c r="P19" i="2"/>
  <c r="L19" i="2"/>
  <c r="M17" i="2"/>
  <c r="P17" i="2"/>
  <c r="L17" i="2"/>
  <c r="D16" i="2"/>
  <c r="C19" i="2"/>
  <c r="O17" i="2"/>
  <c r="F17" i="2"/>
  <c r="N15" i="2"/>
  <c r="M19" i="2"/>
  <c r="F19" i="2"/>
  <c r="C11" i="2"/>
  <c r="C9" i="2" s="1"/>
  <c r="N16" i="2"/>
  <c r="N13" i="2"/>
  <c r="C18" i="2"/>
  <c r="O19" i="2"/>
  <c r="N14" i="2"/>
  <c r="N18" i="2" s="1"/>
  <c r="K13" i="2"/>
  <c r="F11" i="2"/>
  <c r="F9" i="2" s="1"/>
  <c r="D15" i="2"/>
  <c r="D14" i="2"/>
  <c r="D10" i="2"/>
  <c r="K15" i="2"/>
  <c r="D13" i="2"/>
  <c r="P11" i="2"/>
  <c r="P9" i="2" s="1"/>
  <c r="M11" i="2"/>
  <c r="M9" i="2" s="1"/>
  <c r="K16" i="2"/>
  <c r="O11" i="2"/>
  <c r="O9" i="2" s="1"/>
  <c r="L11" i="2"/>
  <c r="L9" i="2" s="1"/>
  <c r="E17" i="2"/>
  <c r="E11" i="2"/>
  <c r="K14" i="2"/>
  <c r="K18" i="2" s="1"/>
  <c r="K10" i="2"/>
  <c r="B10" i="3" l="1"/>
  <c r="B17" i="3"/>
  <c r="J17" i="3"/>
  <c r="B18" i="3"/>
  <c r="J11" i="3"/>
  <c r="J19" i="3"/>
  <c r="B15" i="3"/>
  <c r="N19" i="2"/>
  <c r="N11" i="2"/>
  <c r="K11" i="2"/>
  <c r="K9" i="2" s="1"/>
  <c r="K17" i="2"/>
  <c r="J13" i="2"/>
  <c r="B25" i="2"/>
  <c r="J14" i="2"/>
  <c r="B28" i="2"/>
  <c r="B36" i="2"/>
  <c r="J16" i="2"/>
  <c r="D19" i="2"/>
  <c r="D11" i="2"/>
  <c r="B29" i="2"/>
  <c r="D17" i="2"/>
  <c r="B24" i="2"/>
  <c r="J12" i="2"/>
  <c r="J15" i="2"/>
  <c r="B32" i="2"/>
  <c r="K19" i="2"/>
  <c r="D18" i="2"/>
  <c r="B33" i="2"/>
  <c r="E9" i="2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20" i="1"/>
  <c r="J9" i="3" l="1"/>
  <c r="B19" i="3"/>
  <c r="B11" i="3"/>
  <c r="J11" i="2"/>
  <c r="J18" i="2"/>
  <c r="B15" i="2"/>
  <c r="B12" i="2"/>
  <c r="B16" i="2"/>
  <c r="B13" i="2"/>
  <c r="J19" i="2"/>
  <c r="B14" i="2"/>
  <c r="D9" i="2"/>
  <c r="L21" i="1"/>
  <c r="K21" i="1" s="1"/>
  <c r="L22" i="1"/>
  <c r="K22" i="1" s="1"/>
  <c r="L23" i="1"/>
  <c r="K23" i="1" s="1"/>
  <c r="L24" i="1"/>
  <c r="K24" i="1" s="1"/>
  <c r="L25" i="1"/>
  <c r="K25" i="1" s="1"/>
  <c r="L26" i="1"/>
  <c r="K26" i="1" s="1"/>
  <c r="L27" i="1"/>
  <c r="K27" i="1" s="1"/>
  <c r="L28" i="1"/>
  <c r="K28" i="1" s="1"/>
  <c r="L29" i="1"/>
  <c r="K29" i="1" s="1"/>
  <c r="L30" i="1"/>
  <c r="K30" i="1" s="1"/>
  <c r="L31" i="1"/>
  <c r="K31" i="1" s="1"/>
  <c r="L32" i="1"/>
  <c r="K32" i="1" s="1"/>
  <c r="L33" i="1"/>
  <c r="K33" i="1" s="1"/>
  <c r="L34" i="1"/>
  <c r="K34" i="1" s="1"/>
  <c r="L35" i="1"/>
  <c r="K35" i="1" s="1"/>
  <c r="L36" i="1"/>
  <c r="K36" i="1" s="1"/>
  <c r="L37" i="1"/>
  <c r="K37" i="1" s="1"/>
  <c r="L38" i="1"/>
  <c r="K38" i="1" s="1"/>
  <c r="L20" i="1"/>
  <c r="K20" i="1" s="1"/>
  <c r="B9" i="3" l="1"/>
  <c r="B11" i="2"/>
  <c r="B19" i="2"/>
  <c r="B18" i="2"/>
  <c r="F10" i="1"/>
  <c r="G10" i="1"/>
  <c r="M10" i="1"/>
  <c r="N10" i="1"/>
  <c r="P10" i="1"/>
  <c r="Q10" i="1"/>
  <c r="F12" i="1"/>
  <c r="G12" i="1"/>
  <c r="M12" i="1"/>
  <c r="N12" i="1"/>
  <c r="P12" i="1"/>
  <c r="Q12" i="1"/>
  <c r="F13" i="1"/>
  <c r="G13" i="1"/>
  <c r="M13" i="1"/>
  <c r="N13" i="1"/>
  <c r="P13" i="1"/>
  <c r="Q13" i="1"/>
  <c r="F14" i="1"/>
  <c r="G14" i="1"/>
  <c r="M14" i="1"/>
  <c r="M18" i="1" s="1"/>
  <c r="N14" i="1"/>
  <c r="N18" i="1" s="1"/>
  <c r="P14" i="1"/>
  <c r="P18" i="1" s="1"/>
  <c r="Q14" i="1"/>
  <c r="Q18" i="1" s="1"/>
  <c r="F15" i="1"/>
  <c r="G15" i="1"/>
  <c r="M15" i="1"/>
  <c r="N15" i="1"/>
  <c r="P15" i="1"/>
  <c r="Q15" i="1"/>
  <c r="F16" i="1"/>
  <c r="G16" i="1"/>
  <c r="M16" i="1"/>
  <c r="N16" i="1"/>
  <c r="P16" i="1"/>
  <c r="Q16" i="1"/>
  <c r="E12" i="1"/>
  <c r="L12" i="1"/>
  <c r="O12" i="1"/>
  <c r="C16" i="1"/>
  <c r="C15" i="1"/>
  <c r="C14" i="1"/>
  <c r="C18" i="1" s="1"/>
  <c r="C13" i="1"/>
  <c r="C12" i="1"/>
  <c r="C10" i="1"/>
  <c r="G18" i="1" l="1"/>
  <c r="F18" i="1"/>
  <c r="O15" i="1"/>
  <c r="C19" i="1"/>
  <c r="B38" i="1"/>
  <c r="B29" i="1"/>
  <c r="N17" i="1"/>
  <c r="F19" i="1"/>
  <c r="B27" i="1"/>
  <c r="E13" i="1"/>
  <c r="B23" i="1"/>
  <c r="Q19" i="1"/>
  <c r="M19" i="1"/>
  <c r="B21" i="1"/>
  <c r="P19" i="1"/>
  <c r="N19" i="1"/>
  <c r="G17" i="1"/>
  <c r="P17" i="1"/>
  <c r="P11" i="1"/>
  <c r="P9" i="1" s="1"/>
  <c r="N11" i="1"/>
  <c r="N9" i="1" s="1"/>
  <c r="B30" i="1"/>
  <c r="O14" i="1"/>
  <c r="O18" i="1" s="1"/>
  <c r="F11" i="1"/>
  <c r="L16" i="1"/>
  <c r="B26" i="1"/>
  <c r="L13" i="1"/>
  <c r="L17" i="1" s="1"/>
  <c r="B22" i="1"/>
  <c r="F17" i="1"/>
  <c r="O13" i="1"/>
  <c r="O17" i="1" s="1"/>
  <c r="B37" i="1"/>
  <c r="G19" i="1"/>
  <c r="B33" i="1"/>
  <c r="K12" i="1"/>
  <c r="O10" i="1"/>
  <c r="C11" i="1"/>
  <c r="C9" i="1" s="1"/>
  <c r="B28" i="1"/>
  <c r="L10" i="1"/>
  <c r="M11" i="1"/>
  <c r="M9" i="1" s="1"/>
  <c r="L15" i="1"/>
  <c r="B32" i="1"/>
  <c r="E10" i="1"/>
  <c r="O16" i="1"/>
  <c r="E15" i="1"/>
  <c r="C17" i="1"/>
  <c r="B35" i="1"/>
  <c r="Q11" i="1"/>
  <c r="Q9" i="1" s="1"/>
  <c r="E16" i="1"/>
  <c r="B36" i="1"/>
  <c r="L14" i="1"/>
  <c r="L18" i="1" s="1"/>
  <c r="M17" i="1"/>
  <c r="G11" i="1"/>
  <c r="E14" i="1"/>
  <c r="Q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E17" i="1"/>
  <c r="F9" i="1"/>
  <c r="L19" i="1"/>
  <c r="B24" i="1"/>
  <c r="O11" i="1"/>
  <c r="O9" i="1" s="1"/>
  <c r="O19" i="1"/>
  <c r="E11" i="1"/>
  <c r="K14" i="1"/>
  <c r="B31" i="1"/>
  <c r="K13" i="1"/>
  <c r="B34" i="1"/>
  <c r="B16" i="1"/>
  <c r="L11" i="1"/>
  <c r="L9" i="1" s="1"/>
  <c r="G9" i="1"/>
  <c r="K15" i="1"/>
  <c r="E18" i="1"/>
  <c r="K10" i="1"/>
  <c r="B25" i="1"/>
  <c r="K16" i="1"/>
  <c r="E19" i="1"/>
  <c r="B20" i="1"/>
  <c r="D25" i="1" l="1"/>
  <c r="D16" i="1"/>
  <c r="D24" i="1"/>
  <c r="D34" i="1"/>
  <c r="D20" i="1"/>
  <c r="D31" i="1"/>
  <c r="E9" i="1"/>
  <c r="K18" i="1"/>
  <c r="B15" i="1"/>
  <c r="B14" i="1"/>
  <c r="B12" i="1"/>
  <c r="B10" i="1"/>
  <c r="B13" i="1"/>
  <c r="K19" i="1"/>
  <c r="K11" i="1"/>
  <c r="K17" i="1"/>
  <c r="D14" i="1" l="1"/>
  <c r="D13" i="1"/>
  <c r="D15" i="1"/>
  <c r="D10" i="1"/>
  <c r="D12" i="1"/>
  <c r="H16" i="1"/>
  <c r="H13" i="1"/>
  <c r="B19" i="1"/>
  <c r="K9" i="1"/>
  <c r="B18" i="1"/>
  <c r="B17" i="1"/>
  <c r="B11" i="1"/>
  <c r="D18" i="1" l="1"/>
  <c r="D17" i="1"/>
  <c r="D11" i="1"/>
  <c r="D19" i="1"/>
  <c r="H9" i="1"/>
  <c r="H12" i="1"/>
  <c r="H10" i="1"/>
  <c r="H15" i="1"/>
  <c r="H14" i="1"/>
  <c r="B9" i="1"/>
  <c r="D9" i="1" l="1"/>
  <c r="H11" i="1"/>
  <c r="H18" i="1"/>
  <c r="H17" i="1"/>
  <c r="H19" i="1"/>
  <c r="N17" i="2"/>
  <c r="N10" i="2"/>
  <c r="N9" i="2" s="1"/>
  <c r="J10" i="2" l="1"/>
  <c r="B20" i="2"/>
  <c r="J17" i="2"/>
  <c r="B17" i="2" l="1"/>
  <c r="B10" i="2"/>
  <c r="J9" i="2"/>
  <c r="B9" i="2" l="1"/>
</calcChain>
</file>

<file path=xl/sharedStrings.xml><?xml version="1.0" encoding="utf-8"?>
<sst xmlns="http://schemas.openxmlformats.org/spreadsheetml/2006/main" count="178" uniqueCount="58">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</sst>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8" xfId="0" applyNumberForma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17" width="6.6328125" customWidth="1"/>
    <col min="18" max="18" width="11.7265625" customWidth="1"/>
  </cols>
  <sheetData>
    <row r="2" spans="1:18" x14ac:dyDescent="0.2">
      <c r="A2" t="s">
        <v>57</v>
      </c>
    </row>
    <row r="4" spans="1:18" x14ac:dyDescent="0.2">
      <c r="A4" t="s">
        <v>43</v>
      </c>
    </row>
    <row r="5" spans="1:18" ht="13.5" customHeight="1" x14ac:dyDescent="0.2">
      <c r="A5" s="49" t="s">
        <v>38</v>
      </c>
      <c r="B5" s="55" t="s">
        <v>41</v>
      </c>
      <c r="C5" s="56"/>
      <c r="D5" s="56"/>
      <c r="E5" s="46" t="s">
        <v>40</v>
      </c>
      <c r="F5" s="47"/>
      <c r="G5" s="47"/>
      <c r="H5" s="47"/>
      <c r="I5" s="47"/>
      <c r="J5" s="48"/>
      <c r="K5" s="55" t="s">
        <v>39</v>
      </c>
      <c r="L5" s="56"/>
      <c r="M5" s="56"/>
      <c r="N5" s="56"/>
      <c r="O5" s="56"/>
      <c r="P5" s="56"/>
      <c r="Q5" s="56"/>
      <c r="R5" s="57"/>
    </row>
    <row r="6" spans="1:18" ht="13.5" customHeight="1" x14ac:dyDescent="0.2">
      <c r="A6" s="50"/>
      <c r="B6" s="15"/>
      <c r="C6" s="52" t="s">
        <v>52</v>
      </c>
      <c r="D6" s="52" t="s">
        <v>53</v>
      </c>
      <c r="E6" s="15"/>
      <c r="F6" s="15"/>
      <c r="G6" s="15"/>
      <c r="H6" s="55" t="s">
        <v>47</v>
      </c>
      <c r="I6" s="56"/>
      <c r="J6" s="57"/>
      <c r="K6" s="14"/>
      <c r="L6" s="46" t="s">
        <v>36</v>
      </c>
      <c r="M6" s="47"/>
      <c r="N6" s="48"/>
      <c r="O6" s="46" t="s">
        <v>35</v>
      </c>
      <c r="P6" s="47"/>
      <c r="Q6" s="48"/>
      <c r="R6" s="17" t="s">
        <v>47</v>
      </c>
    </row>
    <row r="7" spans="1:18" ht="13.5" customHeight="1" x14ac:dyDescent="0.2">
      <c r="A7" s="50"/>
      <c r="B7" s="12" t="s">
        <v>42</v>
      </c>
      <c r="C7" s="53"/>
      <c r="D7" s="53"/>
      <c r="E7" s="11" t="s">
        <v>32</v>
      </c>
      <c r="F7" s="12" t="s">
        <v>34</v>
      </c>
      <c r="G7" s="12" t="s">
        <v>33</v>
      </c>
      <c r="H7" s="43" t="s">
        <v>44</v>
      </c>
      <c r="I7" s="14" t="s">
        <v>45</v>
      </c>
      <c r="J7" s="14" t="s">
        <v>46</v>
      </c>
      <c r="K7" s="12" t="s">
        <v>32</v>
      </c>
      <c r="L7" s="14" t="s">
        <v>32</v>
      </c>
      <c r="M7" s="43" t="s">
        <v>31</v>
      </c>
      <c r="N7" s="13" t="s">
        <v>30</v>
      </c>
      <c r="O7" s="12" t="s">
        <v>32</v>
      </c>
      <c r="P7" s="44" t="s">
        <v>31</v>
      </c>
      <c r="Q7" s="16" t="s">
        <v>48</v>
      </c>
      <c r="R7" s="43" t="s">
        <v>49</v>
      </c>
    </row>
    <row r="8" spans="1:18" ht="30.75" customHeight="1" x14ac:dyDescent="0.2">
      <c r="A8" s="51"/>
      <c r="B8" s="10"/>
      <c r="C8" s="54"/>
      <c r="D8" s="54"/>
      <c r="E8" s="11"/>
      <c r="F8" s="10"/>
      <c r="G8" s="10"/>
      <c r="H8" s="45"/>
      <c r="I8" s="10"/>
      <c r="J8" s="10"/>
      <c r="K8" s="10"/>
      <c r="L8" s="10"/>
      <c r="M8" s="45"/>
      <c r="N8" s="9"/>
      <c r="O8" s="10"/>
      <c r="P8" s="45"/>
      <c r="Q8" s="9"/>
      <c r="R8" s="45"/>
    </row>
    <row r="9" spans="1:18" ht="18.75" customHeight="1" x14ac:dyDescent="0.2">
      <c r="A9" s="8" t="s">
        <v>29</v>
      </c>
      <c r="B9" s="18">
        <f>B10+B11</f>
        <v>124</v>
      </c>
      <c r="C9" s="18">
        <f>C10+C11</f>
        <v>2257</v>
      </c>
      <c r="D9" s="38">
        <f>IF(B9-C9=0,"-",(1-(B9/(B9-C9)))*-1)</f>
        <v>-1.0581340834505391</v>
      </c>
      <c r="E9" s="18">
        <f>E10+E11</f>
        <v>-398</v>
      </c>
      <c r="F9" s="18">
        <f>F10+F11</f>
        <v>274</v>
      </c>
      <c r="G9" s="18">
        <f>G10+G11</f>
        <v>672</v>
      </c>
      <c r="H9" s="28">
        <f t="shared" ref="H9:H19" si="0">I9-J9</f>
        <v>-9.1095506197668765</v>
      </c>
      <c r="I9" s="32">
        <v>6.2713991703922716</v>
      </c>
      <c r="J9" s="32">
        <v>15.380949790159148</v>
      </c>
      <c r="K9" s="18">
        <f t="shared" ref="K9:Q9" si="1">K10+K11</f>
        <v>522</v>
      </c>
      <c r="L9" s="18">
        <f t="shared" si="1"/>
        <v>2710</v>
      </c>
      <c r="M9" s="18">
        <f t="shared" si="1"/>
        <v>1875</v>
      </c>
      <c r="N9" s="18">
        <f t="shared" si="1"/>
        <v>835</v>
      </c>
      <c r="O9" s="18">
        <f t="shared" si="1"/>
        <v>2188</v>
      </c>
      <c r="P9" s="18">
        <f t="shared" si="1"/>
        <v>1353</v>
      </c>
      <c r="Q9" s="18">
        <f t="shared" si="1"/>
        <v>835</v>
      </c>
      <c r="R9" s="28">
        <v>11.947702069141485</v>
      </c>
    </row>
    <row r="10" spans="1:18" ht="18.75" customHeight="1" x14ac:dyDescent="0.2">
      <c r="A10" s="6" t="s">
        <v>28</v>
      </c>
      <c r="B10" s="19">
        <f>B20+B21+B22+B23</f>
        <v>187</v>
      </c>
      <c r="C10" s="19">
        <f>C20+C21+C22+C23</f>
        <v>1759</v>
      </c>
      <c r="D10" s="39">
        <f t="shared" ref="D10:D38" si="2">IF(B10-C10=0,"-",(1-(B10/(B10-C10)))*-1)</f>
        <v>-1.1189567430025444</v>
      </c>
      <c r="E10" s="19">
        <f>E20+E21+E22+E23</f>
        <v>-248</v>
      </c>
      <c r="F10" s="19">
        <f>F20+F21+F22+F23</f>
        <v>212</v>
      </c>
      <c r="G10" s="19">
        <f>G20+G21+G22+G23</f>
        <v>460</v>
      </c>
      <c r="H10" s="25">
        <f t="shared" si="0"/>
        <v>-7.5138264240533834</v>
      </c>
      <c r="I10" s="33">
        <v>6.4231096850778924</v>
      </c>
      <c r="J10" s="33">
        <v>13.936936109131276</v>
      </c>
      <c r="K10" s="19">
        <f t="shared" ref="K10:Q10" si="3">K20+K21+K22+K23</f>
        <v>435</v>
      </c>
      <c r="L10" s="19">
        <f t="shared" si="3"/>
        <v>2189</v>
      </c>
      <c r="M10" s="19">
        <f t="shared" si="3"/>
        <v>1618</v>
      </c>
      <c r="N10" s="19">
        <f t="shared" si="3"/>
        <v>571</v>
      </c>
      <c r="O10" s="19">
        <f t="shared" si="3"/>
        <v>1754</v>
      </c>
      <c r="P10" s="19">
        <f t="shared" si="3"/>
        <v>1143</v>
      </c>
      <c r="Q10" s="19">
        <f t="shared" si="3"/>
        <v>611</v>
      </c>
      <c r="R10" s="25">
        <v>13.17949392928719</v>
      </c>
    </row>
    <row r="11" spans="1:18" ht="18.75" customHeight="1" x14ac:dyDescent="0.2">
      <c r="A11" s="2" t="s">
        <v>27</v>
      </c>
      <c r="B11" s="20">
        <f>B12+B13+B14+B15+B16</f>
        <v>-63</v>
      </c>
      <c r="C11" s="20">
        <f>C12+C13+C14+C15+C16</f>
        <v>498</v>
      </c>
      <c r="D11" s="40">
        <f t="shared" si="2"/>
        <v>-0.88770053475935828</v>
      </c>
      <c r="E11" s="20">
        <f>E12+E13+E14+E15+E16</f>
        <v>-150</v>
      </c>
      <c r="F11" s="20">
        <f>F12+F13+F14+F15+F16</f>
        <v>62</v>
      </c>
      <c r="G11" s="20">
        <f>G12+G13+G14+G15+G16</f>
        <v>212</v>
      </c>
      <c r="H11" s="27">
        <f t="shared" si="0"/>
        <v>-14.03891002823125</v>
      </c>
      <c r="I11" s="34">
        <v>5.802749478335584</v>
      </c>
      <c r="J11" s="34">
        <v>19.841659506566835</v>
      </c>
      <c r="K11" s="20">
        <f t="shared" ref="K11:Q11" si="4">K12+K13+K14+K15+K16</f>
        <v>87</v>
      </c>
      <c r="L11" s="20">
        <f t="shared" si="4"/>
        <v>521</v>
      </c>
      <c r="M11" s="20">
        <f t="shared" si="4"/>
        <v>257</v>
      </c>
      <c r="N11" s="20">
        <f t="shared" si="4"/>
        <v>264</v>
      </c>
      <c r="O11" s="20">
        <f t="shared" si="4"/>
        <v>434</v>
      </c>
      <c r="P11" s="20">
        <f t="shared" si="4"/>
        <v>210</v>
      </c>
      <c r="Q11" s="20">
        <f t="shared" si="4"/>
        <v>224</v>
      </c>
      <c r="R11" s="30">
        <v>8.1425678163741182</v>
      </c>
    </row>
    <row r="12" spans="1:18" ht="18.75" customHeight="1" x14ac:dyDescent="0.2">
      <c r="A12" s="6" t="s">
        <v>26</v>
      </c>
      <c r="B12" s="19">
        <f>B24</f>
        <v>-1</v>
      </c>
      <c r="C12" s="19">
        <f>C24</f>
        <v>39</v>
      </c>
      <c r="D12" s="39">
        <f t="shared" si="2"/>
        <v>-0.97499999999999998</v>
      </c>
      <c r="E12" s="19">
        <f>E24</f>
        <v>-14</v>
      </c>
      <c r="F12" s="19">
        <f>F24</f>
        <v>7</v>
      </c>
      <c r="G12" s="19">
        <f>G24</f>
        <v>21</v>
      </c>
      <c r="H12" s="25">
        <f t="shared" si="0"/>
        <v>-16.558410082404265</v>
      </c>
      <c r="I12" s="33">
        <v>8.2792050412021325</v>
      </c>
      <c r="J12" s="33">
        <v>24.837615123606398</v>
      </c>
      <c r="K12" s="19">
        <f t="shared" ref="K12:Q12" si="5">K24</f>
        <v>13</v>
      </c>
      <c r="L12" s="19">
        <f t="shared" si="5"/>
        <v>44</v>
      </c>
      <c r="M12" s="19">
        <f t="shared" si="5"/>
        <v>14</v>
      </c>
      <c r="N12" s="19">
        <f t="shared" si="5"/>
        <v>30</v>
      </c>
      <c r="O12" s="19">
        <f t="shared" si="5"/>
        <v>31</v>
      </c>
      <c r="P12" s="19">
        <f t="shared" si="5"/>
        <v>18</v>
      </c>
      <c r="Q12" s="19">
        <f t="shared" si="5"/>
        <v>13</v>
      </c>
      <c r="R12" s="25">
        <v>15.375666505089661</v>
      </c>
    </row>
    <row r="13" spans="1:18" ht="18.75" customHeight="1" x14ac:dyDescent="0.2">
      <c r="A13" s="4" t="s">
        <v>25</v>
      </c>
      <c r="B13" s="21">
        <f>B25+B26+B27</f>
        <v>-16</v>
      </c>
      <c r="C13" s="21">
        <f>C25+C26+C27</f>
        <v>76</v>
      </c>
      <c r="D13" s="41">
        <f t="shared" si="2"/>
        <v>-0.82608695652173914</v>
      </c>
      <c r="E13" s="21">
        <f>E25+E26+E27</f>
        <v>-29</v>
      </c>
      <c r="F13" s="21">
        <f>F25+F26+F27</f>
        <v>8</v>
      </c>
      <c r="G13" s="21">
        <f>G25+G26+G27</f>
        <v>37</v>
      </c>
      <c r="H13" s="26">
        <f t="shared" si="0"/>
        <v>-15.257892013110231</v>
      </c>
      <c r="I13" s="35">
        <v>4.2090736587890287</v>
      </c>
      <c r="J13" s="35">
        <v>19.46696567189926</v>
      </c>
      <c r="K13" s="21">
        <f t="shared" ref="K13:Q13" si="6">K25+K26+K27</f>
        <v>13</v>
      </c>
      <c r="L13" s="21">
        <f t="shared" si="6"/>
        <v>85</v>
      </c>
      <c r="M13" s="21">
        <f t="shared" si="6"/>
        <v>48</v>
      </c>
      <c r="N13" s="21">
        <f t="shared" si="6"/>
        <v>37</v>
      </c>
      <c r="O13" s="21">
        <f t="shared" si="6"/>
        <v>72</v>
      </c>
      <c r="P13" s="21">
        <f t="shared" si="6"/>
        <v>29</v>
      </c>
      <c r="Q13" s="21">
        <f t="shared" si="6"/>
        <v>43</v>
      </c>
      <c r="R13" s="26">
        <v>6.8397446955321755</v>
      </c>
    </row>
    <row r="14" spans="1:18" ht="18.75" customHeight="1" x14ac:dyDescent="0.2">
      <c r="A14" s="4" t="s">
        <v>24</v>
      </c>
      <c r="B14" s="21">
        <f>B28+B29+B30+B31</f>
        <v>8</v>
      </c>
      <c r="C14" s="21">
        <f>C28+C29+C30+C31</f>
        <v>257</v>
      </c>
      <c r="D14" s="41">
        <f t="shared" si="2"/>
        <v>-1.0321285140562249</v>
      </c>
      <c r="E14" s="21">
        <f>E28+E29+E30+E31</f>
        <v>-51</v>
      </c>
      <c r="F14" s="21">
        <f>F28+F29+F30+F31</f>
        <v>23</v>
      </c>
      <c r="G14" s="21">
        <f>G28+G29+G30+G31</f>
        <v>74</v>
      </c>
      <c r="H14" s="26">
        <f t="shared" si="0"/>
        <v>-12.412967581047383</v>
      </c>
      <c r="I14" s="35">
        <v>5.5980049875311728</v>
      </c>
      <c r="J14" s="35">
        <v>18.010972568578556</v>
      </c>
      <c r="K14" s="21">
        <f t="shared" ref="K14:Q14" si="7">K28+K29+K30+K31</f>
        <v>59</v>
      </c>
      <c r="L14" s="21">
        <f t="shared" si="7"/>
        <v>221</v>
      </c>
      <c r="M14" s="21">
        <f t="shared" si="7"/>
        <v>108</v>
      </c>
      <c r="N14" s="21">
        <f t="shared" si="7"/>
        <v>113</v>
      </c>
      <c r="O14" s="21">
        <f t="shared" si="7"/>
        <v>162</v>
      </c>
      <c r="P14" s="21">
        <f t="shared" si="7"/>
        <v>82</v>
      </c>
      <c r="Q14" s="21">
        <f t="shared" si="7"/>
        <v>80</v>
      </c>
      <c r="R14" s="26">
        <v>14.360099750623441</v>
      </c>
    </row>
    <row r="15" spans="1:18" ht="18.75" customHeight="1" x14ac:dyDescent="0.2">
      <c r="A15" s="4" t="s">
        <v>23</v>
      </c>
      <c r="B15" s="21">
        <f>B32+B33+B34+B35</f>
        <v>-41</v>
      </c>
      <c r="C15" s="21">
        <f>C32+C33+C34+C35</f>
        <v>95</v>
      </c>
      <c r="D15" s="41">
        <f t="shared" si="2"/>
        <v>-0.69852941176470584</v>
      </c>
      <c r="E15" s="21">
        <f>E32+E33+E34+E35</f>
        <v>-38</v>
      </c>
      <c r="F15" s="21">
        <f>F32+F33+F34+F35</f>
        <v>21</v>
      </c>
      <c r="G15" s="21">
        <f>G32+G33+G34+G35</f>
        <v>59</v>
      </c>
      <c r="H15" s="26">
        <f>I15-J15</f>
        <v>-12.210603945531645</v>
      </c>
      <c r="I15" s="35">
        <v>6.7479653383201201</v>
      </c>
      <c r="J15" s="35">
        <v>18.958569283851766</v>
      </c>
      <c r="K15" s="23">
        <f t="shared" ref="K15:Q15" si="8">K32+K33+K34+K35</f>
        <v>-3</v>
      </c>
      <c r="L15" s="21">
        <f t="shared" si="8"/>
        <v>134</v>
      </c>
      <c r="M15" s="21">
        <f t="shared" si="8"/>
        <v>67</v>
      </c>
      <c r="N15" s="21">
        <f t="shared" si="8"/>
        <v>67</v>
      </c>
      <c r="O15" s="21">
        <f>O32+O33+O34+O35</f>
        <v>137</v>
      </c>
      <c r="P15" s="21">
        <f t="shared" si="8"/>
        <v>72</v>
      </c>
      <c r="Q15" s="21">
        <f t="shared" si="8"/>
        <v>65</v>
      </c>
      <c r="R15" s="26">
        <v>-0.96399504833144789</v>
      </c>
    </row>
    <row r="16" spans="1:18" ht="18.75" customHeight="1" x14ac:dyDescent="0.2">
      <c r="A16" s="2" t="s">
        <v>22</v>
      </c>
      <c r="B16" s="20">
        <f>B36+B37+B38</f>
        <v>-13</v>
      </c>
      <c r="C16" s="20">
        <f>C36+C37+C38</f>
        <v>31</v>
      </c>
      <c r="D16" s="40">
        <f t="shared" si="2"/>
        <v>-0.70454545454545459</v>
      </c>
      <c r="E16" s="20">
        <f>E36+E37+E38</f>
        <v>-18</v>
      </c>
      <c r="F16" s="20">
        <f>F36+F37+F38</f>
        <v>3</v>
      </c>
      <c r="G16" s="20">
        <f>G36+G37+G38</f>
        <v>21</v>
      </c>
      <c r="H16" s="27">
        <f t="shared" si="0"/>
        <v>-25.077081192189105</v>
      </c>
      <c r="I16" s="34">
        <v>4.1795135320315175</v>
      </c>
      <c r="J16" s="34">
        <v>29.256594724220623</v>
      </c>
      <c r="K16" s="20">
        <f t="shared" ref="K16:Q16" si="9">K36+K37+K38</f>
        <v>5</v>
      </c>
      <c r="L16" s="20">
        <f t="shared" si="9"/>
        <v>37</v>
      </c>
      <c r="M16" s="20">
        <f t="shared" si="9"/>
        <v>20</v>
      </c>
      <c r="N16" s="20">
        <f t="shared" si="9"/>
        <v>17</v>
      </c>
      <c r="O16" s="20">
        <f t="shared" si="9"/>
        <v>32</v>
      </c>
      <c r="P16" s="20">
        <f t="shared" si="9"/>
        <v>9</v>
      </c>
      <c r="Q16" s="20">
        <f t="shared" si="9"/>
        <v>23</v>
      </c>
      <c r="R16" s="30">
        <v>6.9658558867191971</v>
      </c>
    </row>
    <row r="17" spans="1:18" ht="18.75" customHeight="1" x14ac:dyDescent="0.2">
      <c r="A17" s="6" t="s">
        <v>21</v>
      </c>
      <c r="B17" s="19">
        <f>B12+B13+B20</f>
        <v>63</v>
      </c>
      <c r="C17" s="19">
        <f>C12+C13+C20</f>
        <v>833</v>
      </c>
      <c r="D17" s="39">
        <f t="shared" si="2"/>
        <v>-1.0818181818181818</v>
      </c>
      <c r="E17" s="19">
        <f>E12+E13+E20</f>
        <v>-151</v>
      </c>
      <c r="F17" s="19">
        <f>F12+F13+F20</f>
        <v>104</v>
      </c>
      <c r="G17" s="19">
        <f>G12+G13+G20</f>
        <v>255</v>
      </c>
      <c r="H17" s="25">
        <f t="shared" si="0"/>
        <v>-8.5171503469830263</v>
      </c>
      <c r="I17" s="33">
        <v>5.8661167952730784</v>
      </c>
      <c r="J17" s="33">
        <v>14.383267142256106</v>
      </c>
      <c r="K17" s="19">
        <f t="shared" ref="K17:Q17" si="10">K12+K13+K20</f>
        <v>214</v>
      </c>
      <c r="L17" s="19">
        <f t="shared" si="10"/>
        <v>1113</v>
      </c>
      <c r="M17" s="19">
        <f t="shared" si="10"/>
        <v>829</v>
      </c>
      <c r="N17" s="19">
        <f t="shared" si="10"/>
        <v>284</v>
      </c>
      <c r="O17" s="19">
        <f t="shared" si="10"/>
        <v>899</v>
      </c>
      <c r="P17" s="19">
        <f t="shared" si="10"/>
        <v>585</v>
      </c>
      <c r="Q17" s="19">
        <f t="shared" si="10"/>
        <v>314</v>
      </c>
      <c r="R17" s="25">
        <v>12.070663405658074</v>
      </c>
    </row>
    <row r="18" spans="1:18" ht="18.75" customHeight="1" x14ac:dyDescent="0.2">
      <c r="A18" s="4" t="s">
        <v>20</v>
      </c>
      <c r="B18" s="21">
        <f>B14+B22</f>
        <v>-115</v>
      </c>
      <c r="C18" s="21">
        <f>C14+C22</f>
        <v>260</v>
      </c>
      <c r="D18" s="41">
        <f t="shared" si="2"/>
        <v>-0.69333333333333336</v>
      </c>
      <c r="E18" s="21">
        <f>E14+E22</f>
        <v>-86</v>
      </c>
      <c r="F18" s="21">
        <f>F14+F22</f>
        <v>44</v>
      </c>
      <c r="G18" s="21">
        <f>G14+G22</f>
        <v>130</v>
      </c>
      <c r="H18" s="26">
        <f t="shared" si="0"/>
        <v>-11.146879150066404</v>
      </c>
      <c r="I18" s="35">
        <v>5.7030544488711818</v>
      </c>
      <c r="J18" s="35">
        <v>16.849933598937586</v>
      </c>
      <c r="K18" s="21">
        <f t="shared" ref="K18:Q18" si="11">K14+K22</f>
        <v>-29</v>
      </c>
      <c r="L18" s="21">
        <f t="shared" si="11"/>
        <v>403</v>
      </c>
      <c r="M18" s="21">
        <f t="shared" si="11"/>
        <v>208</v>
      </c>
      <c r="N18" s="21">
        <f t="shared" si="11"/>
        <v>195</v>
      </c>
      <c r="O18" s="21">
        <f t="shared" si="11"/>
        <v>432</v>
      </c>
      <c r="P18" s="21">
        <f t="shared" si="11"/>
        <v>242</v>
      </c>
      <c r="Q18" s="21">
        <f t="shared" si="11"/>
        <v>190</v>
      </c>
      <c r="R18" s="26">
        <v>-3.7588313413014589</v>
      </c>
    </row>
    <row r="19" spans="1:18" ht="18.75" customHeight="1" x14ac:dyDescent="0.2">
      <c r="A19" s="2" t="s">
        <v>19</v>
      </c>
      <c r="B19" s="20">
        <f>B15+B16+B21+B23</f>
        <v>176</v>
      </c>
      <c r="C19" s="20">
        <f>C15+C16+C21+C23</f>
        <v>1164</v>
      </c>
      <c r="D19" s="40">
        <f t="shared" si="2"/>
        <v>-1.1781376518218623</v>
      </c>
      <c r="E19" s="20">
        <f>E15+E16+E21+E23</f>
        <v>-161</v>
      </c>
      <c r="F19" s="20">
        <f>F15+F16+F21+F23</f>
        <v>126</v>
      </c>
      <c r="G19" s="20">
        <f>G15+G16+G21+G23</f>
        <v>287</v>
      </c>
      <c r="H19" s="27">
        <f t="shared" si="0"/>
        <v>-8.8237011747265335</v>
      </c>
      <c r="I19" s="34">
        <v>6.9055052671772872</v>
      </c>
      <c r="J19" s="34">
        <v>15.729206441903822</v>
      </c>
      <c r="K19" s="22">
        <f t="shared" ref="K19:Q19" si="12">K15+K16+K21+K23</f>
        <v>337</v>
      </c>
      <c r="L19" s="22">
        <f>L15+L16+L21+L23</f>
        <v>1194</v>
      </c>
      <c r="M19" s="20">
        <f t="shared" si="12"/>
        <v>838</v>
      </c>
      <c r="N19" s="20">
        <f t="shared" si="12"/>
        <v>356</v>
      </c>
      <c r="O19" s="20">
        <f t="shared" si="12"/>
        <v>857</v>
      </c>
      <c r="P19" s="20">
        <f t="shared" si="12"/>
        <v>526</v>
      </c>
      <c r="Q19" s="20">
        <f t="shared" si="12"/>
        <v>331</v>
      </c>
      <c r="R19" s="30">
        <v>18.469486309831325</v>
      </c>
    </row>
    <row r="20" spans="1:18" ht="18.75" customHeight="1" x14ac:dyDescent="0.2">
      <c r="A20" s="5" t="s">
        <v>18</v>
      </c>
      <c r="B20" s="19">
        <f>E20+K20</f>
        <v>80</v>
      </c>
      <c r="C20" s="19">
        <v>718</v>
      </c>
      <c r="D20" s="39">
        <f t="shared" si="2"/>
        <v>-1.1253918495297806</v>
      </c>
      <c r="E20" s="19">
        <f>F20-G20</f>
        <v>-108</v>
      </c>
      <c r="F20" s="19">
        <v>89</v>
      </c>
      <c r="G20" s="19">
        <v>197</v>
      </c>
      <c r="H20" s="25">
        <f>I20-J20</f>
        <v>-7.2082717872968987</v>
      </c>
      <c r="I20" s="33">
        <v>5.9401498987909624</v>
      </c>
      <c r="J20" s="33">
        <v>13.148421686087861</v>
      </c>
      <c r="K20" s="19">
        <f>L20-O20</f>
        <v>188</v>
      </c>
      <c r="L20" s="19">
        <f>M20+N20</f>
        <v>984</v>
      </c>
      <c r="M20" s="23">
        <v>767</v>
      </c>
      <c r="N20" s="23">
        <v>217</v>
      </c>
      <c r="O20" s="23">
        <f>SUM(P20:Q20)</f>
        <v>796</v>
      </c>
      <c r="P20" s="23">
        <v>538</v>
      </c>
      <c r="Q20" s="23">
        <v>258</v>
      </c>
      <c r="R20" s="29">
        <v>12.547732370479764</v>
      </c>
    </row>
    <row r="21" spans="1:18" ht="18.75" customHeight="1" x14ac:dyDescent="0.2">
      <c r="A21" s="3" t="s">
        <v>17</v>
      </c>
      <c r="B21" s="21">
        <f>E21+K21</f>
        <v>230</v>
      </c>
      <c r="C21" s="21">
        <v>949</v>
      </c>
      <c r="D21" s="41">
        <f t="shared" si="2"/>
        <v>-1.3198887343532684</v>
      </c>
      <c r="E21" s="21">
        <f>F21-G21</f>
        <v>-79</v>
      </c>
      <c r="F21" s="21">
        <v>84</v>
      </c>
      <c r="G21" s="21">
        <v>163</v>
      </c>
      <c r="H21" s="26">
        <f t="shared" ref="H21:H38" si="13">I21-J21</f>
        <v>-6.6792332534061458</v>
      </c>
      <c r="I21" s="35">
        <v>7.101969535267294</v>
      </c>
      <c r="J21" s="35">
        <v>13.78120278867344</v>
      </c>
      <c r="K21" s="21">
        <f>L21-O21</f>
        <v>309</v>
      </c>
      <c r="L21" s="21">
        <f t="shared" ref="L21:L38" si="14">M21+N21</f>
        <v>864</v>
      </c>
      <c r="M21" s="21">
        <v>625</v>
      </c>
      <c r="N21" s="21">
        <v>239</v>
      </c>
      <c r="O21" s="21">
        <f t="shared" ref="O21:O38" si="15">SUM(P21:Q21)</f>
        <v>555</v>
      </c>
      <c r="P21" s="21">
        <v>363</v>
      </c>
      <c r="Q21" s="21">
        <v>192</v>
      </c>
      <c r="R21" s="26">
        <v>26.12510221901897</v>
      </c>
    </row>
    <row r="22" spans="1:18" ht="18.75" customHeight="1" x14ac:dyDescent="0.2">
      <c r="A22" s="3" t="s">
        <v>16</v>
      </c>
      <c r="B22" s="21">
        <f>E22+K22</f>
        <v>-123</v>
      </c>
      <c r="C22" s="21">
        <v>3</v>
      </c>
      <c r="D22" s="41">
        <f t="shared" si="2"/>
        <v>-2.3809523809523836E-2</v>
      </c>
      <c r="E22" s="21">
        <f>F22-G22</f>
        <v>-35</v>
      </c>
      <c r="F22" s="21">
        <v>21</v>
      </c>
      <c r="G22" s="21">
        <v>56</v>
      </c>
      <c r="H22" s="26">
        <f t="shared" si="13"/>
        <v>-9.7045454545454533</v>
      </c>
      <c r="I22" s="35">
        <v>5.8227272727272732</v>
      </c>
      <c r="J22" s="35">
        <v>15.527272727272727</v>
      </c>
      <c r="K22" s="21">
        <f>L22-O22</f>
        <v>-88</v>
      </c>
      <c r="L22" s="21">
        <f t="shared" si="14"/>
        <v>182</v>
      </c>
      <c r="M22" s="21">
        <v>100</v>
      </c>
      <c r="N22" s="21">
        <v>82</v>
      </c>
      <c r="O22" s="21">
        <f t="shared" si="15"/>
        <v>270</v>
      </c>
      <c r="P22" s="21">
        <v>160</v>
      </c>
      <c r="Q22" s="21">
        <v>110</v>
      </c>
      <c r="R22" s="26">
        <v>-24.400000000000013</v>
      </c>
    </row>
    <row r="23" spans="1:18" ht="18.75" customHeight="1" x14ac:dyDescent="0.2">
      <c r="A23" s="1" t="s">
        <v>15</v>
      </c>
      <c r="B23" s="20">
        <f>E23+K23</f>
        <v>0</v>
      </c>
      <c r="C23" s="20">
        <v>89</v>
      </c>
      <c r="D23" s="40">
        <f t="shared" si="2"/>
        <v>-1</v>
      </c>
      <c r="E23" s="20">
        <f>F23-G23</f>
        <v>-26</v>
      </c>
      <c r="F23" s="20">
        <v>18</v>
      </c>
      <c r="G23" s="20">
        <v>44</v>
      </c>
      <c r="H23" s="27">
        <f t="shared" si="13"/>
        <v>-10.04337776651996</v>
      </c>
      <c r="I23" s="34">
        <v>6.9531076845138209</v>
      </c>
      <c r="J23" s="34">
        <v>16.996485451033781</v>
      </c>
      <c r="K23" s="22">
        <f>L23-O23</f>
        <v>26</v>
      </c>
      <c r="L23" s="22">
        <f t="shared" si="14"/>
        <v>159</v>
      </c>
      <c r="M23" s="20">
        <v>126</v>
      </c>
      <c r="N23" s="20">
        <v>33</v>
      </c>
      <c r="O23" s="20">
        <f t="shared" si="15"/>
        <v>133</v>
      </c>
      <c r="P23" s="20">
        <v>82</v>
      </c>
      <c r="Q23" s="20">
        <v>51</v>
      </c>
      <c r="R23" s="31">
        <v>10.04337776651996</v>
      </c>
    </row>
    <row r="24" spans="1:18" ht="18.75" customHeight="1" x14ac:dyDescent="0.2">
      <c r="A24" s="7" t="s">
        <v>14</v>
      </c>
      <c r="B24" s="18">
        <f>E24+K24</f>
        <v>-1</v>
      </c>
      <c r="C24" s="18">
        <v>39</v>
      </c>
      <c r="D24" s="38">
        <f t="shared" si="2"/>
        <v>-0.97499999999999998</v>
      </c>
      <c r="E24" s="19">
        <f>F24-G24</f>
        <v>-14</v>
      </c>
      <c r="F24" s="18">
        <v>7</v>
      </c>
      <c r="G24" s="18">
        <v>21</v>
      </c>
      <c r="H24" s="28">
        <f t="shared" si="13"/>
        <v>-16.558410082404265</v>
      </c>
      <c r="I24" s="32">
        <v>8.2792050412021325</v>
      </c>
      <c r="J24" s="32">
        <v>24.837615123606398</v>
      </c>
      <c r="K24" s="19">
        <f>L24-O24</f>
        <v>13</v>
      </c>
      <c r="L24" s="18">
        <f t="shared" si="14"/>
        <v>44</v>
      </c>
      <c r="M24" s="18">
        <v>14</v>
      </c>
      <c r="N24" s="18">
        <v>30</v>
      </c>
      <c r="O24" s="18">
        <f t="shared" si="15"/>
        <v>31</v>
      </c>
      <c r="P24" s="18">
        <v>18</v>
      </c>
      <c r="Q24" s="18">
        <v>13</v>
      </c>
      <c r="R24" s="28">
        <v>15.375666505089661</v>
      </c>
    </row>
    <row r="25" spans="1:18" ht="18.75" customHeight="1" x14ac:dyDescent="0.2">
      <c r="A25" s="5" t="s">
        <v>13</v>
      </c>
      <c r="B25" s="19">
        <f>E25+K25</f>
        <v>-14</v>
      </c>
      <c r="C25" s="19">
        <v>-7</v>
      </c>
      <c r="D25" s="39">
        <f t="shared" si="2"/>
        <v>1</v>
      </c>
      <c r="E25" s="19">
        <f>F25-G25</f>
        <v>-8</v>
      </c>
      <c r="F25" s="19">
        <v>2</v>
      </c>
      <c r="G25" s="19">
        <v>10</v>
      </c>
      <c r="H25" s="25">
        <f t="shared" si="13"/>
        <v>-38.838042180660565</v>
      </c>
      <c r="I25" s="33">
        <v>9.7095105451651413</v>
      </c>
      <c r="J25" s="33">
        <v>48.547552725825703</v>
      </c>
      <c r="K25" s="19">
        <f>L25-O25</f>
        <v>-6</v>
      </c>
      <c r="L25" s="19">
        <f t="shared" si="14"/>
        <v>6</v>
      </c>
      <c r="M25" s="19">
        <v>3</v>
      </c>
      <c r="N25" s="19">
        <v>3</v>
      </c>
      <c r="O25" s="19">
        <f t="shared" si="15"/>
        <v>12</v>
      </c>
      <c r="P25" s="19">
        <v>1</v>
      </c>
      <c r="Q25" s="19">
        <v>11</v>
      </c>
      <c r="R25" s="29">
        <v>-29.128531635495428</v>
      </c>
    </row>
    <row r="26" spans="1:18" ht="18.75" customHeight="1" x14ac:dyDescent="0.2">
      <c r="A26" s="3" t="s">
        <v>12</v>
      </c>
      <c r="B26" s="21">
        <f>E26+K26</f>
        <v>10</v>
      </c>
      <c r="C26" s="21">
        <v>47</v>
      </c>
      <c r="D26" s="41">
        <f t="shared" si="2"/>
        <v>-1.2702702702702702</v>
      </c>
      <c r="E26" s="21">
        <f>F26-G26</f>
        <v>-9</v>
      </c>
      <c r="F26" s="21">
        <v>1</v>
      </c>
      <c r="G26" s="21">
        <v>10</v>
      </c>
      <c r="H26" s="26">
        <f t="shared" si="13"/>
        <v>-18.753202391118702</v>
      </c>
      <c r="I26" s="35">
        <v>2.0836891545687446</v>
      </c>
      <c r="J26" s="35">
        <v>20.836891545687447</v>
      </c>
      <c r="K26" s="21">
        <f>L26-O26</f>
        <v>19</v>
      </c>
      <c r="L26" s="21">
        <f t="shared" si="14"/>
        <v>38</v>
      </c>
      <c r="M26" s="21">
        <v>25</v>
      </c>
      <c r="N26" s="21">
        <v>13</v>
      </c>
      <c r="O26" s="21">
        <f t="shared" si="15"/>
        <v>19</v>
      </c>
      <c r="P26" s="21">
        <v>6</v>
      </c>
      <c r="Q26" s="21">
        <v>13</v>
      </c>
      <c r="R26" s="26">
        <v>39.590093936806149</v>
      </c>
    </row>
    <row r="27" spans="1:18" ht="18.75" customHeight="1" x14ac:dyDescent="0.2">
      <c r="A27" s="1" t="s">
        <v>11</v>
      </c>
      <c r="B27" s="20">
        <f>E27+K27</f>
        <v>-12</v>
      </c>
      <c r="C27" s="20">
        <v>36</v>
      </c>
      <c r="D27" s="40">
        <f t="shared" si="2"/>
        <v>-0.75</v>
      </c>
      <c r="E27" s="20">
        <f>F27-G27</f>
        <v>-12</v>
      </c>
      <c r="F27" s="20">
        <v>5</v>
      </c>
      <c r="G27" s="22">
        <v>17</v>
      </c>
      <c r="H27" s="27">
        <f t="shared" si="13"/>
        <v>-9.8785425101214575</v>
      </c>
      <c r="I27" s="34">
        <v>4.1160593792172744</v>
      </c>
      <c r="J27" s="34">
        <v>13.994601889338732</v>
      </c>
      <c r="K27" s="22">
        <f>L27-O27</f>
        <v>0</v>
      </c>
      <c r="L27" s="22">
        <f t="shared" si="14"/>
        <v>41</v>
      </c>
      <c r="M27" s="24">
        <v>20</v>
      </c>
      <c r="N27" s="24">
        <v>21</v>
      </c>
      <c r="O27" s="24">
        <f t="shared" si="15"/>
        <v>41</v>
      </c>
      <c r="P27" s="24">
        <v>22</v>
      </c>
      <c r="Q27" s="24">
        <v>19</v>
      </c>
      <c r="R27" s="31">
        <v>0</v>
      </c>
    </row>
    <row r="28" spans="1:18" ht="18.75" customHeight="1" x14ac:dyDescent="0.2">
      <c r="A28" s="5" t="s">
        <v>10</v>
      </c>
      <c r="B28" s="19">
        <f>E28+K28</f>
        <v>-8</v>
      </c>
      <c r="C28" s="19">
        <v>13</v>
      </c>
      <c r="D28" s="39">
        <f t="shared" si="2"/>
        <v>-0.61904761904761907</v>
      </c>
      <c r="E28" s="19">
        <f>F28-G28</f>
        <v>-7</v>
      </c>
      <c r="F28" s="19">
        <v>3</v>
      </c>
      <c r="G28" s="19">
        <v>10</v>
      </c>
      <c r="H28" s="25">
        <f t="shared" si="13"/>
        <v>-15.326633165829147</v>
      </c>
      <c r="I28" s="33">
        <v>6.5685570710696339</v>
      </c>
      <c r="J28" s="33">
        <v>21.895190236898781</v>
      </c>
      <c r="K28" s="19">
        <f>L28-O28</f>
        <v>-1</v>
      </c>
      <c r="L28" s="19">
        <f t="shared" si="14"/>
        <v>14</v>
      </c>
      <c r="M28" s="19">
        <v>11</v>
      </c>
      <c r="N28" s="19">
        <v>3</v>
      </c>
      <c r="O28" s="19">
        <f t="shared" si="15"/>
        <v>15</v>
      </c>
      <c r="P28" s="19">
        <v>11</v>
      </c>
      <c r="Q28" s="19">
        <v>4</v>
      </c>
      <c r="R28" s="25">
        <v>-2.1895190236898756</v>
      </c>
    </row>
    <row r="29" spans="1:18" ht="18.75" customHeight="1" x14ac:dyDescent="0.2">
      <c r="A29" s="3" t="s">
        <v>9</v>
      </c>
      <c r="B29" s="21">
        <f>E29+K29</f>
        <v>30</v>
      </c>
      <c r="C29" s="21">
        <v>105</v>
      </c>
      <c r="D29" s="41">
        <f t="shared" si="2"/>
        <v>-1.4</v>
      </c>
      <c r="E29" s="21">
        <f>F29-G29</f>
        <v>-8</v>
      </c>
      <c r="F29" s="21">
        <v>13</v>
      </c>
      <c r="G29" s="21">
        <v>21</v>
      </c>
      <c r="H29" s="26">
        <f t="shared" si="13"/>
        <v>-6.2724935732647822</v>
      </c>
      <c r="I29" s="35">
        <v>10.192802056555269</v>
      </c>
      <c r="J29" s="35">
        <v>16.465295629820051</v>
      </c>
      <c r="K29" s="23">
        <f>L29-O29</f>
        <v>38</v>
      </c>
      <c r="L29" s="23">
        <f t="shared" si="14"/>
        <v>89</v>
      </c>
      <c r="M29" s="21">
        <v>27</v>
      </c>
      <c r="N29" s="21">
        <v>62</v>
      </c>
      <c r="O29" s="21">
        <f t="shared" si="15"/>
        <v>51</v>
      </c>
      <c r="P29" s="21">
        <v>21</v>
      </c>
      <c r="Q29" s="21">
        <v>30</v>
      </c>
      <c r="R29" s="26">
        <v>29.794344473007712</v>
      </c>
    </row>
    <row r="30" spans="1:18" ht="18.75" customHeight="1" x14ac:dyDescent="0.2">
      <c r="A30" s="3" t="s">
        <v>8</v>
      </c>
      <c r="B30" s="21">
        <f>E30+K30</f>
        <v>-16</v>
      </c>
      <c r="C30" s="21">
        <v>67</v>
      </c>
      <c r="D30" s="41">
        <f t="shared" si="2"/>
        <v>-0.80722891566265065</v>
      </c>
      <c r="E30" s="21">
        <f>F30-G30</f>
        <v>-26</v>
      </c>
      <c r="F30" s="21">
        <v>2</v>
      </c>
      <c r="G30" s="21">
        <v>28</v>
      </c>
      <c r="H30" s="29">
        <f t="shared" si="13"/>
        <v>-20.73067119796092</v>
      </c>
      <c r="I30" s="36">
        <v>1.5946670152277627</v>
      </c>
      <c r="J30" s="36">
        <v>22.325338213188683</v>
      </c>
      <c r="K30" s="21">
        <f>L30-O30</f>
        <v>10</v>
      </c>
      <c r="L30" s="21">
        <f t="shared" si="14"/>
        <v>68</v>
      </c>
      <c r="M30" s="21">
        <v>52</v>
      </c>
      <c r="N30" s="21">
        <v>16</v>
      </c>
      <c r="O30" s="21">
        <f t="shared" si="15"/>
        <v>58</v>
      </c>
      <c r="P30" s="21">
        <v>28</v>
      </c>
      <c r="Q30" s="21">
        <v>30</v>
      </c>
      <c r="R30" s="26">
        <v>7.9733350761388095</v>
      </c>
    </row>
    <row r="31" spans="1:18" ht="18.75" customHeight="1" x14ac:dyDescent="0.2">
      <c r="A31" s="1" t="s">
        <v>7</v>
      </c>
      <c r="B31" s="20">
        <f>E31+K31</f>
        <v>2</v>
      </c>
      <c r="C31" s="20">
        <v>72</v>
      </c>
      <c r="D31" s="40">
        <f t="shared" si="2"/>
        <v>-1.0285714285714285</v>
      </c>
      <c r="E31" s="20">
        <f>F31-G31</f>
        <v>-10</v>
      </c>
      <c r="F31" s="20">
        <v>5</v>
      </c>
      <c r="G31" s="20">
        <v>15</v>
      </c>
      <c r="H31" s="27">
        <f t="shared" si="13"/>
        <v>-8.9103125912941863</v>
      </c>
      <c r="I31" s="34">
        <v>4.4551562956470931</v>
      </c>
      <c r="J31" s="34">
        <v>13.365468886941279</v>
      </c>
      <c r="K31" s="20">
        <f>L31-O31</f>
        <v>12</v>
      </c>
      <c r="L31" s="20">
        <f t="shared" si="14"/>
        <v>50</v>
      </c>
      <c r="M31" s="20">
        <v>18</v>
      </c>
      <c r="N31" s="20">
        <v>32</v>
      </c>
      <c r="O31" s="20">
        <f t="shared" si="15"/>
        <v>38</v>
      </c>
      <c r="P31" s="20">
        <v>22</v>
      </c>
      <c r="Q31" s="20">
        <v>16</v>
      </c>
      <c r="R31" s="30">
        <v>10.692375109553026</v>
      </c>
    </row>
    <row r="32" spans="1:18" ht="18.75" customHeight="1" x14ac:dyDescent="0.2">
      <c r="A32" s="5" t="s">
        <v>6</v>
      </c>
      <c r="B32" s="19">
        <f>E32+K32</f>
        <v>13</v>
      </c>
      <c r="C32" s="19">
        <v>35</v>
      </c>
      <c r="D32" s="39">
        <f t="shared" si="2"/>
        <v>-1.5909090909090908</v>
      </c>
      <c r="E32" s="19">
        <f>F32-G32</f>
        <v>0</v>
      </c>
      <c r="F32" s="19">
        <v>1</v>
      </c>
      <c r="G32" s="19">
        <v>1</v>
      </c>
      <c r="H32" s="25">
        <f t="shared" si="13"/>
        <v>0</v>
      </c>
      <c r="I32" s="33">
        <v>3.4269662921348312</v>
      </c>
      <c r="J32" s="33">
        <v>3.4269662921348312</v>
      </c>
      <c r="K32" s="19">
        <f>L32-O32</f>
        <v>13</v>
      </c>
      <c r="L32" s="19">
        <f t="shared" si="14"/>
        <v>33</v>
      </c>
      <c r="M32" s="23">
        <v>20</v>
      </c>
      <c r="N32" s="23">
        <v>13</v>
      </c>
      <c r="O32" s="23">
        <f t="shared" si="15"/>
        <v>20</v>
      </c>
      <c r="P32" s="23">
        <v>9</v>
      </c>
      <c r="Q32" s="23">
        <v>11</v>
      </c>
      <c r="R32" s="29">
        <v>44.55056179775282</v>
      </c>
    </row>
    <row r="33" spans="1:18" ht="18.75" customHeight="1" x14ac:dyDescent="0.2">
      <c r="A33" s="3" t="s">
        <v>5</v>
      </c>
      <c r="B33" s="21">
        <f>E33+K33</f>
        <v>-16</v>
      </c>
      <c r="C33" s="21">
        <v>63</v>
      </c>
      <c r="D33" s="41">
        <f t="shared" si="2"/>
        <v>-0.79746835443037978</v>
      </c>
      <c r="E33" s="21">
        <f>F33-G33</f>
        <v>-21</v>
      </c>
      <c r="F33" s="21">
        <v>7</v>
      </c>
      <c r="G33" s="21">
        <v>28</v>
      </c>
      <c r="H33" s="26">
        <f t="shared" si="13"/>
        <v>-17.863617347650258</v>
      </c>
      <c r="I33" s="35">
        <v>5.9545391158834198</v>
      </c>
      <c r="J33" s="35">
        <v>23.818156463533679</v>
      </c>
      <c r="K33" s="21">
        <f>L33-O33</f>
        <v>5</v>
      </c>
      <c r="L33" s="21">
        <f t="shared" si="14"/>
        <v>45</v>
      </c>
      <c r="M33" s="21">
        <v>23</v>
      </c>
      <c r="N33" s="21">
        <v>22</v>
      </c>
      <c r="O33" s="21">
        <f t="shared" si="15"/>
        <v>40</v>
      </c>
      <c r="P33" s="21">
        <v>22</v>
      </c>
      <c r="Q33" s="21">
        <v>18</v>
      </c>
      <c r="R33" s="26">
        <v>4.2532422256310127</v>
      </c>
    </row>
    <row r="34" spans="1:18" ht="18.75" customHeight="1" x14ac:dyDescent="0.2">
      <c r="A34" s="3" t="s">
        <v>4</v>
      </c>
      <c r="B34" s="21">
        <f>E34+K34</f>
        <v>-15</v>
      </c>
      <c r="C34" s="21">
        <v>8</v>
      </c>
      <c r="D34" s="41">
        <f t="shared" si="2"/>
        <v>-0.34782608695652173</v>
      </c>
      <c r="E34" s="21">
        <f>F34-G34</f>
        <v>-12</v>
      </c>
      <c r="F34" s="21">
        <v>3</v>
      </c>
      <c r="G34" s="21">
        <v>15</v>
      </c>
      <c r="H34" s="26">
        <f t="shared" si="13"/>
        <v>-14.772956609485368</v>
      </c>
      <c r="I34" s="35">
        <v>3.6932391523713424</v>
      </c>
      <c r="J34" s="35">
        <v>18.46619576185671</v>
      </c>
      <c r="K34" s="21">
        <f>L34-O34</f>
        <v>-3</v>
      </c>
      <c r="L34" s="21">
        <f t="shared" si="14"/>
        <v>35</v>
      </c>
      <c r="M34" s="21">
        <v>16</v>
      </c>
      <c r="N34" s="21">
        <v>19</v>
      </c>
      <c r="O34" s="21">
        <f t="shared" si="15"/>
        <v>38</v>
      </c>
      <c r="P34" s="21">
        <v>24</v>
      </c>
      <c r="Q34" s="21">
        <v>14</v>
      </c>
      <c r="R34" s="26">
        <v>-3.6932391523713406</v>
      </c>
    </row>
    <row r="35" spans="1:18" ht="18.75" customHeight="1" x14ac:dyDescent="0.2">
      <c r="A35" s="1" t="s">
        <v>3</v>
      </c>
      <c r="B35" s="20">
        <f>E35+K35</f>
        <v>-23</v>
      </c>
      <c r="C35" s="20">
        <v>-11</v>
      </c>
      <c r="D35" s="40">
        <f t="shared" si="2"/>
        <v>0.91666666666666674</v>
      </c>
      <c r="E35" s="20">
        <f>F35-G35</f>
        <v>-5</v>
      </c>
      <c r="F35" s="20">
        <v>10</v>
      </c>
      <c r="G35" s="20">
        <v>15</v>
      </c>
      <c r="H35" s="27">
        <f t="shared" si="13"/>
        <v>-6.0068931560807499</v>
      </c>
      <c r="I35" s="34">
        <v>12.013786312161496</v>
      </c>
      <c r="J35" s="34">
        <v>18.020679468242246</v>
      </c>
      <c r="K35" s="22">
        <f>L35-O35</f>
        <v>-18</v>
      </c>
      <c r="L35" s="22">
        <f t="shared" si="14"/>
        <v>21</v>
      </c>
      <c r="M35" s="24">
        <v>8</v>
      </c>
      <c r="N35" s="24">
        <v>13</v>
      </c>
      <c r="O35" s="24">
        <f t="shared" si="15"/>
        <v>39</v>
      </c>
      <c r="P35" s="24">
        <v>17</v>
      </c>
      <c r="Q35" s="24">
        <v>22</v>
      </c>
      <c r="R35" s="31">
        <v>-21.6248153618907</v>
      </c>
    </row>
    <row r="36" spans="1:18" ht="18.75" customHeight="1" x14ac:dyDescent="0.2">
      <c r="A36" s="5" t="s">
        <v>2</v>
      </c>
      <c r="B36" s="19">
        <f>E36+K36</f>
        <v>-6</v>
      </c>
      <c r="C36" s="19">
        <v>16</v>
      </c>
      <c r="D36" s="39">
        <f t="shared" si="2"/>
        <v>-0.72727272727272729</v>
      </c>
      <c r="E36" s="19">
        <f>F36-G36</f>
        <v>-9</v>
      </c>
      <c r="F36" s="19">
        <v>3</v>
      </c>
      <c r="G36" s="19">
        <v>12</v>
      </c>
      <c r="H36" s="25">
        <f t="shared" si="13"/>
        <v>-29.287810082688718</v>
      </c>
      <c r="I36" s="33">
        <v>9.7626033608962395</v>
      </c>
      <c r="J36" s="33">
        <v>39.050413443584958</v>
      </c>
      <c r="K36" s="19">
        <f>L36-O36</f>
        <v>3</v>
      </c>
      <c r="L36" s="19">
        <f t="shared" si="14"/>
        <v>15</v>
      </c>
      <c r="M36" s="19">
        <v>10</v>
      </c>
      <c r="N36" s="19">
        <v>5</v>
      </c>
      <c r="O36" s="19">
        <f t="shared" si="15"/>
        <v>12</v>
      </c>
      <c r="P36" s="19">
        <v>3</v>
      </c>
      <c r="Q36" s="19">
        <v>9</v>
      </c>
      <c r="R36" s="25">
        <v>9.762603360896243</v>
      </c>
    </row>
    <row r="37" spans="1:18" ht="18.75" customHeight="1" x14ac:dyDescent="0.2">
      <c r="A37" s="3" t="s">
        <v>1</v>
      </c>
      <c r="B37" s="21">
        <f>E37+K37</f>
        <v>-6</v>
      </c>
      <c r="C37" s="21">
        <v>21</v>
      </c>
      <c r="D37" s="41">
        <f t="shared" si="2"/>
        <v>-0.77777777777777779</v>
      </c>
      <c r="E37" s="21">
        <f>F37-G37</f>
        <v>-6</v>
      </c>
      <c r="F37" s="21">
        <v>0</v>
      </c>
      <c r="G37" s="21">
        <v>6</v>
      </c>
      <c r="H37" s="26">
        <f t="shared" si="13"/>
        <v>-28.132205995388166</v>
      </c>
      <c r="I37" s="35">
        <v>0</v>
      </c>
      <c r="J37" s="35">
        <v>28.132205995388166</v>
      </c>
      <c r="K37" s="21">
        <f>L37-O37</f>
        <v>0</v>
      </c>
      <c r="L37" s="23">
        <f t="shared" si="14"/>
        <v>12</v>
      </c>
      <c r="M37" s="21">
        <v>7</v>
      </c>
      <c r="N37" s="21">
        <v>5</v>
      </c>
      <c r="O37" s="21">
        <f t="shared" si="15"/>
        <v>12</v>
      </c>
      <c r="P37" s="21">
        <v>3</v>
      </c>
      <c r="Q37" s="21">
        <v>9</v>
      </c>
      <c r="R37" s="26">
        <v>0</v>
      </c>
    </row>
    <row r="38" spans="1:18" ht="18.75" customHeight="1" x14ac:dyDescent="0.2">
      <c r="A38" s="1" t="s">
        <v>0</v>
      </c>
      <c r="B38" s="20">
        <f>E38+K38</f>
        <v>-1</v>
      </c>
      <c r="C38" s="20">
        <v>-6</v>
      </c>
      <c r="D38" s="40">
        <f t="shared" si="2"/>
        <v>-1.2</v>
      </c>
      <c r="E38" s="20">
        <f>F38-G38</f>
        <v>-3</v>
      </c>
      <c r="F38" s="20">
        <v>0</v>
      </c>
      <c r="G38" s="20">
        <v>3</v>
      </c>
      <c r="H38" s="27">
        <f t="shared" si="13"/>
        <v>-15.211970074812969</v>
      </c>
      <c r="I38" s="34">
        <v>0</v>
      </c>
      <c r="J38" s="34">
        <v>15.211970074812969</v>
      </c>
      <c r="K38" s="22">
        <f>L38-O38</f>
        <v>2</v>
      </c>
      <c r="L38" s="20">
        <f t="shared" si="14"/>
        <v>10</v>
      </c>
      <c r="M38" s="20">
        <v>3</v>
      </c>
      <c r="N38" s="20">
        <v>7</v>
      </c>
      <c r="O38" s="20">
        <f t="shared" si="15"/>
        <v>8</v>
      </c>
      <c r="P38" s="20">
        <v>3</v>
      </c>
      <c r="Q38" s="20">
        <v>5</v>
      </c>
      <c r="R38" s="30">
        <v>10.141313383208647</v>
      </c>
    </row>
    <row r="39" spans="1:18" x14ac:dyDescent="0.2">
      <c r="A39" s="37" t="s">
        <v>54</v>
      </c>
    </row>
    <row r="40" spans="1:18" x14ac:dyDescent="0.2">
      <c r="A40" s="37" t="s">
        <v>55</v>
      </c>
    </row>
    <row r="41" spans="1:18" x14ac:dyDescent="0.2">
      <c r="A41" s="37" t="s">
        <v>56</v>
      </c>
    </row>
  </sheetData>
  <mergeCells count="13">
    <mergeCell ref="A5:A8"/>
    <mergeCell ref="C6:C8"/>
    <mergeCell ref="L6:N6"/>
    <mergeCell ref="P7:P8"/>
    <mergeCell ref="M7:M8"/>
    <mergeCell ref="K5:R5"/>
    <mergeCell ref="D6:D8"/>
    <mergeCell ref="B5:D5"/>
    <mergeCell ref="H6:J6"/>
    <mergeCell ref="E5:J5"/>
    <mergeCell ref="H7:H8"/>
    <mergeCell ref="O6:Q6"/>
    <mergeCell ref="R7:R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41"/>
  <sheetViews>
    <sheetView view="pageBreakPreview" zoomScale="85" zoomScaleNormal="100" zoomScaleSheetLayoutView="85" workbookViewId="0"/>
  </sheetViews>
  <sheetFormatPr defaultRowHeight="13" x14ac:dyDescent="0.2"/>
  <cols>
    <col min="1" max="2" width="8.6328125" customWidth="1"/>
    <col min="3" max="16" width="6.6328125" customWidth="1"/>
    <col min="17" max="17" width="11.7265625" customWidth="1"/>
  </cols>
  <sheetData>
    <row r="2" spans="1:17" x14ac:dyDescent="0.2">
      <c r="A2" t="s">
        <v>57</v>
      </c>
    </row>
    <row r="4" spans="1:17" x14ac:dyDescent="0.2">
      <c r="A4" t="s">
        <v>51</v>
      </c>
    </row>
    <row r="5" spans="1:17" ht="13.5" customHeight="1" x14ac:dyDescent="0.2">
      <c r="A5" s="49" t="s">
        <v>38</v>
      </c>
      <c r="B5" s="55" t="s">
        <v>41</v>
      </c>
      <c r="C5" s="56"/>
      <c r="D5" s="46" t="s">
        <v>40</v>
      </c>
      <c r="E5" s="47"/>
      <c r="F5" s="47"/>
      <c r="G5" s="47"/>
      <c r="H5" s="47"/>
      <c r="I5" s="48"/>
      <c r="J5" s="55" t="s">
        <v>39</v>
      </c>
      <c r="K5" s="56"/>
      <c r="L5" s="56"/>
      <c r="M5" s="56"/>
      <c r="N5" s="56"/>
      <c r="O5" s="56"/>
      <c r="P5" s="56"/>
      <c r="Q5" s="57"/>
    </row>
    <row r="6" spans="1:17" x14ac:dyDescent="0.2">
      <c r="A6" s="50"/>
      <c r="B6" s="15"/>
      <c r="C6" s="52" t="s">
        <v>37</v>
      </c>
      <c r="D6" s="15"/>
      <c r="E6" s="15"/>
      <c r="F6" s="15"/>
      <c r="G6" s="55" t="s">
        <v>47</v>
      </c>
      <c r="H6" s="56"/>
      <c r="I6" s="57"/>
      <c r="J6" s="14"/>
      <c r="K6" s="46" t="s">
        <v>36</v>
      </c>
      <c r="L6" s="47"/>
      <c r="M6" s="48"/>
      <c r="N6" s="46" t="s">
        <v>35</v>
      </c>
      <c r="O6" s="47"/>
      <c r="P6" s="48"/>
      <c r="Q6" s="17" t="s">
        <v>47</v>
      </c>
    </row>
    <row r="7" spans="1:17" ht="13.5" customHeight="1" x14ac:dyDescent="0.2">
      <c r="A7" s="50"/>
      <c r="B7" s="12" t="s">
        <v>42</v>
      </c>
      <c r="C7" s="53"/>
      <c r="D7" s="11" t="s">
        <v>32</v>
      </c>
      <c r="E7" s="12" t="s">
        <v>34</v>
      </c>
      <c r="F7" s="12" t="s">
        <v>33</v>
      </c>
      <c r="G7" s="43" t="s">
        <v>44</v>
      </c>
      <c r="H7" s="14" t="s">
        <v>45</v>
      </c>
      <c r="I7" s="14" t="s">
        <v>46</v>
      </c>
      <c r="J7" s="12" t="s">
        <v>32</v>
      </c>
      <c r="K7" s="14" t="s">
        <v>32</v>
      </c>
      <c r="L7" s="43" t="s">
        <v>31</v>
      </c>
      <c r="M7" s="13" t="s">
        <v>30</v>
      </c>
      <c r="N7" s="12" t="s">
        <v>32</v>
      </c>
      <c r="O7" s="44" t="s">
        <v>31</v>
      </c>
      <c r="P7" s="16" t="s">
        <v>48</v>
      </c>
      <c r="Q7" s="43" t="s">
        <v>49</v>
      </c>
    </row>
    <row r="8" spans="1:17" x14ac:dyDescent="0.2">
      <c r="A8" s="51"/>
      <c r="B8" s="10"/>
      <c r="C8" s="54"/>
      <c r="D8" s="11"/>
      <c r="E8" s="10"/>
      <c r="F8" s="10"/>
      <c r="G8" s="45"/>
      <c r="H8" s="10"/>
      <c r="I8" s="10"/>
      <c r="J8" s="10"/>
      <c r="K8" s="10"/>
      <c r="L8" s="45"/>
      <c r="M8" s="9"/>
      <c r="N8" s="10"/>
      <c r="O8" s="45"/>
      <c r="P8" s="9"/>
      <c r="Q8" s="45"/>
    </row>
    <row r="9" spans="1:17" ht="15" customHeight="1" x14ac:dyDescent="0.2">
      <c r="A9" s="8" t="s">
        <v>29</v>
      </c>
      <c r="B9" s="18">
        <f t="shared" ref="B9:F9" si="0">B10+B11</f>
        <v>142</v>
      </c>
      <c r="C9" s="18">
        <f t="shared" si="0"/>
        <v>1280</v>
      </c>
      <c r="D9" s="18">
        <f t="shared" si="0"/>
        <v>-172</v>
      </c>
      <c r="E9" s="18">
        <f t="shared" si="0"/>
        <v>147</v>
      </c>
      <c r="F9" s="18">
        <f t="shared" si="0"/>
        <v>319</v>
      </c>
      <c r="G9" s="28">
        <f>H9-I9</f>
        <v>-8.2262775153380225</v>
      </c>
      <c r="H9" s="28">
        <v>7.0305976439226141</v>
      </c>
      <c r="I9" s="28">
        <v>15.256875159260638</v>
      </c>
      <c r="J9" s="18">
        <f t="shared" ref="J9:P9" si="1">J10+J11</f>
        <v>314</v>
      </c>
      <c r="K9" s="18">
        <f t="shared" si="1"/>
        <v>1545</v>
      </c>
      <c r="L9" s="18">
        <f t="shared" si="1"/>
        <v>1082</v>
      </c>
      <c r="M9" s="18">
        <f t="shared" si="1"/>
        <v>463</v>
      </c>
      <c r="N9" s="18">
        <f>N10+N11</f>
        <v>1231</v>
      </c>
      <c r="O9" s="18">
        <f t="shared" si="1"/>
        <v>768</v>
      </c>
      <c r="P9" s="18">
        <f t="shared" si="1"/>
        <v>463</v>
      </c>
      <c r="Q9" s="28">
        <v>15.017739184977557</v>
      </c>
    </row>
    <row r="10" spans="1:17" ht="15" customHeight="1" x14ac:dyDescent="0.2">
      <c r="A10" s="6" t="s">
        <v>28</v>
      </c>
      <c r="B10" s="19">
        <f t="shared" ref="B10:F10" si="2">B20+B21+B22+B23</f>
        <v>177</v>
      </c>
      <c r="C10" s="19">
        <f t="shared" si="2"/>
        <v>1069</v>
      </c>
      <c r="D10" s="19">
        <f t="shared" si="2"/>
        <v>-99</v>
      </c>
      <c r="E10" s="19">
        <f t="shared" si="2"/>
        <v>117</v>
      </c>
      <c r="F10" s="19">
        <f t="shared" si="2"/>
        <v>216</v>
      </c>
      <c r="G10" s="25">
        <f t="shared" ref="G10:G38" si="3">H10-I10</f>
        <v>-6.2564426648156708</v>
      </c>
      <c r="H10" s="25">
        <v>7.3939776947821532</v>
      </c>
      <c r="I10" s="25">
        <v>13.650420359597824</v>
      </c>
      <c r="J10" s="19">
        <f t="shared" ref="J10:P10" si="4">J20+J21+J22+J23</f>
        <v>276</v>
      </c>
      <c r="K10" s="19">
        <f t="shared" si="4"/>
        <v>1285</v>
      </c>
      <c r="L10" s="19">
        <f t="shared" si="4"/>
        <v>961</v>
      </c>
      <c r="M10" s="19">
        <f t="shared" si="4"/>
        <v>324</v>
      </c>
      <c r="N10" s="19">
        <f t="shared" si="4"/>
        <v>1009</v>
      </c>
      <c r="O10" s="19">
        <f t="shared" si="4"/>
        <v>661</v>
      </c>
      <c r="P10" s="19">
        <f t="shared" si="4"/>
        <v>348</v>
      </c>
      <c r="Q10" s="25">
        <v>17.442203792819448</v>
      </c>
    </row>
    <row r="11" spans="1:17" ht="15" customHeight="1" x14ac:dyDescent="0.2">
      <c r="A11" s="2" t="s">
        <v>27</v>
      </c>
      <c r="B11" s="20">
        <f t="shared" ref="B11:F11" si="5">B12+B13+B14+B15+B16</f>
        <v>-35</v>
      </c>
      <c r="C11" s="20">
        <f t="shared" si="5"/>
        <v>211</v>
      </c>
      <c r="D11" s="20">
        <f t="shared" si="5"/>
        <v>-73</v>
      </c>
      <c r="E11" s="20">
        <f t="shared" si="5"/>
        <v>30</v>
      </c>
      <c r="F11" s="20">
        <f t="shared" si="5"/>
        <v>103</v>
      </c>
      <c r="G11" s="30">
        <f t="shared" si="3"/>
        <v>-14.356180282416663</v>
      </c>
      <c r="H11" s="30">
        <v>5.8998001160616411</v>
      </c>
      <c r="I11" s="30">
        <v>20.255980398478304</v>
      </c>
      <c r="J11" s="20">
        <f t="shared" ref="J11:P11" si="6">J12+J13+J14+J15+J16</f>
        <v>38</v>
      </c>
      <c r="K11" s="20">
        <f t="shared" si="6"/>
        <v>260</v>
      </c>
      <c r="L11" s="20">
        <f t="shared" si="6"/>
        <v>121</v>
      </c>
      <c r="M11" s="20">
        <f t="shared" si="6"/>
        <v>139</v>
      </c>
      <c r="N11" s="20">
        <f t="shared" si="6"/>
        <v>222</v>
      </c>
      <c r="O11" s="20">
        <f t="shared" si="6"/>
        <v>107</v>
      </c>
      <c r="P11" s="20">
        <f t="shared" si="6"/>
        <v>115</v>
      </c>
      <c r="Q11" s="30">
        <v>7.4730801470114088</v>
      </c>
    </row>
    <row r="12" spans="1:17" ht="15" customHeight="1" x14ac:dyDescent="0.2">
      <c r="A12" s="6" t="s">
        <v>26</v>
      </c>
      <c r="B12" s="19">
        <f t="shared" ref="B12:F12" si="7">B24</f>
        <v>-2</v>
      </c>
      <c r="C12" s="19">
        <f t="shared" si="7"/>
        <v>20</v>
      </c>
      <c r="D12" s="19">
        <f t="shared" si="7"/>
        <v>-5</v>
      </c>
      <c r="E12" s="19">
        <f t="shared" si="7"/>
        <v>4</v>
      </c>
      <c r="F12" s="19">
        <f t="shared" si="7"/>
        <v>9</v>
      </c>
      <c r="G12" s="25">
        <f t="shared" si="3"/>
        <v>-12.29095305258916</v>
      </c>
      <c r="H12" s="25">
        <v>9.8327624420713278</v>
      </c>
      <c r="I12" s="25">
        <v>22.123715494660487</v>
      </c>
      <c r="J12" s="19">
        <f t="shared" ref="J12:P12" si="8">J24</f>
        <v>3</v>
      </c>
      <c r="K12" s="19">
        <f t="shared" si="8"/>
        <v>19</v>
      </c>
      <c r="L12" s="19">
        <f t="shared" si="8"/>
        <v>6</v>
      </c>
      <c r="M12" s="19">
        <f t="shared" si="8"/>
        <v>13</v>
      </c>
      <c r="N12" s="19">
        <f t="shared" si="8"/>
        <v>16</v>
      </c>
      <c r="O12" s="19">
        <f t="shared" si="8"/>
        <v>10</v>
      </c>
      <c r="P12" s="19">
        <f t="shared" si="8"/>
        <v>6</v>
      </c>
      <c r="Q12" s="25">
        <v>7.3745718315534958</v>
      </c>
    </row>
    <row r="13" spans="1:17" ht="15" customHeight="1" x14ac:dyDescent="0.2">
      <c r="A13" s="4" t="s">
        <v>25</v>
      </c>
      <c r="B13" s="21">
        <f t="shared" ref="B13:F13" si="9">B25+B26+B27</f>
        <v>1</v>
      </c>
      <c r="C13" s="21">
        <f t="shared" si="9"/>
        <v>52</v>
      </c>
      <c r="D13" s="21">
        <f t="shared" si="9"/>
        <v>-14</v>
      </c>
      <c r="E13" s="21">
        <f t="shared" si="9"/>
        <v>6</v>
      </c>
      <c r="F13" s="21">
        <f t="shared" si="9"/>
        <v>20</v>
      </c>
      <c r="G13" s="26">
        <f t="shared" si="3"/>
        <v>-15.542815542815543</v>
      </c>
      <c r="H13" s="26">
        <v>6.6612066612066618</v>
      </c>
      <c r="I13" s="26">
        <v>22.204022204022205</v>
      </c>
      <c r="J13" s="21">
        <f t="shared" ref="J13:P13" si="10">J25+J26+J27</f>
        <v>15</v>
      </c>
      <c r="K13" s="21">
        <f t="shared" si="10"/>
        <v>47</v>
      </c>
      <c r="L13" s="21">
        <f t="shared" si="10"/>
        <v>26</v>
      </c>
      <c r="M13" s="21">
        <f t="shared" si="10"/>
        <v>21</v>
      </c>
      <c r="N13" s="21">
        <f t="shared" si="10"/>
        <v>32</v>
      </c>
      <c r="O13" s="21">
        <f t="shared" si="10"/>
        <v>14</v>
      </c>
      <c r="P13" s="21">
        <f t="shared" si="10"/>
        <v>18</v>
      </c>
      <c r="Q13" s="26">
        <v>16.653016653016657</v>
      </c>
    </row>
    <row r="14" spans="1:17" ht="15" customHeight="1" x14ac:dyDescent="0.2">
      <c r="A14" s="4" t="s">
        <v>24</v>
      </c>
      <c r="B14" s="21">
        <f t="shared" ref="B14:F14" si="11">B28+B29+B30+B31</f>
        <v>-13</v>
      </c>
      <c r="C14" s="21">
        <f t="shared" si="11"/>
        <v>93</v>
      </c>
      <c r="D14" s="21">
        <f t="shared" si="11"/>
        <v>-28</v>
      </c>
      <c r="E14" s="21">
        <f t="shared" si="11"/>
        <v>7</v>
      </c>
      <c r="F14" s="21">
        <f t="shared" si="11"/>
        <v>35</v>
      </c>
      <c r="G14" s="26">
        <f t="shared" si="3"/>
        <v>-14.28631173936682</v>
      </c>
      <c r="H14" s="26">
        <v>3.5715779348417049</v>
      </c>
      <c r="I14" s="26">
        <v>17.857889674208526</v>
      </c>
      <c r="J14" s="21">
        <f t="shared" ref="J14:P14" si="12">J28+J29+J30+J31</f>
        <v>15</v>
      </c>
      <c r="K14" s="21">
        <f t="shared" si="12"/>
        <v>106</v>
      </c>
      <c r="L14" s="21">
        <f t="shared" si="12"/>
        <v>44</v>
      </c>
      <c r="M14" s="21">
        <f t="shared" si="12"/>
        <v>62</v>
      </c>
      <c r="N14" s="21">
        <f t="shared" si="12"/>
        <v>91</v>
      </c>
      <c r="O14" s="21">
        <f t="shared" si="12"/>
        <v>40</v>
      </c>
      <c r="P14" s="21">
        <f t="shared" si="12"/>
        <v>51</v>
      </c>
      <c r="Q14" s="26">
        <v>7.6533812889465054</v>
      </c>
    </row>
    <row r="15" spans="1:17" ht="15" customHeight="1" x14ac:dyDescent="0.2">
      <c r="A15" s="4" t="s">
        <v>23</v>
      </c>
      <c r="B15" s="21">
        <f t="shared" ref="B15:F15" si="13">B32+B33+B34+B35</f>
        <v>-30</v>
      </c>
      <c r="C15" s="21">
        <f t="shared" si="13"/>
        <v>19</v>
      </c>
      <c r="D15" s="21">
        <f t="shared" si="13"/>
        <v>-20</v>
      </c>
      <c r="E15" s="21">
        <f t="shared" si="13"/>
        <v>12</v>
      </c>
      <c r="F15" s="21">
        <f t="shared" si="13"/>
        <v>32</v>
      </c>
      <c r="G15" s="26">
        <f t="shared" si="3"/>
        <v>-13.492590134925901</v>
      </c>
      <c r="H15" s="26">
        <v>8.0955540809555409</v>
      </c>
      <c r="I15" s="26">
        <v>21.588144215881442</v>
      </c>
      <c r="J15" s="21">
        <f t="shared" ref="J15:P15" si="14">J32+J33+J34+J35</f>
        <v>-10</v>
      </c>
      <c r="K15" s="21">
        <f t="shared" si="14"/>
        <v>59</v>
      </c>
      <c r="L15" s="21">
        <f t="shared" si="14"/>
        <v>30</v>
      </c>
      <c r="M15" s="21">
        <f t="shared" si="14"/>
        <v>29</v>
      </c>
      <c r="N15" s="21">
        <f t="shared" si="14"/>
        <v>69</v>
      </c>
      <c r="O15" s="21">
        <f t="shared" si="14"/>
        <v>39</v>
      </c>
      <c r="P15" s="21">
        <f t="shared" si="14"/>
        <v>30</v>
      </c>
      <c r="Q15" s="26">
        <v>-6.7462950674629525</v>
      </c>
    </row>
    <row r="16" spans="1:17" ht="15" customHeight="1" x14ac:dyDescent="0.2">
      <c r="A16" s="2" t="s">
        <v>22</v>
      </c>
      <c r="B16" s="20">
        <f t="shared" ref="B16:F16" si="15">B36+B37+B38</f>
        <v>9</v>
      </c>
      <c r="C16" s="20">
        <f t="shared" si="15"/>
        <v>27</v>
      </c>
      <c r="D16" s="20">
        <f t="shared" si="15"/>
        <v>-6</v>
      </c>
      <c r="E16" s="20">
        <f t="shared" si="15"/>
        <v>1</v>
      </c>
      <c r="F16" s="20">
        <f t="shared" si="15"/>
        <v>7</v>
      </c>
      <c r="G16" s="30">
        <f t="shared" si="3"/>
        <v>-17.901687454145268</v>
      </c>
      <c r="H16" s="30">
        <v>2.9836145756908778</v>
      </c>
      <c r="I16" s="30">
        <v>20.885302029836147</v>
      </c>
      <c r="J16" s="20">
        <f t="shared" ref="J16:P16" si="16">J36+J37+J38</f>
        <v>15</v>
      </c>
      <c r="K16" s="20">
        <f t="shared" si="16"/>
        <v>29</v>
      </c>
      <c r="L16" s="20">
        <f t="shared" si="16"/>
        <v>15</v>
      </c>
      <c r="M16" s="20">
        <f t="shared" si="16"/>
        <v>14</v>
      </c>
      <c r="N16" s="20">
        <f t="shared" si="16"/>
        <v>14</v>
      </c>
      <c r="O16" s="20">
        <f t="shared" si="16"/>
        <v>4</v>
      </c>
      <c r="P16" s="20">
        <f t="shared" si="16"/>
        <v>10</v>
      </c>
      <c r="Q16" s="30">
        <v>44.754218635363173</v>
      </c>
    </row>
    <row r="17" spans="1:17" ht="15" customHeight="1" x14ac:dyDescent="0.2">
      <c r="A17" s="6" t="s">
        <v>21</v>
      </c>
      <c r="B17" s="19">
        <f t="shared" ref="B17:F17" si="17">B12+B13+B20</f>
        <v>62</v>
      </c>
      <c r="C17" s="19">
        <f t="shared" si="17"/>
        <v>505</v>
      </c>
      <c r="D17" s="19">
        <f t="shared" si="17"/>
        <v>-61</v>
      </c>
      <c r="E17" s="19">
        <f t="shared" si="17"/>
        <v>61</v>
      </c>
      <c r="F17" s="19">
        <f t="shared" si="17"/>
        <v>122</v>
      </c>
      <c r="G17" s="25">
        <f t="shared" si="3"/>
        <v>-7.1062984607157853</v>
      </c>
      <c r="H17" s="25">
        <v>7.1062984607157853</v>
      </c>
      <c r="I17" s="25">
        <v>14.212596921431571</v>
      </c>
      <c r="J17" s="19">
        <f t="shared" ref="J17:P17" si="18">J12+J13+J20</f>
        <v>123</v>
      </c>
      <c r="K17" s="19">
        <f t="shared" si="18"/>
        <v>643</v>
      </c>
      <c r="L17" s="19">
        <f t="shared" si="18"/>
        <v>487</v>
      </c>
      <c r="M17" s="19">
        <f t="shared" si="18"/>
        <v>156</v>
      </c>
      <c r="N17" s="19">
        <f t="shared" si="18"/>
        <v>520</v>
      </c>
      <c r="O17" s="19">
        <f t="shared" si="18"/>
        <v>349</v>
      </c>
      <c r="P17" s="19">
        <f t="shared" si="18"/>
        <v>171</v>
      </c>
      <c r="Q17" s="25">
        <v>14.329093617508889</v>
      </c>
    </row>
    <row r="18" spans="1:17" ht="15" customHeight="1" x14ac:dyDescent="0.2">
      <c r="A18" s="4" t="s">
        <v>20</v>
      </c>
      <c r="B18" s="21">
        <f t="shared" ref="B18:F18" si="19">B14+B22</f>
        <v>-75</v>
      </c>
      <c r="C18" s="21">
        <f t="shared" si="19"/>
        <v>82</v>
      </c>
      <c r="D18" s="21">
        <f t="shared" si="19"/>
        <v>-43</v>
      </c>
      <c r="E18" s="21">
        <f t="shared" si="19"/>
        <v>18</v>
      </c>
      <c r="F18" s="21">
        <f t="shared" si="19"/>
        <v>61</v>
      </c>
      <c r="G18" s="26">
        <f t="shared" si="3"/>
        <v>-11.758113681190602</v>
      </c>
      <c r="H18" s="26">
        <v>4.9220010758472288</v>
      </c>
      <c r="I18" s="26">
        <v>16.680114757037831</v>
      </c>
      <c r="J18" s="21">
        <f t="shared" ref="J18:P18" si="20">J14+J22</f>
        <v>-32</v>
      </c>
      <c r="K18" s="21">
        <f t="shared" si="20"/>
        <v>210</v>
      </c>
      <c r="L18" s="21">
        <f t="shared" si="20"/>
        <v>102</v>
      </c>
      <c r="M18" s="21">
        <f t="shared" si="20"/>
        <v>108</v>
      </c>
      <c r="N18" s="21">
        <f t="shared" si="20"/>
        <v>242</v>
      </c>
      <c r="O18" s="21">
        <f t="shared" si="20"/>
        <v>127</v>
      </c>
      <c r="P18" s="21">
        <f t="shared" si="20"/>
        <v>115</v>
      </c>
      <c r="Q18" s="26">
        <v>-8.7502241348395202</v>
      </c>
    </row>
    <row r="19" spans="1:17" ht="15" customHeight="1" x14ac:dyDescent="0.2">
      <c r="A19" s="2" t="s">
        <v>19</v>
      </c>
      <c r="B19" s="20">
        <f t="shared" ref="B19:F19" si="21">B15+B16+B21+B23</f>
        <v>155</v>
      </c>
      <c r="C19" s="20">
        <f t="shared" si="21"/>
        <v>693</v>
      </c>
      <c r="D19" s="20">
        <f t="shared" si="21"/>
        <v>-68</v>
      </c>
      <c r="E19" s="20">
        <f t="shared" si="21"/>
        <v>68</v>
      </c>
      <c r="F19" s="20">
        <f t="shared" si="21"/>
        <v>136</v>
      </c>
      <c r="G19" s="30">
        <f t="shared" si="3"/>
        <v>-7.8452881932951914</v>
      </c>
      <c r="H19" s="30">
        <v>7.8452881932951914</v>
      </c>
      <c r="I19" s="30">
        <v>15.690576386590383</v>
      </c>
      <c r="J19" s="20">
        <f t="shared" ref="J19:P19" si="22">J15+J16+J21+J23</f>
        <v>223</v>
      </c>
      <c r="K19" s="20">
        <f t="shared" si="22"/>
        <v>692</v>
      </c>
      <c r="L19" s="20">
        <f t="shared" si="22"/>
        <v>493</v>
      </c>
      <c r="M19" s="20">
        <f t="shared" si="22"/>
        <v>199</v>
      </c>
      <c r="N19" s="20">
        <f t="shared" si="22"/>
        <v>469</v>
      </c>
      <c r="O19" s="20">
        <f t="shared" si="22"/>
        <v>292</v>
      </c>
      <c r="P19" s="20">
        <f t="shared" si="22"/>
        <v>177</v>
      </c>
      <c r="Q19" s="30">
        <v>25.7279303986004</v>
      </c>
    </row>
    <row r="20" spans="1:17" ht="15" customHeight="1" x14ac:dyDescent="0.2">
      <c r="A20" s="5" t="s">
        <v>18</v>
      </c>
      <c r="B20" s="19">
        <f>D20+J20</f>
        <v>63</v>
      </c>
      <c r="C20" s="19">
        <v>433</v>
      </c>
      <c r="D20" s="19">
        <f>E20-F20</f>
        <v>-42</v>
      </c>
      <c r="E20" s="19">
        <v>51</v>
      </c>
      <c r="F20" s="19">
        <v>93</v>
      </c>
      <c r="G20" s="25">
        <f t="shared" si="3"/>
        <v>-5.7720902987428504</v>
      </c>
      <c r="H20" s="25">
        <v>7.0089667913305993</v>
      </c>
      <c r="I20" s="25">
        <v>12.78105709007345</v>
      </c>
      <c r="J20" s="19">
        <f>K20-N20</f>
        <v>105</v>
      </c>
      <c r="K20" s="19">
        <f>SUM(L20:M20)</f>
        <v>577</v>
      </c>
      <c r="L20" s="23">
        <v>455</v>
      </c>
      <c r="M20" s="23">
        <v>122</v>
      </c>
      <c r="N20" s="23">
        <f>SUM(O20:P20)</f>
        <v>472</v>
      </c>
      <c r="O20" s="23">
        <v>325</v>
      </c>
      <c r="P20" s="23">
        <v>147</v>
      </c>
      <c r="Q20" s="29">
        <v>14.430225746857118</v>
      </c>
    </row>
    <row r="21" spans="1:17" ht="15" customHeight="1" x14ac:dyDescent="0.2">
      <c r="A21" s="3" t="s">
        <v>17</v>
      </c>
      <c r="B21" s="21">
        <f>D21+J21</f>
        <v>168</v>
      </c>
      <c r="C21" s="21">
        <v>593</v>
      </c>
      <c r="D21" s="21">
        <f>E21-F21</f>
        <v>-31</v>
      </c>
      <c r="E21" s="21">
        <v>44</v>
      </c>
      <c r="F21" s="21">
        <v>75</v>
      </c>
      <c r="G21" s="26">
        <f t="shared" si="3"/>
        <v>-5.5278658812868136</v>
      </c>
      <c r="H21" s="26">
        <v>7.8460031863425757</v>
      </c>
      <c r="I21" s="26">
        <v>13.373869067629389</v>
      </c>
      <c r="J21" s="21">
        <f>K21-N21</f>
        <v>199</v>
      </c>
      <c r="K21" s="21">
        <f>SUM(L21:M21)</f>
        <v>509</v>
      </c>
      <c r="L21" s="21">
        <v>370</v>
      </c>
      <c r="M21" s="21">
        <v>139</v>
      </c>
      <c r="N21" s="21">
        <f t="shared" ref="N21:N38" si="23">SUM(O21:P21)</f>
        <v>310</v>
      </c>
      <c r="O21" s="21">
        <v>201</v>
      </c>
      <c r="P21" s="21">
        <v>109</v>
      </c>
      <c r="Q21" s="26">
        <v>35.485332592776636</v>
      </c>
    </row>
    <row r="22" spans="1:17" ht="15" customHeight="1" x14ac:dyDescent="0.2">
      <c r="A22" s="3" t="s">
        <v>16</v>
      </c>
      <c r="B22" s="21">
        <f>D22+J22</f>
        <v>-62</v>
      </c>
      <c r="C22" s="21">
        <v>-11</v>
      </c>
      <c r="D22" s="21">
        <f>E22-F22</f>
        <v>-15</v>
      </c>
      <c r="E22" s="21">
        <v>11</v>
      </c>
      <c r="F22" s="21">
        <v>26</v>
      </c>
      <c r="G22" s="26">
        <f t="shared" si="3"/>
        <v>-8.838444820091766</v>
      </c>
      <c r="H22" s="26">
        <v>6.4815262014006274</v>
      </c>
      <c r="I22" s="26">
        <v>15.319971021492393</v>
      </c>
      <c r="J22" s="21">
        <f>K22-N22</f>
        <v>-47</v>
      </c>
      <c r="K22" s="21">
        <f t="shared" ref="K22:K38" si="24">SUM(L22:M22)</f>
        <v>104</v>
      </c>
      <c r="L22" s="21">
        <v>58</v>
      </c>
      <c r="M22" s="21">
        <v>46</v>
      </c>
      <c r="N22" s="21">
        <f t="shared" si="23"/>
        <v>151</v>
      </c>
      <c r="O22" s="21">
        <v>87</v>
      </c>
      <c r="P22" s="21">
        <v>64</v>
      </c>
      <c r="Q22" s="26">
        <v>-27.693793769620868</v>
      </c>
    </row>
    <row r="23" spans="1:17" ht="15" customHeight="1" x14ac:dyDescent="0.2">
      <c r="A23" s="1" t="s">
        <v>15</v>
      </c>
      <c r="B23" s="20">
        <f>D23+J23</f>
        <v>8</v>
      </c>
      <c r="C23" s="20">
        <v>54</v>
      </c>
      <c r="D23" s="20">
        <f>E23-F23</f>
        <v>-11</v>
      </c>
      <c r="E23" s="20">
        <v>11</v>
      </c>
      <c r="F23" s="20">
        <v>22</v>
      </c>
      <c r="G23" s="30">
        <f t="shared" si="3"/>
        <v>-8.8551633124381386</v>
      </c>
      <c r="H23" s="30">
        <v>8.8551633124381386</v>
      </c>
      <c r="I23" s="30">
        <v>17.710326624876277</v>
      </c>
      <c r="J23" s="20">
        <f>K23-N23</f>
        <v>19</v>
      </c>
      <c r="K23" s="20">
        <f t="shared" si="24"/>
        <v>95</v>
      </c>
      <c r="L23" s="20">
        <v>78</v>
      </c>
      <c r="M23" s="20">
        <v>17</v>
      </c>
      <c r="N23" s="20">
        <f t="shared" si="23"/>
        <v>76</v>
      </c>
      <c r="O23" s="24">
        <v>48</v>
      </c>
      <c r="P23" s="24">
        <v>28</v>
      </c>
      <c r="Q23" s="31">
        <v>15.295282085120427</v>
      </c>
    </row>
    <row r="24" spans="1:17" ht="15" customHeight="1" x14ac:dyDescent="0.2">
      <c r="A24" s="7" t="s">
        <v>14</v>
      </c>
      <c r="B24" s="18">
        <f>D24+J24</f>
        <v>-2</v>
      </c>
      <c r="C24" s="18">
        <v>20</v>
      </c>
      <c r="D24" s="19">
        <f>E24-F24</f>
        <v>-5</v>
      </c>
      <c r="E24" s="18">
        <v>4</v>
      </c>
      <c r="F24" s="18">
        <v>9</v>
      </c>
      <c r="G24" s="42">
        <f t="shared" si="3"/>
        <v>-12.29095305258916</v>
      </c>
      <c r="H24" s="42">
        <v>9.8327624420713278</v>
      </c>
      <c r="I24" s="42">
        <v>22.123715494660487</v>
      </c>
      <c r="J24" s="19">
        <f>K24-N24</f>
        <v>3</v>
      </c>
      <c r="K24" s="18">
        <f t="shared" si="24"/>
        <v>19</v>
      </c>
      <c r="L24" s="18">
        <v>6</v>
      </c>
      <c r="M24" s="18">
        <v>13</v>
      </c>
      <c r="N24" s="18">
        <f t="shared" si="23"/>
        <v>16</v>
      </c>
      <c r="O24" s="18">
        <v>10</v>
      </c>
      <c r="P24" s="18">
        <v>6</v>
      </c>
      <c r="Q24" s="28">
        <v>7.3745718315534958</v>
      </c>
    </row>
    <row r="25" spans="1:17" ht="15" customHeight="1" x14ac:dyDescent="0.2">
      <c r="A25" s="5" t="s">
        <v>13</v>
      </c>
      <c r="B25" s="19">
        <f>D25+J25</f>
        <v>-6</v>
      </c>
      <c r="C25" s="19">
        <v>-3</v>
      </c>
      <c r="D25" s="19">
        <f>E25-F25</f>
        <v>-5</v>
      </c>
      <c r="E25" s="19">
        <v>2</v>
      </c>
      <c r="F25" s="19">
        <v>7</v>
      </c>
      <c r="G25" s="25">
        <f t="shared" si="3"/>
        <v>-50.538525269262649</v>
      </c>
      <c r="H25" s="25">
        <v>20.215410107705054</v>
      </c>
      <c r="I25" s="25">
        <v>70.753935376967704</v>
      </c>
      <c r="J25" s="19">
        <f>K25-N25</f>
        <v>-1</v>
      </c>
      <c r="K25" s="19">
        <f t="shared" si="24"/>
        <v>4</v>
      </c>
      <c r="L25" s="19">
        <v>2</v>
      </c>
      <c r="M25" s="19">
        <v>2</v>
      </c>
      <c r="N25" s="19">
        <f t="shared" si="23"/>
        <v>5</v>
      </c>
      <c r="O25" s="23">
        <v>0</v>
      </c>
      <c r="P25" s="23">
        <v>5</v>
      </c>
      <c r="Q25" s="29">
        <v>-10.107705053852527</v>
      </c>
    </row>
    <row r="26" spans="1:17" ht="15" customHeight="1" x14ac:dyDescent="0.2">
      <c r="A26" s="3" t="s">
        <v>12</v>
      </c>
      <c r="B26" s="21">
        <f>D26+J26</f>
        <v>10</v>
      </c>
      <c r="C26" s="21">
        <v>28</v>
      </c>
      <c r="D26" s="21">
        <f>E26-F26</f>
        <v>-4</v>
      </c>
      <c r="E26" s="21">
        <v>0</v>
      </c>
      <c r="F26" s="21">
        <v>4</v>
      </c>
      <c r="G26" s="26">
        <f t="shared" si="3"/>
        <v>-17.895122845617895</v>
      </c>
      <c r="H26" s="26">
        <v>0</v>
      </c>
      <c r="I26" s="26">
        <v>17.895122845617895</v>
      </c>
      <c r="J26" s="21">
        <f>K26-N26</f>
        <v>14</v>
      </c>
      <c r="K26" s="21">
        <f t="shared" si="24"/>
        <v>22</v>
      </c>
      <c r="L26" s="21">
        <v>14</v>
      </c>
      <c r="M26" s="21">
        <v>8</v>
      </c>
      <c r="N26" s="21">
        <f t="shared" si="23"/>
        <v>8</v>
      </c>
      <c r="O26" s="21">
        <v>2</v>
      </c>
      <c r="P26" s="21">
        <v>6</v>
      </c>
      <c r="Q26" s="26">
        <v>62.632929959662626</v>
      </c>
    </row>
    <row r="27" spans="1:17" ht="15" customHeight="1" x14ac:dyDescent="0.2">
      <c r="A27" s="1" t="s">
        <v>11</v>
      </c>
      <c r="B27" s="20">
        <f>D27+J27</f>
        <v>-3</v>
      </c>
      <c r="C27" s="20">
        <v>27</v>
      </c>
      <c r="D27" s="20">
        <f>E27-F27</f>
        <v>-5</v>
      </c>
      <c r="E27" s="20">
        <v>4</v>
      </c>
      <c r="F27" s="20">
        <v>9</v>
      </c>
      <c r="G27" s="30">
        <f t="shared" si="3"/>
        <v>-8.6463501063075832</v>
      </c>
      <c r="H27" s="30">
        <v>6.9170800850460665</v>
      </c>
      <c r="I27" s="30">
        <v>15.56343019135365</v>
      </c>
      <c r="J27" s="20">
        <f>K27-N27</f>
        <v>2</v>
      </c>
      <c r="K27" s="20">
        <f t="shared" si="24"/>
        <v>21</v>
      </c>
      <c r="L27" s="24">
        <v>10</v>
      </c>
      <c r="M27" s="24">
        <v>11</v>
      </c>
      <c r="N27" s="24">
        <f t="shared" si="23"/>
        <v>19</v>
      </c>
      <c r="O27" s="24">
        <v>12</v>
      </c>
      <c r="P27" s="24">
        <v>7</v>
      </c>
      <c r="Q27" s="31">
        <v>3.4585400425230404</v>
      </c>
    </row>
    <row r="28" spans="1:17" ht="15" customHeight="1" x14ac:dyDescent="0.2">
      <c r="A28" s="5" t="s">
        <v>10</v>
      </c>
      <c r="B28" s="19">
        <f>D28+J28</f>
        <v>-5</v>
      </c>
      <c r="C28" s="19">
        <v>1</v>
      </c>
      <c r="D28" s="19">
        <f>E28-F28</f>
        <v>-3</v>
      </c>
      <c r="E28" s="19">
        <v>1</v>
      </c>
      <c r="F28" s="19">
        <v>4</v>
      </c>
      <c r="G28" s="25">
        <f t="shared" si="3"/>
        <v>-13.520502401182121</v>
      </c>
      <c r="H28" s="25">
        <v>4.5068341337273736</v>
      </c>
      <c r="I28" s="25">
        <v>18.027336534909495</v>
      </c>
      <c r="J28" s="19">
        <f>K28-N28</f>
        <v>-2</v>
      </c>
      <c r="K28" s="19">
        <f t="shared" si="24"/>
        <v>7</v>
      </c>
      <c r="L28" s="19">
        <v>5</v>
      </c>
      <c r="M28" s="19">
        <v>2</v>
      </c>
      <c r="N28" s="19">
        <f t="shared" si="23"/>
        <v>9</v>
      </c>
      <c r="O28" s="19">
        <v>7</v>
      </c>
      <c r="P28" s="19">
        <v>2</v>
      </c>
      <c r="Q28" s="25">
        <v>-9.0136682674547401</v>
      </c>
    </row>
    <row r="29" spans="1:17" ht="15" customHeight="1" x14ac:dyDescent="0.2">
      <c r="A29" s="3" t="s">
        <v>9</v>
      </c>
      <c r="B29" s="21">
        <f>D29+J29</f>
        <v>14</v>
      </c>
      <c r="C29" s="21">
        <v>43</v>
      </c>
      <c r="D29" s="21">
        <f>E29-F29</f>
        <v>-6</v>
      </c>
      <c r="E29" s="21">
        <v>5</v>
      </c>
      <c r="F29" s="21">
        <v>11</v>
      </c>
      <c r="G29" s="26">
        <f t="shared" si="3"/>
        <v>-9.8652291105121268</v>
      </c>
      <c r="H29" s="26">
        <v>8.2210242587601083</v>
      </c>
      <c r="I29" s="26">
        <v>18.086253369272235</v>
      </c>
      <c r="J29" s="21">
        <f>K29-N29</f>
        <v>20</v>
      </c>
      <c r="K29" s="21">
        <f t="shared" si="24"/>
        <v>48</v>
      </c>
      <c r="L29" s="21">
        <v>13</v>
      </c>
      <c r="M29" s="21">
        <v>35</v>
      </c>
      <c r="N29" s="21">
        <f t="shared" si="23"/>
        <v>28</v>
      </c>
      <c r="O29" s="21">
        <v>12</v>
      </c>
      <c r="P29" s="21">
        <v>16</v>
      </c>
      <c r="Q29" s="26">
        <v>32.884097035040433</v>
      </c>
    </row>
    <row r="30" spans="1:17" ht="15" customHeight="1" x14ac:dyDescent="0.2">
      <c r="A30" s="3" t="s">
        <v>8</v>
      </c>
      <c r="B30" s="21">
        <f>D30+J30</f>
        <v>-25</v>
      </c>
      <c r="C30" s="21">
        <v>16</v>
      </c>
      <c r="D30" s="21">
        <f>E30-F30</f>
        <v>-14</v>
      </c>
      <c r="E30" s="21">
        <v>1</v>
      </c>
      <c r="F30" s="21">
        <v>15</v>
      </c>
      <c r="G30" s="26">
        <f t="shared" si="3"/>
        <v>-23.633596236335961</v>
      </c>
      <c r="H30" s="26">
        <v>1.6881140168811399</v>
      </c>
      <c r="I30" s="26">
        <v>25.321710253217102</v>
      </c>
      <c r="J30" s="21">
        <f>K30-N30</f>
        <v>-11</v>
      </c>
      <c r="K30" s="21">
        <f t="shared" si="24"/>
        <v>23</v>
      </c>
      <c r="L30" s="21">
        <v>16</v>
      </c>
      <c r="M30" s="21">
        <v>7</v>
      </c>
      <c r="N30" s="21">
        <f t="shared" si="23"/>
        <v>34</v>
      </c>
      <c r="O30" s="21">
        <v>11</v>
      </c>
      <c r="P30" s="21">
        <v>23</v>
      </c>
      <c r="Q30" s="26">
        <v>-18.569254185692536</v>
      </c>
    </row>
    <row r="31" spans="1:17" ht="15" customHeight="1" x14ac:dyDescent="0.2">
      <c r="A31" s="1" t="s">
        <v>7</v>
      </c>
      <c r="B31" s="20">
        <f>D31+J31</f>
        <v>3</v>
      </c>
      <c r="C31" s="20">
        <v>33</v>
      </c>
      <c r="D31" s="20">
        <f>E31-F31</f>
        <v>-5</v>
      </c>
      <c r="E31" s="20">
        <v>0</v>
      </c>
      <c r="F31" s="20">
        <v>5</v>
      </c>
      <c r="G31" s="30">
        <f t="shared" si="3"/>
        <v>-9.3030349245081592</v>
      </c>
      <c r="H31" s="30">
        <v>0</v>
      </c>
      <c r="I31" s="30">
        <v>9.3030349245081592</v>
      </c>
      <c r="J31" s="20">
        <f>K31-N31</f>
        <v>8</v>
      </c>
      <c r="K31" s="20">
        <f t="shared" si="24"/>
        <v>28</v>
      </c>
      <c r="L31" s="20">
        <v>10</v>
      </c>
      <c r="M31" s="20">
        <v>18</v>
      </c>
      <c r="N31" s="20">
        <f t="shared" si="23"/>
        <v>20</v>
      </c>
      <c r="O31" s="20">
        <v>10</v>
      </c>
      <c r="P31" s="20">
        <v>10</v>
      </c>
      <c r="Q31" s="30">
        <v>14.884855879213056</v>
      </c>
    </row>
    <row r="32" spans="1:17" ht="15" customHeight="1" x14ac:dyDescent="0.2">
      <c r="A32" s="5" t="s">
        <v>6</v>
      </c>
      <c r="B32" s="19">
        <f>D32+J32</f>
        <v>1</v>
      </c>
      <c r="C32" s="19">
        <v>6</v>
      </c>
      <c r="D32" s="19">
        <f>E32-F32</f>
        <v>0</v>
      </c>
      <c r="E32" s="19">
        <v>1</v>
      </c>
      <c r="F32" s="19">
        <v>1</v>
      </c>
      <c r="G32" s="25">
        <f t="shared" si="3"/>
        <v>0</v>
      </c>
      <c r="H32" s="25">
        <v>7.3405535499398313</v>
      </c>
      <c r="I32" s="25">
        <v>7.3405535499398313</v>
      </c>
      <c r="J32" s="19">
        <f>K32-N32</f>
        <v>1</v>
      </c>
      <c r="K32" s="19">
        <f t="shared" si="24"/>
        <v>14</v>
      </c>
      <c r="L32" s="23">
        <v>10</v>
      </c>
      <c r="M32" s="23">
        <v>4</v>
      </c>
      <c r="N32" s="23">
        <f t="shared" si="23"/>
        <v>13</v>
      </c>
      <c r="O32" s="23">
        <v>7</v>
      </c>
      <c r="P32" s="23">
        <v>6</v>
      </c>
      <c r="Q32" s="29">
        <v>7.3405535499398411</v>
      </c>
    </row>
    <row r="33" spans="1:17" ht="15" customHeight="1" x14ac:dyDescent="0.2">
      <c r="A33" s="3" t="s">
        <v>5</v>
      </c>
      <c r="B33" s="21">
        <f>D33+J33</f>
        <v>-8</v>
      </c>
      <c r="C33" s="21">
        <v>25</v>
      </c>
      <c r="D33" s="21">
        <f>E33-F33</f>
        <v>-12</v>
      </c>
      <c r="E33" s="21">
        <v>2</v>
      </c>
      <c r="F33" s="21">
        <v>14</v>
      </c>
      <c r="G33" s="26">
        <f t="shared" si="3"/>
        <v>-21.300742034046269</v>
      </c>
      <c r="H33" s="26">
        <v>3.5501236723410443</v>
      </c>
      <c r="I33" s="26">
        <v>24.850865706387314</v>
      </c>
      <c r="J33" s="21">
        <f>K33-N33</f>
        <v>4</v>
      </c>
      <c r="K33" s="21">
        <f t="shared" si="24"/>
        <v>16</v>
      </c>
      <c r="L33" s="21">
        <v>6</v>
      </c>
      <c r="M33" s="21">
        <v>10</v>
      </c>
      <c r="N33" s="21">
        <f t="shared" si="23"/>
        <v>12</v>
      </c>
      <c r="O33" s="21">
        <v>7</v>
      </c>
      <c r="P33" s="21">
        <v>5</v>
      </c>
      <c r="Q33" s="26">
        <v>7.1002473446820851</v>
      </c>
    </row>
    <row r="34" spans="1:17" ht="15" customHeight="1" x14ac:dyDescent="0.2">
      <c r="A34" s="3" t="s">
        <v>4</v>
      </c>
      <c r="B34" s="21">
        <f>D34+J34</f>
        <v>-9</v>
      </c>
      <c r="C34" s="21">
        <v>-4</v>
      </c>
      <c r="D34" s="21">
        <f>E34-F34</f>
        <v>-4</v>
      </c>
      <c r="E34" s="21">
        <v>3</v>
      </c>
      <c r="F34" s="21">
        <v>7</v>
      </c>
      <c r="G34" s="26">
        <f t="shared" si="3"/>
        <v>-10.262881177707678</v>
      </c>
      <c r="H34" s="26">
        <v>7.6971608832807572</v>
      </c>
      <c r="I34" s="26">
        <v>17.960042060988435</v>
      </c>
      <c r="J34" s="21">
        <f>K34-N34</f>
        <v>-5</v>
      </c>
      <c r="K34" s="21">
        <f t="shared" si="24"/>
        <v>17</v>
      </c>
      <c r="L34" s="21">
        <v>9</v>
      </c>
      <c r="M34" s="21">
        <v>8</v>
      </c>
      <c r="N34" s="21">
        <f t="shared" si="23"/>
        <v>22</v>
      </c>
      <c r="O34" s="21">
        <v>14</v>
      </c>
      <c r="P34" s="21">
        <v>8</v>
      </c>
      <c r="Q34" s="26">
        <v>-12.828601472134586</v>
      </c>
    </row>
    <row r="35" spans="1:17" ht="15" customHeight="1" x14ac:dyDescent="0.2">
      <c r="A35" s="1" t="s">
        <v>3</v>
      </c>
      <c r="B35" s="20">
        <f>D35+J35</f>
        <v>-14</v>
      </c>
      <c r="C35" s="20">
        <v>-8</v>
      </c>
      <c r="D35" s="20">
        <f>E35-F35</f>
        <v>-4</v>
      </c>
      <c r="E35" s="20">
        <v>6</v>
      </c>
      <c r="F35" s="20">
        <v>10</v>
      </c>
      <c r="G35" s="30">
        <f t="shared" si="3"/>
        <v>-10.179390905298289</v>
      </c>
      <c r="H35" s="30">
        <v>15.269086357947435</v>
      </c>
      <c r="I35" s="30">
        <v>25.448477263245724</v>
      </c>
      <c r="J35" s="20">
        <f>K35-N35</f>
        <v>-10</v>
      </c>
      <c r="K35" s="20">
        <f t="shared" si="24"/>
        <v>12</v>
      </c>
      <c r="L35" s="24">
        <v>5</v>
      </c>
      <c r="M35" s="24">
        <v>7</v>
      </c>
      <c r="N35" s="24">
        <f t="shared" si="23"/>
        <v>22</v>
      </c>
      <c r="O35" s="24">
        <v>11</v>
      </c>
      <c r="P35" s="24">
        <v>11</v>
      </c>
      <c r="Q35" s="31">
        <v>-25.448477263245717</v>
      </c>
    </row>
    <row r="36" spans="1:17" ht="15" customHeight="1" x14ac:dyDescent="0.2">
      <c r="A36" s="5" t="s">
        <v>2</v>
      </c>
      <c r="B36" s="19">
        <f>D36+J36</f>
        <v>2</v>
      </c>
      <c r="C36" s="19">
        <v>10</v>
      </c>
      <c r="D36" s="19">
        <f>E36-F36</f>
        <v>-3</v>
      </c>
      <c r="E36" s="19">
        <v>1</v>
      </c>
      <c r="F36" s="19">
        <v>4</v>
      </c>
      <c r="G36" s="25">
        <f t="shared" si="3"/>
        <v>-20.401337792642138</v>
      </c>
      <c r="H36" s="25">
        <v>6.8004459308807128</v>
      </c>
      <c r="I36" s="25">
        <v>27.201783723522851</v>
      </c>
      <c r="J36" s="19">
        <f>K36-N36</f>
        <v>5</v>
      </c>
      <c r="K36" s="19">
        <f t="shared" si="24"/>
        <v>10</v>
      </c>
      <c r="L36" s="19">
        <v>6</v>
      </c>
      <c r="M36" s="19">
        <v>4</v>
      </c>
      <c r="N36" s="19">
        <f t="shared" si="23"/>
        <v>5</v>
      </c>
      <c r="O36" s="19">
        <v>1</v>
      </c>
      <c r="P36" s="19">
        <v>4</v>
      </c>
      <c r="Q36" s="25">
        <v>34.002229654403571</v>
      </c>
    </row>
    <row r="37" spans="1:17" ht="15" customHeight="1" x14ac:dyDescent="0.2">
      <c r="A37" s="3" t="s">
        <v>1</v>
      </c>
      <c r="B37" s="21">
        <f>D37+J37</f>
        <v>6</v>
      </c>
      <c r="C37" s="21">
        <v>18</v>
      </c>
      <c r="D37" s="21">
        <f>E37-F37</f>
        <v>-1</v>
      </c>
      <c r="E37" s="21">
        <v>0</v>
      </c>
      <c r="F37" s="21">
        <v>1</v>
      </c>
      <c r="G37" s="26">
        <f t="shared" si="3"/>
        <v>-10.304054054054053</v>
      </c>
      <c r="H37" s="26">
        <v>0</v>
      </c>
      <c r="I37" s="26">
        <v>10.304054054054053</v>
      </c>
      <c r="J37" s="21">
        <f>K37-N37</f>
        <v>7</v>
      </c>
      <c r="K37" s="21">
        <f t="shared" si="24"/>
        <v>12</v>
      </c>
      <c r="L37" s="21">
        <v>7</v>
      </c>
      <c r="M37" s="21">
        <v>5</v>
      </c>
      <c r="N37" s="21">
        <f t="shared" si="23"/>
        <v>5</v>
      </c>
      <c r="O37" s="21">
        <v>1</v>
      </c>
      <c r="P37" s="21">
        <v>4</v>
      </c>
      <c r="Q37" s="26">
        <v>72.128378378378372</v>
      </c>
    </row>
    <row r="38" spans="1:17" ht="15" customHeight="1" x14ac:dyDescent="0.2">
      <c r="A38" s="1" t="s">
        <v>0</v>
      </c>
      <c r="B38" s="20">
        <f>D38+J38</f>
        <v>1</v>
      </c>
      <c r="C38" s="20">
        <v>-1</v>
      </c>
      <c r="D38" s="20">
        <f>E38-F38</f>
        <v>-2</v>
      </c>
      <c r="E38" s="20">
        <v>0</v>
      </c>
      <c r="F38" s="20">
        <v>2</v>
      </c>
      <c r="G38" s="30">
        <f t="shared" si="3"/>
        <v>-21.962196219621958</v>
      </c>
      <c r="H38" s="30">
        <v>0</v>
      </c>
      <c r="I38" s="30">
        <v>21.962196219621958</v>
      </c>
      <c r="J38" s="20">
        <f>K38-N38</f>
        <v>3</v>
      </c>
      <c r="K38" s="20">
        <f t="shared" si="24"/>
        <v>7</v>
      </c>
      <c r="L38" s="20">
        <v>2</v>
      </c>
      <c r="M38" s="20">
        <v>5</v>
      </c>
      <c r="N38" s="20">
        <f t="shared" si="23"/>
        <v>4</v>
      </c>
      <c r="O38" s="20">
        <v>2</v>
      </c>
      <c r="P38" s="20">
        <v>2</v>
      </c>
      <c r="Q38" s="30">
        <v>32.943294329432959</v>
      </c>
    </row>
    <row r="39" spans="1:17" x14ac:dyDescent="0.2">
      <c r="A39" s="37" t="s">
        <v>54</v>
      </c>
    </row>
    <row r="40" spans="1:17" x14ac:dyDescent="0.2">
      <c r="A40" s="37" t="s">
        <v>55</v>
      </c>
    </row>
    <row r="41" spans="1:17" x14ac:dyDescent="0.2">
      <c r="A41" s="37" t="s">
        <v>56</v>
      </c>
    </row>
  </sheetData>
  <mergeCells count="12">
    <mergeCell ref="A5:A8"/>
    <mergeCell ref="B5:C5"/>
    <mergeCell ref="D5:I5"/>
    <mergeCell ref="J5:Q5"/>
    <mergeCell ref="C6:C8"/>
    <mergeCell ref="G6:I6"/>
    <mergeCell ref="K6:M6"/>
    <mergeCell ref="N6:P6"/>
    <mergeCell ref="G7:G8"/>
    <mergeCell ref="L7:L8"/>
    <mergeCell ref="O7:O8"/>
    <mergeCell ref="Q7:Q8"/>
  </mergeCells>
  <phoneticPr fontId="3"/>
  <pageMargins left="0.70866141732283472" right="0.70866141732283472" top="0.74803149606299213" bottom="0.74803149606299213" header="0.31496062992125984" footer="0.31496062992125984"/>
  <pageSetup paperSize="9" scale="87" orientation="landscape" r:id="rId1"/>
  <colBreaks count="1" manualBreakCount="1">
    <brk id="17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41"/>
  <sheetViews>
    <sheetView view="pageBreakPreview" zoomScale="90" zoomScaleNormal="100" zoomScaleSheetLayoutView="90" workbookViewId="0"/>
  </sheetViews>
  <sheetFormatPr defaultRowHeight="13" x14ac:dyDescent="0.2"/>
  <cols>
    <col min="1" max="2" width="8.6328125" customWidth="1"/>
    <col min="3" max="16" width="6.6328125" customWidth="1"/>
    <col min="17" max="17" width="11.7265625" customWidth="1"/>
  </cols>
  <sheetData>
    <row r="2" spans="1:17" x14ac:dyDescent="0.2">
      <c r="A2" t="s">
        <v>57</v>
      </c>
    </row>
    <row r="4" spans="1:17" x14ac:dyDescent="0.2">
      <c r="A4" t="s">
        <v>50</v>
      </c>
    </row>
    <row r="5" spans="1:17" ht="13.5" customHeight="1" x14ac:dyDescent="0.2">
      <c r="A5" s="49" t="s">
        <v>38</v>
      </c>
      <c r="B5" s="55" t="s">
        <v>41</v>
      </c>
      <c r="C5" s="56"/>
      <c r="D5" s="46" t="s">
        <v>40</v>
      </c>
      <c r="E5" s="47"/>
      <c r="F5" s="47"/>
      <c r="G5" s="47"/>
      <c r="H5" s="47"/>
      <c r="I5" s="48"/>
      <c r="J5" s="55" t="s">
        <v>39</v>
      </c>
      <c r="K5" s="56"/>
      <c r="L5" s="56"/>
      <c r="M5" s="56"/>
      <c r="N5" s="56"/>
      <c r="O5" s="56"/>
      <c r="P5" s="56"/>
      <c r="Q5" s="57"/>
    </row>
    <row r="6" spans="1:17" ht="13.5" customHeight="1" x14ac:dyDescent="0.2">
      <c r="A6" s="50"/>
      <c r="B6" s="15"/>
      <c r="C6" s="52" t="s">
        <v>37</v>
      </c>
      <c r="D6" s="15"/>
      <c r="E6" s="15"/>
      <c r="F6" s="15"/>
      <c r="G6" s="55" t="s">
        <v>47</v>
      </c>
      <c r="H6" s="56"/>
      <c r="I6" s="57"/>
      <c r="J6" s="14"/>
      <c r="K6" s="46" t="s">
        <v>36</v>
      </c>
      <c r="L6" s="47"/>
      <c r="M6" s="48"/>
      <c r="N6" s="46" t="s">
        <v>35</v>
      </c>
      <c r="O6" s="47"/>
      <c r="P6" s="48"/>
      <c r="Q6" s="17" t="s">
        <v>47</v>
      </c>
    </row>
    <row r="7" spans="1:17" ht="13.5" customHeight="1" x14ac:dyDescent="0.2">
      <c r="A7" s="50"/>
      <c r="B7" s="12" t="s">
        <v>42</v>
      </c>
      <c r="C7" s="53"/>
      <c r="D7" s="11" t="s">
        <v>32</v>
      </c>
      <c r="E7" s="12" t="s">
        <v>34</v>
      </c>
      <c r="F7" s="12" t="s">
        <v>33</v>
      </c>
      <c r="G7" s="43" t="s">
        <v>44</v>
      </c>
      <c r="H7" s="14" t="s">
        <v>45</v>
      </c>
      <c r="I7" s="14" t="s">
        <v>46</v>
      </c>
      <c r="J7" s="12" t="s">
        <v>32</v>
      </c>
      <c r="K7" s="14" t="s">
        <v>32</v>
      </c>
      <c r="L7" s="43" t="s">
        <v>31</v>
      </c>
      <c r="M7" s="13" t="s">
        <v>30</v>
      </c>
      <c r="N7" s="12" t="s">
        <v>32</v>
      </c>
      <c r="O7" s="44" t="s">
        <v>31</v>
      </c>
      <c r="P7" s="16" t="s">
        <v>48</v>
      </c>
      <c r="Q7" s="43" t="s">
        <v>49</v>
      </c>
    </row>
    <row r="8" spans="1:17" x14ac:dyDescent="0.2">
      <c r="A8" s="51"/>
      <c r="B8" s="10"/>
      <c r="C8" s="54"/>
      <c r="D8" s="11"/>
      <c r="E8" s="10"/>
      <c r="F8" s="10"/>
      <c r="G8" s="45"/>
      <c r="H8" s="10"/>
      <c r="I8" s="10"/>
      <c r="J8" s="10"/>
      <c r="K8" s="10"/>
      <c r="L8" s="45"/>
      <c r="M8" s="9"/>
      <c r="N8" s="10"/>
      <c r="O8" s="45"/>
      <c r="P8" s="9"/>
      <c r="Q8" s="45"/>
    </row>
    <row r="9" spans="1:17" ht="15" customHeight="1" x14ac:dyDescent="0.2">
      <c r="A9" s="8" t="s">
        <v>29</v>
      </c>
      <c r="B9" s="18">
        <f t="shared" ref="B9:F9" si="0">B10+B11</f>
        <v>-18</v>
      </c>
      <c r="C9" s="18">
        <f t="shared" si="0"/>
        <v>977</v>
      </c>
      <c r="D9" s="18">
        <f t="shared" si="0"/>
        <v>-226</v>
      </c>
      <c r="E9" s="18">
        <f t="shared" si="0"/>
        <v>127</v>
      </c>
      <c r="F9" s="18">
        <f t="shared" si="0"/>
        <v>353</v>
      </c>
      <c r="G9" s="28">
        <f>H9-I9</f>
        <v>-9.9201980297764258</v>
      </c>
      <c r="H9" s="28">
        <v>5.5746245565557793</v>
      </c>
      <c r="I9" s="28">
        <v>15.494822586332205</v>
      </c>
      <c r="J9" s="18">
        <f t="shared" ref="J9:P9" si="1">J10+J11</f>
        <v>208</v>
      </c>
      <c r="K9" s="18">
        <f t="shared" si="1"/>
        <v>1165</v>
      </c>
      <c r="L9" s="18">
        <f t="shared" si="1"/>
        <v>793</v>
      </c>
      <c r="M9" s="18">
        <f t="shared" si="1"/>
        <v>372</v>
      </c>
      <c r="N9" s="18">
        <f>N10+N11</f>
        <v>957</v>
      </c>
      <c r="O9" s="18">
        <f t="shared" si="1"/>
        <v>585</v>
      </c>
      <c r="P9" s="18">
        <f t="shared" si="1"/>
        <v>372</v>
      </c>
      <c r="Q9" s="28">
        <v>9.1300937619181255</v>
      </c>
    </row>
    <row r="10" spans="1:17" ht="15" customHeight="1" x14ac:dyDescent="0.2">
      <c r="A10" s="6" t="s">
        <v>28</v>
      </c>
      <c r="B10" s="19">
        <f t="shared" ref="B10:F10" si="2">B20+B21+B22+B23</f>
        <v>10</v>
      </c>
      <c r="C10" s="19">
        <f t="shared" si="2"/>
        <v>690</v>
      </c>
      <c r="D10" s="19">
        <f t="shared" si="2"/>
        <v>-149</v>
      </c>
      <c r="E10" s="19">
        <f t="shared" si="2"/>
        <v>95</v>
      </c>
      <c r="F10" s="19">
        <f t="shared" si="2"/>
        <v>244</v>
      </c>
      <c r="G10" s="25">
        <f t="shared" ref="G10:G38" si="3">H10-I10</f>
        <v>-8.6717997156786968</v>
      </c>
      <c r="H10" s="25">
        <v>5.5289998187213172</v>
      </c>
      <c r="I10" s="25">
        <v>14.200799534400014</v>
      </c>
      <c r="J10" s="19">
        <f t="shared" ref="J10:P10" si="4">J20+J21+J22+J23</f>
        <v>159</v>
      </c>
      <c r="K10" s="19">
        <f t="shared" si="4"/>
        <v>904</v>
      </c>
      <c r="L10" s="19">
        <f t="shared" si="4"/>
        <v>657</v>
      </c>
      <c r="M10" s="19">
        <f t="shared" si="4"/>
        <v>247</v>
      </c>
      <c r="N10" s="19">
        <f t="shared" si="4"/>
        <v>745</v>
      </c>
      <c r="O10" s="19">
        <f t="shared" si="4"/>
        <v>482</v>
      </c>
      <c r="P10" s="19">
        <f t="shared" si="4"/>
        <v>263</v>
      </c>
      <c r="Q10" s="25">
        <v>9.2537996965967295</v>
      </c>
    </row>
    <row r="11" spans="1:17" ht="15" customHeight="1" x14ac:dyDescent="0.2">
      <c r="A11" s="2" t="s">
        <v>27</v>
      </c>
      <c r="B11" s="20">
        <f t="shared" ref="B11:F11" si="5">B12+B13+B14+B15+B16</f>
        <v>-28</v>
      </c>
      <c r="C11" s="20">
        <f t="shared" si="5"/>
        <v>287</v>
      </c>
      <c r="D11" s="20">
        <f t="shared" si="5"/>
        <v>-77</v>
      </c>
      <c r="E11" s="20">
        <f t="shared" si="5"/>
        <v>32</v>
      </c>
      <c r="F11" s="20">
        <f t="shared" si="5"/>
        <v>109</v>
      </c>
      <c r="G11" s="30">
        <f t="shared" si="3"/>
        <v>-13.750805082264771</v>
      </c>
      <c r="H11" s="30">
        <v>5.7146202939282151</v>
      </c>
      <c r="I11" s="30">
        <v>19.465425376192986</v>
      </c>
      <c r="J11" s="20">
        <f t="shared" ref="J11:P11" si="6">J12+J13+J14+J15+J16</f>
        <v>49</v>
      </c>
      <c r="K11" s="20">
        <f t="shared" si="6"/>
        <v>261</v>
      </c>
      <c r="L11" s="20">
        <f t="shared" si="6"/>
        <v>136</v>
      </c>
      <c r="M11" s="20">
        <f t="shared" si="6"/>
        <v>125</v>
      </c>
      <c r="N11" s="20">
        <f t="shared" si="6"/>
        <v>212</v>
      </c>
      <c r="O11" s="20">
        <f t="shared" si="6"/>
        <v>103</v>
      </c>
      <c r="P11" s="20">
        <f t="shared" si="6"/>
        <v>109</v>
      </c>
      <c r="Q11" s="30">
        <v>8.7505123250775725</v>
      </c>
    </row>
    <row r="12" spans="1:17" ht="15" customHeight="1" x14ac:dyDescent="0.2">
      <c r="A12" s="6" t="s">
        <v>26</v>
      </c>
      <c r="B12" s="19">
        <f t="shared" ref="B12:F12" si="7">B24</f>
        <v>1</v>
      </c>
      <c r="C12" s="19">
        <f t="shared" si="7"/>
        <v>19</v>
      </c>
      <c r="D12" s="19">
        <f t="shared" si="7"/>
        <v>-9</v>
      </c>
      <c r="E12" s="19">
        <f t="shared" si="7"/>
        <v>3</v>
      </c>
      <c r="F12" s="19">
        <f t="shared" si="7"/>
        <v>12</v>
      </c>
      <c r="G12" s="25">
        <f t="shared" si="3"/>
        <v>-20.515695067264573</v>
      </c>
      <c r="H12" s="25">
        <v>6.8385650224215251</v>
      </c>
      <c r="I12" s="25">
        <v>27.3542600896861</v>
      </c>
      <c r="J12" s="19">
        <f t="shared" ref="J12:P12" si="8">J24</f>
        <v>10</v>
      </c>
      <c r="K12" s="19">
        <f t="shared" si="8"/>
        <v>25</v>
      </c>
      <c r="L12" s="19">
        <f t="shared" si="8"/>
        <v>8</v>
      </c>
      <c r="M12" s="19">
        <f t="shared" si="8"/>
        <v>17</v>
      </c>
      <c r="N12" s="19">
        <f t="shared" si="8"/>
        <v>15</v>
      </c>
      <c r="O12" s="19">
        <f t="shared" si="8"/>
        <v>8</v>
      </c>
      <c r="P12" s="19">
        <f t="shared" si="8"/>
        <v>7</v>
      </c>
      <c r="Q12" s="25">
        <v>22.795216741405078</v>
      </c>
    </row>
    <row r="13" spans="1:17" ht="15" customHeight="1" x14ac:dyDescent="0.2">
      <c r="A13" s="4" t="s">
        <v>25</v>
      </c>
      <c r="B13" s="21">
        <f t="shared" ref="B13:F13" si="9">B25+B26+B27</f>
        <v>-17</v>
      </c>
      <c r="C13" s="21">
        <f t="shared" si="9"/>
        <v>24</v>
      </c>
      <c r="D13" s="21">
        <f t="shared" si="9"/>
        <v>-15</v>
      </c>
      <c r="E13" s="21">
        <f t="shared" si="9"/>
        <v>2</v>
      </c>
      <c r="F13" s="21">
        <f t="shared" si="9"/>
        <v>17</v>
      </c>
      <c r="G13" s="26">
        <f t="shared" si="3"/>
        <v>-15.001229608984342</v>
      </c>
      <c r="H13" s="26">
        <v>2.000163947864579</v>
      </c>
      <c r="I13" s="26">
        <v>17.001393556848921</v>
      </c>
      <c r="J13" s="21">
        <f t="shared" ref="J13:P13" si="10">J25+J26+J27</f>
        <v>-2</v>
      </c>
      <c r="K13" s="21">
        <f t="shared" si="10"/>
        <v>38</v>
      </c>
      <c r="L13" s="21">
        <f t="shared" si="10"/>
        <v>22</v>
      </c>
      <c r="M13" s="21">
        <f t="shared" si="10"/>
        <v>16</v>
      </c>
      <c r="N13" s="21">
        <f t="shared" si="10"/>
        <v>40</v>
      </c>
      <c r="O13" s="21">
        <f t="shared" si="10"/>
        <v>15</v>
      </c>
      <c r="P13" s="21">
        <f t="shared" si="10"/>
        <v>25</v>
      </c>
      <c r="Q13" s="26">
        <v>-2.0001639478645856</v>
      </c>
    </row>
    <row r="14" spans="1:17" ht="15" customHeight="1" x14ac:dyDescent="0.2">
      <c r="A14" s="4" t="s">
        <v>24</v>
      </c>
      <c r="B14" s="21">
        <f t="shared" ref="B14:F14" si="11">B28+B29+B30+B31</f>
        <v>21</v>
      </c>
      <c r="C14" s="21">
        <f t="shared" si="11"/>
        <v>164</v>
      </c>
      <c r="D14" s="21">
        <f t="shared" si="11"/>
        <v>-23</v>
      </c>
      <c r="E14" s="21">
        <f t="shared" si="11"/>
        <v>16</v>
      </c>
      <c r="F14" s="21">
        <f t="shared" si="11"/>
        <v>39</v>
      </c>
      <c r="G14" s="26">
        <f t="shared" si="3"/>
        <v>-10.704203860532544</v>
      </c>
      <c r="H14" s="26">
        <v>7.4464026855878531</v>
      </c>
      <c r="I14" s="26">
        <v>18.150606546120397</v>
      </c>
      <c r="J14" s="21">
        <f t="shared" ref="J14:P14" si="12">J28+J29+J30+J31</f>
        <v>44</v>
      </c>
      <c r="K14" s="21">
        <f t="shared" si="12"/>
        <v>115</v>
      </c>
      <c r="L14" s="21">
        <f t="shared" si="12"/>
        <v>64</v>
      </c>
      <c r="M14" s="21">
        <f t="shared" si="12"/>
        <v>51</v>
      </c>
      <c r="N14" s="21">
        <f t="shared" si="12"/>
        <v>71</v>
      </c>
      <c r="O14" s="21">
        <f t="shared" si="12"/>
        <v>42</v>
      </c>
      <c r="P14" s="21">
        <f t="shared" si="12"/>
        <v>29</v>
      </c>
      <c r="Q14" s="26">
        <v>20.477607385366589</v>
      </c>
    </row>
    <row r="15" spans="1:17" ht="15" customHeight="1" x14ac:dyDescent="0.2">
      <c r="A15" s="4" t="s">
        <v>23</v>
      </c>
      <c r="B15" s="21">
        <f t="shared" ref="B15:F15" si="13">B32+B33+B34+B35</f>
        <v>-11</v>
      </c>
      <c r="C15" s="21">
        <f t="shared" si="13"/>
        <v>76</v>
      </c>
      <c r="D15" s="21">
        <f t="shared" si="13"/>
        <v>-18</v>
      </c>
      <c r="E15" s="21">
        <f t="shared" si="13"/>
        <v>9</v>
      </c>
      <c r="F15" s="21">
        <f t="shared" si="13"/>
        <v>27</v>
      </c>
      <c r="G15" s="26">
        <f t="shared" si="3"/>
        <v>-11.044610974199063</v>
      </c>
      <c r="H15" s="26">
        <v>5.5223054870995325</v>
      </c>
      <c r="I15" s="26">
        <v>16.566916461298597</v>
      </c>
      <c r="J15" s="21">
        <f t="shared" ref="J15:P15" si="14">J32+J33+J34+J35</f>
        <v>7</v>
      </c>
      <c r="K15" s="21">
        <f t="shared" si="14"/>
        <v>75</v>
      </c>
      <c r="L15" s="21">
        <f t="shared" si="14"/>
        <v>37</v>
      </c>
      <c r="M15" s="21">
        <f t="shared" si="14"/>
        <v>38</v>
      </c>
      <c r="N15" s="21">
        <f t="shared" si="14"/>
        <v>68</v>
      </c>
      <c r="O15" s="21">
        <f t="shared" si="14"/>
        <v>33</v>
      </c>
      <c r="P15" s="21">
        <f t="shared" si="14"/>
        <v>35</v>
      </c>
      <c r="Q15" s="26">
        <v>4.2951264899663002</v>
      </c>
    </row>
    <row r="16" spans="1:17" ht="15" customHeight="1" x14ac:dyDescent="0.2">
      <c r="A16" s="2" t="s">
        <v>22</v>
      </c>
      <c r="B16" s="20">
        <f t="shared" ref="B16:F16" si="15">B36+B37+B38</f>
        <v>-22</v>
      </c>
      <c r="C16" s="20">
        <f t="shared" si="15"/>
        <v>4</v>
      </c>
      <c r="D16" s="20">
        <f t="shared" si="15"/>
        <v>-12</v>
      </c>
      <c r="E16" s="20">
        <f t="shared" si="15"/>
        <v>2</v>
      </c>
      <c r="F16" s="20">
        <f t="shared" si="15"/>
        <v>14</v>
      </c>
      <c r="G16" s="30">
        <f t="shared" si="3"/>
        <v>-31.362467866323914</v>
      </c>
      <c r="H16" s="30">
        <v>5.2270779777206506</v>
      </c>
      <c r="I16" s="30">
        <v>36.589545844044565</v>
      </c>
      <c r="J16" s="20">
        <f t="shared" ref="J16:P16" si="16">J36+J37+J38</f>
        <v>-10</v>
      </c>
      <c r="K16" s="20">
        <f t="shared" si="16"/>
        <v>8</v>
      </c>
      <c r="L16" s="20">
        <f t="shared" si="16"/>
        <v>5</v>
      </c>
      <c r="M16" s="20">
        <f t="shared" si="16"/>
        <v>3</v>
      </c>
      <c r="N16" s="20">
        <f t="shared" si="16"/>
        <v>18</v>
      </c>
      <c r="O16" s="20">
        <f t="shared" si="16"/>
        <v>5</v>
      </c>
      <c r="P16" s="20">
        <f t="shared" si="16"/>
        <v>13</v>
      </c>
      <c r="Q16" s="30">
        <v>-26.135389888603257</v>
      </c>
    </row>
    <row r="17" spans="1:17" ht="15" customHeight="1" x14ac:dyDescent="0.2">
      <c r="A17" s="6" t="s">
        <v>21</v>
      </c>
      <c r="B17" s="19">
        <f t="shared" ref="B17:F17" si="17">B12+B13+B20</f>
        <v>1</v>
      </c>
      <c r="C17" s="19">
        <f t="shared" si="17"/>
        <v>328</v>
      </c>
      <c r="D17" s="19">
        <f t="shared" si="17"/>
        <v>-90</v>
      </c>
      <c r="E17" s="19">
        <f t="shared" si="17"/>
        <v>43</v>
      </c>
      <c r="F17" s="19">
        <f t="shared" si="17"/>
        <v>133</v>
      </c>
      <c r="G17" s="25">
        <f t="shared" si="3"/>
        <v>-9.8414434117003839</v>
      </c>
      <c r="H17" s="25">
        <v>4.7020229633679609</v>
      </c>
      <c r="I17" s="25">
        <v>14.543466375068345</v>
      </c>
      <c r="J17" s="19">
        <f t="shared" ref="J17:P17" si="18">J12+J13+J20</f>
        <v>91</v>
      </c>
      <c r="K17" s="19">
        <f t="shared" si="18"/>
        <v>470</v>
      </c>
      <c r="L17" s="19">
        <f t="shared" si="18"/>
        <v>342</v>
      </c>
      <c r="M17" s="19">
        <f t="shared" si="18"/>
        <v>128</v>
      </c>
      <c r="N17" s="19">
        <f t="shared" si="18"/>
        <v>379</v>
      </c>
      <c r="O17" s="19">
        <f t="shared" si="18"/>
        <v>236</v>
      </c>
      <c r="P17" s="19">
        <f t="shared" si="18"/>
        <v>143</v>
      </c>
      <c r="Q17" s="25">
        <v>9.9507927829414911</v>
      </c>
    </row>
    <row r="18" spans="1:17" ht="15" customHeight="1" x14ac:dyDescent="0.2">
      <c r="A18" s="4" t="s">
        <v>20</v>
      </c>
      <c r="B18" s="21">
        <f t="shared" ref="B18:F18" si="19">B14+B22</f>
        <v>-40</v>
      </c>
      <c r="C18" s="21">
        <f t="shared" si="19"/>
        <v>178</v>
      </c>
      <c r="D18" s="21">
        <f t="shared" si="19"/>
        <v>-43</v>
      </c>
      <c r="E18" s="21">
        <f t="shared" si="19"/>
        <v>26</v>
      </c>
      <c r="F18" s="21">
        <f t="shared" si="19"/>
        <v>69</v>
      </c>
      <c r="G18" s="26">
        <f t="shared" si="3"/>
        <v>-10.596053242844736</v>
      </c>
      <c r="H18" s="26">
        <v>6.4069159142782119</v>
      </c>
      <c r="I18" s="26">
        <v>17.002969157122948</v>
      </c>
      <c r="J18" s="21">
        <f t="shared" ref="J18:P18" si="20">J14+J22</f>
        <v>3</v>
      </c>
      <c r="K18" s="21">
        <f t="shared" si="20"/>
        <v>193</v>
      </c>
      <c r="L18" s="21">
        <f t="shared" si="20"/>
        <v>106</v>
      </c>
      <c r="M18" s="21">
        <f t="shared" si="20"/>
        <v>87</v>
      </c>
      <c r="N18" s="21">
        <f t="shared" si="20"/>
        <v>190</v>
      </c>
      <c r="O18" s="21">
        <f t="shared" si="20"/>
        <v>115</v>
      </c>
      <c r="P18" s="21">
        <f t="shared" si="20"/>
        <v>75</v>
      </c>
      <c r="Q18" s="26">
        <v>0.73925952857055677</v>
      </c>
    </row>
    <row r="19" spans="1:17" ht="15" customHeight="1" x14ac:dyDescent="0.2">
      <c r="A19" s="2" t="s">
        <v>19</v>
      </c>
      <c r="B19" s="20">
        <f t="shared" ref="B19:F19" si="21">B15+B16+B21+B23</f>
        <v>21</v>
      </c>
      <c r="C19" s="20">
        <f t="shared" si="21"/>
        <v>471</v>
      </c>
      <c r="D19" s="20">
        <f t="shared" si="21"/>
        <v>-93</v>
      </c>
      <c r="E19" s="20">
        <f t="shared" si="21"/>
        <v>58</v>
      </c>
      <c r="F19" s="20">
        <f t="shared" si="21"/>
        <v>151</v>
      </c>
      <c r="G19" s="30">
        <f t="shared" si="3"/>
        <v>-9.7090535683724113</v>
      </c>
      <c r="H19" s="30">
        <v>6.0551086770494607</v>
      </c>
      <c r="I19" s="30">
        <v>15.764162245421872</v>
      </c>
      <c r="J19" s="20">
        <f t="shared" ref="J19:P19" si="22">J15+J16+J21+J23</f>
        <v>114</v>
      </c>
      <c r="K19" s="20">
        <f t="shared" si="22"/>
        <v>502</v>
      </c>
      <c r="L19" s="20">
        <f t="shared" si="22"/>
        <v>345</v>
      </c>
      <c r="M19" s="20">
        <f t="shared" si="22"/>
        <v>157</v>
      </c>
      <c r="N19" s="20">
        <f t="shared" si="22"/>
        <v>388</v>
      </c>
      <c r="O19" s="20">
        <f t="shared" si="22"/>
        <v>234</v>
      </c>
      <c r="P19" s="20">
        <f t="shared" si="22"/>
        <v>154</v>
      </c>
      <c r="Q19" s="30">
        <v>11.901420503166179</v>
      </c>
    </row>
    <row r="20" spans="1:17" ht="15" customHeight="1" x14ac:dyDescent="0.2">
      <c r="A20" s="5" t="s">
        <v>18</v>
      </c>
      <c r="B20" s="19">
        <f>D20+J20</f>
        <v>17</v>
      </c>
      <c r="C20" s="19">
        <v>285</v>
      </c>
      <c r="D20" s="19">
        <f>E20-F20</f>
        <v>-66</v>
      </c>
      <c r="E20" s="19">
        <v>38</v>
      </c>
      <c r="F20" s="19">
        <v>104</v>
      </c>
      <c r="G20" s="25">
        <f t="shared" si="3"/>
        <v>-8.5643174711225498</v>
      </c>
      <c r="H20" s="25">
        <v>4.9309706651917713</v>
      </c>
      <c r="I20" s="25">
        <v>13.495288136314322</v>
      </c>
      <c r="J20" s="19">
        <f>K20-N20</f>
        <v>83</v>
      </c>
      <c r="K20" s="19">
        <f>SUM(L20:M20)</f>
        <v>407</v>
      </c>
      <c r="L20" s="23">
        <v>312</v>
      </c>
      <c r="M20" s="23">
        <v>95</v>
      </c>
      <c r="N20" s="23">
        <f>SUM(O20:P20)</f>
        <v>324</v>
      </c>
      <c r="O20" s="23">
        <v>213</v>
      </c>
      <c r="P20" s="23">
        <v>111</v>
      </c>
      <c r="Q20" s="29">
        <v>10.770278031866233</v>
      </c>
    </row>
    <row r="21" spans="1:17" ht="15" customHeight="1" x14ac:dyDescent="0.2">
      <c r="A21" s="3" t="s">
        <v>17</v>
      </c>
      <c r="B21" s="21">
        <f>D21+J21</f>
        <v>62</v>
      </c>
      <c r="C21" s="21">
        <v>356</v>
      </c>
      <c r="D21" s="21">
        <f>E21-F21</f>
        <v>-48</v>
      </c>
      <c r="E21" s="21">
        <v>40</v>
      </c>
      <c r="F21" s="21">
        <v>88</v>
      </c>
      <c r="G21" s="26">
        <f t="shared" si="3"/>
        <v>-7.7173468984330711</v>
      </c>
      <c r="H21" s="26">
        <v>6.4311224153608944</v>
      </c>
      <c r="I21" s="26">
        <v>14.148469313793965</v>
      </c>
      <c r="J21" s="21">
        <f>K21-N21</f>
        <v>110</v>
      </c>
      <c r="K21" s="21">
        <f>SUM(L21:M21)</f>
        <v>355</v>
      </c>
      <c r="L21" s="21">
        <v>255</v>
      </c>
      <c r="M21" s="21">
        <v>100</v>
      </c>
      <c r="N21" s="21">
        <f t="shared" ref="N21:N38" si="23">SUM(O21:P21)</f>
        <v>245</v>
      </c>
      <c r="O21" s="21">
        <v>162</v>
      </c>
      <c r="P21" s="21">
        <v>83</v>
      </c>
      <c r="Q21" s="26">
        <v>17.685586642242455</v>
      </c>
    </row>
    <row r="22" spans="1:17" ht="15" customHeight="1" x14ac:dyDescent="0.2">
      <c r="A22" s="3" t="s">
        <v>16</v>
      </c>
      <c r="B22" s="21">
        <f>D22+J22</f>
        <v>-61</v>
      </c>
      <c r="C22" s="21">
        <v>14</v>
      </c>
      <c r="D22" s="21">
        <f>E22-F22</f>
        <v>-20</v>
      </c>
      <c r="E22" s="21">
        <v>10</v>
      </c>
      <c r="F22" s="21">
        <v>30</v>
      </c>
      <c r="G22" s="26">
        <f t="shared" si="3"/>
        <v>-10.474350719038419</v>
      </c>
      <c r="H22" s="26">
        <v>5.2371753595192096</v>
      </c>
      <c r="I22" s="26">
        <v>15.711526078557629</v>
      </c>
      <c r="J22" s="21">
        <f>K22-N22</f>
        <v>-41</v>
      </c>
      <c r="K22" s="21">
        <f t="shared" ref="K22:K38" si="24">SUM(L22:M22)</f>
        <v>78</v>
      </c>
      <c r="L22" s="21">
        <v>42</v>
      </c>
      <c r="M22" s="21">
        <v>36</v>
      </c>
      <c r="N22" s="21">
        <f t="shared" si="23"/>
        <v>119</v>
      </c>
      <c r="O22" s="21">
        <v>73</v>
      </c>
      <c r="P22" s="21">
        <v>46</v>
      </c>
      <c r="Q22" s="26">
        <v>-21.472418974028756</v>
      </c>
    </row>
    <row r="23" spans="1:17" ht="15" customHeight="1" x14ac:dyDescent="0.2">
      <c r="A23" s="1" t="s">
        <v>15</v>
      </c>
      <c r="B23" s="20">
        <f>D23+J23</f>
        <v>-8</v>
      </c>
      <c r="C23" s="20">
        <v>35</v>
      </c>
      <c r="D23" s="20">
        <f>E23-F23</f>
        <v>-15</v>
      </c>
      <c r="E23" s="20">
        <v>7</v>
      </c>
      <c r="F23" s="20">
        <v>22</v>
      </c>
      <c r="G23" s="30">
        <f t="shared" si="3"/>
        <v>-11.139517896274652</v>
      </c>
      <c r="H23" s="30">
        <v>5.1984416849281718</v>
      </c>
      <c r="I23" s="30">
        <v>16.337959581202824</v>
      </c>
      <c r="J23" s="20">
        <f>K23-N23</f>
        <v>7</v>
      </c>
      <c r="K23" s="20">
        <f t="shared" si="24"/>
        <v>64</v>
      </c>
      <c r="L23" s="20">
        <v>48</v>
      </c>
      <c r="M23" s="20">
        <v>16</v>
      </c>
      <c r="N23" s="20">
        <f t="shared" si="23"/>
        <v>57</v>
      </c>
      <c r="O23" s="24">
        <v>34</v>
      </c>
      <c r="P23" s="24">
        <v>23</v>
      </c>
      <c r="Q23" s="31">
        <v>5.19844168492817</v>
      </c>
    </row>
    <row r="24" spans="1:17" ht="15" customHeight="1" x14ac:dyDescent="0.2">
      <c r="A24" s="7" t="s">
        <v>14</v>
      </c>
      <c r="B24" s="18">
        <f>D24+J24</f>
        <v>1</v>
      </c>
      <c r="C24" s="18">
        <v>19</v>
      </c>
      <c r="D24" s="19">
        <f>E24-F24</f>
        <v>-9</v>
      </c>
      <c r="E24" s="18">
        <v>3</v>
      </c>
      <c r="F24" s="18">
        <v>12</v>
      </c>
      <c r="G24" s="42">
        <f t="shared" si="3"/>
        <v>-20.515695067264573</v>
      </c>
      <c r="H24" s="42">
        <v>6.8385650224215251</v>
      </c>
      <c r="I24" s="42">
        <v>27.3542600896861</v>
      </c>
      <c r="J24" s="19">
        <f>K24-N24</f>
        <v>10</v>
      </c>
      <c r="K24" s="18">
        <f t="shared" si="24"/>
        <v>25</v>
      </c>
      <c r="L24" s="18">
        <v>8</v>
      </c>
      <c r="M24" s="18">
        <v>17</v>
      </c>
      <c r="N24" s="18">
        <f t="shared" si="23"/>
        <v>15</v>
      </c>
      <c r="O24" s="18">
        <v>8</v>
      </c>
      <c r="P24" s="18">
        <v>7</v>
      </c>
      <c r="Q24" s="28">
        <v>22.795216741405078</v>
      </c>
    </row>
    <row r="25" spans="1:17" ht="15" customHeight="1" x14ac:dyDescent="0.2">
      <c r="A25" s="5" t="s">
        <v>13</v>
      </c>
      <c r="B25" s="19">
        <f>D25+J25</f>
        <v>-8</v>
      </c>
      <c r="C25" s="19">
        <v>-4</v>
      </c>
      <c r="D25" s="19">
        <f>E25-F25</f>
        <v>-3</v>
      </c>
      <c r="E25" s="19">
        <v>0</v>
      </c>
      <c r="F25" s="19">
        <v>3</v>
      </c>
      <c r="G25" s="25">
        <f t="shared" si="3"/>
        <v>-28.024502297090351</v>
      </c>
      <c r="H25" s="25">
        <v>0</v>
      </c>
      <c r="I25" s="25">
        <v>28.024502297090351</v>
      </c>
      <c r="J25" s="19">
        <f>K25-N25</f>
        <v>-5</v>
      </c>
      <c r="K25" s="19">
        <f t="shared" si="24"/>
        <v>2</v>
      </c>
      <c r="L25" s="19">
        <v>1</v>
      </c>
      <c r="M25" s="19">
        <v>1</v>
      </c>
      <c r="N25" s="19">
        <f t="shared" si="23"/>
        <v>7</v>
      </c>
      <c r="O25" s="23">
        <v>1</v>
      </c>
      <c r="P25" s="23">
        <v>6</v>
      </c>
      <c r="Q25" s="29">
        <v>-46.707503828483929</v>
      </c>
    </row>
    <row r="26" spans="1:17" ht="15" customHeight="1" x14ac:dyDescent="0.2">
      <c r="A26" s="3" t="s">
        <v>12</v>
      </c>
      <c r="B26" s="21">
        <f>D26+J26</f>
        <v>0</v>
      </c>
      <c r="C26" s="21">
        <v>19</v>
      </c>
      <c r="D26" s="21">
        <f>E26-F26</f>
        <v>-5</v>
      </c>
      <c r="E26" s="21">
        <v>1</v>
      </c>
      <c r="F26" s="21">
        <v>6</v>
      </c>
      <c r="G26" s="26">
        <f t="shared" si="3"/>
        <v>-19.501278772378516</v>
      </c>
      <c r="H26" s="26">
        <v>3.9002557544757033</v>
      </c>
      <c r="I26" s="26">
        <v>23.401534526854221</v>
      </c>
      <c r="J26" s="21">
        <f>K26-N26</f>
        <v>5</v>
      </c>
      <c r="K26" s="21">
        <f t="shared" si="24"/>
        <v>16</v>
      </c>
      <c r="L26" s="21">
        <v>11</v>
      </c>
      <c r="M26" s="21">
        <v>5</v>
      </c>
      <c r="N26" s="21">
        <f t="shared" si="23"/>
        <v>11</v>
      </c>
      <c r="O26" s="21">
        <v>4</v>
      </c>
      <c r="P26" s="21">
        <v>7</v>
      </c>
      <c r="Q26" s="26">
        <v>19.501278772378519</v>
      </c>
    </row>
    <row r="27" spans="1:17" ht="15" customHeight="1" x14ac:dyDescent="0.2">
      <c r="A27" s="1" t="s">
        <v>11</v>
      </c>
      <c r="B27" s="20">
        <f>D27+J27</f>
        <v>-9</v>
      </c>
      <c r="C27" s="20">
        <v>9</v>
      </c>
      <c r="D27" s="20">
        <f>E27-F27</f>
        <v>-7</v>
      </c>
      <c r="E27" s="20">
        <v>1</v>
      </c>
      <c r="F27" s="20">
        <v>8</v>
      </c>
      <c r="G27" s="30">
        <f t="shared" si="3"/>
        <v>-10.99806825499034</v>
      </c>
      <c r="H27" s="30">
        <v>1.5711526078557629</v>
      </c>
      <c r="I27" s="30">
        <v>12.569220862846104</v>
      </c>
      <c r="J27" s="20">
        <f>K27-N27</f>
        <v>-2</v>
      </c>
      <c r="K27" s="20">
        <f t="shared" si="24"/>
        <v>20</v>
      </c>
      <c r="L27" s="24">
        <v>10</v>
      </c>
      <c r="M27" s="24">
        <v>10</v>
      </c>
      <c r="N27" s="24">
        <f t="shared" si="23"/>
        <v>22</v>
      </c>
      <c r="O27" s="24">
        <v>10</v>
      </c>
      <c r="P27" s="24">
        <v>12</v>
      </c>
      <c r="Q27" s="31">
        <v>-3.1423052157115237</v>
      </c>
    </row>
    <row r="28" spans="1:17" ht="15" customHeight="1" x14ac:dyDescent="0.2">
      <c r="A28" s="5" t="s">
        <v>10</v>
      </c>
      <c r="B28" s="19">
        <f>D28+J28</f>
        <v>-3</v>
      </c>
      <c r="C28" s="19">
        <v>12</v>
      </c>
      <c r="D28" s="19">
        <f>E28-F28</f>
        <v>-4</v>
      </c>
      <c r="E28" s="19">
        <v>2</v>
      </c>
      <c r="F28" s="19">
        <v>6</v>
      </c>
      <c r="G28" s="25">
        <f t="shared" si="3"/>
        <v>-17.033158813263526</v>
      </c>
      <c r="H28" s="25">
        <v>8.516579406631763</v>
      </c>
      <c r="I28" s="25">
        <v>25.549738219895289</v>
      </c>
      <c r="J28" s="19">
        <f>K28-N28</f>
        <v>1</v>
      </c>
      <c r="K28" s="19">
        <f t="shared" si="24"/>
        <v>7</v>
      </c>
      <c r="L28" s="19">
        <v>6</v>
      </c>
      <c r="M28" s="19">
        <v>1</v>
      </c>
      <c r="N28" s="19">
        <f t="shared" si="23"/>
        <v>6</v>
      </c>
      <c r="O28" s="19">
        <v>4</v>
      </c>
      <c r="P28" s="19">
        <v>2</v>
      </c>
      <c r="Q28" s="25">
        <v>4.2582897033158815</v>
      </c>
    </row>
    <row r="29" spans="1:17" ht="15" customHeight="1" x14ac:dyDescent="0.2">
      <c r="A29" s="3" t="s">
        <v>9</v>
      </c>
      <c r="B29" s="21">
        <f>D29+J29</f>
        <v>16</v>
      </c>
      <c r="C29" s="21">
        <v>62</v>
      </c>
      <c r="D29" s="21">
        <f>E29-F29</f>
        <v>-2</v>
      </c>
      <c r="E29" s="21">
        <v>8</v>
      </c>
      <c r="F29" s="21">
        <v>10</v>
      </c>
      <c r="G29" s="26">
        <f t="shared" si="3"/>
        <v>-2.9975429975429986</v>
      </c>
      <c r="H29" s="26">
        <v>11.990171990171989</v>
      </c>
      <c r="I29" s="26">
        <v>14.987714987714988</v>
      </c>
      <c r="J29" s="21">
        <f>K29-N29</f>
        <v>18</v>
      </c>
      <c r="K29" s="21">
        <f t="shared" si="24"/>
        <v>41</v>
      </c>
      <c r="L29" s="21">
        <v>14</v>
      </c>
      <c r="M29" s="21">
        <v>27</v>
      </c>
      <c r="N29" s="21">
        <f t="shared" si="23"/>
        <v>23</v>
      </c>
      <c r="O29" s="21">
        <v>9</v>
      </c>
      <c r="P29" s="21">
        <v>14</v>
      </c>
      <c r="Q29" s="26">
        <v>26.977886977886975</v>
      </c>
    </row>
    <row r="30" spans="1:17" ht="15" customHeight="1" x14ac:dyDescent="0.2">
      <c r="A30" s="3" t="s">
        <v>8</v>
      </c>
      <c r="B30" s="21">
        <f>D30+J30</f>
        <v>9</v>
      </c>
      <c r="C30" s="21">
        <v>51</v>
      </c>
      <c r="D30" s="21">
        <f>E30-F30</f>
        <v>-12</v>
      </c>
      <c r="E30" s="21">
        <v>1</v>
      </c>
      <c r="F30" s="21">
        <v>13</v>
      </c>
      <c r="G30" s="26">
        <f t="shared" si="3"/>
        <v>-18.132276442903144</v>
      </c>
      <c r="H30" s="26">
        <v>1.5110230369085953</v>
      </c>
      <c r="I30" s="26">
        <v>19.643299479811741</v>
      </c>
      <c r="J30" s="21">
        <f>K30-N30</f>
        <v>21</v>
      </c>
      <c r="K30" s="21">
        <f t="shared" si="24"/>
        <v>45</v>
      </c>
      <c r="L30" s="21">
        <v>36</v>
      </c>
      <c r="M30" s="21">
        <v>9</v>
      </c>
      <c r="N30" s="21">
        <f t="shared" si="23"/>
        <v>24</v>
      </c>
      <c r="O30" s="21">
        <v>17</v>
      </c>
      <c r="P30" s="21">
        <v>7</v>
      </c>
      <c r="Q30" s="26">
        <v>31.731483775080505</v>
      </c>
    </row>
    <row r="31" spans="1:17" ht="15" customHeight="1" x14ac:dyDescent="0.2">
      <c r="A31" s="1" t="s">
        <v>7</v>
      </c>
      <c r="B31" s="20">
        <f>D31+J31</f>
        <v>-1</v>
      </c>
      <c r="C31" s="20">
        <v>39</v>
      </c>
      <c r="D31" s="20">
        <f>E31-F31</f>
        <v>-5</v>
      </c>
      <c r="E31" s="20">
        <v>5</v>
      </c>
      <c r="F31" s="20">
        <v>10</v>
      </c>
      <c r="G31" s="30">
        <f t="shared" si="3"/>
        <v>-8.5494043447792567</v>
      </c>
      <c r="H31" s="30">
        <v>8.5494043447792567</v>
      </c>
      <c r="I31" s="30">
        <v>17.098808689558513</v>
      </c>
      <c r="J31" s="20">
        <f>K31-N31</f>
        <v>4</v>
      </c>
      <c r="K31" s="20">
        <f t="shared" si="24"/>
        <v>22</v>
      </c>
      <c r="L31" s="20">
        <v>8</v>
      </c>
      <c r="M31" s="20">
        <v>14</v>
      </c>
      <c r="N31" s="20">
        <f t="shared" si="23"/>
        <v>18</v>
      </c>
      <c r="O31" s="20">
        <v>12</v>
      </c>
      <c r="P31" s="20">
        <v>6</v>
      </c>
      <c r="Q31" s="30">
        <v>6.8395234758234018</v>
      </c>
    </row>
    <row r="32" spans="1:17" ht="15" customHeight="1" x14ac:dyDescent="0.2">
      <c r="A32" s="5" t="s">
        <v>6</v>
      </c>
      <c r="B32" s="19">
        <f>D32+J32</f>
        <v>12</v>
      </c>
      <c r="C32" s="19">
        <v>29</v>
      </c>
      <c r="D32" s="19">
        <f>E32-F32</f>
        <v>0</v>
      </c>
      <c r="E32" s="19">
        <v>0</v>
      </c>
      <c r="F32" s="19">
        <v>0</v>
      </c>
      <c r="G32" s="25">
        <f t="shared" si="3"/>
        <v>0</v>
      </c>
      <c r="H32" s="25">
        <v>0</v>
      </c>
      <c r="I32" s="25">
        <v>0</v>
      </c>
      <c r="J32" s="19">
        <f>K32-N32</f>
        <v>12</v>
      </c>
      <c r="K32" s="19">
        <f t="shared" si="24"/>
        <v>19</v>
      </c>
      <c r="L32" s="23">
        <v>10</v>
      </c>
      <c r="M32" s="23">
        <v>9</v>
      </c>
      <c r="N32" s="23">
        <f t="shared" si="23"/>
        <v>7</v>
      </c>
      <c r="O32" s="23">
        <v>2</v>
      </c>
      <c r="P32" s="23">
        <v>5</v>
      </c>
      <c r="Q32" s="29">
        <v>77.133825079030544</v>
      </c>
    </row>
    <row r="33" spans="1:17" ht="15" customHeight="1" x14ac:dyDescent="0.2">
      <c r="A33" s="3" t="s">
        <v>5</v>
      </c>
      <c r="B33" s="21">
        <f>D33+J33</f>
        <v>-8</v>
      </c>
      <c r="C33" s="21">
        <v>38</v>
      </c>
      <c r="D33" s="21">
        <f>E33-F33</f>
        <v>-9</v>
      </c>
      <c r="E33" s="21">
        <v>5</v>
      </c>
      <c r="F33" s="21">
        <v>14</v>
      </c>
      <c r="G33" s="26">
        <f t="shared" si="3"/>
        <v>-14.700763154371403</v>
      </c>
      <c r="H33" s="26">
        <v>8.1670906413174453</v>
      </c>
      <c r="I33" s="26">
        <v>22.867853795688848</v>
      </c>
      <c r="J33" s="21">
        <f>K33-N33</f>
        <v>1</v>
      </c>
      <c r="K33" s="21">
        <f t="shared" si="24"/>
        <v>29</v>
      </c>
      <c r="L33" s="21">
        <v>17</v>
      </c>
      <c r="M33" s="21">
        <v>12</v>
      </c>
      <c r="N33" s="21">
        <f t="shared" si="23"/>
        <v>28</v>
      </c>
      <c r="O33" s="21">
        <v>15</v>
      </c>
      <c r="P33" s="21">
        <v>13</v>
      </c>
      <c r="Q33" s="26">
        <v>1.6334181282634859</v>
      </c>
    </row>
    <row r="34" spans="1:17" ht="15" customHeight="1" x14ac:dyDescent="0.2">
      <c r="A34" s="3" t="s">
        <v>4</v>
      </c>
      <c r="B34" s="21">
        <f>D34+J34</f>
        <v>-6</v>
      </c>
      <c r="C34" s="21">
        <v>12</v>
      </c>
      <c r="D34" s="21">
        <f>E34-F34</f>
        <v>-8</v>
      </c>
      <c r="E34" s="21">
        <v>0</v>
      </c>
      <c r="F34" s="21">
        <v>8</v>
      </c>
      <c r="G34" s="26">
        <f t="shared" si="3"/>
        <v>-18.933074684772066</v>
      </c>
      <c r="H34" s="26">
        <v>0</v>
      </c>
      <c r="I34" s="26">
        <v>18.933074684772066</v>
      </c>
      <c r="J34" s="21">
        <f>K34-N34</f>
        <v>2</v>
      </c>
      <c r="K34" s="21">
        <f t="shared" si="24"/>
        <v>18</v>
      </c>
      <c r="L34" s="21">
        <v>7</v>
      </c>
      <c r="M34" s="21">
        <v>11</v>
      </c>
      <c r="N34" s="21">
        <f t="shared" si="23"/>
        <v>16</v>
      </c>
      <c r="O34" s="21">
        <v>10</v>
      </c>
      <c r="P34" s="21">
        <v>6</v>
      </c>
      <c r="Q34" s="26">
        <v>4.7332686711930165</v>
      </c>
    </row>
    <row r="35" spans="1:17" ht="15" customHeight="1" x14ac:dyDescent="0.2">
      <c r="A35" s="1" t="s">
        <v>3</v>
      </c>
      <c r="B35" s="20">
        <f>D35+J35</f>
        <v>-9</v>
      </c>
      <c r="C35" s="20">
        <v>-3</v>
      </c>
      <c r="D35" s="20">
        <f>E35-F35</f>
        <v>-1</v>
      </c>
      <c r="E35" s="20">
        <v>4</v>
      </c>
      <c r="F35" s="20">
        <v>5</v>
      </c>
      <c r="G35" s="30">
        <f t="shared" si="3"/>
        <v>-2.2756948330535351</v>
      </c>
      <c r="H35" s="30">
        <v>9.1027793322141388</v>
      </c>
      <c r="I35" s="30">
        <v>11.378474165267674</v>
      </c>
      <c r="J35" s="20">
        <f>K35-N35</f>
        <v>-8</v>
      </c>
      <c r="K35" s="20">
        <f t="shared" si="24"/>
        <v>9</v>
      </c>
      <c r="L35" s="24">
        <v>3</v>
      </c>
      <c r="M35" s="24">
        <v>6</v>
      </c>
      <c r="N35" s="24">
        <f t="shared" si="23"/>
        <v>17</v>
      </c>
      <c r="O35" s="24">
        <v>6</v>
      </c>
      <c r="P35" s="24">
        <v>11</v>
      </c>
      <c r="Q35" s="31">
        <v>-18.205558664428278</v>
      </c>
    </row>
    <row r="36" spans="1:17" ht="15" customHeight="1" x14ac:dyDescent="0.2">
      <c r="A36" s="5" t="s">
        <v>2</v>
      </c>
      <c r="B36" s="19">
        <f>D36+J36</f>
        <v>-8</v>
      </c>
      <c r="C36" s="19">
        <v>6</v>
      </c>
      <c r="D36" s="19">
        <f>E36-F36</f>
        <v>-6</v>
      </c>
      <c r="E36" s="19">
        <v>2</v>
      </c>
      <c r="F36" s="19">
        <v>8</v>
      </c>
      <c r="G36" s="25">
        <f t="shared" si="3"/>
        <v>-37.442455242966744</v>
      </c>
      <c r="H36" s="25">
        <v>12.480818414322249</v>
      </c>
      <c r="I36" s="25">
        <v>49.923273657288995</v>
      </c>
      <c r="J36" s="19">
        <f>K36-N36</f>
        <v>-2</v>
      </c>
      <c r="K36" s="19">
        <f t="shared" si="24"/>
        <v>5</v>
      </c>
      <c r="L36" s="19">
        <v>4</v>
      </c>
      <c r="M36" s="19">
        <v>1</v>
      </c>
      <c r="N36" s="19">
        <f t="shared" si="23"/>
        <v>7</v>
      </c>
      <c r="O36" s="19">
        <v>2</v>
      </c>
      <c r="P36" s="19">
        <v>5</v>
      </c>
      <c r="Q36" s="25">
        <v>-12.480818414322254</v>
      </c>
    </row>
    <row r="37" spans="1:17" ht="15" customHeight="1" x14ac:dyDescent="0.2">
      <c r="A37" s="3" t="s">
        <v>1</v>
      </c>
      <c r="B37" s="21">
        <f>D37+J37</f>
        <v>-12</v>
      </c>
      <c r="C37" s="21">
        <v>3</v>
      </c>
      <c r="D37" s="21">
        <f>E37-F37</f>
        <v>-5</v>
      </c>
      <c r="E37" s="21">
        <v>0</v>
      </c>
      <c r="F37" s="21">
        <v>5</v>
      </c>
      <c r="G37" s="26">
        <f t="shared" si="3"/>
        <v>-43.018335684062059</v>
      </c>
      <c r="H37" s="26">
        <v>0</v>
      </c>
      <c r="I37" s="26">
        <v>43.018335684062059</v>
      </c>
      <c r="J37" s="21">
        <f>K37-N37</f>
        <v>-7</v>
      </c>
      <c r="K37" s="21">
        <f t="shared" si="24"/>
        <v>0</v>
      </c>
      <c r="L37" s="21">
        <v>0</v>
      </c>
      <c r="M37" s="21">
        <v>0</v>
      </c>
      <c r="N37" s="21">
        <f t="shared" si="23"/>
        <v>7</v>
      </c>
      <c r="O37" s="21">
        <v>2</v>
      </c>
      <c r="P37" s="21">
        <v>5</v>
      </c>
      <c r="Q37" s="26">
        <v>-60.225669957686883</v>
      </c>
    </row>
    <row r="38" spans="1:17" ht="15" customHeight="1" x14ac:dyDescent="0.2">
      <c r="A38" s="1" t="s">
        <v>0</v>
      </c>
      <c r="B38" s="20">
        <f>D38+J38</f>
        <v>-2</v>
      </c>
      <c r="C38" s="20">
        <v>-5</v>
      </c>
      <c r="D38" s="20">
        <f>E38-F38</f>
        <v>-1</v>
      </c>
      <c r="E38" s="20">
        <v>0</v>
      </c>
      <c r="F38" s="20">
        <v>1</v>
      </c>
      <c r="G38" s="30">
        <f t="shared" si="3"/>
        <v>-9.4208494208494198</v>
      </c>
      <c r="H38" s="30">
        <v>0</v>
      </c>
      <c r="I38" s="30">
        <v>9.4208494208494198</v>
      </c>
      <c r="J38" s="20">
        <f>K38-N38</f>
        <v>-1</v>
      </c>
      <c r="K38" s="20">
        <f t="shared" si="24"/>
        <v>3</v>
      </c>
      <c r="L38" s="20">
        <v>1</v>
      </c>
      <c r="M38" s="20">
        <v>2</v>
      </c>
      <c r="N38" s="20">
        <f t="shared" si="23"/>
        <v>4</v>
      </c>
      <c r="O38" s="20">
        <v>1</v>
      </c>
      <c r="P38" s="20">
        <v>3</v>
      </c>
      <c r="Q38" s="30">
        <v>-9.420849420849418</v>
      </c>
    </row>
    <row r="39" spans="1:17" x14ac:dyDescent="0.2">
      <c r="A39" s="37" t="s">
        <v>54</v>
      </c>
    </row>
    <row r="40" spans="1:17" x14ac:dyDescent="0.2">
      <c r="A40" s="37" t="s">
        <v>55</v>
      </c>
    </row>
    <row r="41" spans="1:17" x14ac:dyDescent="0.2">
      <c r="A41" s="37" t="s">
        <v>56</v>
      </c>
    </row>
  </sheetData>
  <mergeCells count="12">
    <mergeCell ref="A5:A8"/>
    <mergeCell ref="B5:C5"/>
    <mergeCell ref="D5:I5"/>
    <mergeCell ref="J5:Q5"/>
    <mergeCell ref="C6:C8"/>
    <mergeCell ref="G6:I6"/>
    <mergeCell ref="K6:M6"/>
    <mergeCell ref="N6:P6"/>
    <mergeCell ref="G7:G8"/>
    <mergeCell ref="L7:L8"/>
    <mergeCell ref="O7:O8"/>
    <mergeCell ref="Q7:Q8"/>
  </mergeCells>
  <phoneticPr fontId="3"/>
  <pageMargins left="0.70866141732283472" right="0.70866141732283472" top="0.74803149606299213" bottom="0.74803149606299213" header="0.31496062992125984" footer="0.31496062992125984"/>
  <pageSetup paperSize="9" fitToHeight="0" orientation="landscape" r:id="rId1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小川 恭左</cp:lastModifiedBy>
  <cp:lastPrinted>2017-11-02T09:41:08Z</cp:lastPrinted>
  <dcterms:created xsi:type="dcterms:W3CDTF">2017-09-15T07:21:02Z</dcterms:created>
  <dcterms:modified xsi:type="dcterms:W3CDTF">2024-05-16T01:43:26Z</dcterms:modified>
</cp:coreProperties>
</file>