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5決算\03_市町村回答\05_岩美町（0319）\"/>
    </mc:Choice>
  </mc:AlternateContent>
  <xr:revisionPtr revIDLastSave="0" documentId="13_ncr:1_{636E86D9-517F-4B0C-BF9D-EB417933F9E9}" xr6:coauthVersionLast="47" xr6:coauthVersionMax="47" xr10:uidLastSave="{00000000-0000-0000-0000-000000000000}"/>
  <bookViews>
    <workbookView xWindow="28680" yWindow="-120" windowWidth="29040" windowHeight="15840" tabRatio="78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C36" i="10"/>
  <c r="BW35" i="10"/>
  <c r="BW34" i="10"/>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E34" i="10" l="1"/>
  <c r="BE35" i="10" s="1"/>
</calcChain>
</file>

<file path=xl/sharedStrings.xml><?xml version="1.0" encoding="utf-8"?>
<sst xmlns="http://schemas.openxmlformats.org/spreadsheetml/2006/main" count="1099" uniqueCount="565">
  <si>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</si>
  <si>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</si>
  <si>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</si>
  <si>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</si>
  <si>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</si>
  <si>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</si>
  <si>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</si>
  <si>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</si>
  <si>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</si>
  <si>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</si>
  <si>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</si>
  <si>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</si>
  <si>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</si>
  <si>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</si>
  <si>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</si>
  <si>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</si>
  <si>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</si>
  <si>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</si>
  <si>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</si>
  <si>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</si>
  <si>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</si>
  <si>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</si>
  <si>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</si>
  <si>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</si>
  <si>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</si>
  <si>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</si>
  <si>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</si>
  <si>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</si>
  <si>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</si>
  <si>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</si>
  <si>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</si>
  <si>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</si>
  <si>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</si>
  <si>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</si>
  <si>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</si>
  <si>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</si>
  <si>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</si>
  <si>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</si>
  <si>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</si>
  <si>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</si>
  <si>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</si>
  <si>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</si>
  <si>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</si>
  <si>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</si>
  <si>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</si>
  <si>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</si>
  <si>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</si>
  <si>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</si>
  <si>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</si>
  <si>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</si>
  <si>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</si>
  <si>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</si>
  <si>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</si>
  <si>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</si>
  <si>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</si>
  <si>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</si>
  <si>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</si>
  <si>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</si>
  <si>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</si>
  <si>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</si>
  <si>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</si>
  <si>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</si>
  <si>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</si>
  <si>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</si>
  <si>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</si>
  <si>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</si>
  <si>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</si>
  <si>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</si>
  <si>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</si>
  <si>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</si>
  <si>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</si>
  <si>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</si>
  <si>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</si>
  <si>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</si>
  <si>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</si>
  <si>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</si>
  <si>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</si>
  <si>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</si>
  <si>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</si>
  <si>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</si>
  <si>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</si>
  <si>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</si>
  <si>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</si>
  <si>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</si>
  <si>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</si>
  <si>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</si>
  <si>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</si>
  <si>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</si>
  <si>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</si>
  <si>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</si>
  <si>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</si>
  <si>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</si>
  <si>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</si>
  <si>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</si>
  <si>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</si>
  <si>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</si>
  <si>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</si>
  <si>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</si>
  <si>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</si>
  <si>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</si>
  <si>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</si>
  <si>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</si>
  <si>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</si>
  <si>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</si>
  <si>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</si>
  <si>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</si>
  <si>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</si>
  <si>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</si>
  <si>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</si>
  <si>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</si>
  <si>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</si>
  <si>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</si>
  <si>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</si>
  <si>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</si>
  <si>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</si>
  <si>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</si>
  <si>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</si>
  <si>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</si>
  <si>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</si>
  <si>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</si>
  <si>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</si>
  <si>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</si>
  <si>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</si>
  <si>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</si>
  <si>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</si>
  <si>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</si>
  <si>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</si>
  <si>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</si>
  <si>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</si>
  <si>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</si>
  <si>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</si>
  <si>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</si>
  <si>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</si>
  <si>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</si>
  <si>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</si>
  <si>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</si>
  <si>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</si>
  <si>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</si>
  <si>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</si>
  <si>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</si>
  <si>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</si>
  <si>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</si>
  <si>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</si>
  <si>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</si>
  <si>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</si>
  <si>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</si>
  <si>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</si>
  <si>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</si>
  <si>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</si>
  <si>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</si>
  <si>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</si>
  <si>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</si>
  <si>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</si>
  <si>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</si>
  <si>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</si>
  <si>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</si>
  <si>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</si>
  <si>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</si>
  <si>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</si>
  <si>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</si>
  <si>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</si>
  <si>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</si>
  <si>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</si>
  <si>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</si>
  <si>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</si>
  <si>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</si>
  <si>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</si>
  <si>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</si>
  <si>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</si>
  <si>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</si>
  <si>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</si>
  <si>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</si>
  <si>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</si>
  <si>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</si>
  <si>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</si>
  <si>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</si>
  <si>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</si>
  <si>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</si>
  <si>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</si>
  <si>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</si>
  <si>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</si>
  <si>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</si>
  <si>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</si>
  <si>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</si>
  <si>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</si>
  <si>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</si>
  <si>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</si>
  <si>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</si>
  <si>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</si>
  <si>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</si>
  <si>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</si>
  <si>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</si>
  <si>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</si>
  <si>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</si>
  <si>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</si>
  <si>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</si>
  <si>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</si>
  <si>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</si>
  <si>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</si>
  <si>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</si>
  <si>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</si>
  <si>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</si>
  <si>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</si>
  <si>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鳥取県岩美町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</si>
  <si>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</si>
  <si>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</si>
  <si>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</si>
  <si>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</si>
  <si>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</si>
  <si>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</si>
  <si>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</si>
  <si>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</si>
  <si>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</si>
  <si>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</si>
  <si>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</si>
  <si>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</si>
  <si>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</si>
  <si>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</si>
  <si>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</si>
  <si>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</si>
  <si>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</si>
  <si>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</si>
  <si>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</si>
  <si>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</si>
  <si>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</si>
  <si>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</si>
  <si>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</si>
  <si>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</si>
  <si>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</si>
  <si>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</si>
  <si>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</si>
  <si>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</si>
  <si>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</si>
  <si>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</si>
  <si>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</si>
  <si>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</si>
  <si>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</si>
  <si>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</si>
  <si>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</si>
  <si>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</si>
  <si>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</si>
  <si>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</si>
  <si>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</si>
  <si>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</si>
  <si>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</si>
  <si>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</si>
  <si>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</si>
  <si>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</si>
  <si>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</si>
  <si>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</si>
  <si>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</si>
  <si>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</si>
  <si>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</si>
  <si>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</si>
  <si>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</si>
  <si>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</si>
  <si>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</si>
  <si>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</si>
  <si>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</si>
  <si>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</si>
  <si>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</si>
  <si>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</si>
  <si>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</si>
  <si>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</si>
  <si>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</si>
  <si>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</si>
  <si>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</si>
  <si>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</si>
  <si>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</si>
  <si>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</si>
  <si>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</si>
  <si>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</si>
  <si>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</si>
  <si>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</si>
  <si>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</si>
  <si>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</si>
  <si>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</si>
  <si>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</si>
  <si>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</si>
  <si>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</si>
  <si>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</si>
  <si>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</si>
  <si>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</si>
  <si>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</si>
  <si>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</si>
  <si>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</si>
  <si>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</si>
  <si>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</si>
  <si>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</si>
  <si>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</si>
  <si>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</si>
  <si>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</si>
  <si>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</si>
  <si>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</si>
  <si>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</si>
  <si>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</si>
  <si>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</si>
  <si>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</si>
  <si>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</si>
  <si>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</si>
  <si>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</si>
  <si>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</si>
  <si>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</si>
  <si>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</si>
  <si>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</si>
  <si>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</si>
  <si>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</si>
  <si>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</si>
  <si>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</si>
  <si>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</si>
  <si>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</si>
  <si>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</si>
  <si>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</si>
  <si>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</si>
  <si>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</si>
  <si>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</si>
  <si>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</si>
  <si>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</si>
  <si>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</si>
  <si>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</si>
  <si>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</si>
  <si>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</si>
  <si>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</si>
  <si>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</si>
  <si>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</si>
  <si>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</si>
  <si>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</si>
  <si>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</si>
  <si>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</si>
  <si>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</si>
  <si>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</si>
  <si>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</si>
  <si>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</si>
  <si>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</si>
  <si>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</si>
  <si>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</si>
  <si>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</si>
  <si>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</si>
  <si>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</si>
  <si>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</si>
  <si>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</si>
  <si>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</si>
  <si>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</si>
  <si>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</si>
  <si>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</si>
  <si>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</si>
  <si>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</si>
  <si>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</si>
  <si>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</si>
  <si>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</si>
  <si>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</si>
  <si>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</si>
  <si>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</si>
  <si>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</si>
  <si>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鳥取県岩美町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</si>
  <si>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</si>
  <si>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</si>
  <si>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</si>
  <si>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</si>
  <si>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</si>
  <si>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</si>
  <si>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</si>
  <si>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</si>
  <si>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</si>
  <si>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</si>
  <si>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</si>
  <si>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</si>
  <si>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</si>
  <si>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</si>
  <si>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</si>
  <si>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</si>
  <si>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</si>
  <si>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</si>
  <si>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</si>
  <si>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</si>
  <si>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代替バス運送事業特別会計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</si>
  <si>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</si>
  <si>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</si>
  <si>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</si>
  <si>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</si>
  <si>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</si>
  <si>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</si>
  <si>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</si>
  <si>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</si>
  <si>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</si>
  <si>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</si>
  <si>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</si>
  <si>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</si>
  <si>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</si>
  <si>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</si>
  <si>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</si>
  <si>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</si>
  <si>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</si>
  <si>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</si>
  <si>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</si>
  <si>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</si>
  <si>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</si>
  <si>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</si>
  <si>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</si>
  <si>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</si>
  <si>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</si>
  <si>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</si>
  <si>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</si>
  <si>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</si>
  <si>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</si>
  <si>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</si>
  <si>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</si>
  <si>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</si>
  <si>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</si>
  <si>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</si>
  <si>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</si>
  <si>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</si>
  <si>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</si>
  <si>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</si>
  <si>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</si>
  <si>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</si>
  <si>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</si>
  <si>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</si>
  <si>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</si>
  <si>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</si>
  <si>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</si>
  <si>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</si>
  <si>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</si>
  <si>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</si>
  <si>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</si>
  <si>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</si>
  <si>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</si>
  <si>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</si>
  <si>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</si>
  <si>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</si>
  <si>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</si>
  <si>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</si>
  <si>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</si>
  <si>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</si>
  <si>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</si>
  <si>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</si>
  <si>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</si>
  <si>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</si>
  <si>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</si>
  <si>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</si>
  <si>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</si>
  <si>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</si>
  <si>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</si>
  <si>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</si>
  <si>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</si>
  <si>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</si>
  <si>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</si>
  <si>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</si>
  <si>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</si>
  <si>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</si>
  <si>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</si>
  <si>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</si>
  <si>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</si>
  <si>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</si>
  <si>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</si>
  <si>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</si>
  <si>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</si>
  <si>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</si>
  <si>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</si>
  <si>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</si>
  <si>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</si>
  <si>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</si>
  <si>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</si>
  <si>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</si>
  <si>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</si>
  <si>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</si>
  <si>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</si>
  <si>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</si>
  <si>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</si>
  <si>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</si>
  <si>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</si>
  <si>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</si>
  <si>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</si>
  <si>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</si>
  <si>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</si>
  <si>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</si>
  <si>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</si>
  <si>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</si>
  <si>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</si>
  <si>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</si>
  <si>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</si>
  <si>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</si>
  <si>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</si>
  <si>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</si>
  <si>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</si>
  <si>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</si>
  <si>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</si>
  <si>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</si>
  <si>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</si>
  <si>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</si>
  <si>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</si>
  <si>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</si>
  <si>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</si>
  <si>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</si>
  <si>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</si>
  <si>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</si>
  <si>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</si>
  <si>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</si>
  <si>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</si>
  <si>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</si>
  <si>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</si>
  <si>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</si>
  <si>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</si>
  <si>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</si>
  <si>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</si>
  <si>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</si>
  <si>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</si>
  <si>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</si>
  <si>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</si>
  <si>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</si>
  <si>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</si>
  <si>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</si>
  <si>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</si>
  <si>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</si>
  <si>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</si>
  <si>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</si>
  <si>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</si>
  <si>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</si>
  <si>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</si>
  <si>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</si>
  <si>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</si>
  <si>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</si>
  <si>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</si>
  <si>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</si>
  <si>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</si>
  <si>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</si>
  <si>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</si>
  <si>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</si>
  <si>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</si>
  <si>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</si>
  <si>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</si>
  <si>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</si>
  <si>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</si>
  <si>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1.06</t>
  </si>
  <si>
    <t>病院事業会計</t>
  </si>
  <si>
    <t>水道事業会計</t>
  </si>
  <si>
    <t>公共下水道事業特別会計</t>
  </si>
  <si>
    <t>一般会計</t>
  </si>
  <si>
    <t>介護保険特別会計</t>
  </si>
  <si>
    <t>集落排水処理事業特別会計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</si>
  <si>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</si>
  <si>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</si>
  <si>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</si>
  <si>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</si>
  <si>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</si>
  <si>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</si>
  <si>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</si>
  <si>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</si>
  <si>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</si>
  <si>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</si>
  <si>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</si>
  <si>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岩美町振興公社</t>
    <rPh sb="0" eb="7">
      <t>イワミチョウシンコウコウシャ</t>
    </rPh>
    <phoneticPr fontId="2"/>
  </si>
  <si>
    <t>いわみ道の駅</t>
    <rPh sb="3" eb="4">
      <t>ミチ</t>
    </rPh>
    <rPh sb="5" eb="6">
      <t>エキ</t>
    </rPh>
    <phoneticPr fontId="2"/>
  </si>
  <si>
    <t>鳥取県町村総合事務組合</t>
    <rPh sb="0" eb="11">
      <t>トットリケンチョウソンソウゴウジムクミアイ</t>
    </rPh>
    <phoneticPr fontId="2"/>
  </si>
  <si>
    <t>-</t>
    <phoneticPr fontId="2"/>
  </si>
  <si>
    <t>鳥取県東部広域行政管理組合（一般会計）</t>
    <rPh sb="0" eb="13">
      <t>トットリケントウブコウイキギョウセイカンリクミアイ</t>
    </rPh>
    <rPh sb="14" eb="18">
      <t>イッパンカイケイ</t>
    </rPh>
    <phoneticPr fontId="2"/>
  </si>
  <si>
    <t>鳥取県後期高齢者医療広域連合（一般会計）</t>
    <rPh sb="0" eb="8">
      <t>トットリケンコウキコウレイシャ</t>
    </rPh>
    <rPh sb="8" eb="14">
      <t>イリョウコウイキレンゴウ</t>
    </rPh>
    <rPh sb="15" eb="19">
      <t>イッパンカイケイ</t>
    </rPh>
    <phoneticPr fontId="2"/>
  </si>
  <si>
    <t>鳥取県後期高齢者医療広域連合（特別会計）</t>
    <rPh sb="0" eb="8">
      <t>トットリケンコウキコウレイシャ</t>
    </rPh>
    <rPh sb="8" eb="14">
      <t>イリョウコウイキレンゴウ</t>
    </rPh>
    <rPh sb="15" eb="17">
      <t>トクベツ</t>
    </rPh>
    <rPh sb="17" eb="19">
      <t>カイケイ</t>
    </rPh>
    <phoneticPr fontId="2"/>
  </si>
  <si>
    <t>鳥取県東部広域行政管理組合（事業会計）</t>
    <rPh sb="0" eb="13">
      <t>トットリケントウブコウイキギョウセイカンリクミアイ</t>
    </rPh>
    <rPh sb="14" eb="16">
      <t>ジギョウ</t>
    </rPh>
    <rPh sb="16" eb="18">
      <t>カイケイ</t>
    </rPh>
    <phoneticPr fontId="2"/>
  </si>
  <si>
    <t>公共施設建設基金</t>
    <rPh sb="0" eb="2">
      <t>コウキョウ</t>
    </rPh>
    <rPh sb="2" eb="4">
      <t>シセツ</t>
    </rPh>
    <rPh sb="4" eb="6">
      <t>ケンセツ</t>
    </rPh>
    <rPh sb="6" eb="8">
      <t>キキン</t>
    </rPh>
    <phoneticPr fontId="5"/>
  </si>
  <si>
    <t>福祉・環境整備基金</t>
    <rPh sb="0" eb="2">
      <t>フクシ</t>
    </rPh>
    <rPh sb="3" eb="5">
      <t>カンキョウ</t>
    </rPh>
    <rPh sb="5" eb="7">
      <t>セイビ</t>
    </rPh>
    <rPh sb="7" eb="9">
      <t>キキン</t>
    </rPh>
    <phoneticPr fontId="5"/>
  </si>
  <si>
    <t>地域福祉基金</t>
    <rPh sb="0" eb="2">
      <t>チイキ</t>
    </rPh>
    <rPh sb="2" eb="4">
      <t>フクシ</t>
    </rPh>
    <rPh sb="4" eb="6">
      <t>キキン</t>
    </rPh>
    <phoneticPr fontId="5"/>
  </si>
  <si>
    <t>ふるさと岩美まちづくり基金</t>
    <rPh sb="4" eb="6">
      <t>イワミ</t>
    </rPh>
    <rPh sb="11" eb="13">
      <t>キキン</t>
    </rPh>
    <phoneticPr fontId="5"/>
  </si>
  <si>
    <t>人材育成基金</t>
    <rPh sb="0" eb="2">
      <t>ジンザイ</t>
    </rPh>
    <rPh sb="2" eb="4">
      <t>イクセイ</t>
    </rPh>
    <rPh sb="4" eb="6">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</si>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</sst>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21"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0FAD-4453-A440-3026667709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99686</c:v>
                </c:pt>
                <c:pt idx="1">
                  <c:v>43963</c:v>
                </c:pt>
                <c:pt idx="2">
                  <c:v>49048</c:v>
                </c:pt>
                <c:pt idx="3">
                  <c:v>32059</c:v>
                </c:pt>
                <c:pt idx="4">
                  <c:v>58997</c:v>
                </c:pt>
              </c:numCache>
            </c:numRef>
          </c:val>
          <c:smooth val="0"/>
          <c:extLst>
            <c:ext xmlns:c16="http://schemas.microsoft.com/office/drawing/2014/chart" uri="{C3380CC4-5D6E-409C-BE32-E72D297353CC}">
              <c16:uniqueId val="{00000001-0FAD-4453-A440-3026667709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2.82</c:v>
                </c:pt>
                <c:pt idx="1">
                  <c:v>3</c:v>
                </c:pt>
                <c:pt idx="2">
                  <c:v>3.33</c:v>
                </c:pt>
                <c:pt idx="3">
                  <c:v>2.82</c:v>
                </c:pt>
                <c:pt idx="4">
                  <c:v>3.05</c:v>
                </c:pt>
              </c:numCache>
            </c:numRef>
          </c:val>
          <c:extLst>
            <c:ext xmlns:c16="http://schemas.microsoft.com/office/drawing/2014/chart" uri="{C3380CC4-5D6E-409C-BE32-E72D297353CC}">
              <c16:uniqueId val="{00000000-BF07-41E4-BA7F-ED63E0BA24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16.510000000000002</c:v>
                </c:pt>
                <c:pt idx="1">
                  <c:v>18.11</c:v>
                </c:pt>
                <c:pt idx="2">
                  <c:v>22.98</c:v>
                </c:pt>
                <c:pt idx="3">
                  <c:v>26.17</c:v>
                </c:pt>
                <c:pt idx="4">
                  <c:v>28.03</c:v>
                </c:pt>
              </c:numCache>
            </c:numRef>
          </c:val>
          <c:extLst>
            <c:ext xmlns:c16="http://schemas.microsoft.com/office/drawing/2014/chart" uri="{C3380CC4-5D6E-409C-BE32-E72D297353CC}">
              <c16:uniqueId val="{00000001-BF07-41E4-BA7F-ED63E0BA24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-1.06</c:v>
                </c:pt>
                <c:pt idx="1">
                  <c:v>1.17</c:v>
                </c:pt>
                <c:pt idx="2">
                  <c:v>5.01</c:v>
                </c:pt>
                <c:pt idx="3">
                  <c:v>0.35</c:v>
                </c:pt>
                <c:pt idx="4">
                  <c:v>4.28</c:v>
                </c:pt>
              </c:numCache>
            </c:numRef>
          </c:val>
          <c:smooth val="0"/>
          <c:extLst>
            <c:ext xmlns:c16="http://schemas.microsoft.com/office/drawing/2014/chart" uri="{C3380CC4-5D6E-409C-BE32-E72D297353CC}">
              <c16:uniqueId val="{00000002-BF07-41E4-BA7F-ED63E0BA24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272-418B-9F75-421CC0E541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72-418B-9F75-421CC0E5417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4272-418B-9F75-421CC0E54176}"/>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0.75</c:v>
                </c:pt>
                <c:pt idx="2">
                  <c:v>#N/A</c:v>
                </c:pt>
                <c:pt idx="3">
                  <c:v>0.54</c:v>
                </c:pt>
                <c:pt idx="4">
                  <c:v>#N/A</c:v>
                </c:pt>
                <c:pt idx="5">
                  <c:v>0.59</c:v>
                </c:pt>
                <c:pt idx="6">
                  <c:v>#N/A</c:v>
                </c:pt>
                <c:pt idx="7">
                  <c:v>0.43</c:v>
                </c:pt>
                <c:pt idx="8">
                  <c:v>#N/A</c:v>
                </c:pt>
                <c:pt idx="9">
                  <c:v>0.34</c:v>
                </c:pt>
              </c:numCache>
            </c:numRef>
          </c:val>
          <c:extLst>
            <c:ext xmlns:c16="http://schemas.microsoft.com/office/drawing/2014/chart" uri="{C3380CC4-5D6E-409C-BE32-E72D297353CC}">
              <c16:uniqueId val="{00000003-4272-418B-9F75-421CC0E54176}"/>
            </c:ext>
          </c:extLst>
        </c:ser>
        <c:ser>
          <c:idx val="4"/>
          <c:order val="4"/>
          <c:tx>
            <c:strRef>
              <c:f>データシート!$A$31</c:f>
              <c:strCache>
                <c:ptCount val="1"/>
                <c:pt idx="0">
                  <c:v>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0.53</c:v>
                </c:pt>
              </c:numCache>
            </c:numRef>
          </c:val>
          <c:extLst>
            <c:ext xmlns:c16="http://schemas.microsoft.com/office/drawing/2014/chart" uri="{C3380CC4-5D6E-409C-BE32-E72D297353CC}">
              <c16:uniqueId val="{00000004-4272-418B-9F75-421CC0E5417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1.33</c:v>
                </c:pt>
                <c:pt idx="2">
                  <c:v>#N/A</c:v>
                </c:pt>
                <c:pt idx="3">
                  <c:v>1.24</c:v>
                </c:pt>
                <c:pt idx="4">
                  <c:v>#N/A</c:v>
                </c:pt>
                <c:pt idx="5">
                  <c:v>1.69</c:v>
                </c:pt>
                <c:pt idx="6">
                  <c:v>#N/A</c:v>
                </c:pt>
                <c:pt idx="7">
                  <c:v>1.31</c:v>
                </c:pt>
                <c:pt idx="8">
                  <c:v>#N/A</c:v>
                </c:pt>
                <c:pt idx="9">
                  <c:v>1.55</c:v>
                </c:pt>
              </c:numCache>
            </c:numRef>
          </c:val>
          <c:extLst>
            <c:ext xmlns:c16="http://schemas.microsoft.com/office/drawing/2014/chart" uri="{C3380CC4-5D6E-409C-BE32-E72D297353CC}">
              <c16:uniqueId val="{00000005-4272-418B-9F75-421CC0E5417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2.82</c:v>
                </c:pt>
                <c:pt idx="2">
                  <c:v>#N/A</c:v>
                </c:pt>
                <c:pt idx="3">
                  <c:v>3</c:v>
                </c:pt>
                <c:pt idx="4">
                  <c:v>#N/A</c:v>
                </c:pt>
                <c:pt idx="5">
                  <c:v>3.32</c:v>
                </c:pt>
                <c:pt idx="6">
                  <c:v>#N/A</c:v>
                </c:pt>
                <c:pt idx="7">
                  <c:v>2.82</c:v>
                </c:pt>
                <c:pt idx="8">
                  <c:v>#N/A</c:v>
                </c:pt>
                <c:pt idx="9">
                  <c:v>3.05</c:v>
                </c:pt>
              </c:numCache>
            </c:numRef>
          </c:val>
          <c:extLst>
            <c:ext xmlns:c16="http://schemas.microsoft.com/office/drawing/2014/chart" uri="{C3380CC4-5D6E-409C-BE32-E72D297353CC}">
              <c16:uniqueId val="{00000006-4272-418B-9F75-421CC0E54176}"/>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3.76</c:v>
                </c:pt>
              </c:numCache>
            </c:numRef>
          </c:val>
          <c:extLst>
            <c:ext xmlns:c16="http://schemas.microsoft.com/office/drawing/2014/chart" uri="{C3380CC4-5D6E-409C-BE32-E72D297353CC}">
              <c16:uniqueId val="{00000007-4272-418B-9F75-421CC0E541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6.65</c:v>
                </c:pt>
                <c:pt idx="2">
                  <c:v>#N/A</c:v>
                </c:pt>
                <c:pt idx="3">
                  <c:v>6.66</c:v>
                </c:pt>
                <c:pt idx="4">
                  <c:v>#N/A</c:v>
                </c:pt>
                <c:pt idx="5">
                  <c:v>6.3</c:v>
                </c:pt>
                <c:pt idx="6">
                  <c:v>#N/A</c:v>
                </c:pt>
                <c:pt idx="7">
                  <c:v>7.1</c:v>
                </c:pt>
                <c:pt idx="8">
                  <c:v>#N/A</c:v>
                </c:pt>
                <c:pt idx="9">
                  <c:v>7</c:v>
                </c:pt>
              </c:numCache>
            </c:numRef>
          </c:val>
          <c:extLst>
            <c:ext xmlns:c16="http://schemas.microsoft.com/office/drawing/2014/chart" uri="{C3380CC4-5D6E-409C-BE32-E72D297353CC}">
              <c16:uniqueId val="{00000008-4272-418B-9F75-421CC0E5417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26.82</c:v>
                </c:pt>
                <c:pt idx="2">
                  <c:v>#N/A</c:v>
                </c:pt>
                <c:pt idx="3">
                  <c:v>26.18</c:v>
                </c:pt>
                <c:pt idx="4">
                  <c:v>#N/A</c:v>
                </c:pt>
                <c:pt idx="5">
                  <c:v>25.53</c:v>
                </c:pt>
                <c:pt idx="6">
                  <c:v>#N/A</c:v>
                </c:pt>
                <c:pt idx="7">
                  <c:v>24.26</c:v>
                </c:pt>
                <c:pt idx="8">
                  <c:v>#N/A</c:v>
                </c:pt>
                <c:pt idx="9">
                  <c:v>20.88</c:v>
                </c:pt>
              </c:numCache>
            </c:numRef>
          </c:val>
          <c:extLst>
            <c:ext xmlns:c16="http://schemas.microsoft.com/office/drawing/2014/chart" uri="{C3380CC4-5D6E-409C-BE32-E72D297353CC}">
              <c16:uniqueId val="{00000009-4272-418B-9F75-421CC0E541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773</c:v>
                </c:pt>
                <c:pt idx="5">
                  <c:v>722</c:v>
                </c:pt>
                <c:pt idx="8">
                  <c:v>706</c:v>
                </c:pt>
                <c:pt idx="11">
                  <c:v>739</c:v>
                </c:pt>
                <c:pt idx="14">
                  <c:v>791</c:v>
                </c:pt>
              </c:numCache>
            </c:numRef>
          </c:val>
          <c:extLst>
            <c:ext xmlns:c16="http://schemas.microsoft.com/office/drawing/2014/chart" uri="{C3380CC4-5D6E-409C-BE32-E72D297353CC}">
              <c16:uniqueId val="{00000000-3550-4F15-8A0B-A5E1FE8510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3550-4F15-8A0B-A5E1FE8510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50-4F15-8A0B-A5E1FE8510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11</c:v>
                </c:pt>
                <c:pt idx="6">
                  <c:v>12</c:v>
                </c:pt>
                <c:pt idx="9">
                  <c:v>18</c:v>
                </c:pt>
                <c:pt idx="12">
                  <c:v>13</c:v>
                </c:pt>
              </c:numCache>
            </c:numRef>
          </c:val>
          <c:extLst>
            <c:ext xmlns:c16="http://schemas.microsoft.com/office/drawing/2014/chart" uri="{C3380CC4-5D6E-409C-BE32-E72D297353CC}">
              <c16:uniqueId val="{00000003-3550-4F15-8A0B-A5E1FE8510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442</c:v>
                </c:pt>
                <c:pt idx="3">
                  <c:v>372</c:v>
                </c:pt>
                <c:pt idx="6">
                  <c:v>367</c:v>
                </c:pt>
                <c:pt idx="9">
                  <c:v>337</c:v>
                </c:pt>
                <c:pt idx="12">
                  <c:v>349</c:v>
                </c:pt>
              </c:numCache>
            </c:numRef>
          </c:val>
          <c:extLst>
            <c:ext xmlns:c16="http://schemas.microsoft.com/office/drawing/2014/chart" uri="{C3380CC4-5D6E-409C-BE32-E72D297353CC}">
              <c16:uniqueId val="{00000004-3550-4F15-8A0B-A5E1FE8510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50-4F15-8A0B-A5E1FE8510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50-4F15-8A0B-A5E1FE8510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747</c:v>
                </c:pt>
                <c:pt idx="3">
                  <c:v>673</c:v>
                </c:pt>
                <c:pt idx="6">
                  <c:v>681</c:v>
                </c:pt>
                <c:pt idx="9">
                  <c:v>717</c:v>
                </c:pt>
                <c:pt idx="12">
                  <c:v>794</c:v>
                </c:pt>
              </c:numCache>
            </c:numRef>
          </c:val>
          <c:extLst>
            <c:ext xmlns:c16="http://schemas.microsoft.com/office/drawing/2014/chart" uri="{C3380CC4-5D6E-409C-BE32-E72D297353CC}">
              <c16:uniqueId val="{00000007-3550-4F15-8A0B-A5E1FE8510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427</c:v>
                </c:pt>
                <c:pt idx="2">
                  <c:v>#N/A</c:v>
                </c:pt>
                <c:pt idx="3">
                  <c:v>#N/A</c:v>
                </c:pt>
                <c:pt idx="4">
                  <c:v>334</c:v>
                </c:pt>
                <c:pt idx="5">
                  <c:v>#N/A</c:v>
                </c:pt>
                <c:pt idx="6">
                  <c:v>#N/A</c:v>
                </c:pt>
                <c:pt idx="7">
                  <c:v>354</c:v>
                </c:pt>
                <c:pt idx="8">
                  <c:v>#N/A</c:v>
                </c:pt>
                <c:pt idx="9">
                  <c:v>#N/A</c:v>
                </c:pt>
                <c:pt idx="10">
                  <c:v>333</c:v>
                </c:pt>
                <c:pt idx="11">
                  <c:v>#N/A</c:v>
                </c:pt>
                <c:pt idx="12">
                  <c:v>#N/A</c:v>
                </c:pt>
                <c:pt idx="13">
                  <c:v>366</c:v>
                </c:pt>
                <c:pt idx="14">
                  <c:v>#N/A</c:v>
                </c:pt>
              </c:numCache>
            </c:numRef>
          </c:val>
          <c:smooth val="0"/>
          <c:extLst>
            <c:ext xmlns:c16="http://schemas.microsoft.com/office/drawing/2014/chart" uri="{C3380CC4-5D6E-409C-BE32-E72D297353CC}">
              <c16:uniqueId val="{00000008-3550-4F15-8A0B-A5E1FE8510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8655</c:v>
                </c:pt>
                <c:pt idx="5">
                  <c:v>8201</c:v>
                </c:pt>
                <c:pt idx="8">
                  <c:v>8439</c:v>
                </c:pt>
                <c:pt idx="11">
                  <c:v>8136</c:v>
                </c:pt>
                <c:pt idx="14">
                  <c:v>7811</c:v>
                </c:pt>
              </c:numCache>
            </c:numRef>
          </c:val>
          <c:extLst>
            <c:ext xmlns:c16="http://schemas.microsoft.com/office/drawing/2014/chart" uri="{C3380CC4-5D6E-409C-BE32-E72D297353CC}">
              <c16:uniqueId val="{00000000-8EE6-4C51-872A-DB86BE24E9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88</c:v>
                </c:pt>
                <c:pt idx="5">
                  <c:v>81</c:v>
                </c:pt>
                <c:pt idx="8">
                  <c:v>62</c:v>
                </c:pt>
                <c:pt idx="11">
                  <c:v>53</c:v>
                </c:pt>
                <c:pt idx="14">
                  <c:v>44</c:v>
                </c:pt>
              </c:numCache>
            </c:numRef>
          </c:val>
          <c:extLst>
            <c:ext xmlns:c16="http://schemas.microsoft.com/office/drawing/2014/chart" uri="{C3380CC4-5D6E-409C-BE32-E72D297353CC}">
              <c16:uniqueId val="{00000001-8EE6-4C51-872A-DB86BE24E9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2862</c:v>
                </c:pt>
                <c:pt idx="5">
                  <c:v>3226</c:v>
                </c:pt>
                <c:pt idx="8">
                  <c:v>3719</c:v>
                </c:pt>
                <c:pt idx="11">
                  <c:v>4188</c:v>
                </c:pt>
                <c:pt idx="14">
                  <c:v>4118</c:v>
                </c:pt>
              </c:numCache>
            </c:numRef>
          </c:val>
          <c:extLst>
            <c:ext xmlns:c16="http://schemas.microsoft.com/office/drawing/2014/chart" uri="{C3380CC4-5D6E-409C-BE32-E72D297353CC}">
              <c16:uniqueId val="{00000002-8EE6-4C51-872A-DB86BE24E9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E6-4C51-872A-DB86BE24E9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E6-4C51-872A-DB86BE24E9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E6-4C51-872A-DB86BE24E9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381</c:v>
                </c:pt>
                <c:pt idx="3">
                  <c:v>445</c:v>
                </c:pt>
                <c:pt idx="6">
                  <c:v>470</c:v>
                </c:pt>
                <c:pt idx="9">
                  <c:v>428</c:v>
                </c:pt>
                <c:pt idx="12">
                  <c:v>533</c:v>
                </c:pt>
              </c:numCache>
            </c:numRef>
          </c:val>
          <c:extLst>
            <c:ext xmlns:c16="http://schemas.microsoft.com/office/drawing/2014/chart" uri="{C3380CC4-5D6E-409C-BE32-E72D297353CC}">
              <c16:uniqueId val="{00000006-8EE6-4C51-872A-DB86BE24E9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130</c:v>
                </c:pt>
                <c:pt idx="3">
                  <c:v>126</c:v>
                </c:pt>
                <c:pt idx="6">
                  <c:v>125</c:v>
                </c:pt>
                <c:pt idx="9">
                  <c:v>129</c:v>
                </c:pt>
                <c:pt idx="12">
                  <c:v>121</c:v>
                </c:pt>
              </c:numCache>
            </c:numRef>
          </c:val>
          <c:extLst>
            <c:ext xmlns:c16="http://schemas.microsoft.com/office/drawing/2014/chart" uri="{C3380CC4-5D6E-409C-BE32-E72D297353CC}">
              <c16:uniqueId val="{00000007-8EE6-4C51-872A-DB86BE24E9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5073</c:v>
                </c:pt>
                <c:pt idx="3">
                  <c:v>4616</c:v>
                </c:pt>
                <c:pt idx="6">
                  <c:v>4487</c:v>
                </c:pt>
                <c:pt idx="9">
                  <c:v>4429</c:v>
                </c:pt>
                <c:pt idx="12">
                  <c:v>4282</c:v>
                </c:pt>
              </c:numCache>
            </c:numRef>
          </c:val>
          <c:extLst>
            <c:ext xmlns:c16="http://schemas.microsoft.com/office/drawing/2014/chart" uri="{C3380CC4-5D6E-409C-BE32-E72D297353CC}">
              <c16:uniqueId val="{00000008-8EE6-4C51-872A-DB86BE24E9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E6-4C51-872A-DB86BE24E9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7424</c:v>
                </c:pt>
                <c:pt idx="3">
                  <c:v>7361</c:v>
                </c:pt>
                <c:pt idx="6">
                  <c:v>7415</c:v>
                </c:pt>
                <c:pt idx="9">
                  <c:v>7075</c:v>
                </c:pt>
                <c:pt idx="12">
                  <c:v>6556</c:v>
                </c:pt>
              </c:numCache>
            </c:numRef>
          </c:val>
          <c:extLst>
            <c:ext xmlns:c16="http://schemas.microsoft.com/office/drawing/2014/chart" uri="{C3380CC4-5D6E-409C-BE32-E72D297353CC}">
              <c16:uniqueId val="{0000000A-8EE6-4C51-872A-DB86BE24E9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1403</c:v>
                </c:pt>
                <c:pt idx="2">
                  <c:v>#N/A</c:v>
                </c:pt>
                <c:pt idx="3">
                  <c:v>#N/A</c:v>
                </c:pt>
                <c:pt idx="4">
                  <c:v>1041</c:v>
                </c:pt>
                <c:pt idx="5">
                  <c:v>#N/A</c:v>
                </c:pt>
                <c:pt idx="6">
                  <c:v>#N/A</c:v>
                </c:pt>
                <c:pt idx="7">
                  <c:v>278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E6-4C51-872A-DB86BE24E9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1070</c:v>
                </c:pt>
                <c:pt idx="1">
                  <c:v>1191</c:v>
                </c:pt>
                <c:pt idx="2">
                  <c:v>1299</c:v>
                </c:pt>
              </c:numCache>
            </c:numRef>
          </c:val>
          <c:extLst>
            <c:ext xmlns:c16="http://schemas.microsoft.com/office/drawing/2014/chart" uri="{C3380CC4-5D6E-409C-BE32-E72D297353CC}">
              <c16:uniqueId val="{00000000-F31B-4C28-9F30-60B795950A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106</c:v>
                </c:pt>
                <c:pt idx="1">
                  <c:v>249</c:v>
                </c:pt>
                <c:pt idx="2">
                  <c:v>123</c:v>
                </c:pt>
              </c:numCache>
            </c:numRef>
          </c:val>
          <c:extLst>
            <c:ext xmlns:c16="http://schemas.microsoft.com/office/drawing/2014/chart" uri="{C3380CC4-5D6E-409C-BE32-E72D297353CC}">
              <c16:uniqueId val="{00000001-F31B-4C28-9F30-60B795950A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2019</c:v>
                </c:pt>
                <c:pt idx="1">
                  <c:v>2148</c:v>
                </c:pt>
                <c:pt idx="2">
                  <c:v>2073</c:v>
                </c:pt>
              </c:numCache>
            </c:numRef>
          </c:val>
          <c:extLst>
            <c:ext xmlns:c16="http://schemas.microsoft.com/office/drawing/2014/chart" uri="{C3380CC4-5D6E-409C-BE32-E72D297353CC}">
              <c16:uniqueId val="{00000002-F31B-4C28-9F30-60B795950A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10,903
10,762
122.31
7,774,403
7,613,895
141,513
4,632,519
6,538,609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人口減少、少子高齢化により生産年齢人口が少ないこと、また、産業規模が比較的小さいことなどから、税収が少なく、地方交付税への依存度が高くなっており、財政力指数は類似団体平均を下回っている。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地方税や地方交付税などの根幹的な財源の確保に努めながら、引き続き、人口減少の抑制や産業の振興など、地域創生の取組を推進することにより、財政基盤の維持・強化を図る。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歳出では、燃料高騰による物件費の増、過疎対策事業債の元金償還開始により、経常一般財源充当経費が増加し、歳入は前年度と大きく変わらなかったため、分子が増加したため、前年度より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今後も、過疎対策事業債償還費の更なる増加が見込まれるため、繰上償還等による起債残高の抑制を図るとともに、引き続き、経常経費の見直し・削減や財源確保に努める必要がある。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5588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0465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3302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0330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62</xdr:row>
      <xdr:rowOff>136144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033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104648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6604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142765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人件費について、</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人事院勧告に</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伴い対前年度比</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、燃油高騰に伴う燃料費、事業費等の増額</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があり、</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全体で人口１人当たり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+6,356</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引き続き、定員適正化計画に基づく適切な定員規模を維持するとともに、業務効率化等により経常的な経費の抑制に努める必要がある。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96072</xdr:rowOff>
    </xdr:from>
    <xdr:to>
      <xdr:col>23</xdr:col>
      <xdr:colOff>133350</xdr:colOff>
      <xdr:row>82</xdr:row>
      <xdr:rowOff>117982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4972"/>
          <a:ext cx="838200" cy="2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58623</xdr:rowOff>
    </xdr:from>
    <xdr:to>
      <xdr:col>19</xdr:col>
      <xdr:colOff>133350</xdr:colOff>
      <xdr:row>82</xdr:row>
      <xdr:rowOff>96072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17523"/>
          <a:ext cx="889000" cy="3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37867</xdr:rowOff>
    </xdr:from>
    <xdr:to>
      <xdr:col>15</xdr:col>
      <xdr:colOff>82550</xdr:colOff>
      <xdr:row>82</xdr:row>
      <xdr:rowOff>58623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96767"/>
          <a:ext cx="8890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5074</xdr:rowOff>
    </xdr:from>
    <xdr:to>
      <xdr:col>11</xdr:col>
      <xdr:colOff>31750</xdr:colOff>
      <xdr:row>82</xdr:row>
      <xdr:rowOff>37867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3974"/>
          <a:ext cx="889000" cy="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67182</xdr:rowOff>
    </xdr:from>
    <xdr:to>
      <xdr:col>23</xdr:col>
      <xdr:colOff>184150</xdr:colOff>
      <xdr:row>82</xdr:row>
      <xdr:rowOff>168782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39259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45272</xdr:rowOff>
    </xdr:from>
    <xdr:to>
      <xdr:col>19</xdr:col>
      <xdr:colOff>184150</xdr:colOff>
      <xdr:row>82</xdr:row>
      <xdr:rowOff>146872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131649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7823</xdr:rowOff>
    </xdr:from>
    <xdr:to>
      <xdr:col>15</xdr:col>
      <xdr:colOff>133350</xdr:colOff>
      <xdr:row>82</xdr:row>
      <xdr:rowOff>109423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94200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158517</xdr:rowOff>
    </xdr:from>
    <xdr:to>
      <xdr:col>11</xdr:col>
      <xdr:colOff>82550</xdr:colOff>
      <xdr:row>82</xdr:row>
      <xdr:rowOff>88667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73444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125724</xdr:rowOff>
    </xdr:from>
    <xdr:to>
      <xdr:col>7</xdr:col>
      <xdr:colOff>31750</xdr:colOff>
      <xdr:row>82</xdr:row>
      <xdr:rowOff>55874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40651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9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基本的に人事院勧告をベースにしながら給与改定を実施しており、年々減少傾向にある。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引き続き、適正な給与水準を維持する。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119945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368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106539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0821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84</xdr:row>
      <xdr:rowOff>42334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08218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109361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441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現状では、定員適正化計画における定員を満たしていない状況であるが、人口</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人当たり職員数は類似団体平均を</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1.90</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町勢や業務の内容を考慮すると、計画に沿って増員する必要があると考えられるが、併せて、機構改革や事務事業の整理、さらにはデジタル技術の活用等により業務の合理化・適正化を進める必要がある。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42037</xdr:rowOff>
    </xdr:from>
    <xdr:to>
      <xdr:col>81</xdr:col>
      <xdr:colOff>44450</xdr:colOff>
      <xdr:row>62</xdr:row>
      <xdr:rowOff>56515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7193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38659</xdr:rowOff>
    </xdr:from>
    <xdr:to>
      <xdr:col>77</xdr:col>
      <xdr:colOff>44450</xdr:colOff>
      <xdr:row>62</xdr:row>
      <xdr:rowOff>42037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6855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31903</xdr:rowOff>
    </xdr:from>
    <xdr:to>
      <xdr:col>72</xdr:col>
      <xdr:colOff>203200</xdr:colOff>
      <xdr:row>62</xdr:row>
      <xdr:rowOff>38659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6180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31903</xdr:rowOff>
    </xdr:from>
    <xdr:to>
      <xdr:col>68</xdr:col>
      <xdr:colOff>152400</xdr:colOff>
      <xdr:row>62</xdr:row>
      <xdr:rowOff>34798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6180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162687</xdr:rowOff>
    </xdr:from>
    <xdr:to>
      <xdr:col>77</xdr:col>
      <xdr:colOff>95250</xdr:colOff>
      <xdr:row>62</xdr:row>
      <xdr:rowOff>92837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77614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0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159309</xdr:rowOff>
    </xdr:from>
    <xdr:to>
      <xdr:col>73</xdr:col>
      <xdr:colOff>44450</xdr:colOff>
      <xdr:row>62</xdr:row>
      <xdr:rowOff>89459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74236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0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152553</xdr:rowOff>
    </xdr:from>
    <xdr:to>
      <xdr:col>68</xdr:col>
      <xdr:colOff>203200</xdr:colOff>
      <xdr:row>62</xdr:row>
      <xdr:rowOff>82703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67480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9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155448</xdr:rowOff>
    </xdr:from>
    <xdr:to>
      <xdr:col>64</xdr:col>
      <xdr:colOff>152400</xdr:colOff>
      <xdr:row>62</xdr:row>
      <xdr:rowOff>85598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70375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％）の増加により分子数値が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したものの、分母となる標準財政規模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増加したことにより、単年度での実質公債費比率は対前年度比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、３か年平均値では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しかしながら、類似団体平均と比べると、依然として高い数値で推移しており、地方債残高の適切な管理と、公営企業の経営改善を進めるなど、公営企業も含めた公債費負担の適正化を進める必要がある。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100330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201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42</xdr:row>
      <xdr:rowOff>35052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201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131572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359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43</xdr:row>
      <xdr:rowOff>56642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324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令和４年度と同じく</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地方債残高の減少</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公営企業債の残高の減少等に伴う公営企業債等繰入見込額の減少により将来負担額が</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、基金残高の増加により、将来負担額を充当可能財源等が上回った。</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引き続き、公債費負担の適正化と公営企業の経営改善に努める必要がある。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164798</xdr:rowOff>
    </xdr:from>
    <xdr:to>
      <xdr:col>72</xdr:col>
      <xdr:colOff>203200</xdr:colOff>
      <xdr:row>15</xdr:row>
      <xdr:rowOff>65496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393648"/>
          <a:ext cx="889000" cy="2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65496</xdr:rowOff>
    </xdr:from>
    <xdr:to>
      <xdr:col>68</xdr:col>
      <xdr:colOff>152400</xdr:colOff>
      <xdr:row>16</xdr:row>
      <xdr:rowOff>35379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37246"/>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113998</xdr:rowOff>
    </xdr:from>
    <xdr:to>
      <xdr:col>73</xdr:col>
      <xdr:colOff>44450</xdr:colOff>
      <xdr:row>14</xdr:row>
      <xdr:rowOff>44148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2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14696</xdr:rowOff>
    </xdr:from>
    <xdr:to>
      <xdr:col>68</xdr:col>
      <xdr:colOff>203200</xdr:colOff>
      <xdr:row>15</xdr:row>
      <xdr:rowOff>116296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101073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7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156029</xdr:rowOff>
    </xdr:from>
    <xdr:to>
      <xdr:col>64</xdr:col>
      <xdr:colOff>152400</xdr:colOff>
      <xdr:row>16</xdr:row>
      <xdr:rowOff>86179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70956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10,903
10,762
122.31
7,774,403
7,613,895
141,513
4,632,519
6,538,609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人事院勧告に伴う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依然として類似団体平均を超える水準であるため、引き続き、業務の合理化、適切な定員管理等により、人件費の適正化に努める必要がある。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065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140716</xdr:rowOff>
    </xdr:from>
    <xdr:to>
      <xdr:col>19</xdr:col>
      <xdr:colOff>187325</xdr:colOff>
      <xdr:row>35</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70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140716</xdr:rowOff>
    </xdr:from>
    <xdr:to>
      <xdr:col>15</xdr:col>
      <xdr:colOff>98425</xdr:colOff>
      <xdr:row>35</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700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563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126492</xdr:rowOff>
    </xdr:from>
    <xdr:to>
      <xdr:col>20</xdr:col>
      <xdr:colOff>38100</xdr:colOff>
      <xdr:row>35</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89916</xdr:rowOff>
    </xdr:from>
    <xdr:to>
      <xdr:col>15</xdr:col>
      <xdr:colOff>149225</xdr:colOff>
      <xdr:row>35</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163068</xdr:rowOff>
    </xdr:from>
    <xdr:to>
      <xdr:col>11</xdr:col>
      <xdr:colOff>60325</xdr:colOff>
      <xdr:row>35</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燃油高騰等に伴う増加があり、分母である経常一般財源が大きな増減がな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引き続き、業務の合理化等により経常経費の圧縮に努める必要がある。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15</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1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119380</xdr:rowOff>
    </xdr:from>
    <xdr:to>
      <xdr:col>69</xdr:col>
      <xdr:colOff>92075</xdr:colOff>
      <xdr:row>14</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1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保育所運営事業費、医療費助成事業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したことにより、経常一般財源充当額が前年度比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引き続き、生活困窮者自立支援の充実等による扶助費の抑制や、健康増進の取組等による医療費の抑制に努める必要がある。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121557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121557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分母である経常一般財源が大きな増減がなく、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介護保険、国民健康保険特別会計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に対する繰出金が減少したため、対前年度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引き続き、公営企業に対する負担の軽減・適正化に努める必要がある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4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6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2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66040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23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148590</xdr:rowOff>
    </xdr:from>
    <xdr:to>
      <xdr:col>74</xdr:col>
      <xdr:colOff>31750</xdr:colOff>
      <xdr:row>60</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63517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ごみ処理清掃事業、事務組合負担金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の増加などに伴い、分母である経常一般財源が大きな増減がなかったため、対前年度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類似団体平均値に比べると低い数値を維持しているが、恒常的な補助金の見直しや公営企業会計の経営改善に努めるなど、引き続き、負担の適正化を図る必要がある。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中央公民館整備事業の財源として借り入れた過疎対策事業債の償還費の増加などにより、経常一般財源充当額は、対前年度比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％増加し、分母である経常一般財源は大きく変更がなかったため、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今後、過疎対策事業債の元金償還がさらに増加する予定のため、引き続き、借入抑制等により公債費負担の適正化に努める。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156718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897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88137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349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669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し、類似団体平均を下回る水準で推移している。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普通交付税額に左右されやすい財政構造であるため、引き続き、歳出における経常経費の抑制や、歳入における町税収入の増加に向けた取組を強化することにより、財政基盤の強化を図る必要がある。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638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107966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23050</xdr:rowOff>
    </xdr:from>
    <xdr:to>
      <xdr:col>29</xdr:col>
      <xdr:colOff>127000</xdr:colOff>
      <xdr:row>16</xdr:row>
      <xdr:rowOff>57193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13875"/>
          <a:ext cx="647700" cy="3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57193</xdr:rowOff>
    </xdr:from>
    <xdr:to>
      <xdr:col>26</xdr:col>
      <xdr:colOff>50800</xdr:colOff>
      <xdr:row>16</xdr:row>
      <xdr:rowOff>77657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48018"/>
          <a:ext cx="698500" cy="20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77657</xdr:rowOff>
    </xdr:from>
    <xdr:to>
      <xdr:col>22</xdr:col>
      <xdr:colOff>114300</xdr:colOff>
      <xdr:row>16</xdr:row>
      <xdr:rowOff>81288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68482"/>
          <a:ext cx="698500" cy="3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81288</xdr:rowOff>
    </xdr:from>
    <xdr:to>
      <xdr:col>18</xdr:col>
      <xdr:colOff>177800</xdr:colOff>
      <xdr:row>16</xdr:row>
      <xdr:rowOff>104417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72113"/>
          <a:ext cx="698500" cy="2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143700</xdr:rowOff>
    </xdr:from>
    <xdr:to>
      <xdr:col>29</xdr:col>
      <xdr:colOff>177800</xdr:colOff>
      <xdr:row>16</xdr:row>
      <xdr:rowOff>73850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6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160227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6393</xdr:rowOff>
    </xdr:from>
    <xdr:to>
      <xdr:col>26</xdr:col>
      <xdr:colOff>101600</xdr:colOff>
      <xdr:row>16</xdr:row>
      <xdr:rowOff>107993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9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118170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6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26857</xdr:rowOff>
    </xdr:from>
    <xdr:to>
      <xdr:col>22</xdr:col>
      <xdr:colOff>165100</xdr:colOff>
      <xdr:row>16</xdr:row>
      <xdr:rowOff>128457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17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138634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8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30488</xdr:rowOff>
    </xdr:from>
    <xdr:to>
      <xdr:col>19</xdr:col>
      <xdr:colOff>38100</xdr:colOff>
      <xdr:row>16</xdr:row>
      <xdr:rowOff>132088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2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142265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53617</xdr:rowOff>
    </xdr:from>
    <xdr:to>
      <xdr:col>15</xdr:col>
      <xdr:colOff>101600</xdr:colOff>
      <xdr:row>16</xdr:row>
      <xdr:rowOff>155217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4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165394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1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100780</xdr:rowOff>
    </xdr:from>
    <xdr:to>
      <xdr:col>29</xdr:col>
      <xdr:colOff>127000</xdr:colOff>
      <xdr:row>35</xdr:row>
      <xdr:rowOff>178458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11130"/>
          <a:ext cx="647700" cy="7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143894</xdr:rowOff>
    </xdr:from>
    <xdr:to>
      <xdr:col>26</xdr:col>
      <xdr:colOff>50800</xdr:colOff>
      <xdr:row>35</xdr:row>
      <xdr:rowOff>178458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754244"/>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143894</xdr:rowOff>
    </xdr:from>
    <xdr:to>
      <xdr:col>22</xdr:col>
      <xdr:colOff>114300</xdr:colOff>
      <xdr:row>35</xdr:row>
      <xdr:rowOff>191739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54244"/>
          <a:ext cx="698500" cy="47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15809</xdr:rowOff>
    </xdr:from>
    <xdr:to>
      <xdr:col>18</xdr:col>
      <xdr:colOff>177800</xdr:colOff>
      <xdr:row>35</xdr:row>
      <xdr:rowOff>191739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626159"/>
          <a:ext cx="698500" cy="17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49980</xdr:rowOff>
    </xdr:from>
    <xdr:to>
      <xdr:col>29</xdr:col>
      <xdr:colOff>177800</xdr:colOff>
      <xdr:row>35</xdr:row>
      <xdr:rowOff>151580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60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237957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0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127658</xdr:rowOff>
    </xdr:from>
    <xdr:to>
      <xdr:col>26</xdr:col>
      <xdr:colOff>101600</xdr:colOff>
      <xdr:row>35</xdr:row>
      <xdr:rowOff>229258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3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239435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0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93094</xdr:rowOff>
    </xdr:from>
    <xdr:to>
      <xdr:col>22</xdr:col>
      <xdr:colOff>165100</xdr:colOff>
      <xdr:row>35</xdr:row>
      <xdr:rowOff>194694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03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204871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7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140939</xdr:rowOff>
    </xdr:from>
    <xdr:to>
      <xdr:col>19</xdr:col>
      <xdr:colOff>38100</xdr:colOff>
      <xdr:row>35</xdr:row>
      <xdr:rowOff>242539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5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252716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307909</xdr:rowOff>
    </xdr:from>
    <xdr:to>
      <xdr:col>15</xdr:col>
      <xdr:colOff>101600</xdr:colOff>
      <xdr:row>35</xdr:row>
      <xdr:rowOff>66609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57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76786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4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10,903
10,762
122.31
7,774,403
7,613,895
141,513
4,632,519
6,538,609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14263</xdr:rowOff>
    </xdr:from>
    <xdr:to>
      <xdr:col>24</xdr:col>
      <xdr:colOff>63500</xdr:colOff>
      <xdr:row>35</xdr:row>
      <xdr:rowOff>42458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15013"/>
          <a:ext cx="8382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42458</xdr:rowOff>
    </xdr:from>
    <xdr:to>
      <xdr:col>19</xdr:col>
      <xdr:colOff>177800</xdr:colOff>
      <xdr:row>35</xdr:row>
      <xdr:rowOff>58200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3208"/>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58200</xdr:rowOff>
    </xdr:from>
    <xdr:to>
      <xdr:col>15</xdr:col>
      <xdr:colOff>50800</xdr:colOff>
      <xdr:row>35</xdr:row>
      <xdr:rowOff>64929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58950"/>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64929</xdr:rowOff>
    </xdr:from>
    <xdr:to>
      <xdr:col>10</xdr:col>
      <xdr:colOff>114300</xdr:colOff>
      <xdr:row>36</xdr:row>
      <xdr:rowOff>2947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65679"/>
          <a:ext cx="8890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134913</xdr:rowOff>
    </xdr:from>
    <xdr:to>
      <xdr:col>24</xdr:col>
      <xdr:colOff>114300</xdr:colOff>
      <xdr:row>35</xdr:row>
      <xdr:rowOff>65063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157790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1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163108</xdr:rowOff>
    </xdr:from>
    <xdr:to>
      <xdr:col>20</xdr:col>
      <xdr:colOff>38100</xdr:colOff>
      <xdr:row>35</xdr:row>
      <xdr:rowOff>93258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109785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6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7400</xdr:rowOff>
    </xdr:from>
    <xdr:to>
      <xdr:col>15</xdr:col>
      <xdr:colOff>101600</xdr:colOff>
      <xdr:row>35</xdr:row>
      <xdr:rowOff>109000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125527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8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14129</xdr:rowOff>
    </xdr:from>
    <xdr:to>
      <xdr:col>10</xdr:col>
      <xdr:colOff>165100</xdr:colOff>
      <xdr:row>35</xdr:row>
      <xdr:rowOff>115729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132256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123597</xdr:rowOff>
    </xdr:from>
    <xdr:to>
      <xdr:col>6</xdr:col>
      <xdr:colOff>38100</xdr:colOff>
      <xdr:row>36</xdr:row>
      <xdr:rowOff>53747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70274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63215</xdr:rowOff>
    </xdr:from>
    <xdr:to>
      <xdr:col>24</xdr:col>
      <xdr:colOff>63500</xdr:colOff>
      <xdr:row>56</xdr:row>
      <xdr:rowOff>63581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64415"/>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63215</xdr:rowOff>
    </xdr:from>
    <xdr:to>
      <xdr:col>19</xdr:col>
      <xdr:colOff>177800</xdr:colOff>
      <xdr:row>56</xdr:row>
      <xdr:rowOff>97309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64415"/>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97309</xdr:rowOff>
    </xdr:from>
    <xdr:to>
      <xdr:col>15</xdr:col>
      <xdr:colOff>50800</xdr:colOff>
      <xdr:row>56</xdr:row>
      <xdr:rowOff>110508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98509"/>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49902</xdr:rowOff>
    </xdr:from>
    <xdr:to>
      <xdr:col>10</xdr:col>
      <xdr:colOff>114300</xdr:colOff>
      <xdr:row>56</xdr:row>
      <xdr:rowOff>110508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51102"/>
          <a:ext cx="889000" cy="6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12781</xdr:rowOff>
    </xdr:from>
    <xdr:to>
      <xdr:col>24</xdr:col>
      <xdr:colOff>114300</xdr:colOff>
      <xdr:row>56</xdr:row>
      <xdr:rowOff>114381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162658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12415</xdr:rowOff>
    </xdr:from>
    <xdr:to>
      <xdr:col>20</xdr:col>
      <xdr:colOff>38100</xdr:colOff>
      <xdr:row>56</xdr:row>
      <xdr:rowOff>114015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105142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0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46509</xdr:rowOff>
    </xdr:from>
    <xdr:to>
      <xdr:col>15</xdr:col>
      <xdr:colOff>101600</xdr:colOff>
      <xdr:row>56</xdr:row>
      <xdr:rowOff>148109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139236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59708</xdr:rowOff>
    </xdr:from>
    <xdr:to>
      <xdr:col>10</xdr:col>
      <xdr:colOff>165100</xdr:colOff>
      <xdr:row>56</xdr:row>
      <xdr:rowOff>161308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152435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5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170552</xdr:rowOff>
    </xdr:from>
    <xdr:to>
      <xdr:col>6</xdr:col>
      <xdr:colOff>38100</xdr:colOff>
      <xdr:row>56</xdr:row>
      <xdr:rowOff>100702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91829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6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134945</xdr:rowOff>
    </xdr:from>
    <xdr:to>
      <xdr:col>24</xdr:col>
      <xdr:colOff>63500</xdr:colOff>
      <xdr:row>77</xdr:row>
      <xdr:rowOff>143906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36595"/>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134945</xdr:rowOff>
    </xdr:from>
    <xdr:to>
      <xdr:col>19</xdr:col>
      <xdr:colOff>177800</xdr:colOff>
      <xdr:row>77</xdr:row>
      <xdr:rowOff>148112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36595"/>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148112</xdr:rowOff>
    </xdr:from>
    <xdr:to>
      <xdr:col>15</xdr:col>
      <xdr:colOff>50800</xdr:colOff>
      <xdr:row>78</xdr:row>
      <xdr:rowOff>34499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49762"/>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34499</xdr:rowOff>
    </xdr:from>
    <xdr:to>
      <xdr:col>10</xdr:col>
      <xdr:colOff>114300</xdr:colOff>
      <xdr:row>78</xdr:row>
      <xdr:rowOff>70434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07599"/>
          <a:ext cx="889000" cy="3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93106</xdr:rowOff>
    </xdr:from>
    <xdr:to>
      <xdr:col>24</xdr:col>
      <xdr:colOff>114300</xdr:colOff>
      <xdr:row>78</xdr:row>
      <xdr:rowOff>23256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71533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84145</xdr:rowOff>
    </xdr:from>
    <xdr:to>
      <xdr:col>20</xdr:col>
      <xdr:colOff>38100</xdr:colOff>
      <xdr:row>78</xdr:row>
      <xdr:rowOff>14295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5422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7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97312</xdr:rowOff>
    </xdr:from>
    <xdr:to>
      <xdr:col>15</xdr:col>
      <xdr:colOff>101600</xdr:colOff>
      <xdr:row>78</xdr:row>
      <xdr:rowOff>27462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18589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9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155149</xdr:rowOff>
    </xdr:from>
    <xdr:to>
      <xdr:col>10</xdr:col>
      <xdr:colOff>165100</xdr:colOff>
      <xdr:row>78</xdr:row>
      <xdr:rowOff>85299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76426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4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19634</xdr:rowOff>
    </xdr:from>
    <xdr:to>
      <xdr:col>6</xdr:col>
      <xdr:colOff>38100</xdr:colOff>
      <xdr:row>78</xdr:row>
      <xdr:rowOff>121234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112361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51287</xdr:rowOff>
    </xdr:from>
    <xdr:to>
      <xdr:col>24</xdr:col>
      <xdr:colOff>63500</xdr:colOff>
      <xdr:row>95</xdr:row>
      <xdr:rowOff>138916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39037"/>
          <a:ext cx="8382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28732</xdr:rowOff>
    </xdr:from>
    <xdr:to>
      <xdr:col>19</xdr:col>
      <xdr:colOff>177800</xdr:colOff>
      <xdr:row>95</xdr:row>
      <xdr:rowOff>138916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16482"/>
          <a:ext cx="88900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28732</xdr:rowOff>
    </xdr:from>
    <xdr:to>
      <xdr:col>15</xdr:col>
      <xdr:colOff>50800</xdr:colOff>
      <xdr:row>96</xdr:row>
      <xdr:rowOff>116371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16482"/>
          <a:ext cx="889000" cy="25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112464</xdr:rowOff>
    </xdr:from>
    <xdr:to>
      <xdr:col>10</xdr:col>
      <xdr:colOff>114300</xdr:colOff>
      <xdr:row>96</xdr:row>
      <xdr:rowOff>116371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571664"/>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487</xdr:rowOff>
    </xdr:from>
    <xdr:to>
      <xdr:col>24</xdr:col>
      <xdr:colOff>114300</xdr:colOff>
      <xdr:row>95</xdr:row>
      <xdr:rowOff>102087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23364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3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88116</xdr:rowOff>
    </xdr:from>
    <xdr:to>
      <xdr:col>20</xdr:col>
      <xdr:colOff>38100</xdr:colOff>
      <xdr:row>96</xdr:row>
      <xdr:rowOff>18266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34793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5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149382</xdr:rowOff>
    </xdr:from>
    <xdr:to>
      <xdr:col>15</xdr:col>
      <xdr:colOff>101600</xdr:colOff>
      <xdr:row>95</xdr:row>
      <xdr:rowOff>79532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96059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0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65571</xdr:rowOff>
    </xdr:from>
    <xdr:to>
      <xdr:col>10</xdr:col>
      <xdr:colOff>165100</xdr:colOff>
      <xdr:row>96</xdr:row>
      <xdr:rowOff>167171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158298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61664</xdr:rowOff>
    </xdr:from>
    <xdr:to>
      <xdr:col>6</xdr:col>
      <xdr:colOff>38100</xdr:colOff>
      <xdr:row>96</xdr:row>
      <xdr:rowOff>163264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96065</xdr:rowOff>
    </xdr:from>
    <xdr:to>
      <xdr:col>55</xdr:col>
      <xdr:colOff>0</xdr:colOff>
      <xdr:row>35</xdr:row>
      <xdr:rowOff>128956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096815"/>
          <a:ext cx="838200" cy="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7546</xdr:rowOff>
    </xdr:from>
    <xdr:to>
      <xdr:col>50</xdr:col>
      <xdr:colOff>114300</xdr:colOff>
      <xdr:row>35</xdr:row>
      <xdr:rowOff>96065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08296"/>
          <a:ext cx="889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168988</xdr:rowOff>
    </xdr:from>
    <xdr:to>
      <xdr:col>45</xdr:col>
      <xdr:colOff>177800</xdr:colOff>
      <xdr:row>35</xdr:row>
      <xdr:rowOff>7546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655388"/>
          <a:ext cx="889000" cy="3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168988</xdr:rowOff>
    </xdr:from>
    <xdr:to>
      <xdr:col>41</xdr:col>
      <xdr:colOff>50800</xdr:colOff>
      <xdr:row>36</xdr:row>
      <xdr:rowOff>60760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55388"/>
          <a:ext cx="889000" cy="5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78156</xdr:rowOff>
    </xdr:from>
    <xdr:to>
      <xdr:col>55</xdr:col>
      <xdr:colOff>50800</xdr:colOff>
      <xdr:row>36</xdr:row>
      <xdr:rowOff>8306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56583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5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45265</xdr:rowOff>
    </xdr:from>
    <xdr:to>
      <xdr:col>50</xdr:col>
      <xdr:colOff>165100</xdr:colOff>
      <xdr:row>35</xdr:row>
      <xdr:rowOff>146865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163392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2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128196</xdr:rowOff>
    </xdr:from>
    <xdr:to>
      <xdr:col>46</xdr:col>
      <xdr:colOff>38100</xdr:colOff>
      <xdr:row>35</xdr:row>
      <xdr:rowOff>58346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74873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3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118188</xdr:rowOff>
    </xdr:from>
    <xdr:to>
      <xdr:col>41</xdr:col>
      <xdr:colOff>101600</xdr:colOff>
      <xdr:row>33</xdr:row>
      <xdr:rowOff>48338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64865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7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9960</xdr:rowOff>
    </xdr:from>
    <xdr:to>
      <xdr:col>36</xdr:col>
      <xdr:colOff>165100</xdr:colOff>
      <xdr:row>36</xdr:row>
      <xdr:rowOff>111560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128087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77661</xdr:rowOff>
    </xdr:from>
    <xdr:to>
      <xdr:col>55</xdr:col>
      <xdr:colOff>0</xdr:colOff>
      <xdr:row>58</xdr:row>
      <xdr:rowOff>165633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21761"/>
          <a:ext cx="838200" cy="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110152</xdr:rowOff>
    </xdr:from>
    <xdr:to>
      <xdr:col>50</xdr:col>
      <xdr:colOff>114300</xdr:colOff>
      <xdr:row>58</xdr:row>
      <xdr:rowOff>165633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54252"/>
          <a:ext cx="8890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110152</xdr:rowOff>
    </xdr:from>
    <xdr:to>
      <xdr:col>45</xdr:col>
      <xdr:colOff>177800</xdr:colOff>
      <xdr:row>58</xdr:row>
      <xdr:rowOff>126758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54252"/>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116232</xdr:rowOff>
    </xdr:from>
    <xdr:to>
      <xdr:col>41</xdr:col>
      <xdr:colOff>50800</xdr:colOff>
      <xdr:row>58</xdr:row>
      <xdr:rowOff>126758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88882"/>
          <a:ext cx="889000" cy="1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26861</xdr:rowOff>
    </xdr:from>
    <xdr:to>
      <xdr:col>55</xdr:col>
      <xdr:colOff>50800</xdr:colOff>
      <xdr:row>58</xdr:row>
      <xdr:rowOff>128461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5288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114833</xdr:rowOff>
    </xdr:from>
    <xdr:to>
      <xdr:col>50</xdr:col>
      <xdr:colOff>165100</xdr:colOff>
      <xdr:row>59</xdr:row>
      <xdr:rowOff>44983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36110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5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59352</xdr:rowOff>
    </xdr:from>
    <xdr:to>
      <xdr:col>46</xdr:col>
      <xdr:colOff>38100</xdr:colOff>
      <xdr:row>58</xdr:row>
      <xdr:rowOff>160952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152079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75958</xdr:rowOff>
    </xdr:from>
    <xdr:to>
      <xdr:col>41</xdr:col>
      <xdr:colOff>101600</xdr:colOff>
      <xdr:row>59</xdr:row>
      <xdr:rowOff>6108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168685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65432</xdr:rowOff>
    </xdr:from>
    <xdr:to>
      <xdr:col>36</xdr:col>
      <xdr:colOff>165100</xdr:colOff>
      <xdr:row>57</xdr:row>
      <xdr:rowOff>167032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158159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98225</xdr:rowOff>
    </xdr:from>
    <xdr:to>
      <xdr:col>55</xdr:col>
      <xdr:colOff>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42775"/>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98378</xdr:rowOff>
    </xdr:from>
    <xdr:to>
      <xdr:col>50</xdr:col>
      <xdr:colOff>114300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642928"/>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84215</xdr:rowOff>
    </xdr:from>
    <xdr:to>
      <xdr:col>45</xdr:col>
      <xdr:colOff>177800</xdr:colOff>
      <xdr:row>79</xdr:row>
      <xdr:rowOff>98378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628765"/>
          <a:ext cx="88900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84215</xdr:rowOff>
    </xdr:from>
    <xdr:to>
      <xdr:col>41</xdr:col>
      <xdr:colOff>50800</xdr:colOff>
      <xdr:row>79</xdr:row>
      <xdr:rowOff>96582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628765"/>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47425</xdr:rowOff>
    </xdr:from>
    <xdr:to>
      <xdr:col>55</xdr:col>
      <xdr:colOff>50800</xdr:colOff>
      <xdr:row>79</xdr:row>
      <xdr:rowOff>149025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133802</xdr:rowOff>
    </xdr:from>
    <xdr:ext cx="313932"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6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47578</xdr:rowOff>
    </xdr:from>
    <xdr:to>
      <xdr:col>46</xdr:col>
      <xdr:colOff>38100</xdr:colOff>
      <xdr:row>79</xdr:row>
      <xdr:rowOff>149178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140305</xdr:rowOff>
    </xdr:from>
    <xdr:ext cx="31393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93333" y="1368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33415</xdr:rowOff>
    </xdr:from>
    <xdr:to>
      <xdr:col>41</xdr:col>
      <xdr:colOff>101600</xdr:colOff>
      <xdr:row>79</xdr:row>
      <xdr:rowOff>135015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126142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7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45782</xdr:rowOff>
    </xdr:from>
    <xdr:to>
      <xdr:col>36</xdr:col>
      <xdr:colOff>165100</xdr:colOff>
      <xdr:row>79</xdr:row>
      <xdr:rowOff>147382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138509</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3017" y="1368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50189</xdr:rowOff>
    </xdr:from>
    <xdr:to>
      <xdr:col>55</xdr:col>
      <xdr:colOff>0</xdr:colOff>
      <xdr:row>98</xdr:row>
      <xdr:rowOff>28504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80839"/>
          <a:ext cx="838200" cy="14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146434</xdr:rowOff>
    </xdr:from>
    <xdr:to>
      <xdr:col>50</xdr:col>
      <xdr:colOff>114300</xdr:colOff>
      <xdr:row>98</xdr:row>
      <xdr:rowOff>28504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77084"/>
          <a:ext cx="889000" cy="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131654</xdr:rowOff>
    </xdr:from>
    <xdr:to>
      <xdr:col>45</xdr:col>
      <xdr:colOff>177800</xdr:colOff>
      <xdr:row>97</xdr:row>
      <xdr:rowOff>146434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62304"/>
          <a:ext cx="889000" cy="1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59342</xdr:rowOff>
    </xdr:from>
    <xdr:to>
      <xdr:col>41</xdr:col>
      <xdr:colOff>50800</xdr:colOff>
      <xdr:row>97</xdr:row>
      <xdr:rowOff>131654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18542"/>
          <a:ext cx="889000" cy="24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170839</xdr:rowOff>
    </xdr:from>
    <xdr:to>
      <xdr:col>55</xdr:col>
      <xdr:colOff>50800</xdr:colOff>
      <xdr:row>97</xdr:row>
      <xdr:rowOff>100989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149266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149154</xdr:rowOff>
    </xdr:from>
    <xdr:to>
      <xdr:col>50</xdr:col>
      <xdr:colOff>165100</xdr:colOff>
      <xdr:row>98</xdr:row>
      <xdr:rowOff>79304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70431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7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95634</xdr:rowOff>
    </xdr:from>
    <xdr:to>
      <xdr:col>46</xdr:col>
      <xdr:colOff>38100</xdr:colOff>
      <xdr:row>98</xdr:row>
      <xdr:rowOff>25784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16911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80854</xdr:rowOff>
    </xdr:from>
    <xdr:to>
      <xdr:col>41</xdr:col>
      <xdr:colOff>101600</xdr:colOff>
      <xdr:row>98</xdr:row>
      <xdr:rowOff>11004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8542</xdr:rowOff>
    </xdr:from>
    <xdr:to>
      <xdr:col>36</xdr:col>
      <xdr:colOff>165100</xdr:colOff>
      <xdr:row>96</xdr:row>
      <xdr:rowOff>110142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126669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102873</xdr:rowOff>
    </xdr:from>
    <xdr:to>
      <xdr:col>85</xdr:col>
      <xdr:colOff>127000</xdr:colOff>
      <xdr:row>38</xdr:row>
      <xdr:rowOff>130350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17973"/>
          <a:ext cx="8382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130350</xdr:rowOff>
    </xdr:from>
    <xdr:to>
      <xdr:col>81</xdr:col>
      <xdr:colOff>50800</xdr:colOff>
      <xdr:row>38</xdr:row>
      <xdr:rowOff>137734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45450"/>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99855</xdr:rowOff>
    </xdr:from>
    <xdr:to>
      <xdr:col>76</xdr:col>
      <xdr:colOff>114300</xdr:colOff>
      <xdr:row>38</xdr:row>
      <xdr:rowOff>137734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14955"/>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99855</xdr:rowOff>
    </xdr:from>
    <xdr:to>
      <xdr:col>71</xdr:col>
      <xdr:colOff>177800</xdr:colOff>
      <xdr:row>38</xdr:row>
      <xdr:rowOff>118074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14955"/>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52073</xdr:rowOff>
    </xdr:from>
    <xdr:to>
      <xdr:col>85</xdr:col>
      <xdr:colOff>177800</xdr:colOff>
      <xdr:row>38</xdr:row>
      <xdr:rowOff>153673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6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138450</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8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79550</xdr:rowOff>
    </xdr:from>
    <xdr:to>
      <xdr:col>81</xdr:col>
      <xdr:colOff>101600</xdr:colOff>
      <xdr:row>39</xdr:row>
      <xdr:rowOff>9700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87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86934</xdr:rowOff>
    </xdr:from>
    <xdr:to>
      <xdr:col>76</xdr:col>
      <xdr:colOff>165100</xdr:colOff>
      <xdr:row>39</xdr:row>
      <xdr:rowOff>17084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8211</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49055</xdr:rowOff>
    </xdr:from>
    <xdr:to>
      <xdr:col>72</xdr:col>
      <xdr:colOff>38100</xdr:colOff>
      <xdr:row>38</xdr:row>
      <xdr:rowOff>150655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141782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5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67274</xdr:rowOff>
    </xdr:from>
    <xdr:to>
      <xdr:col>67</xdr:col>
      <xdr:colOff>101600</xdr:colOff>
      <xdr:row>38</xdr:row>
      <xdr:rowOff>168874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160001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49574</xdr:rowOff>
    </xdr:from>
    <xdr:to>
      <xdr:col>85</xdr:col>
      <xdr:colOff>127000</xdr:colOff>
      <xdr:row>75</xdr:row>
      <xdr:rowOff>168092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08324"/>
          <a:ext cx="838200" cy="11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168092</xdr:rowOff>
    </xdr:from>
    <xdr:to>
      <xdr:col>81</xdr:col>
      <xdr:colOff>50800</xdr:colOff>
      <xdr:row>76</xdr:row>
      <xdr:rowOff>19845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026842"/>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19845</xdr:rowOff>
    </xdr:from>
    <xdr:to>
      <xdr:col>76</xdr:col>
      <xdr:colOff>114300</xdr:colOff>
      <xdr:row>76</xdr:row>
      <xdr:rowOff>28291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5004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167939</xdr:rowOff>
    </xdr:from>
    <xdr:to>
      <xdr:col>71</xdr:col>
      <xdr:colOff>177800</xdr:colOff>
      <xdr:row>76</xdr:row>
      <xdr:rowOff>28291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026689"/>
          <a:ext cx="889000" cy="3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170224</xdr:rowOff>
    </xdr:from>
    <xdr:to>
      <xdr:col>85</xdr:col>
      <xdr:colOff>177800</xdr:colOff>
      <xdr:row>75</xdr:row>
      <xdr:rowOff>100374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21651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7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117292</xdr:rowOff>
    </xdr:from>
    <xdr:to>
      <xdr:col>81</xdr:col>
      <xdr:colOff>101600</xdr:colOff>
      <xdr:row>76</xdr:row>
      <xdr:rowOff>47442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63969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140495</xdr:rowOff>
    </xdr:from>
    <xdr:to>
      <xdr:col>76</xdr:col>
      <xdr:colOff>165100</xdr:colOff>
      <xdr:row>76</xdr:row>
      <xdr:rowOff>70645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87172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148941</xdr:rowOff>
    </xdr:from>
    <xdr:to>
      <xdr:col>72</xdr:col>
      <xdr:colOff>38100</xdr:colOff>
      <xdr:row>76</xdr:row>
      <xdr:rowOff>79091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95619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8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117138</xdr:rowOff>
    </xdr:from>
    <xdr:to>
      <xdr:col>67</xdr:col>
      <xdr:colOff>101600</xdr:colOff>
      <xdr:row>76</xdr:row>
      <xdr:rowOff>47287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75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63815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45391</xdr:rowOff>
    </xdr:from>
    <xdr:to>
      <xdr:col>85</xdr:col>
      <xdr:colOff>127000</xdr:colOff>
      <xdr:row>98</xdr:row>
      <xdr:rowOff>122482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47491"/>
          <a:ext cx="838200" cy="7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34350</xdr:rowOff>
    </xdr:from>
    <xdr:to>
      <xdr:col>81</xdr:col>
      <xdr:colOff>50800</xdr:colOff>
      <xdr:row>98</xdr:row>
      <xdr:rowOff>45391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36450"/>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34350</xdr:rowOff>
    </xdr:from>
    <xdr:to>
      <xdr:col>76</xdr:col>
      <xdr:colOff>114300</xdr:colOff>
      <xdr:row>98</xdr:row>
      <xdr:rowOff>65413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36450"/>
          <a:ext cx="889000" cy="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65413</xdr:rowOff>
    </xdr:from>
    <xdr:to>
      <xdr:col>71</xdr:col>
      <xdr:colOff>177800</xdr:colOff>
      <xdr:row>98</xdr:row>
      <xdr:rowOff>140061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67513"/>
          <a:ext cx="889000" cy="7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71682</xdr:rowOff>
    </xdr:from>
    <xdr:to>
      <xdr:col>85</xdr:col>
      <xdr:colOff>177800</xdr:colOff>
      <xdr:row>99</xdr:row>
      <xdr:rowOff>1832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166041</xdr:rowOff>
    </xdr:from>
    <xdr:to>
      <xdr:col>81</xdr:col>
      <xdr:colOff>101600</xdr:colOff>
      <xdr:row>98</xdr:row>
      <xdr:rowOff>96191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112718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155000</xdr:rowOff>
    </xdr:from>
    <xdr:to>
      <xdr:col>76</xdr:col>
      <xdr:colOff>165100</xdr:colOff>
      <xdr:row>98</xdr:row>
      <xdr:rowOff>85150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101677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14613</xdr:rowOff>
    </xdr:from>
    <xdr:to>
      <xdr:col>72</xdr:col>
      <xdr:colOff>38100</xdr:colOff>
      <xdr:row>98</xdr:row>
      <xdr:rowOff>116213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132740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89261</xdr:rowOff>
    </xdr:from>
    <xdr:to>
      <xdr:col>67</xdr:col>
      <xdr:colOff>101600</xdr:colOff>
      <xdr:row>99</xdr:row>
      <xdr:rowOff>19411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10538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8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56947</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543347"/>
          <a:ext cx="1269" cy="1187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3624</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31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56947</xdr:rowOff>
    </xdr:from>
    <xdr:to>
      <xdr:col>116</xdr:col>
      <xdr:colOff>152400</xdr:colOff>
      <xdr:row>32</xdr:row>
      <xdr:rowOff>56947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54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141453</xdr:rowOff>
    </xdr:from>
    <xdr:to>
      <xdr:col>116</xdr:col>
      <xdr:colOff>63500</xdr:colOff>
      <xdr:row>32</xdr:row>
      <xdr:rowOff>80569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5456403"/>
          <a:ext cx="8382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652</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22225</xdr:rowOff>
    </xdr:from>
    <xdr:to>
      <xdr:col>116</xdr:col>
      <xdr:colOff>114300</xdr:colOff>
      <xdr:row>38</xdr:row>
      <xdr:rowOff>123825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141453</xdr:rowOff>
    </xdr:from>
    <xdr:to>
      <xdr:col>111</xdr:col>
      <xdr:colOff>177800</xdr:colOff>
      <xdr:row>33</xdr:row>
      <xdr:rowOff>119507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5456403"/>
          <a:ext cx="889000" cy="3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36246</xdr:rowOff>
    </xdr:from>
    <xdr:to>
      <xdr:col>112</xdr:col>
      <xdr:colOff>38100</xdr:colOff>
      <xdr:row>38</xdr:row>
      <xdr:rowOff>137846</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128973</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6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119507</xdr:rowOff>
    </xdr:from>
    <xdr:to>
      <xdr:col>107</xdr:col>
      <xdr:colOff>50800</xdr:colOff>
      <xdr:row>33</xdr:row>
      <xdr:rowOff>123774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5777357"/>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16814</xdr:rowOff>
    </xdr:from>
    <xdr:to>
      <xdr:col>107</xdr:col>
      <xdr:colOff>101600</xdr:colOff>
      <xdr:row>38</xdr:row>
      <xdr:rowOff>118414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109541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123774</xdr:rowOff>
    </xdr:from>
    <xdr:to>
      <xdr:col>102</xdr:col>
      <xdr:colOff>114300</xdr:colOff>
      <xdr:row>34</xdr:row>
      <xdr:rowOff>14732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5781624"/>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xdr:rowOff>
    </xdr:from>
    <xdr:to>
      <xdr:col>102</xdr:col>
      <xdr:colOff>165100</xdr:colOff>
      <xdr:row>38</xdr:row>
      <xdr:rowOff>102870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93997</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162204</xdr:rowOff>
    </xdr:from>
    <xdr:to>
      <xdr:col>98</xdr:col>
      <xdr:colOff>38100</xdr:colOff>
      <xdr:row>38</xdr:row>
      <xdr:rowOff>92354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83481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29769</xdr:rowOff>
    </xdr:from>
    <xdr:to>
      <xdr:col>116</xdr:col>
      <xdr:colOff>114300</xdr:colOff>
      <xdr:row>32</xdr:row>
      <xdr:rowOff>131369</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551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130624</xdr:rowOff>
    </xdr:from>
    <xdr:ext cx="534377"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54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90653</xdr:rowOff>
    </xdr:from>
    <xdr:to>
      <xdr:col>112</xdr:col>
      <xdr:colOff>38100</xdr:colOff>
      <xdr:row>32</xdr:row>
      <xdr:rowOff>20803</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54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37330</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56111" y="518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68707</xdr:rowOff>
    </xdr:from>
    <xdr:to>
      <xdr:col>107</xdr:col>
      <xdr:colOff>101600</xdr:colOff>
      <xdr:row>33</xdr:row>
      <xdr:rowOff>170307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15384</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67111" y="550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72974</xdr:rowOff>
    </xdr:from>
    <xdr:to>
      <xdr:col>102</xdr:col>
      <xdr:colOff>165100</xdr:colOff>
      <xdr:row>34</xdr:row>
      <xdr:rowOff>3124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57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19651</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278111" y="55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135382</xdr:rowOff>
    </xdr:from>
    <xdr:to>
      <xdr:col>98</xdr:col>
      <xdr:colOff>38100</xdr:colOff>
      <xdr:row>34</xdr:row>
      <xdr:rowOff>65532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5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82059</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389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9513</xdr:rowOff>
    </xdr:from>
    <xdr:to>
      <xdr:col>116</xdr:col>
      <xdr:colOff>63500</xdr:colOff>
      <xdr:row>59</xdr:row>
      <xdr:rowOff>9817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125063"/>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9817</xdr:rowOff>
    </xdr:from>
    <xdr:to>
      <xdr:col>111</xdr:col>
      <xdr:colOff>177800</xdr:colOff>
      <xdr:row>59</xdr:row>
      <xdr:rowOff>10275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1012536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10275</xdr:rowOff>
    </xdr:from>
    <xdr:to>
      <xdr:col>107</xdr:col>
      <xdr:colOff>50800</xdr:colOff>
      <xdr:row>59</xdr:row>
      <xdr:rowOff>10655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12582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149416</xdr:rowOff>
    </xdr:from>
    <xdr:to>
      <xdr:col>102</xdr:col>
      <xdr:colOff>114300</xdr:colOff>
      <xdr:row>59</xdr:row>
      <xdr:rowOff>10655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93516"/>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130163</xdr:rowOff>
    </xdr:from>
    <xdr:to>
      <xdr:col>116</xdr:col>
      <xdr:colOff>114300</xdr:colOff>
      <xdr:row>59</xdr:row>
      <xdr:rowOff>60313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49497</xdr:rowOff>
    </xdr:from>
    <xdr:ext cx="378565"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9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130467</xdr:rowOff>
    </xdr:from>
    <xdr:to>
      <xdr:col>112</xdr:col>
      <xdr:colOff>38100</xdr:colOff>
      <xdr:row>59</xdr:row>
      <xdr:rowOff>60617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51744</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4017" y="10167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130925</xdr:rowOff>
    </xdr:from>
    <xdr:to>
      <xdr:col>107</xdr:col>
      <xdr:colOff>101600</xdr:colOff>
      <xdr:row>59</xdr:row>
      <xdr:rowOff>61075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52202</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5017" y="10167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131305</xdr:rowOff>
    </xdr:from>
    <xdr:to>
      <xdr:col>102</xdr:col>
      <xdr:colOff>165100</xdr:colOff>
      <xdr:row>59</xdr:row>
      <xdr:rowOff>61455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52582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6017" y="1016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98616</xdr:rowOff>
    </xdr:from>
    <xdr:to>
      <xdr:col>98</xdr:col>
      <xdr:colOff>38100</xdr:colOff>
      <xdr:row>59</xdr:row>
      <xdr:rowOff>28766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19893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1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90453</xdr:rowOff>
    </xdr:from>
    <xdr:to>
      <xdr:col>116</xdr:col>
      <xdr:colOff>63500</xdr:colOff>
      <xdr:row>75</xdr:row>
      <xdr:rowOff>90932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49203"/>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79785</xdr:rowOff>
    </xdr:from>
    <xdr:to>
      <xdr:col>111</xdr:col>
      <xdr:colOff>177800</xdr:colOff>
      <xdr:row>75</xdr:row>
      <xdr:rowOff>90932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938535"/>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77467</xdr:rowOff>
    </xdr:from>
    <xdr:to>
      <xdr:col>107</xdr:col>
      <xdr:colOff>50800</xdr:colOff>
      <xdr:row>75</xdr:row>
      <xdr:rowOff>79785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936217"/>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21286</xdr:rowOff>
    </xdr:from>
    <xdr:to>
      <xdr:col>102</xdr:col>
      <xdr:colOff>114300</xdr:colOff>
      <xdr:row>75</xdr:row>
      <xdr:rowOff>77467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880036"/>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39653</xdr:rowOff>
    </xdr:from>
    <xdr:to>
      <xdr:col>116</xdr:col>
      <xdr:colOff>114300</xdr:colOff>
      <xdr:row>75</xdr:row>
      <xdr:rowOff>141253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62530</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40132</xdr:rowOff>
    </xdr:from>
    <xdr:to>
      <xdr:col>112</xdr:col>
      <xdr:colOff>38100</xdr:colOff>
      <xdr:row>75</xdr:row>
      <xdr:rowOff>141732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8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158259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28985</xdr:rowOff>
    </xdr:from>
    <xdr:to>
      <xdr:col>107</xdr:col>
      <xdr:colOff>101600</xdr:colOff>
      <xdr:row>75</xdr:row>
      <xdr:rowOff>130585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147112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26667</xdr:rowOff>
    </xdr:from>
    <xdr:to>
      <xdr:col>102</xdr:col>
      <xdr:colOff>165100</xdr:colOff>
      <xdr:row>75</xdr:row>
      <xdr:rowOff>128267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144794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6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141936</xdr:rowOff>
    </xdr:from>
    <xdr:to>
      <xdr:col>98</xdr:col>
      <xdr:colOff>38100</xdr:colOff>
      <xdr:row>75</xdr:row>
      <xdr:rowOff>72086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88613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698,330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664,338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円）のコストとなっており、前年度から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人件費：人事院勧告に伴う増加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公債費：臨時財政対策債の繰上げ償還（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142,077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千円）、普通建設事業費：コロナ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禍を脱し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経済活動が再開したことに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資及び出資金については、主に病院事業会計への繰出金であり、交付税措置のある繰出基準を基本として負担しているため、恒常的に類似団体平均値より高い数値で推移している。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10,903
10,762
122.31
7,774,403
7,613,895
141,513
4,632,519
6,538,609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49213</xdr:rowOff>
    </xdr:from>
    <xdr:to>
      <xdr:col>24</xdr:col>
      <xdr:colOff>63500</xdr:colOff>
      <xdr:row>35</xdr:row>
      <xdr:rowOff>50546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9963"/>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50546</xdr:rowOff>
    </xdr:from>
    <xdr:to>
      <xdr:col>19</xdr:col>
      <xdr:colOff>177800</xdr:colOff>
      <xdr:row>35</xdr:row>
      <xdr:rowOff>118554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1296"/>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118554</xdr:rowOff>
    </xdr:from>
    <xdr:to>
      <xdr:col>15</xdr:col>
      <xdr:colOff>50800</xdr:colOff>
      <xdr:row>35</xdr:row>
      <xdr:rowOff>137223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930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93599</xdr:rowOff>
    </xdr:from>
    <xdr:to>
      <xdr:col>10</xdr:col>
      <xdr:colOff>114300</xdr:colOff>
      <xdr:row>35</xdr:row>
      <xdr:rowOff>137223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4349"/>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169863</xdr:rowOff>
    </xdr:from>
    <xdr:to>
      <xdr:col>24</xdr:col>
      <xdr:colOff>114300</xdr:colOff>
      <xdr:row>35</xdr:row>
      <xdr:rowOff>100013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21290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171196</xdr:rowOff>
    </xdr:from>
    <xdr:to>
      <xdr:col>20</xdr:col>
      <xdr:colOff>38100</xdr:colOff>
      <xdr:row>35</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117873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67754</xdr:rowOff>
    </xdr:from>
    <xdr:to>
      <xdr:col>15</xdr:col>
      <xdr:colOff>101600</xdr:colOff>
      <xdr:row>35</xdr:row>
      <xdr:rowOff>169354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86423</xdr:rowOff>
    </xdr:from>
    <xdr:to>
      <xdr:col>10</xdr:col>
      <xdr:colOff>165100</xdr:colOff>
      <xdr:row>36</xdr:row>
      <xdr:rowOff>16573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33100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42799</xdr:rowOff>
    </xdr:from>
    <xdr:to>
      <xdr:col>6</xdr:col>
      <xdr:colOff>38100</xdr:colOff>
      <xdr:row>35</xdr:row>
      <xdr:rowOff>144399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160926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12893</xdr:rowOff>
    </xdr:from>
    <xdr:to>
      <xdr:col>24</xdr:col>
      <xdr:colOff>63500</xdr:colOff>
      <xdr:row>57</xdr:row>
      <xdr:rowOff>46761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5543"/>
          <a:ext cx="838200" cy="3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12893</xdr:rowOff>
    </xdr:from>
    <xdr:to>
      <xdr:col>19</xdr:col>
      <xdr:colOff>177800</xdr:colOff>
      <xdr:row>57</xdr:row>
      <xdr:rowOff>16686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5543"/>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149317</xdr:rowOff>
    </xdr:from>
    <xdr:to>
      <xdr:col>15</xdr:col>
      <xdr:colOff>50800</xdr:colOff>
      <xdr:row>57</xdr:row>
      <xdr:rowOff>16686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79067"/>
          <a:ext cx="889000" cy="2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149317</xdr:rowOff>
    </xdr:from>
    <xdr:to>
      <xdr:col>10</xdr:col>
      <xdr:colOff>114300</xdr:colOff>
      <xdr:row>57</xdr:row>
      <xdr:rowOff>82131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79067"/>
          <a:ext cx="889000" cy="27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167411</xdr:rowOff>
    </xdr:from>
    <xdr:to>
      <xdr:col>24</xdr:col>
      <xdr:colOff>114300</xdr:colOff>
      <xdr:row>57</xdr:row>
      <xdr:rowOff>97561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145838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133543</xdr:rowOff>
    </xdr:from>
    <xdr:to>
      <xdr:col>20</xdr:col>
      <xdr:colOff>38100</xdr:colOff>
      <xdr:row>57</xdr:row>
      <xdr:rowOff>63693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54820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2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137336</xdr:rowOff>
    </xdr:from>
    <xdr:to>
      <xdr:col>15</xdr:col>
      <xdr:colOff>101600</xdr:colOff>
      <xdr:row>57</xdr:row>
      <xdr:rowOff>67486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58613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3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98517</xdr:rowOff>
    </xdr:from>
    <xdr:to>
      <xdr:col>10</xdr:col>
      <xdr:colOff>165100</xdr:colOff>
      <xdr:row>56</xdr:row>
      <xdr:rowOff>28667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19794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2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31331</xdr:rowOff>
    </xdr:from>
    <xdr:to>
      <xdr:col>6</xdr:col>
      <xdr:colOff>38100</xdr:colOff>
      <xdr:row>57</xdr:row>
      <xdr:rowOff>132931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124058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9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140921</xdr:rowOff>
    </xdr:from>
    <xdr:to>
      <xdr:col>24</xdr:col>
      <xdr:colOff>63500</xdr:colOff>
      <xdr:row>76</xdr:row>
      <xdr:rowOff>40351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99671"/>
          <a:ext cx="838200" cy="7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163255</xdr:rowOff>
    </xdr:from>
    <xdr:to>
      <xdr:col>19</xdr:col>
      <xdr:colOff>177800</xdr:colOff>
      <xdr:row>76</xdr:row>
      <xdr:rowOff>40351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22005"/>
          <a:ext cx="889000" cy="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163255</xdr:rowOff>
    </xdr:from>
    <xdr:to>
      <xdr:col>15</xdr:col>
      <xdr:colOff>50800</xdr:colOff>
      <xdr:row>76</xdr:row>
      <xdr:rowOff>121540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22005"/>
          <a:ext cx="889000" cy="1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111723</xdr:rowOff>
    </xdr:from>
    <xdr:to>
      <xdr:col>10</xdr:col>
      <xdr:colOff>114300</xdr:colOff>
      <xdr:row>76</xdr:row>
      <xdr:rowOff>121540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41923"/>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90121</xdr:rowOff>
    </xdr:from>
    <xdr:to>
      <xdr:col>24</xdr:col>
      <xdr:colOff>114300</xdr:colOff>
      <xdr:row>76</xdr:row>
      <xdr:rowOff>20272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48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112998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161001</xdr:rowOff>
    </xdr:from>
    <xdr:to>
      <xdr:col>20</xdr:col>
      <xdr:colOff>38100</xdr:colOff>
      <xdr:row>76</xdr:row>
      <xdr:rowOff>91151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107677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9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112455</xdr:rowOff>
    </xdr:from>
    <xdr:to>
      <xdr:col>15</xdr:col>
      <xdr:colOff>101600</xdr:colOff>
      <xdr:row>76</xdr:row>
      <xdr:rowOff>42605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7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59132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4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70740</xdr:rowOff>
    </xdr:from>
    <xdr:to>
      <xdr:col>10</xdr:col>
      <xdr:colOff>165100</xdr:colOff>
      <xdr:row>77</xdr:row>
      <xdr:rowOff>890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17417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7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60923</xdr:rowOff>
    </xdr:from>
    <xdr:to>
      <xdr:col>6</xdr:col>
      <xdr:colOff>38100</xdr:colOff>
      <xdr:row>76</xdr:row>
      <xdr:rowOff>162523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6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14982</xdr:rowOff>
    </xdr:from>
    <xdr:to>
      <xdr:col>24</xdr:col>
      <xdr:colOff>63500</xdr:colOff>
      <xdr:row>96</xdr:row>
      <xdr:rowOff>92227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74182"/>
          <a:ext cx="8382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155615</xdr:rowOff>
    </xdr:from>
    <xdr:to>
      <xdr:col>19</xdr:col>
      <xdr:colOff>177800</xdr:colOff>
      <xdr:row>96</xdr:row>
      <xdr:rowOff>14982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271915"/>
          <a:ext cx="889000" cy="20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155615</xdr:rowOff>
    </xdr:from>
    <xdr:to>
      <xdr:col>15</xdr:col>
      <xdr:colOff>50800</xdr:colOff>
      <xdr:row>96</xdr:row>
      <xdr:rowOff>45603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71915"/>
          <a:ext cx="889000" cy="2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45603</xdr:rowOff>
    </xdr:from>
    <xdr:to>
      <xdr:col>10</xdr:col>
      <xdr:colOff>114300</xdr:colOff>
      <xdr:row>97</xdr:row>
      <xdr:rowOff>59527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04803"/>
          <a:ext cx="889000" cy="18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41427</xdr:rowOff>
    </xdr:from>
    <xdr:to>
      <xdr:col>24</xdr:col>
      <xdr:colOff>114300</xdr:colOff>
      <xdr:row>96</xdr:row>
      <xdr:rowOff>143027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0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64304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5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135632</xdr:rowOff>
    </xdr:from>
    <xdr:to>
      <xdr:col>20</xdr:col>
      <xdr:colOff>38100</xdr:colOff>
      <xdr:row>96</xdr:row>
      <xdr:rowOff>65782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82309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104815</xdr:rowOff>
    </xdr:from>
    <xdr:to>
      <xdr:col>15</xdr:col>
      <xdr:colOff>101600</xdr:colOff>
      <xdr:row>95</xdr:row>
      <xdr:rowOff>34965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51492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99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166253</xdr:rowOff>
    </xdr:from>
    <xdr:to>
      <xdr:col>10</xdr:col>
      <xdr:colOff>165100</xdr:colOff>
      <xdr:row>96</xdr:row>
      <xdr:rowOff>96403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112930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2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8727</xdr:rowOff>
    </xdr:from>
    <xdr:to>
      <xdr:col>6</xdr:col>
      <xdr:colOff>38100</xdr:colOff>
      <xdr:row>97</xdr:row>
      <xdr:rowOff>110327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126854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95451</xdr:rowOff>
    </xdr:from>
    <xdr:to>
      <xdr:col>55</xdr:col>
      <xdr:colOff>0</xdr:colOff>
      <xdr:row>57</xdr:row>
      <xdr:rowOff>152357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68101"/>
          <a:ext cx="838200" cy="5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79273</xdr:rowOff>
    </xdr:from>
    <xdr:to>
      <xdr:col>50</xdr:col>
      <xdr:colOff>114300</xdr:colOff>
      <xdr:row>57</xdr:row>
      <xdr:rowOff>95451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51923"/>
          <a:ext cx="8890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79273</xdr:rowOff>
    </xdr:from>
    <xdr:to>
      <xdr:col>45</xdr:col>
      <xdr:colOff>177800</xdr:colOff>
      <xdr:row>57</xdr:row>
      <xdr:rowOff>111392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5192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98377</xdr:rowOff>
    </xdr:from>
    <xdr:to>
      <xdr:col>41</xdr:col>
      <xdr:colOff>50800</xdr:colOff>
      <xdr:row>57</xdr:row>
      <xdr:rowOff>111392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71027"/>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101557</xdr:rowOff>
    </xdr:from>
    <xdr:to>
      <xdr:col>55</xdr:col>
      <xdr:colOff>50800</xdr:colOff>
      <xdr:row>58</xdr:row>
      <xdr:rowOff>31707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124434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44651</xdr:rowOff>
    </xdr:from>
    <xdr:to>
      <xdr:col>50</xdr:col>
      <xdr:colOff>165100</xdr:colOff>
      <xdr:row>57</xdr:row>
      <xdr:rowOff>146251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162778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28473</xdr:rowOff>
    </xdr:from>
    <xdr:to>
      <xdr:col>46</xdr:col>
      <xdr:colOff>38100</xdr:colOff>
      <xdr:row>57</xdr:row>
      <xdr:rowOff>130073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146600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60592</xdr:rowOff>
    </xdr:from>
    <xdr:to>
      <xdr:col>41</xdr:col>
      <xdr:colOff>101600</xdr:colOff>
      <xdr:row>57</xdr:row>
      <xdr:rowOff>162192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7269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47577</xdr:rowOff>
    </xdr:from>
    <xdr:to>
      <xdr:col>36</xdr:col>
      <xdr:colOff>165100</xdr:colOff>
      <xdr:row>57</xdr:row>
      <xdr:rowOff>149177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165704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24440</xdr:rowOff>
    </xdr:from>
    <xdr:to>
      <xdr:col>55</xdr:col>
      <xdr:colOff>0</xdr:colOff>
      <xdr:row>78</xdr:row>
      <xdr:rowOff>81415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97540"/>
          <a:ext cx="838200" cy="5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9947</xdr:rowOff>
    </xdr:from>
    <xdr:to>
      <xdr:col>50</xdr:col>
      <xdr:colOff>114300</xdr:colOff>
      <xdr:row>78</xdr:row>
      <xdr:rowOff>24440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83047"/>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9947</xdr:rowOff>
    </xdr:from>
    <xdr:to>
      <xdr:col>45</xdr:col>
      <xdr:colOff>177800</xdr:colOff>
      <xdr:row>78</xdr:row>
      <xdr:rowOff>50271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83047"/>
          <a:ext cx="8890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50271</xdr:rowOff>
    </xdr:from>
    <xdr:to>
      <xdr:col>41</xdr:col>
      <xdr:colOff>50800</xdr:colOff>
      <xdr:row>78</xdr:row>
      <xdr:rowOff>112733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23371"/>
          <a:ext cx="889000" cy="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30615</xdr:rowOff>
    </xdr:from>
    <xdr:to>
      <xdr:col>55</xdr:col>
      <xdr:colOff>50800</xdr:colOff>
      <xdr:row>78</xdr:row>
      <xdr:rowOff>132215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9042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145090</xdr:rowOff>
    </xdr:from>
    <xdr:to>
      <xdr:col>50</xdr:col>
      <xdr:colOff>165100</xdr:colOff>
      <xdr:row>78</xdr:row>
      <xdr:rowOff>75240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66367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130597</xdr:rowOff>
    </xdr:from>
    <xdr:to>
      <xdr:col>46</xdr:col>
      <xdr:colOff>38100</xdr:colOff>
      <xdr:row>78</xdr:row>
      <xdr:rowOff>60747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77274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170921</xdr:rowOff>
    </xdr:from>
    <xdr:to>
      <xdr:col>41</xdr:col>
      <xdr:colOff>101600</xdr:colOff>
      <xdr:row>78</xdr:row>
      <xdr:rowOff>101071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92198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61933</xdr:rowOff>
    </xdr:from>
    <xdr:to>
      <xdr:col>36</xdr:col>
      <xdr:colOff>165100</xdr:colOff>
      <xdr:row>78</xdr:row>
      <xdr:rowOff>163533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154660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132372</xdr:rowOff>
    </xdr:from>
    <xdr:to>
      <xdr:col>55</xdr:col>
      <xdr:colOff>0</xdr:colOff>
      <xdr:row>97</xdr:row>
      <xdr:rowOff>91191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91572"/>
          <a:ext cx="838200" cy="1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61350</xdr:rowOff>
    </xdr:from>
    <xdr:to>
      <xdr:col>50</xdr:col>
      <xdr:colOff>114300</xdr:colOff>
      <xdr:row>97</xdr:row>
      <xdr:rowOff>91191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92000"/>
          <a:ext cx="889000" cy="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61350</xdr:rowOff>
    </xdr:from>
    <xdr:to>
      <xdr:col>45</xdr:col>
      <xdr:colOff>177800</xdr:colOff>
      <xdr:row>97</xdr:row>
      <xdr:rowOff>82573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92000"/>
          <a:ext cx="889000" cy="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67458</xdr:rowOff>
    </xdr:from>
    <xdr:to>
      <xdr:col>41</xdr:col>
      <xdr:colOff>50800</xdr:colOff>
      <xdr:row>97</xdr:row>
      <xdr:rowOff>82573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98108"/>
          <a:ext cx="889000" cy="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81572</xdr:rowOff>
    </xdr:from>
    <xdr:to>
      <xdr:col>55</xdr:col>
      <xdr:colOff>50800</xdr:colOff>
      <xdr:row>97</xdr:row>
      <xdr:rowOff>11722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104449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40391</xdr:rowOff>
    </xdr:from>
    <xdr:to>
      <xdr:col>50</xdr:col>
      <xdr:colOff>165100</xdr:colOff>
      <xdr:row>97</xdr:row>
      <xdr:rowOff>141991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133118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10550</xdr:rowOff>
    </xdr:from>
    <xdr:to>
      <xdr:col>46</xdr:col>
      <xdr:colOff>38100</xdr:colOff>
      <xdr:row>97</xdr:row>
      <xdr:rowOff>112150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103277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3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31773</xdr:rowOff>
    </xdr:from>
    <xdr:to>
      <xdr:col>41</xdr:col>
      <xdr:colOff>101600</xdr:colOff>
      <xdr:row>97</xdr:row>
      <xdr:rowOff>133373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124500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16658</xdr:rowOff>
    </xdr:from>
    <xdr:to>
      <xdr:col>36</xdr:col>
      <xdr:colOff>165100</xdr:colOff>
      <xdr:row>97</xdr:row>
      <xdr:rowOff>118258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109385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106096</xdr:rowOff>
    </xdr:from>
    <xdr:to>
      <xdr:col>85</xdr:col>
      <xdr:colOff>127000</xdr:colOff>
      <xdr:row>37</xdr:row>
      <xdr:rowOff>136474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49746"/>
          <a:ext cx="8382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136474</xdr:rowOff>
    </xdr:from>
    <xdr:to>
      <xdr:col>81</xdr:col>
      <xdr:colOff>50800</xdr:colOff>
      <xdr:row>37</xdr:row>
      <xdr:rowOff>160566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80124"/>
          <a:ext cx="8890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105461</xdr:rowOff>
    </xdr:from>
    <xdr:to>
      <xdr:col>76</xdr:col>
      <xdr:colOff>114300</xdr:colOff>
      <xdr:row>37</xdr:row>
      <xdr:rowOff>160566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49111"/>
          <a:ext cx="889000" cy="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105461</xdr:rowOff>
    </xdr:from>
    <xdr:to>
      <xdr:col>71</xdr:col>
      <xdr:colOff>177800</xdr:colOff>
      <xdr:row>37</xdr:row>
      <xdr:rowOff>139459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49111"/>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55296</xdr:rowOff>
    </xdr:from>
    <xdr:to>
      <xdr:col>85</xdr:col>
      <xdr:colOff>177800</xdr:colOff>
      <xdr:row>37</xdr:row>
      <xdr:rowOff>156896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141673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85674</xdr:rowOff>
    </xdr:from>
    <xdr:to>
      <xdr:col>81</xdr:col>
      <xdr:colOff>101600</xdr:colOff>
      <xdr:row>38</xdr:row>
      <xdr:rowOff>15824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2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109766</xdr:rowOff>
    </xdr:from>
    <xdr:to>
      <xdr:col>76</xdr:col>
      <xdr:colOff>165100</xdr:colOff>
      <xdr:row>38</xdr:row>
      <xdr:rowOff>39916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31043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54661</xdr:rowOff>
    </xdr:from>
    <xdr:to>
      <xdr:col>72</xdr:col>
      <xdr:colOff>38100</xdr:colOff>
      <xdr:row>37</xdr:row>
      <xdr:rowOff>156261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147388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88659</xdr:rowOff>
    </xdr:from>
    <xdr:to>
      <xdr:col>67</xdr:col>
      <xdr:colOff>101600</xdr:colOff>
      <xdr:row>38</xdr:row>
      <xdr:rowOff>18808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2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105776</xdr:rowOff>
    </xdr:from>
    <xdr:to>
      <xdr:col>85</xdr:col>
      <xdr:colOff>127000</xdr:colOff>
      <xdr:row>58</xdr:row>
      <xdr:rowOff>113982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49876"/>
          <a:ext cx="8382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113982</xdr:rowOff>
    </xdr:from>
    <xdr:to>
      <xdr:col>81</xdr:col>
      <xdr:colOff>50800</xdr:colOff>
      <xdr:row>58</xdr:row>
      <xdr:rowOff>116778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58082"/>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109048</xdr:rowOff>
    </xdr:from>
    <xdr:to>
      <xdr:col>76</xdr:col>
      <xdr:colOff>114300</xdr:colOff>
      <xdr:row>58</xdr:row>
      <xdr:rowOff>116778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53148"/>
          <a:ext cx="889000" cy="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133498</xdr:rowOff>
    </xdr:from>
    <xdr:to>
      <xdr:col>71</xdr:col>
      <xdr:colOff>177800</xdr:colOff>
      <xdr:row>58</xdr:row>
      <xdr:rowOff>109048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06148"/>
          <a:ext cx="889000" cy="1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54976</xdr:rowOff>
    </xdr:from>
    <xdr:to>
      <xdr:col>85</xdr:col>
      <xdr:colOff>177800</xdr:colOff>
      <xdr:row>58</xdr:row>
      <xdr:rowOff>156576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141353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63182</xdr:rowOff>
    </xdr:from>
    <xdr:to>
      <xdr:col>81</xdr:col>
      <xdr:colOff>101600</xdr:colOff>
      <xdr:row>58</xdr:row>
      <xdr:rowOff>164782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155909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65978</xdr:rowOff>
    </xdr:from>
    <xdr:to>
      <xdr:col>76</xdr:col>
      <xdr:colOff>165100</xdr:colOff>
      <xdr:row>58</xdr:row>
      <xdr:rowOff>167578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158705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0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58248</xdr:rowOff>
    </xdr:from>
    <xdr:to>
      <xdr:col>72</xdr:col>
      <xdr:colOff>38100</xdr:colOff>
      <xdr:row>58</xdr:row>
      <xdr:rowOff>159848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150975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82698</xdr:rowOff>
    </xdr:from>
    <xdr:to>
      <xdr:col>67</xdr:col>
      <xdr:colOff>101600</xdr:colOff>
      <xdr:row>58</xdr:row>
      <xdr:rowOff>12848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29375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3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102873</xdr:rowOff>
    </xdr:from>
    <xdr:to>
      <xdr:col>85</xdr:col>
      <xdr:colOff>127000</xdr:colOff>
      <xdr:row>78</xdr:row>
      <xdr:rowOff>130350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75973"/>
          <a:ext cx="8382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130350</xdr:rowOff>
    </xdr:from>
    <xdr:to>
      <xdr:col>81</xdr:col>
      <xdr:colOff>50800</xdr:colOff>
      <xdr:row>78</xdr:row>
      <xdr:rowOff>137734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3450"/>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99854</xdr:rowOff>
    </xdr:from>
    <xdr:to>
      <xdr:col>76</xdr:col>
      <xdr:colOff>114300</xdr:colOff>
      <xdr:row>78</xdr:row>
      <xdr:rowOff>137734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72954"/>
          <a:ext cx="889000" cy="3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99854</xdr:rowOff>
    </xdr:from>
    <xdr:to>
      <xdr:col>71</xdr:col>
      <xdr:colOff>177800</xdr:colOff>
      <xdr:row>78</xdr:row>
      <xdr:rowOff>118075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72954"/>
          <a:ext cx="889000" cy="1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52073</xdr:rowOff>
    </xdr:from>
    <xdr:to>
      <xdr:col>85</xdr:col>
      <xdr:colOff>177800</xdr:colOff>
      <xdr:row>78</xdr:row>
      <xdr:rowOff>153673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138450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79550</xdr:rowOff>
    </xdr:from>
    <xdr:to>
      <xdr:col>81</xdr:col>
      <xdr:colOff>101600</xdr:colOff>
      <xdr:row>79</xdr:row>
      <xdr:rowOff>9700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86934</xdr:rowOff>
    </xdr:from>
    <xdr:to>
      <xdr:col>76</xdr:col>
      <xdr:colOff>165100</xdr:colOff>
      <xdr:row>79</xdr:row>
      <xdr:rowOff>17084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8211</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2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49054</xdr:rowOff>
    </xdr:from>
    <xdr:to>
      <xdr:col>72</xdr:col>
      <xdr:colOff>38100</xdr:colOff>
      <xdr:row>78</xdr:row>
      <xdr:rowOff>150654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141781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67275</xdr:rowOff>
    </xdr:from>
    <xdr:to>
      <xdr:col>67</xdr:col>
      <xdr:colOff>101600</xdr:colOff>
      <xdr:row>78</xdr:row>
      <xdr:rowOff>168875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160002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49574</xdr:rowOff>
    </xdr:from>
    <xdr:to>
      <xdr:col>85</xdr:col>
      <xdr:colOff>127000</xdr:colOff>
      <xdr:row>95</xdr:row>
      <xdr:rowOff>168092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37324"/>
          <a:ext cx="838200" cy="11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168092</xdr:rowOff>
    </xdr:from>
    <xdr:to>
      <xdr:col>81</xdr:col>
      <xdr:colOff>50800</xdr:colOff>
      <xdr:row>96</xdr:row>
      <xdr:rowOff>19845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55842"/>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19845</xdr:rowOff>
    </xdr:from>
    <xdr:to>
      <xdr:col>76</xdr:col>
      <xdr:colOff>114300</xdr:colOff>
      <xdr:row>96</xdr:row>
      <xdr:rowOff>28291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7904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167939</xdr:rowOff>
    </xdr:from>
    <xdr:to>
      <xdr:col>71</xdr:col>
      <xdr:colOff>177800</xdr:colOff>
      <xdr:row>96</xdr:row>
      <xdr:rowOff>28291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55689"/>
          <a:ext cx="889000" cy="3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170224</xdr:rowOff>
    </xdr:from>
    <xdr:to>
      <xdr:col>85</xdr:col>
      <xdr:colOff>177800</xdr:colOff>
      <xdr:row>95</xdr:row>
      <xdr:rowOff>100374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21651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117292</xdr:rowOff>
    </xdr:from>
    <xdr:to>
      <xdr:col>81</xdr:col>
      <xdr:colOff>101600</xdr:colOff>
      <xdr:row>96</xdr:row>
      <xdr:rowOff>47442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63969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1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140495</xdr:rowOff>
    </xdr:from>
    <xdr:to>
      <xdr:col>76</xdr:col>
      <xdr:colOff>165100</xdr:colOff>
      <xdr:row>96</xdr:row>
      <xdr:rowOff>70645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87172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148941</xdr:rowOff>
    </xdr:from>
    <xdr:to>
      <xdr:col>72</xdr:col>
      <xdr:colOff>38100</xdr:colOff>
      <xdr:row>96</xdr:row>
      <xdr:rowOff>79091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95618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1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117139</xdr:rowOff>
    </xdr:from>
    <xdr:to>
      <xdr:col>67</xdr:col>
      <xdr:colOff>101600</xdr:colOff>
      <xdr:row>96</xdr:row>
      <xdr:rowOff>47289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63816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農林水産業費：対前年△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円は令和５年度において、国庫補助が採択されず林業関係補助事業の実施がなかったことによる。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円はコロナ禍における臨時交付金事業を令和５年度は実施しなかったため。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土木費：対前年＋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円はコロナ禍を脱し経済活動が再開したことによる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元金償還（中央公民館建設）の開始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と臨時財政対策債の繰上げ償還による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普通交付税の増などにより財源不足が圧縮され、財政調整基金の取崩し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百万円を中止したことにより、当該基金残高が維持できた。同様に、財政調整基金の取崩しが僅かであったため、実質単年度収支がプラスを維持している。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実質単年度収支の大幅な増加は臨時財政対策債の繰上げ償還によるもの。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本町においては、すべての会計で黒字（企業会計においては、資金剰余の状態）となっている。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資金剰余額の標準財政規模比が最も大きい病院事業の令和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新型コロナ関連の収入が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あったが、それが減少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したことにより利益幅が大きく減少した。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水道事業会計については、一般家庭の使用水量の減少により料金収入は減少となったが、施設修繕、起債償還金の減少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がほぼ横ばい状態であった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公共下水道事業特別会計及び集落排水処理事業特別会計は令和６年度より公営企業会計化のため、決算剰余ありの決算となった。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引き続き、各会計の経営健全化に取り組み、一般会計の財政負担の軽減に努める必要がある。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過疎対策事業債等の元利償還金が増加したが、基準財政需要額算入学等が増加したため、比率の減少につながった。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一般会計債については、過疎対策事業債、緊急防災・減災事業債等の交付税措置率の高いものに置き換わってきており、今後も減少傾向が続くと見込まれるが、引き続き、公債費負担の適正化に努める。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満期一括償還地方債の残高がないため、積立てをしていない。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地方債残高の減少、公営企業等繰入見込額の減少しており、充当可能基金残高の増加により、分子数値が減少し、将来負担額を充当可能財源等が上回る結果となり、将来負担比率の分子がマイナスとなった。　引き続き、公債費の適正管理とともに、基金残高の維持・確保により、将来負担の軽減を図り、持続可能な財政運営に努める必要がある。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初予算編成時において、社会保障関連の給付費や老朽化等による施設の維持補修経費の増加により一般財源が不足しており、その補填財源として「財政調整基金」を取り崩している。また、下水道事業への繰出金に対して「福祉・環境整備基金」を、普通建設事業費のうち非適債事業費の一部に「公共施設建設基金」を充当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年度は、予算編成時の補てん財源について、地方交付税の決定や事業費の精算見込みに伴い基金の取崩しが一部不要となったことから、基金残高全体が増加している。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建設改良費や下水道事業繰出金の財政負担に備え、「公共施設建設基金」及び「福祉・環境整備基金」の残高の維持に努めている。また、災害対応、公債費負担の適正化等を考慮すると、「財政調整基金」の残高も維持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公共施設建設基金：小・中学校、病院、ごみ焼却場、社会福祉施設、社会教育施設、情報通信施設その他これらに類する施設の建設費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福祉・環境整備基金：高齢者の福祉増進施設、並びに下排水施設の整備に要する経費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地域福祉基金：高齢者の保健福祉施策に要する経費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ふるさと岩美まちづくり基金：ふるさと納税を財源として行うまちづくり全般に関する事業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人材育成基金：国際交流の推進と岩美町の文化、スポーツ及び産業等の分野において、中核となる人材の育成に要する経費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公共施設建設基金：教育施設、保育施設等の老朽化対策として一般財源を積み立てた。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福祉・環境整備基金：下水道事業債償還費に対する繰出財源として一般財源を積み立てた。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地域福祉基金：高齢者ふれあい食事サービス助成事業に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百万円を充当した。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ふるさと岩美まちづくり基金：ふるさと納税寄附額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百万円を積み立て、そのうち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百万円を当年度事業に活用した。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公共施設建設基金：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将来的に、各小学校、社会体育施設、保育所、光ケーブル網等の老朽化対応が見込まれるため、その財源として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億円程度を目指す。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福祉・環境整備基金：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集落排水処理事業及び公共下水道事業に対する繰出金の財源として、将来負担見込額の２～３割程度を目安に残高の維持を目指す。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ふるさと岩美まちづくり寄附金：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可能な限り当年度の財源として活用するが、ふるさと納税寄附額が伸びてくれば基金に残し、翌年度以降の事業に活用する。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予算編成時における独自施策に要する経費等に係る一般財源の不足額を補てんするために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百万円取崩しを見込んたが、普通交付税額の増などにより一般財源を確保することができたため、取崩しの大部分を取りやめた。また、令和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年度決算に伴う歳計剰余金積立てとして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百万円、条例に規定する毎年の積立額、預金利息及び決算見込みに伴う一般財源積立てとして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百万円を積立てたため、残高としては、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大規模災害などの緊急的な財政需要に対応するため、町税収入一年分に相当する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億円程度の残高を目標に積み立てる。この場合、標準財政規模比では、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定期預金による運用益を積み立てている。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令和５年度は繰上償還を実施した（△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減債基金については、公債費負担の平準化、繰上償還等に対応するため、残高を確保している。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3" customWidth="1"/>
    <col min="12" max="12" width="2.1796875" style="173" customWidth="1"/>
    <col min="13" max="17" width="2.36328125" style="173" customWidth="1"/>
    <col min="18" max="119" width="2.08984375" style="173" customWidth="1"/>
    <col min="120" max="16384" width="0" style="173"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4"/>
      <c r="DK1" s="174"/>
      <c r="DL1" s="174"/>
      <c r="DM1" s="174"/>
      <c r="DN1" s="174"/>
      <c r="DO1" s="174"/>
    </row>
    <row r="2" spans="1:119" ht="24" thickBot="1" x14ac:dyDescent="0.25">
      <c r="B2" s="175" t="s">
        <v>77</v>
      </c>
      <c r="C2" s="175"/>
      <c r="D2" s="176"/>
    </row>
    <row r="3" spans="1:119" ht="18.75" customHeight="1" thickBot="1" x14ac:dyDescent="0.25">
      <c r="A3" s="174"/>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4"/>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7774403</v>
      </c>
      <c r="BO4" s="358"/>
      <c r="BP4" s="358"/>
      <c r="BQ4" s="358"/>
      <c r="BR4" s="358"/>
      <c r="BS4" s="358"/>
      <c r="BT4" s="358"/>
      <c r="BU4" s="359"/>
      <c r="BV4" s="357">
        <v>7459139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3.1</v>
      </c>
      <c r="CU4" s="364"/>
      <c r="CV4" s="364"/>
      <c r="CW4" s="364"/>
      <c r="CX4" s="364"/>
      <c r="CY4" s="364"/>
      <c r="CZ4" s="364"/>
      <c r="DA4" s="365"/>
      <c r="DB4" s="363">
        <v>2.8</v>
      </c>
      <c r="DC4" s="364"/>
      <c r="DD4" s="364"/>
      <c r="DE4" s="364"/>
      <c r="DF4" s="364"/>
      <c r="DG4" s="364"/>
      <c r="DH4" s="364"/>
      <c r="DI4" s="365"/>
    </row>
    <row r="5" spans="1:119" ht="18.75" customHeight="1" x14ac:dyDescent="0.2">
      <c r="A5" s="174"/>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7613895</v>
      </c>
      <c r="BO5" s="395"/>
      <c r="BP5" s="395"/>
      <c r="BQ5" s="395"/>
      <c r="BR5" s="395"/>
      <c r="BS5" s="395"/>
      <c r="BT5" s="395"/>
      <c r="BU5" s="396"/>
      <c r="BV5" s="394">
        <v>7307720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88.8</v>
      </c>
      <c r="CU5" s="392"/>
      <c r="CV5" s="392"/>
      <c r="CW5" s="392"/>
      <c r="CX5" s="392"/>
      <c r="CY5" s="392"/>
      <c r="CZ5" s="392"/>
      <c r="DA5" s="393"/>
      <c r="DB5" s="391">
        <v>85.2</v>
      </c>
      <c r="DC5" s="392"/>
      <c r="DD5" s="392"/>
      <c r="DE5" s="392"/>
      <c r="DF5" s="392"/>
      <c r="DG5" s="392"/>
      <c r="DH5" s="392"/>
      <c r="DI5" s="393"/>
    </row>
    <row r="6" spans="1:119" ht="18.75" customHeight="1" x14ac:dyDescent="0.2">
      <c r="A6" s="174"/>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160508</v>
      </c>
      <c r="BO6" s="395"/>
      <c r="BP6" s="395"/>
      <c r="BQ6" s="395"/>
      <c r="BR6" s="395"/>
      <c r="BS6" s="395"/>
      <c r="BT6" s="395"/>
      <c r="BU6" s="396"/>
      <c r="BV6" s="394">
        <v>151419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89.2</v>
      </c>
      <c r="CU6" s="432"/>
      <c r="CV6" s="432"/>
      <c r="CW6" s="432"/>
      <c r="CX6" s="432"/>
      <c r="CY6" s="432"/>
      <c r="CZ6" s="432"/>
      <c r="DA6" s="433"/>
      <c r="DB6" s="431">
        <v>86.1</v>
      </c>
      <c r="DC6" s="432"/>
      <c r="DD6" s="432"/>
      <c r="DE6" s="432"/>
      <c r="DF6" s="432"/>
      <c r="DG6" s="432"/>
      <c r="DH6" s="432"/>
      <c r="DI6" s="433"/>
    </row>
    <row r="7" spans="1:119" ht="18.75" customHeight="1" x14ac:dyDescent="0.2">
      <c r="A7" s="174"/>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18995</v>
      </c>
      <c r="BO7" s="395"/>
      <c r="BP7" s="395"/>
      <c r="BQ7" s="395"/>
      <c r="BR7" s="395"/>
      <c r="BS7" s="395"/>
      <c r="BT7" s="395"/>
      <c r="BU7" s="396"/>
      <c r="BV7" s="394">
        <v>23005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4632519</v>
      </c>
      <c r="CU7" s="395"/>
      <c r="CV7" s="395"/>
      <c r="CW7" s="395"/>
      <c r="CX7" s="395"/>
      <c r="CY7" s="395"/>
      <c r="CZ7" s="395"/>
      <c r="DA7" s="396"/>
      <c r="DB7" s="394">
        <v>4549837</v>
      </c>
      <c r="DC7" s="395"/>
      <c r="DD7" s="395"/>
      <c r="DE7" s="395"/>
      <c r="DF7" s="395"/>
      <c r="DG7" s="395"/>
      <c r="DH7" s="395"/>
      <c r="DI7" s="396"/>
    </row>
    <row r="8" spans="1:119" ht="18.75" customHeight="1" thickBot="1" x14ac:dyDescent="0.25">
      <c r="A8" s="174"/>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141513</v>
      </c>
      <c r="BO8" s="395"/>
      <c r="BP8" s="395"/>
      <c r="BQ8" s="395"/>
      <c r="BR8" s="395"/>
      <c r="BS8" s="395"/>
      <c r="BT8" s="395"/>
      <c r="BU8" s="396"/>
      <c r="BV8" s="394">
        <v>128414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0.26</v>
      </c>
      <c r="CU8" s="435"/>
      <c r="CV8" s="435"/>
      <c r="CW8" s="435"/>
      <c r="CX8" s="435"/>
      <c r="CY8" s="435"/>
      <c r="CZ8" s="435"/>
      <c r="DA8" s="436"/>
      <c r="DB8" s="434">
        <v>0.26</v>
      </c>
      <c r="DC8" s="435"/>
      <c r="DD8" s="435"/>
      <c r="DE8" s="435"/>
      <c r="DF8" s="435"/>
      <c r="DG8" s="435"/>
      <c r="DH8" s="435"/>
      <c r="DI8" s="436"/>
    </row>
    <row r="9" spans="1:119" ht="18.75" customHeight="1" thickBot="1" x14ac:dyDescent="0.25">
      <c r="A9" s="174"/>
      <c r="B9" s="388" t="s">
        <v>106</v>
      </c>
      <c r="C9" s="389"/>
      <c r="D9" s="389"/>
      <c r="E9" s="389"/>
      <c r="F9" s="389"/>
      <c r="G9" s="389"/>
      <c r="H9" s="389"/>
      <c r="I9" s="389"/>
      <c r="J9" s="389"/>
      <c r="K9" s="437"/>
      <c r="L9" s="438" t="s">
        <v>107</v>
      </c>
      <c r="M9" s="439"/>
      <c r="N9" s="439"/>
      <c r="O9" s="439"/>
      <c r="P9" s="439"/>
      <c r="Q9" s="440"/>
      <c r="R9" s="441">
        <v>10799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13099</v>
      </c>
      <c r="BO9" s="395"/>
      <c r="BP9" s="395"/>
      <c r="BQ9" s="395"/>
      <c r="BR9" s="395"/>
      <c r="BS9" s="395"/>
      <c r="BT9" s="395"/>
      <c r="BU9" s="396"/>
      <c r="BV9" s="394">
        <v>-26526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16.5</v>
      </c>
      <c r="CU9" s="392"/>
      <c r="CV9" s="392"/>
      <c r="CW9" s="392"/>
      <c r="CX9" s="392"/>
      <c r="CY9" s="392"/>
      <c r="CZ9" s="392"/>
      <c r="DA9" s="393"/>
      <c r="DB9" s="391">
        <v>13.1</v>
      </c>
      <c r="DC9" s="392"/>
      <c r="DD9" s="392"/>
      <c r="DE9" s="392"/>
      <c r="DF9" s="392"/>
      <c r="DG9" s="392"/>
      <c r="DH9" s="392"/>
      <c r="DI9" s="393"/>
    </row>
    <row r="10" spans="1:119" ht="18.75" customHeight="1" thickBot="1" x14ac:dyDescent="0.25">
      <c r="A10" s="174"/>
      <c r="B10" s="388"/>
      <c r="C10" s="389"/>
      <c r="D10" s="389"/>
      <c r="E10" s="389"/>
      <c r="F10" s="389"/>
      <c r="G10" s="389"/>
      <c r="H10" s="389"/>
      <c r="I10" s="389"/>
      <c r="J10" s="389"/>
      <c r="K10" s="437"/>
      <c r="L10" s="444" t="s">
        <v>112</v>
      </c>
      <c r="M10" s="424"/>
      <c r="N10" s="424"/>
      <c r="O10" s="424"/>
      <c r="P10" s="424"/>
      <c r="Q10" s="425"/>
      <c r="R10" s="445">
        <v>11485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42917</v>
      </c>
      <c r="BO10" s="395"/>
      <c r="BP10" s="395"/>
      <c r="BQ10" s="395"/>
      <c r="BR10" s="395"/>
      <c r="BS10" s="395"/>
      <c r="BT10" s="395"/>
      <c r="BU10" s="396"/>
      <c r="BV10" s="394">
        <v>42445</v>
      </c>
      <c r="BW10" s="395"/>
      <c r="BX10" s="395"/>
      <c r="BY10" s="395"/>
      <c r="BZ10" s="395"/>
      <c r="CA10" s="395"/>
      <c r="CB10" s="395"/>
      <c r="CC10" s="396"/>
      <c r="CD10" s="177" t="s">
        <v>116</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142031</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4"/>
      <c r="B12" s="454" t="s">
        <v>123</v>
      </c>
      <c r="C12" s="455"/>
      <c r="D12" s="455"/>
      <c r="E12" s="455"/>
      <c r="F12" s="455"/>
      <c r="G12" s="455"/>
      <c r="H12" s="455"/>
      <c r="I12" s="455"/>
      <c r="J12" s="455"/>
      <c r="K12" s="456"/>
      <c r="L12" s="463" t="s">
        <v>124</v>
      </c>
      <c r="M12" s="464"/>
      <c r="N12" s="464"/>
      <c r="O12" s="464"/>
      <c r="P12" s="464"/>
      <c r="Q12" s="465"/>
      <c r="R12" s="466">
        <v>10903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4"/>
      <c r="B13" s="457"/>
      <c r="C13" s="458"/>
      <c r="D13" s="458"/>
      <c r="E13" s="458"/>
      <c r="F13" s="458"/>
      <c r="G13" s="458"/>
      <c r="H13" s="458"/>
      <c r="I13" s="458"/>
      <c r="J13" s="458"/>
      <c r="K13" s="459"/>
      <c r="L13" s="183"/>
      <c r="M13" s="485" t="s">
        <v>130</v>
      </c>
      <c r="N13" s="486"/>
      <c r="O13" s="486"/>
      <c r="P13" s="486"/>
      <c r="Q13" s="487"/>
      <c r="R13" s="478">
        <v>10762</v>
      </c>
      <c r="S13" s="479"/>
      <c r="T13" s="479"/>
      <c r="U13" s="479"/>
      <c r="V13" s="480"/>
      <c r="W13" s="410" t="s">
        <v>131</v>
      </c>
      <c r="X13" s="411"/>
      <c r="Y13" s="411"/>
      <c r="Z13" s="411"/>
      <c r="AA13" s="411"/>
      <c r="AB13" s="401"/>
      <c r="AC13" s="445">
        <v>524</v>
      </c>
      <c r="AD13" s="446"/>
      <c r="AE13" s="446"/>
      <c r="AF13" s="446"/>
      <c r="AG13" s="488"/>
      <c r="AH13" s="445">
        <v>661</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198047</v>
      </c>
      <c r="BO13" s="395"/>
      <c r="BP13" s="395"/>
      <c r="BQ13" s="395"/>
      <c r="BR13" s="395"/>
      <c r="BS13" s="395"/>
      <c r="BT13" s="395"/>
      <c r="BU13" s="396"/>
      <c r="BV13" s="394">
        <v>15919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v>
      </c>
      <c r="CU13" s="392"/>
      <c r="CV13" s="392"/>
      <c r="CW13" s="392"/>
      <c r="CX13" s="392"/>
      <c r="CY13" s="392"/>
      <c r="CZ13" s="392"/>
      <c r="DA13" s="393"/>
      <c r="DB13" s="391">
        <v>8.9</v>
      </c>
      <c r="DC13" s="392"/>
      <c r="DD13" s="392"/>
      <c r="DE13" s="392"/>
      <c r="DF13" s="392"/>
      <c r="DG13" s="392"/>
      <c r="DH13" s="392"/>
      <c r="DI13" s="393"/>
    </row>
    <row r="14" spans="1:119" ht="18.75" customHeight="1" thickBot="1" x14ac:dyDescent="0.25">
      <c r="A14" s="174"/>
      <c r="B14" s="457"/>
      <c r="C14" s="458"/>
      <c r="D14" s="458"/>
      <c r="E14" s="458"/>
      <c r="F14" s="458"/>
      <c r="G14" s="458"/>
      <c r="H14" s="458"/>
      <c r="I14" s="458"/>
      <c r="J14" s="458"/>
      <c r="K14" s="459"/>
      <c r="L14" s="475" t="s">
        <v>135</v>
      </c>
      <c r="M14" s="476"/>
      <c r="N14" s="476"/>
      <c r="O14" s="476"/>
      <c r="P14" s="476"/>
      <c r="Q14" s="477"/>
      <c r="R14" s="478">
        <v>11000</v>
      </c>
      <c r="S14" s="479"/>
      <c r="T14" s="479"/>
      <c r="U14" s="479"/>
      <c r="V14" s="480"/>
      <c r="W14" s="384"/>
      <c r="X14" s="385"/>
      <c r="Y14" s="385"/>
      <c r="Z14" s="385"/>
      <c r="AA14" s="385"/>
      <c r="AB14" s="374"/>
      <c r="AC14" s="481">
        <v>10.3</v>
      </c>
      <c r="AD14" s="482"/>
      <c r="AE14" s="482"/>
      <c r="AF14" s="482"/>
      <c r="AG14" s="483"/>
      <c r="AH14" s="481">
        <v>12.1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4"/>
      <c r="B15" s="457"/>
      <c r="C15" s="458"/>
      <c r="D15" s="458"/>
      <c r="E15" s="458"/>
      <c r="F15" s="458"/>
      <c r="G15" s="458"/>
      <c r="H15" s="458"/>
      <c r="I15" s="458"/>
      <c r="J15" s="458"/>
      <c r="K15" s="459"/>
      <c r="L15" s="183"/>
      <c r="M15" s="485" t="s">
        <v>130</v>
      </c>
      <c r="N15" s="486"/>
      <c r="O15" s="486"/>
      <c r="P15" s="486"/>
      <c r="Q15" s="487"/>
      <c r="R15" s="478">
        <v>10889</v>
      </c>
      <c r="S15" s="479"/>
      <c r="T15" s="479"/>
      <c r="U15" s="479"/>
      <c r="V15" s="480"/>
      <c r="W15" s="410" t="s">
        <v>137</v>
      </c>
      <c r="X15" s="411"/>
      <c r="Y15" s="411"/>
      <c r="Z15" s="411"/>
      <c r="AA15" s="411"/>
      <c r="AB15" s="401"/>
      <c r="AC15" s="445">
        <v>1295</v>
      </c>
      <c r="AD15" s="446"/>
      <c r="AE15" s="446"/>
      <c r="AF15" s="446"/>
      <c r="AG15" s="488"/>
      <c r="AH15" s="445">
        <v>1435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1145860</v>
      </c>
      <c r="BO15" s="358"/>
      <c r="BP15" s="358"/>
      <c r="BQ15" s="358"/>
      <c r="BR15" s="358"/>
      <c r="BS15" s="358"/>
      <c r="BT15" s="358"/>
      <c r="BU15" s="359"/>
      <c r="BV15" s="357">
        <v>1109567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25.6</v>
      </c>
      <c r="AD16" s="482"/>
      <c r="AE16" s="482"/>
      <c r="AF16" s="482"/>
      <c r="AG16" s="483"/>
      <c r="AH16" s="481">
        <v>26.3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4329882</v>
      </c>
      <c r="BO16" s="395"/>
      <c r="BP16" s="395"/>
      <c r="BQ16" s="395"/>
      <c r="BR16" s="395"/>
      <c r="BS16" s="395"/>
      <c r="BT16" s="395"/>
      <c r="BU16" s="396"/>
      <c r="BV16" s="394">
        <v>4230455</v>
      </c>
      <c r="BW16" s="395"/>
      <c r="BX16" s="395"/>
      <c r="BY16" s="395"/>
      <c r="BZ16" s="395"/>
      <c r="CA16" s="395"/>
      <c r="CB16" s="395"/>
      <c r="CC16" s="396"/>
      <c r="CD16" s="187"/>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4"/>
      <c r="B17" s="460"/>
      <c r="C17" s="461"/>
      <c r="D17" s="461"/>
      <c r="E17" s="461"/>
      <c r="F17" s="461"/>
      <c r="G17" s="461"/>
      <c r="H17" s="461"/>
      <c r="I17" s="461"/>
      <c r="J17" s="461"/>
      <c r="K17" s="462"/>
      <c r="L17" s="188"/>
      <c r="M17" s="505" t="s">
        <v>143</v>
      </c>
      <c r="N17" s="506"/>
      <c r="O17" s="506"/>
      <c r="P17" s="506"/>
      <c r="Q17" s="507"/>
      <c r="R17" s="500" t="s">
        <v>144</v>
      </c>
      <c r="S17" s="501"/>
      <c r="T17" s="501"/>
      <c r="U17" s="501"/>
      <c r="V17" s="502"/>
      <c r="W17" s="410" t="s">
        <v>145</v>
      </c>
      <c r="X17" s="411"/>
      <c r="Y17" s="411"/>
      <c r="Z17" s="411"/>
      <c r="AA17" s="411"/>
      <c r="AB17" s="401"/>
      <c r="AC17" s="445">
        <v>3244</v>
      </c>
      <c r="AD17" s="446"/>
      <c r="AE17" s="446"/>
      <c r="AF17" s="446"/>
      <c r="AG17" s="488"/>
      <c r="AH17" s="445">
        <v>3354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1424040</v>
      </c>
      <c r="BO17" s="395"/>
      <c r="BP17" s="395"/>
      <c r="BQ17" s="395"/>
      <c r="BR17" s="395"/>
      <c r="BS17" s="395"/>
      <c r="BT17" s="395"/>
      <c r="BU17" s="396"/>
      <c r="BV17" s="394">
        <v>1383453</v>
      </c>
      <c r="BW17" s="395"/>
      <c r="BX17" s="395"/>
      <c r="BY17" s="395"/>
      <c r="BZ17" s="395"/>
      <c r="CA17" s="395"/>
      <c r="CB17" s="395"/>
      <c r="CC17" s="396"/>
      <c r="CD17" s="187"/>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4"/>
      <c r="B18" s="516" t="s">
        <v>147</v>
      </c>
      <c r="C18" s="437"/>
      <c r="D18" s="437"/>
      <c r="E18" s="517"/>
      <c r="F18" s="517"/>
      <c r="G18" s="517"/>
      <c r="H18" s="517"/>
      <c r="I18" s="517"/>
      <c r="J18" s="517"/>
      <c r="K18" s="517"/>
      <c r="L18" s="518">
        <v>122.31</v>
      </c>
      <c r="M18" s="518"/>
      <c r="N18" s="518"/>
      <c r="O18" s="518"/>
      <c r="P18" s="518"/>
      <c r="Q18" s="518"/>
      <c r="R18" s="519"/>
      <c r="S18" s="519"/>
      <c r="T18" s="519"/>
      <c r="U18" s="519"/>
      <c r="V18" s="520"/>
      <c r="W18" s="412"/>
      <c r="X18" s="413"/>
      <c r="Y18" s="413"/>
      <c r="Z18" s="413"/>
      <c r="AA18" s="413"/>
      <c r="AB18" s="404"/>
      <c r="AC18" s="521">
        <v>64.099999999999994</v>
      </c>
      <c r="AD18" s="522"/>
      <c r="AE18" s="522"/>
      <c r="AF18" s="522"/>
      <c r="AG18" s="523"/>
      <c r="AH18" s="521">
        <v>61.5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4110831</v>
      </c>
      <c r="BO18" s="395"/>
      <c r="BP18" s="395"/>
      <c r="BQ18" s="395"/>
      <c r="BR18" s="395"/>
      <c r="BS18" s="395"/>
      <c r="BT18" s="395"/>
      <c r="BU18" s="396"/>
      <c r="BV18" s="394">
        <v>3903972</v>
      </c>
      <c r="BW18" s="395"/>
      <c r="BX18" s="395"/>
      <c r="BY18" s="395"/>
      <c r="BZ18" s="395"/>
      <c r="CA18" s="395"/>
      <c r="CB18" s="395"/>
      <c r="CC18" s="396"/>
      <c r="CD18" s="187"/>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4"/>
      <c r="B19" s="516" t="s">
        <v>149</v>
      </c>
      <c r="C19" s="437"/>
      <c r="D19" s="437"/>
      <c r="E19" s="517"/>
      <c r="F19" s="517"/>
      <c r="G19" s="517"/>
      <c r="H19" s="517"/>
      <c r="I19" s="517"/>
      <c r="J19" s="517"/>
      <c r="K19" s="517"/>
      <c r="L19" s="525">
        <v>88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5589767</v>
      </c>
      <c r="BO19" s="395"/>
      <c r="BP19" s="395"/>
      <c r="BQ19" s="395"/>
      <c r="BR19" s="395"/>
      <c r="BS19" s="395"/>
      <c r="BT19" s="395"/>
      <c r="BU19" s="396"/>
      <c r="BV19" s="394">
        <v>5382239</v>
      </c>
      <c r="BW19" s="395"/>
      <c r="BX19" s="395"/>
      <c r="BY19" s="395"/>
      <c r="BZ19" s="395"/>
      <c r="CA19" s="395"/>
      <c r="CB19" s="395"/>
      <c r="CC19" s="396"/>
      <c r="CD19" s="187"/>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4"/>
      <c r="B20" s="516" t="s">
        <v>151</v>
      </c>
      <c r="C20" s="437"/>
      <c r="D20" s="437"/>
      <c r="E20" s="517"/>
      <c r="F20" s="517"/>
      <c r="G20" s="517"/>
      <c r="H20" s="517"/>
      <c r="I20" s="517"/>
      <c r="J20" s="517"/>
      <c r="K20" s="517"/>
      <c r="L20" s="525">
        <v>3926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7"/>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4"/>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7"/>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4"/>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6538609</v>
      </c>
      <c r="BO22" s="358"/>
      <c r="BP22" s="358"/>
      <c r="BQ22" s="358"/>
      <c r="BR22" s="358"/>
      <c r="BS22" s="358"/>
      <c r="BT22" s="358"/>
      <c r="BU22" s="359"/>
      <c r="BV22" s="357">
        <v>7056506</v>
      </c>
      <c r="BW22" s="358"/>
      <c r="BX22" s="358"/>
      <c r="BY22" s="358"/>
      <c r="BZ22" s="358"/>
      <c r="CA22" s="358"/>
      <c r="CB22" s="358"/>
      <c r="CC22" s="359"/>
      <c r="CD22" s="187"/>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4"/>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6333484</v>
      </c>
      <c r="BO23" s="395"/>
      <c r="BP23" s="395"/>
      <c r="BQ23" s="395"/>
      <c r="BR23" s="395"/>
      <c r="BS23" s="395"/>
      <c r="BT23" s="395"/>
      <c r="BU23" s="396"/>
      <c r="BV23" s="394">
        <v>6790353</v>
      </c>
      <c r="BW23" s="395"/>
      <c r="BX23" s="395"/>
      <c r="BY23" s="395"/>
      <c r="BZ23" s="395"/>
      <c r="CA23" s="395"/>
      <c r="CB23" s="395"/>
      <c r="CC23" s="396"/>
      <c r="CD23" s="187"/>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4"/>
      <c r="B24" s="565"/>
      <c r="C24" s="541"/>
      <c r="D24" s="542"/>
      <c r="E24" s="444" t="s">
        <v>161</v>
      </c>
      <c r="F24" s="424"/>
      <c r="G24" s="424"/>
      <c r="H24" s="424"/>
      <c r="I24" s="424"/>
      <c r="J24" s="424"/>
      <c r="K24" s="425"/>
      <c r="L24" s="445">
        <v>1</v>
      </c>
      <c r="M24" s="446"/>
      <c r="N24" s="446"/>
      <c r="O24" s="446"/>
      <c r="P24" s="488"/>
      <c r="Q24" s="445">
        <v>8240</v>
      </c>
      <c r="R24" s="446"/>
      <c r="S24" s="446"/>
      <c r="T24" s="446"/>
      <c r="U24" s="446"/>
      <c r="V24" s="488"/>
      <c r="W24" s="540"/>
      <c r="X24" s="541"/>
      <c r="Y24" s="542"/>
      <c r="Z24" s="444" t="s">
        <v>162</v>
      </c>
      <c r="AA24" s="424"/>
      <c r="AB24" s="424"/>
      <c r="AC24" s="424"/>
      <c r="AD24" s="424"/>
      <c r="AE24" s="424"/>
      <c r="AF24" s="424"/>
      <c r="AG24" s="425"/>
      <c r="AH24" s="445">
        <v>139</v>
      </c>
      <c r="AI24" s="446"/>
      <c r="AJ24" s="446"/>
      <c r="AK24" s="446"/>
      <c r="AL24" s="488"/>
      <c r="AM24" s="445">
        <v>419224</v>
      </c>
      <c r="AN24" s="446"/>
      <c r="AO24" s="446"/>
      <c r="AP24" s="446"/>
      <c r="AQ24" s="446"/>
      <c r="AR24" s="488"/>
      <c r="AS24" s="445">
        <v>3016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4767697</v>
      </c>
      <c r="BO24" s="395"/>
      <c r="BP24" s="395"/>
      <c r="BQ24" s="395"/>
      <c r="BR24" s="395"/>
      <c r="BS24" s="395"/>
      <c r="BT24" s="395"/>
      <c r="BU24" s="396"/>
      <c r="BV24" s="394">
        <v>4950077</v>
      </c>
      <c r="BW24" s="395"/>
      <c r="BX24" s="395"/>
      <c r="BY24" s="395"/>
      <c r="BZ24" s="395"/>
      <c r="CA24" s="395"/>
      <c r="CB24" s="395"/>
      <c r="CC24" s="396"/>
      <c r="CD24" s="187"/>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4"/>
      <c r="B25" s="565"/>
      <c r="C25" s="541"/>
      <c r="D25" s="542"/>
      <c r="E25" s="444" t="s">
        <v>164</v>
      </c>
      <c r="F25" s="424"/>
      <c r="G25" s="424"/>
      <c r="H25" s="424"/>
      <c r="I25" s="424"/>
      <c r="J25" s="424"/>
      <c r="K25" s="425"/>
      <c r="L25" s="445">
        <v>1</v>
      </c>
      <c r="M25" s="446"/>
      <c r="N25" s="446"/>
      <c r="O25" s="446"/>
      <c r="P25" s="488"/>
      <c r="Q25" s="445">
        <v>6510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90707</v>
      </c>
      <c r="BO25" s="358"/>
      <c r="BP25" s="358"/>
      <c r="BQ25" s="358"/>
      <c r="BR25" s="358"/>
      <c r="BS25" s="358"/>
      <c r="BT25" s="358"/>
      <c r="BU25" s="359"/>
      <c r="BV25" s="357">
        <v>149925</v>
      </c>
      <c r="BW25" s="358"/>
      <c r="BX25" s="358"/>
      <c r="BY25" s="358"/>
      <c r="BZ25" s="358"/>
      <c r="CA25" s="358"/>
      <c r="CB25" s="358"/>
      <c r="CC25" s="359"/>
      <c r="CD25" s="187"/>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4"/>
      <c r="B26" s="565"/>
      <c r="C26" s="541"/>
      <c r="D26" s="542"/>
      <c r="E26" s="444" t="s">
        <v>167</v>
      </c>
      <c r="F26" s="424"/>
      <c r="G26" s="424"/>
      <c r="H26" s="424"/>
      <c r="I26" s="424"/>
      <c r="J26" s="424"/>
      <c r="K26" s="425"/>
      <c r="L26" s="445">
        <v>1</v>
      </c>
      <c r="M26" s="446"/>
      <c r="N26" s="446"/>
      <c r="O26" s="446"/>
      <c r="P26" s="488"/>
      <c r="Q26" s="445">
        <v>6010</v>
      </c>
      <c r="R26" s="446"/>
      <c r="S26" s="446"/>
      <c r="T26" s="446"/>
      <c r="U26" s="446"/>
      <c r="V26" s="488"/>
      <c r="W26" s="540"/>
      <c r="X26" s="541"/>
      <c r="Y26" s="542"/>
      <c r="Z26" s="444" t="s">
        <v>168</v>
      </c>
      <c r="AA26" s="546"/>
      <c r="AB26" s="546"/>
      <c r="AC26" s="546"/>
      <c r="AD26" s="546"/>
      <c r="AE26" s="546"/>
      <c r="AF26" s="546"/>
      <c r="AG26" s="547"/>
      <c r="AH26" s="445">
        <v>6</v>
      </c>
      <c r="AI26" s="446"/>
      <c r="AJ26" s="446"/>
      <c r="AK26" s="446"/>
      <c r="AL26" s="488"/>
      <c r="AM26" s="445">
        <v>16086</v>
      </c>
      <c r="AN26" s="446"/>
      <c r="AO26" s="446"/>
      <c r="AP26" s="446"/>
      <c r="AQ26" s="446"/>
      <c r="AR26" s="488"/>
      <c r="AS26" s="445">
        <v>2681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7"/>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4"/>
      <c r="B27" s="565"/>
      <c r="C27" s="541"/>
      <c r="D27" s="542"/>
      <c r="E27" s="444" t="s">
        <v>170</v>
      </c>
      <c r="F27" s="424"/>
      <c r="G27" s="424"/>
      <c r="H27" s="424"/>
      <c r="I27" s="424"/>
      <c r="J27" s="424"/>
      <c r="K27" s="425"/>
      <c r="L27" s="445">
        <v>1</v>
      </c>
      <c r="M27" s="446"/>
      <c r="N27" s="446"/>
      <c r="O27" s="446"/>
      <c r="P27" s="488"/>
      <c r="Q27" s="445">
        <v>3360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131446</v>
      </c>
      <c r="BO27" s="514"/>
      <c r="BP27" s="514"/>
      <c r="BQ27" s="514"/>
      <c r="BR27" s="514"/>
      <c r="BS27" s="514"/>
      <c r="BT27" s="514"/>
      <c r="BU27" s="515"/>
      <c r="BV27" s="513">
        <v>131393</v>
      </c>
      <c r="BW27" s="514"/>
      <c r="BX27" s="514"/>
      <c r="BY27" s="514"/>
      <c r="BZ27" s="514"/>
      <c r="CA27" s="514"/>
      <c r="CB27" s="514"/>
      <c r="CC27" s="515"/>
      <c r="CD27" s="189"/>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4"/>
      <c r="B28" s="565"/>
      <c r="C28" s="541"/>
      <c r="D28" s="542"/>
      <c r="E28" s="444" t="s">
        <v>173</v>
      </c>
      <c r="F28" s="424"/>
      <c r="G28" s="424"/>
      <c r="H28" s="424"/>
      <c r="I28" s="424"/>
      <c r="J28" s="424"/>
      <c r="K28" s="425"/>
      <c r="L28" s="445">
        <v>1</v>
      </c>
      <c r="M28" s="446"/>
      <c r="N28" s="446"/>
      <c r="O28" s="446"/>
      <c r="P28" s="488"/>
      <c r="Q28" s="445">
        <v>2500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1298541</v>
      </c>
      <c r="BO28" s="358"/>
      <c r="BP28" s="358"/>
      <c r="BQ28" s="358"/>
      <c r="BR28" s="358"/>
      <c r="BS28" s="358"/>
      <c r="BT28" s="358"/>
      <c r="BU28" s="359"/>
      <c r="BV28" s="357">
        <v>1190624</v>
      </c>
      <c r="BW28" s="358"/>
      <c r="BX28" s="358"/>
      <c r="BY28" s="358"/>
      <c r="BZ28" s="358"/>
      <c r="CA28" s="358"/>
      <c r="CB28" s="358"/>
      <c r="CC28" s="359"/>
      <c r="CD28" s="187"/>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4"/>
      <c r="B29" s="565"/>
      <c r="C29" s="541"/>
      <c r="D29" s="542"/>
      <c r="E29" s="444" t="s">
        <v>176</v>
      </c>
      <c r="F29" s="424"/>
      <c r="G29" s="424"/>
      <c r="H29" s="424"/>
      <c r="I29" s="424"/>
      <c r="J29" s="424"/>
      <c r="K29" s="425"/>
      <c r="L29" s="445">
        <v>10</v>
      </c>
      <c r="M29" s="446"/>
      <c r="N29" s="446"/>
      <c r="O29" s="446"/>
      <c r="P29" s="488"/>
      <c r="Q29" s="445">
        <v>2290</v>
      </c>
      <c r="R29" s="446"/>
      <c r="S29" s="446"/>
      <c r="T29" s="446"/>
      <c r="U29" s="446"/>
      <c r="V29" s="488"/>
      <c r="W29" s="543"/>
      <c r="X29" s="544"/>
      <c r="Y29" s="545"/>
      <c r="Z29" s="444" t="s">
        <v>177</v>
      </c>
      <c r="AA29" s="424"/>
      <c r="AB29" s="424"/>
      <c r="AC29" s="424"/>
      <c r="AD29" s="424"/>
      <c r="AE29" s="424"/>
      <c r="AF29" s="424"/>
      <c r="AG29" s="425"/>
      <c r="AH29" s="445">
        <v>139</v>
      </c>
      <c r="AI29" s="446"/>
      <c r="AJ29" s="446"/>
      <c r="AK29" s="446"/>
      <c r="AL29" s="488"/>
      <c r="AM29" s="445">
        <v>419224</v>
      </c>
      <c r="AN29" s="446"/>
      <c r="AO29" s="446"/>
      <c r="AP29" s="446"/>
      <c r="AQ29" s="446"/>
      <c r="AR29" s="488"/>
      <c r="AS29" s="445">
        <v>3016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122692</v>
      </c>
      <c r="BO29" s="395"/>
      <c r="BP29" s="395"/>
      <c r="BQ29" s="395"/>
      <c r="BR29" s="395"/>
      <c r="BS29" s="395"/>
      <c r="BT29" s="395"/>
      <c r="BU29" s="396"/>
      <c r="BV29" s="394">
        <v>248523</v>
      </c>
      <c r="BW29" s="395"/>
      <c r="BX29" s="395"/>
      <c r="BY29" s="395"/>
      <c r="BZ29" s="395"/>
      <c r="CA29" s="395"/>
      <c r="CB29" s="395"/>
      <c r="CC29" s="396"/>
      <c r="CD29" s="189"/>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4"/>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94.1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2072645</v>
      </c>
      <c r="BO30" s="514"/>
      <c r="BP30" s="514"/>
      <c r="BQ30" s="514"/>
      <c r="BR30" s="514"/>
      <c r="BS30" s="514"/>
      <c r="BT30" s="514"/>
      <c r="BU30" s="515"/>
      <c r="BV30" s="513">
        <v>2147592</v>
      </c>
      <c r="BW30" s="514"/>
      <c r="BX30" s="514"/>
      <c r="BY30" s="514"/>
      <c r="BZ30" s="514"/>
      <c r="CA30" s="514"/>
      <c r="CB30" s="514"/>
      <c r="CC30" s="515"/>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7"/>
    </row>
    <row r="33" spans="1:113" ht="13.5" customHeight="1" x14ac:dyDescent="0.2">
      <c r="A33" s="174"/>
      <c r="B33" s="198"/>
      <c r="C33" s="418" t="s">
        <v>186</v>
      </c>
      <c r="D33" s="418"/>
      <c r="E33" s="383" t="s">
        <v>187</v>
      </c>
      <c r="F33" s="383"/>
      <c r="G33" s="383"/>
      <c r="H33" s="383"/>
      <c r="I33" s="383"/>
      <c r="J33" s="383"/>
      <c r="K33" s="383"/>
      <c r="L33" s="383"/>
      <c r="M33" s="383"/>
      <c r="N33" s="383"/>
      <c r="O33" s="383"/>
      <c r="P33" s="383"/>
      <c r="Q33" s="383"/>
      <c r="R33" s="383"/>
      <c r="S33" s="383"/>
      <c r="T33" s="199"/>
      <c r="U33" s="418" t="s">
        <v>186</v>
      </c>
      <c r="V33" s="418"/>
      <c r="W33" s="383" t="s">
        <v>187</v>
      </c>
      <c r="X33" s="383"/>
      <c r="Y33" s="383"/>
      <c r="Z33" s="383"/>
      <c r="AA33" s="383"/>
      <c r="AB33" s="383"/>
      <c r="AC33" s="383"/>
      <c r="AD33" s="383"/>
      <c r="AE33" s="383"/>
      <c r="AF33" s="383"/>
      <c r="AG33" s="383"/>
      <c r="AH33" s="383"/>
      <c r="AI33" s="383"/>
      <c r="AJ33" s="383"/>
      <c r="AK33" s="383"/>
      <c r="AL33" s="199"/>
      <c r="AM33" s="418" t="s">
        <v>186</v>
      </c>
      <c r="AN33" s="418"/>
      <c r="AO33" s="383" t="s">
        <v>187</v>
      </c>
      <c r="AP33" s="383"/>
      <c r="AQ33" s="383"/>
      <c r="AR33" s="383"/>
      <c r="AS33" s="383"/>
      <c r="AT33" s="383"/>
      <c r="AU33" s="383"/>
      <c r="AV33" s="383"/>
      <c r="AW33" s="383"/>
      <c r="AX33" s="383"/>
      <c r="AY33" s="383"/>
      <c r="AZ33" s="383"/>
      <c r="BA33" s="383"/>
      <c r="BB33" s="383"/>
      <c r="BC33" s="383"/>
      <c r="BD33" s="200"/>
      <c r="BE33" s="383" t="s">
        <v>188</v>
      </c>
      <c r="BF33" s="383"/>
      <c r="BG33" s="383" t="s">
        <v>189</v>
      </c>
      <c r="BH33" s="383"/>
      <c r="BI33" s="383"/>
      <c r="BJ33" s="383"/>
      <c r="BK33" s="383"/>
      <c r="BL33" s="383"/>
      <c r="BM33" s="383"/>
      <c r="BN33" s="383"/>
      <c r="BO33" s="383"/>
      <c r="BP33" s="383"/>
      <c r="BQ33" s="383"/>
      <c r="BR33" s="383"/>
      <c r="BS33" s="383"/>
      <c r="BT33" s="383"/>
      <c r="BU33" s="383"/>
      <c r="BV33" s="200"/>
      <c r="BW33" s="418" t="s">
        <v>188</v>
      </c>
      <c r="BX33" s="418"/>
      <c r="BY33" s="383" t="s">
        <v>190</v>
      </c>
      <c r="BZ33" s="383"/>
      <c r="CA33" s="383"/>
      <c r="CB33" s="383"/>
      <c r="CC33" s="383"/>
      <c r="CD33" s="383"/>
      <c r="CE33" s="383"/>
      <c r="CF33" s="383"/>
      <c r="CG33" s="383"/>
      <c r="CH33" s="383"/>
      <c r="CI33" s="383"/>
      <c r="CJ33" s="383"/>
      <c r="CK33" s="383"/>
      <c r="CL33" s="383"/>
      <c r="CM33" s="383"/>
      <c r="CN33" s="199"/>
      <c r="CO33" s="418" t="s">
        <v>186</v>
      </c>
      <c r="CP33" s="418"/>
      <c r="CQ33" s="383" t="s">
        <v>191</v>
      </c>
      <c r="CR33" s="383"/>
      <c r="CS33" s="383"/>
      <c r="CT33" s="383"/>
      <c r="CU33" s="383"/>
      <c r="CV33" s="383"/>
      <c r="CW33" s="383"/>
      <c r="CX33" s="383"/>
      <c r="CY33" s="383"/>
      <c r="CZ33" s="383"/>
      <c r="DA33" s="383"/>
      <c r="DB33" s="383"/>
      <c r="DC33" s="383"/>
      <c r="DD33" s="383"/>
      <c r="DE33" s="383"/>
      <c r="DF33" s="199"/>
      <c r="DG33" s="583" t="s">
        <v>192</v>
      </c>
      <c r="DH33" s="583"/>
      <c r="DI33" s="201"/>
    </row>
    <row r="34" spans="1:113" ht="32.25" customHeight="1" x14ac:dyDescent="0.2">
      <c r="A34" s="174"/>
      <c r="B34" s="198"/>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4"/>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4"/>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4"/>
      <c r="BE34" s="584">
        <f>IF(BG34="","",MAX(C34:D43,U34:V43,AM34:AN43)+1)</f>
        <v>8</v>
      </c>
      <c r="BF34" s="584"/>
      <c r="BG34" s="585" t="str">
        <f>IF('各会計、関係団体の財政状況及び健全化判断比率'!B33="","",'各会計、関係団体の財政状況及び健全化判断比率'!B33)</f>
        <v>公共下水道事業特別会計</v>
      </c>
      <c r="BH34" s="585"/>
      <c r="BI34" s="585"/>
      <c r="BJ34" s="585"/>
      <c r="BK34" s="585"/>
      <c r="BL34" s="585"/>
      <c r="BM34" s="585"/>
      <c r="BN34" s="585"/>
      <c r="BO34" s="585"/>
      <c r="BP34" s="585"/>
      <c r="BQ34" s="585"/>
      <c r="BR34" s="585"/>
      <c r="BS34" s="585"/>
      <c r="BT34" s="585"/>
      <c r="BU34" s="585"/>
      <c r="BV34" s="174"/>
      <c r="BW34" s="584">
        <f>IF(BY34="","",MAX(C34:D43,U34:V43,AM34:AN43,BE34:BF43)+1)</f>
        <v>10</v>
      </c>
      <c r="BX34" s="584"/>
      <c r="BY34" s="585" t="str">
        <f>IF('各会計、関係団体の財政状況及び健全化判断比率'!B68="","",'各会計、関係団体の財政状況及び健全化判断比率'!B68)</f>
        <v>鳥取県町村総合事務組合</v>
      </c>
      <c r="BZ34" s="585"/>
      <c r="CA34" s="585"/>
      <c r="CB34" s="585"/>
      <c r="CC34" s="585"/>
      <c r="CD34" s="585"/>
      <c r="CE34" s="585"/>
      <c r="CF34" s="585"/>
      <c r="CG34" s="585"/>
      <c r="CH34" s="585"/>
      <c r="CI34" s="585"/>
      <c r="CJ34" s="585"/>
      <c r="CK34" s="585"/>
      <c r="CL34" s="585"/>
      <c r="CM34" s="585"/>
      <c r="CN34" s="174"/>
      <c r="CO34" s="584">
        <f>IF(CQ34="","",MAX(C34:D43,U34:V43,AM34:AN43,BE34:BF43,BW34:BX43)+1)</f>
        <v>15</v>
      </c>
      <c r="CP34" s="584"/>
      <c r="CQ34" s="585" t="str">
        <f>IF('各会計、関係団体の財政状況及び健全化判断比率'!BS7="","",'各会計、関係団体の財政状況及び健全化判断比率'!BS7)</f>
        <v>岩美町振興公社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1"/>
    </row>
    <row r="35" spans="1:113" ht="32.25" customHeight="1" x14ac:dyDescent="0.2">
      <c r="A35" s="174"/>
      <c r="B35" s="198"/>
      <c r="C35" s="584">
        <f>IF(E35="","",C34+1)</f>
        <v>2</v>
      </c>
      <c r="D35" s="584"/>
      <c r="E35" s="585" t="str">
        <f>IF('各会計、関係団体の財政状況及び健全化判断比率'!B8="","",'各会計、関係団体の財政状況及び健全化判断比率'!B8)</f>
        <v>代替バス運送事業特別会計</v>
      </c>
      <c r="F35" s="585"/>
      <c r="G35" s="585"/>
      <c r="H35" s="585"/>
      <c r="I35" s="585"/>
      <c r="J35" s="585"/>
      <c r="K35" s="585"/>
      <c r="L35" s="585"/>
      <c r="M35" s="585"/>
      <c r="N35" s="585"/>
      <c r="O35" s="585"/>
      <c r="P35" s="585"/>
      <c r="Q35" s="585"/>
      <c r="R35" s="585"/>
      <c r="S35" s="585"/>
      <c r="T35" s="174"/>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4"/>
      <c r="AM35" s="584">
        <f t="shared" ref="AM35:AM43" si="0">IF(AO35="","",AM34+1)</f>
        <v>7</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4"/>
      <c r="BE35" s="584">
        <f t="shared" ref="BE35:BE43" si="1">IF(BG35="","",BE34+1)</f>
        <v>9</v>
      </c>
      <c r="BF35" s="584"/>
      <c r="BG35" s="585" t="str">
        <f>IF('各会計、関係団体の財政状況及び健全化判断比率'!B34="","",'各会計、関係団体の財政状況及び健全化判断比率'!B34)</f>
        <v>集落排水処理事業特別会計</v>
      </c>
      <c r="BH35" s="585"/>
      <c r="BI35" s="585"/>
      <c r="BJ35" s="585"/>
      <c r="BK35" s="585"/>
      <c r="BL35" s="585"/>
      <c r="BM35" s="585"/>
      <c r="BN35" s="585"/>
      <c r="BO35" s="585"/>
      <c r="BP35" s="585"/>
      <c r="BQ35" s="585"/>
      <c r="BR35" s="585"/>
      <c r="BS35" s="585"/>
      <c r="BT35" s="585"/>
      <c r="BU35" s="585"/>
      <c r="BV35" s="174"/>
      <c r="BW35" s="584">
        <f t="shared" ref="BW35:BW43" si="2">IF(BY35="","",BW34+1)</f>
        <v>11</v>
      </c>
      <c r="BX35" s="584"/>
      <c r="BY35" s="585" t="str">
        <f>IF('各会計、関係団体の財政状況及び健全化判断比率'!B69="","",'各会計、関係団体の財政状況及び健全化判断比率'!B69)</f>
        <v>鳥取県東部広域行政管理組合（一般会計）</v>
      </c>
      <c r="BZ35" s="585"/>
      <c r="CA35" s="585"/>
      <c r="CB35" s="585"/>
      <c r="CC35" s="585"/>
      <c r="CD35" s="585"/>
      <c r="CE35" s="585"/>
      <c r="CF35" s="585"/>
      <c r="CG35" s="585"/>
      <c r="CH35" s="585"/>
      <c r="CI35" s="585"/>
      <c r="CJ35" s="585"/>
      <c r="CK35" s="585"/>
      <c r="CL35" s="585"/>
      <c r="CM35" s="585"/>
      <c r="CN35" s="174"/>
      <c r="CO35" s="584">
        <f t="shared" ref="CO35:CO43" si="3">IF(CQ35="","",CO34+1)</f>
        <v>16</v>
      </c>
      <c r="CP35" s="584"/>
      <c r="CQ35" s="585" t="str">
        <f>IF('各会計、関係団体の財政状況及び健全化判断比率'!BS8="","",'各会計、関係団体の財政状況及び健全化判断比率'!BS8)</f>
        <v>いわみ道の駅</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1"/>
    </row>
    <row r="36" spans="1:113" ht="32.25" customHeight="1" x14ac:dyDescent="0.2">
      <c r="A36" s="174"/>
      <c r="B36" s="198"/>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4"/>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4"/>
      <c r="AM36" s="584" t="str">
        <f t="shared" si="0"/>
        <v/>
      </c>
      <c r="AN36" s="584"/>
      <c r="AO36" s="585"/>
      <c r="AP36" s="585"/>
      <c r="AQ36" s="585"/>
      <c r="AR36" s="585"/>
      <c r="AS36" s="585"/>
      <c r="AT36" s="585"/>
      <c r="AU36" s="585"/>
      <c r="AV36" s="585"/>
      <c r="AW36" s="585"/>
      <c r="AX36" s="585"/>
      <c r="AY36" s="585"/>
      <c r="AZ36" s="585"/>
      <c r="BA36" s="585"/>
      <c r="BB36" s="585"/>
      <c r="BC36" s="585"/>
      <c r="BD36" s="174"/>
      <c r="BE36" s="584" t="str">
        <f t="shared" si="1"/>
        <v/>
      </c>
      <c r="BF36" s="584"/>
      <c r="BG36" s="585"/>
      <c r="BH36" s="585"/>
      <c r="BI36" s="585"/>
      <c r="BJ36" s="585"/>
      <c r="BK36" s="585"/>
      <c r="BL36" s="585"/>
      <c r="BM36" s="585"/>
      <c r="BN36" s="585"/>
      <c r="BO36" s="585"/>
      <c r="BP36" s="585"/>
      <c r="BQ36" s="585"/>
      <c r="BR36" s="585"/>
      <c r="BS36" s="585"/>
      <c r="BT36" s="585"/>
      <c r="BU36" s="585"/>
      <c r="BV36" s="174"/>
      <c r="BW36" s="584">
        <f t="shared" si="2"/>
        <v>12</v>
      </c>
      <c r="BX36" s="584"/>
      <c r="BY36" s="585" t="str">
        <f>IF('各会計、関係団体の財政状況及び健全化判断比率'!B70="","",'各会計、関係団体の財政状況及び健全化判断比率'!B70)</f>
        <v>鳥取県東部広域行政管理組合（事業会計）</v>
      </c>
      <c r="BZ36" s="585"/>
      <c r="CA36" s="585"/>
      <c r="CB36" s="585"/>
      <c r="CC36" s="585"/>
      <c r="CD36" s="585"/>
      <c r="CE36" s="585"/>
      <c r="CF36" s="585"/>
      <c r="CG36" s="585"/>
      <c r="CH36" s="585"/>
      <c r="CI36" s="585"/>
      <c r="CJ36" s="585"/>
      <c r="CK36" s="585"/>
      <c r="CL36" s="585"/>
      <c r="CM36" s="585"/>
      <c r="CN36" s="174"/>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1"/>
    </row>
    <row r="37" spans="1:113" ht="32.25" customHeight="1" x14ac:dyDescent="0.2">
      <c r="A37" s="174"/>
      <c r="B37" s="198"/>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4"/>
      <c r="U37" s="584" t="str">
        <f t="shared" si="4"/>
        <v/>
      </c>
      <c r="V37" s="584"/>
      <c r="W37" s="585"/>
      <c r="X37" s="585"/>
      <c r="Y37" s="585"/>
      <c r="Z37" s="585"/>
      <c r="AA37" s="585"/>
      <c r="AB37" s="585"/>
      <c r="AC37" s="585"/>
      <c r="AD37" s="585"/>
      <c r="AE37" s="585"/>
      <c r="AF37" s="585"/>
      <c r="AG37" s="585"/>
      <c r="AH37" s="585"/>
      <c r="AI37" s="585"/>
      <c r="AJ37" s="585"/>
      <c r="AK37" s="585"/>
      <c r="AL37" s="174"/>
      <c r="AM37" s="584" t="str">
        <f t="shared" si="0"/>
        <v/>
      </c>
      <c r="AN37" s="584"/>
      <c r="AO37" s="585"/>
      <c r="AP37" s="585"/>
      <c r="AQ37" s="585"/>
      <c r="AR37" s="585"/>
      <c r="AS37" s="585"/>
      <c r="AT37" s="585"/>
      <c r="AU37" s="585"/>
      <c r="AV37" s="585"/>
      <c r="AW37" s="585"/>
      <c r="AX37" s="585"/>
      <c r="AY37" s="585"/>
      <c r="AZ37" s="585"/>
      <c r="BA37" s="585"/>
      <c r="BB37" s="585"/>
      <c r="BC37" s="585"/>
      <c r="BD37" s="174"/>
      <c r="BE37" s="584" t="str">
        <f t="shared" si="1"/>
        <v/>
      </c>
      <c r="BF37" s="584"/>
      <c r="BG37" s="585"/>
      <c r="BH37" s="585"/>
      <c r="BI37" s="585"/>
      <c r="BJ37" s="585"/>
      <c r="BK37" s="585"/>
      <c r="BL37" s="585"/>
      <c r="BM37" s="585"/>
      <c r="BN37" s="585"/>
      <c r="BO37" s="585"/>
      <c r="BP37" s="585"/>
      <c r="BQ37" s="585"/>
      <c r="BR37" s="585"/>
      <c r="BS37" s="585"/>
      <c r="BT37" s="585"/>
      <c r="BU37" s="585"/>
      <c r="BV37" s="174"/>
      <c r="BW37" s="584">
        <f t="shared" si="2"/>
        <v>13</v>
      </c>
      <c r="BX37" s="584"/>
      <c r="BY37" s="585" t="str">
        <f>IF('各会計、関係団体の財政状況及び健全化判断比率'!B71="","",'各会計、関係団体の財政状況及び健全化判断比率'!B71)</f>
        <v>鳥取県後期高齢者医療広域連合（一般会計）</v>
      </c>
      <c r="BZ37" s="585"/>
      <c r="CA37" s="585"/>
      <c r="CB37" s="585"/>
      <c r="CC37" s="585"/>
      <c r="CD37" s="585"/>
      <c r="CE37" s="585"/>
      <c r="CF37" s="585"/>
      <c r="CG37" s="585"/>
      <c r="CH37" s="585"/>
      <c r="CI37" s="585"/>
      <c r="CJ37" s="585"/>
      <c r="CK37" s="585"/>
      <c r="CL37" s="585"/>
      <c r="CM37" s="585"/>
      <c r="CN37" s="174"/>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1"/>
    </row>
    <row r="38" spans="1:113" ht="32.25" customHeight="1" x14ac:dyDescent="0.2">
      <c r="A38" s="174"/>
      <c r="B38" s="198"/>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4"/>
      <c r="U38" s="584" t="str">
        <f t="shared" si="4"/>
        <v/>
      </c>
      <c r="V38" s="584"/>
      <c r="W38" s="585"/>
      <c r="X38" s="585"/>
      <c r="Y38" s="585"/>
      <c r="Z38" s="585"/>
      <c r="AA38" s="585"/>
      <c r="AB38" s="585"/>
      <c r="AC38" s="585"/>
      <c r="AD38" s="585"/>
      <c r="AE38" s="585"/>
      <c r="AF38" s="585"/>
      <c r="AG38" s="585"/>
      <c r="AH38" s="585"/>
      <c r="AI38" s="585"/>
      <c r="AJ38" s="585"/>
      <c r="AK38" s="585"/>
      <c r="AL38" s="174"/>
      <c r="AM38" s="584" t="str">
        <f t="shared" si="0"/>
        <v/>
      </c>
      <c r="AN38" s="584"/>
      <c r="AO38" s="585"/>
      <c r="AP38" s="585"/>
      <c r="AQ38" s="585"/>
      <c r="AR38" s="585"/>
      <c r="AS38" s="585"/>
      <c r="AT38" s="585"/>
      <c r="AU38" s="585"/>
      <c r="AV38" s="585"/>
      <c r="AW38" s="585"/>
      <c r="AX38" s="585"/>
      <c r="AY38" s="585"/>
      <c r="AZ38" s="585"/>
      <c r="BA38" s="585"/>
      <c r="BB38" s="585"/>
      <c r="BC38" s="585"/>
      <c r="BD38" s="174"/>
      <c r="BE38" s="584" t="str">
        <f t="shared" si="1"/>
        <v/>
      </c>
      <c r="BF38" s="584"/>
      <c r="BG38" s="585"/>
      <c r="BH38" s="585"/>
      <c r="BI38" s="585"/>
      <c r="BJ38" s="585"/>
      <c r="BK38" s="585"/>
      <c r="BL38" s="585"/>
      <c r="BM38" s="585"/>
      <c r="BN38" s="585"/>
      <c r="BO38" s="585"/>
      <c r="BP38" s="585"/>
      <c r="BQ38" s="585"/>
      <c r="BR38" s="585"/>
      <c r="BS38" s="585"/>
      <c r="BT38" s="585"/>
      <c r="BU38" s="585"/>
      <c r="BV38" s="174"/>
      <c r="BW38" s="584">
        <f t="shared" si="2"/>
        <v>14</v>
      </c>
      <c r="BX38" s="584"/>
      <c r="BY38" s="585" t="str">
        <f>IF('各会計、関係団体の財政状況及び健全化判断比率'!B72="","",'各会計、関係団体の財政状況及び健全化判断比率'!B72)</f>
        <v>鳥取県後期高齢者医療広域連合（特別会計）</v>
      </c>
      <c r="BZ38" s="585"/>
      <c r="CA38" s="585"/>
      <c r="CB38" s="585"/>
      <c r="CC38" s="585"/>
      <c r="CD38" s="585"/>
      <c r="CE38" s="585"/>
      <c r="CF38" s="585"/>
      <c r="CG38" s="585"/>
      <c r="CH38" s="585"/>
      <c r="CI38" s="585"/>
      <c r="CJ38" s="585"/>
      <c r="CK38" s="585"/>
      <c r="CL38" s="585"/>
      <c r="CM38" s="585"/>
      <c r="CN38" s="174"/>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1"/>
    </row>
    <row r="39" spans="1:113" ht="32.25" customHeight="1" x14ac:dyDescent="0.2">
      <c r="A39" s="174"/>
      <c r="B39" s="198"/>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4"/>
      <c r="U39" s="584" t="str">
        <f t="shared" si="4"/>
        <v/>
      </c>
      <c r="V39" s="584"/>
      <c r="W39" s="585"/>
      <c r="X39" s="585"/>
      <c r="Y39" s="585"/>
      <c r="Z39" s="585"/>
      <c r="AA39" s="585"/>
      <c r="AB39" s="585"/>
      <c r="AC39" s="585"/>
      <c r="AD39" s="585"/>
      <c r="AE39" s="585"/>
      <c r="AF39" s="585"/>
      <c r="AG39" s="585"/>
      <c r="AH39" s="585"/>
      <c r="AI39" s="585"/>
      <c r="AJ39" s="585"/>
      <c r="AK39" s="585"/>
      <c r="AL39" s="174"/>
      <c r="AM39" s="584" t="str">
        <f t="shared" si="0"/>
        <v/>
      </c>
      <c r="AN39" s="584"/>
      <c r="AO39" s="585"/>
      <c r="AP39" s="585"/>
      <c r="AQ39" s="585"/>
      <c r="AR39" s="585"/>
      <c r="AS39" s="585"/>
      <c r="AT39" s="585"/>
      <c r="AU39" s="585"/>
      <c r="AV39" s="585"/>
      <c r="AW39" s="585"/>
      <c r="AX39" s="585"/>
      <c r="AY39" s="585"/>
      <c r="AZ39" s="585"/>
      <c r="BA39" s="585"/>
      <c r="BB39" s="585"/>
      <c r="BC39" s="585"/>
      <c r="BD39" s="174"/>
      <c r="BE39" s="584" t="str">
        <f t="shared" si="1"/>
        <v/>
      </c>
      <c r="BF39" s="584"/>
      <c r="BG39" s="585"/>
      <c r="BH39" s="585"/>
      <c r="BI39" s="585"/>
      <c r="BJ39" s="585"/>
      <c r="BK39" s="585"/>
      <c r="BL39" s="585"/>
      <c r="BM39" s="585"/>
      <c r="BN39" s="585"/>
      <c r="BO39" s="585"/>
      <c r="BP39" s="585"/>
      <c r="BQ39" s="585"/>
      <c r="BR39" s="585"/>
      <c r="BS39" s="585"/>
      <c r="BT39" s="585"/>
      <c r="BU39" s="585"/>
      <c r="BV39" s="174"/>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4"/>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1"/>
    </row>
    <row r="40" spans="1:113" ht="32.25" customHeight="1" x14ac:dyDescent="0.2">
      <c r="A40" s="174"/>
      <c r="B40" s="198"/>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4"/>
      <c r="U40" s="584" t="str">
        <f t="shared" si="4"/>
        <v/>
      </c>
      <c r="V40" s="584"/>
      <c r="W40" s="585"/>
      <c r="X40" s="585"/>
      <c r="Y40" s="585"/>
      <c r="Z40" s="585"/>
      <c r="AA40" s="585"/>
      <c r="AB40" s="585"/>
      <c r="AC40" s="585"/>
      <c r="AD40" s="585"/>
      <c r="AE40" s="585"/>
      <c r="AF40" s="585"/>
      <c r="AG40" s="585"/>
      <c r="AH40" s="585"/>
      <c r="AI40" s="585"/>
      <c r="AJ40" s="585"/>
      <c r="AK40" s="585"/>
      <c r="AL40" s="174"/>
      <c r="AM40" s="584" t="str">
        <f t="shared" si="0"/>
        <v/>
      </c>
      <c r="AN40" s="584"/>
      <c r="AO40" s="585"/>
      <c r="AP40" s="585"/>
      <c r="AQ40" s="585"/>
      <c r="AR40" s="585"/>
      <c r="AS40" s="585"/>
      <c r="AT40" s="585"/>
      <c r="AU40" s="585"/>
      <c r="AV40" s="585"/>
      <c r="AW40" s="585"/>
      <c r="AX40" s="585"/>
      <c r="AY40" s="585"/>
      <c r="AZ40" s="585"/>
      <c r="BA40" s="585"/>
      <c r="BB40" s="585"/>
      <c r="BC40" s="585"/>
      <c r="BD40" s="174"/>
      <c r="BE40" s="584" t="str">
        <f t="shared" si="1"/>
        <v/>
      </c>
      <c r="BF40" s="584"/>
      <c r="BG40" s="585"/>
      <c r="BH40" s="585"/>
      <c r="BI40" s="585"/>
      <c r="BJ40" s="585"/>
      <c r="BK40" s="585"/>
      <c r="BL40" s="585"/>
      <c r="BM40" s="585"/>
      <c r="BN40" s="585"/>
      <c r="BO40" s="585"/>
      <c r="BP40" s="585"/>
      <c r="BQ40" s="585"/>
      <c r="BR40" s="585"/>
      <c r="BS40" s="585"/>
      <c r="BT40" s="585"/>
      <c r="BU40" s="585"/>
      <c r="BV40" s="174"/>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4"/>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1"/>
    </row>
    <row r="41" spans="1:113" ht="32.25" customHeight="1" x14ac:dyDescent="0.2">
      <c r="A41" s="174"/>
      <c r="B41" s="198"/>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4"/>
      <c r="U41" s="584" t="str">
        <f t="shared" si="4"/>
        <v/>
      </c>
      <c r="V41" s="584"/>
      <c r="W41" s="585"/>
      <c r="X41" s="585"/>
      <c r="Y41" s="585"/>
      <c r="Z41" s="585"/>
      <c r="AA41" s="585"/>
      <c r="AB41" s="585"/>
      <c r="AC41" s="585"/>
      <c r="AD41" s="585"/>
      <c r="AE41" s="585"/>
      <c r="AF41" s="585"/>
      <c r="AG41" s="585"/>
      <c r="AH41" s="585"/>
      <c r="AI41" s="585"/>
      <c r="AJ41" s="585"/>
      <c r="AK41" s="585"/>
      <c r="AL41" s="174"/>
      <c r="AM41" s="584" t="str">
        <f t="shared" si="0"/>
        <v/>
      </c>
      <c r="AN41" s="584"/>
      <c r="AO41" s="585"/>
      <c r="AP41" s="585"/>
      <c r="AQ41" s="585"/>
      <c r="AR41" s="585"/>
      <c r="AS41" s="585"/>
      <c r="AT41" s="585"/>
      <c r="AU41" s="585"/>
      <c r="AV41" s="585"/>
      <c r="AW41" s="585"/>
      <c r="AX41" s="585"/>
      <c r="AY41" s="585"/>
      <c r="AZ41" s="585"/>
      <c r="BA41" s="585"/>
      <c r="BB41" s="585"/>
      <c r="BC41" s="585"/>
      <c r="BD41" s="174"/>
      <c r="BE41" s="584" t="str">
        <f t="shared" si="1"/>
        <v/>
      </c>
      <c r="BF41" s="584"/>
      <c r="BG41" s="585"/>
      <c r="BH41" s="585"/>
      <c r="BI41" s="585"/>
      <c r="BJ41" s="585"/>
      <c r="BK41" s="585"/>
      <c r="BL41" s="585"/>
      <c r="BM41" s="585"/>
      <c r="BN41" s="585"/>
      <c r="BO41" s="585"/>
      <c r="BP41" s="585"/>
      <c r="BQ41" s="585"/>
      <c r="BR41" s="585"/>
      <c r="BS41" s="585"/>
      <c r="BT41" s="585"/>
      <c r="BU41" s="585"/>
      <c r="BV41" s="174"/>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4"/>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1"/>
    </row>
    <row r="42" spans="1:113" ht="32.25" customHeight="1" x14ac:dyDescent="0.2">
      <c r="B42" s="198"/>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4"/>
      <c r="U42" s="584" t="str">
        <f t="shared" si="4"/>
        <v/>
      </c>
      <c r="V42" s="584"/>
      <c r="W42" s="585"/>
      <c r="X42" s="585"/>
      <c r="Y42" s="585"/>
      <c r="Z42" s="585"/>
      <c r="AA42" s="585"/>
      <c r="AB42" s="585"/>
      <c r="AC42" s="585"/>
      <c r="AD42" s="585"/>
      <c r="AE42" s="585"/>
      <c r="AF42" s="585"/>
      <c r="AG42" s="585"/>
      <c r="AH42" s="585"/>
      <c r="AI42" s="585"/>
      <c r="AJ42" s="585"/>
      <c r="AK42" s="585"/>
      <c r="AL42" s="174"/>
      <c r="AM42" s="584" t="str">
        <f t="shared" si="0"/>
        <v/>
      </c>
      <c r="AN42" s="584"/>
      <c r="AO42" s="585"/>
      <c r="AP42" s="585"/>
      <c r="AQ42" s="585"/>
      <c r="AR42" s="585"/>
      <c r="AS42" s="585"/>
      <c r="AT42" s="585"/>
      <c r="AU42" s="585"/>
      <c r="AV42" s="585"/>
      <c r="AW42" s="585"/>
      <c r="AX42" s="585"/>
      <c r="AY42" s="585"/>
      <c r="AZ42" s="585"/>
      <c r="BA42" s="585"/>
      <c r="BB42" s="585"/>
      <c r="BC42" s="585"/>
      <c r="BD42" s="174"/>
      <c r="BE42" s="584" t="str">
        <f t="shared" si="1"/>
        <v/>
      </c>
      <c r="BF42" s="584"/>
      <c r="BG42" s="585"/>
      <c r="BH42" s="585"/>
      <c r="BI42" s="585"/>
      <c r="BJ42" s="585"/>
      <c r="BK42" s="585"/>
      <c r="BL42" s="585"/>
      <c r="BM42" s="585"/>
      <c r="BN42" s="585"/>
      <c r="BO42" s="585"/>
      <c r="BP42" s="585"/>
      <c r="BQ42" s="585"/>
      <c r="BR42" s="585"/>
      <c r="BS42" s="585"/>
      <c r="BT42" s="585"/>
      <c r="BU42" s="585"/>
      <c r="BV42" s="174"/>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4"/>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1"/>
    </row>
    <row r="43" spans="1:113" ht="32.25" customHeight="1" x14ac:dyDescent="0.2">
      <c r="B43" s="198"/>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4"/>
      <c r="U43" s="584" t="str">
        <f t="shared" si="4"/>
        <v/>
      </c>
      <c r="V43" s="584"/>
      <c r="W43" s="585"/>
      <c r="X43" s="585"/>
      <c r="Y43" s="585"/>
      <c r="Z43" s="585"/>
      <c r="AA43" s="585"/>
      <c r="AB43" s="585"/>
      <c r="AC43" s="585"/>
      <c r="AD43" s="585"/>
      <c r="AE43" s="585"/>
      <c r="AF43" s="585"/>
      <c r="AG43" s="585"/>
      <c r="AH43" s="585"/>
      <c r="AI43" s="585"/>
      <c r="AJ43" s="585"/>
      <c r="AK43" s="585"/>
      <c r="AL43" s="174"/>
      <c r="AM43" s="584" t="str">
        <f t="shared" si="0"/>
        <v/>
      </c>
      <c r="AN43" s="584"/>
      <c r="AO43" s="585"/>
      <c r="AP43" s="585"/>
      <c r="AQ43" s="585"/>
      <c r="AR43" s="585"/>
      <c r="AS43" s="585"/>
      <c r="AT43" s="585"/>
      <c r="AU43" s="585"/>
      <c r="AV43" s="585"/>
      <c r="AW43" s="585"/>
      <c r="AX43" s="585"/>
      <c r="AY43" s="585"/>
      <c r="AZ43" s="585"/>
      <c r="BA43" s="585"/>
      <c r="BB43" s="585"/>
      <c r="BC43" s="585"/>
      <c r="BD43" s="174"/>
      <c r="BE43" s="584" t="str">
        <f t="shared" si="1"/>
        <v/>
      </c>
      <c r="BF43" s="584"/>
      <c r="BG43" s="585"/>
      <c r="BH43" s="585"/>
      <c r="BI43" s="585"/>
      <c r="BJ43" s="585"/>
      <c r="BK43" s="585"/>
      <c r="BL43" s="585"/>
      <c r="BM43" s="585"/>
      <c r="BN43" s="585"/>
      <c r="BO43" s="585"/>
      <c r="BP43" s="585"/>
      <c r="BQ43" s="585"/>
      <c r="BR43" s="585"/>
      <c r="BS43" s="585"/>
      <c r="BT43" s="585"/>
      <c r="BU43" s="585"/>
      <c r="BV43" s="174"/>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4"/>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Xu22TPkIkGuIUJVmitIIFCNdZ+j0UlW2C8pZo+DAtKQ4xfPZDffGD5cCH4OQ0ssw/b0CTtx1yAhetQi+wqkrew==" saltValue="yWHxTthmnZt4UqhQVHwX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7" customWidth="1"/>
    <col min="2" max="2" width="2.36328125" style="207" customWidth="1"/>
    <col min="3" max="16" width="2.6328125" style="207" customWidth="1"/>
    <col min="17" max="17" width="2.36328125" style="207" customWidth="1"/>
    <col min="18" max="95" width="1.6328125" style="207" customWidth="1"/>
    <col min="96" max="133" width="1.6328125" style="219" customWidth="1"/>
    <col min="134" max="143" width="1.6328125" style="207" customWidth="1"/>
    <col min="144" max="16384" width="0" style="207"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589" t="s">
        <v>202</v>
      </c>
      <c r="DI1" s="590"/>
      <c r="DJ1" s="590"/>
      <c r="DK1" s="590"/>
      <c r="DL1" s="590"/>
      <c r="DM1" s="590"/>
      <c r="DN1" s="591"/>
      <c r="DO1" s="207"/>
      <c r="DP1" s="589" t="s">
        <v>203</v>
      </c>
      <c r="DQ1" s="590"/>
      <c r="DR1" s="590"/>
      <c r="DS1" s="590"/>
      <c r="DT1" s="590"/>
      <c r="DU1" s="590"/>
      <c r="DV1" s="590"/>
      <c r="DW1" s="590"/>
      <c r="DX1" s="590"/>
      <c r="DY1" s="590"/>
      <c r="DZ1" s="590"/>
      <c r="EA1" s="590"/>
      <c r="EB1" s="590"/>
      <c r="EC1" s="591"/>
      <c r="ED1" s="206"/>
      <c r="EE1" s="206"/>
      <c r="EF1" s="206"/>
      <c r="EG1" s="206"/>
      <c r="EH1" s="206"/>
      <c r="EI1" s="206"/>
      <c r="EJ1" s="206"/>
      <c r="EK1" s="206"/>
      <c r="EL1" s="206"/>
      <c r="EM1" s="206"/>
    </row>
    <row r="2" spans="2:143" ht="22.5" customHeight="1" x14ac:dyDescent="0.2">
      <c r="B2" s="208" t="s">
        <v>204</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1069608</v>
      </c>
      <c r="S5" s="600"/>
      <c r="T5" s="600"/>
      <c r="U5" s="600"/>
      <c r="V5" s="600"/>
      <c r="W5" s="600"/>
      <c r="X5" s="600"/>
      <c r="Y5" s="601"/>
      <c r="Z5" s="602">
        <v>13.8</v>
      </c>
      <c r="AA5" s="602"/>
      <c r="AB5" s="602"/>
      <c r="AC5" s="602"/>
      <c r="AD5" s="603">
        <v>1069608</v>
      </c>
      <c r="AE5" s="603"/>
      <c r="AF5" s="603"/>
      <c r="AG5" s="603"/>
      <c r="AH5" s="603"/>
      <c r="AI5" s="603"/>
      <c r="AJ5" s="603"/>
      <c r="AK5" s="603"/>
      <c r="AL5" s="604">
        <v>23.2</v>
      </c>
      <c r="AM5" s="605"/>
      <c r="AN5" s="605"/>
      <c r="AO5" s="606"/>
      <c r="AP5" s="596" t="s">
        <v>216</v>
      </c>
      <c r="AQ5" s="597"/>
      <c r="AR5" s="597"/>
      <c r="AS5" s="597"/>
      <c r="AT5" s="597"/>
      <c r="AU5" s="597"/>
      <c r="AV5" s="597"/>
      <c r="AW5" s="597"/>
      <c r="AX5" s="597"/>
      <c r="AY5" s="597"/>
      <c r="AZ5" s="597"/>
      <c r="BA5" s="597"/>
      <c r="BB5" s="597"/>
      <c r="BC5" s="597"/>
      <c r="BD5" s="597"/>
      <c r="BE5" s="597"/>
      <c r="BF5" s="598"/>
      <c r="BG5" s="610">
        <v>1068410</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57700</v>
      </c>
      <c r="S6" s="611"/>
      <c r="T6" s="611"/>
      <c r="U6" s="611"/>
      <c r="V6" s="611"/>
      <c r="W6" s="611"/>
      <c r="X6" s="611"/>
      <c r="Y6" s="612"/>
      <c r="Z6" s="613">
        <v>0.7</v>
      </c>
      <c r="AA6" s="613"/>
      <c r="AB6" s="613"/>
      <c r="AC6" s="613"/>
      <c r="AD6" s="614">
        <v>57700</v>
      </c>
      <c r="AE6" s="614"/>
      <c r="AF6" s="614"/>
      <c r="AG6" s="614"/>
      <c r="AH6" s="614"/>
      <c r="AI6" s="614"/>
      <c r="AJ6" s="614"/>
      <c r="AK6" s="614"/>
      <c r="AL6" s="615">
        <v>1.3</v>
      </c>
      <c r="AM6" s="616"/>
      <c r="AN6" s="616"/>
      <c r="AO6" s="617"/>
      <c r="AP6" s="607" t="s">
        <v>221</v>
      </c>
      <c r="AQ6" s="608"/>
      <c r="AR6" s="608"/>
      <c r="AS6" s="608"/>
      <c r="AT6" s="608"/>
      <c r="AU6" s="608"/>
      <c r="AV6" s="608"/>
      <c r="AW6" s="608"/>
      <c r="AX6" s="608"/>
      <c r="AY6" s="608"/>
      <c r="AZ6" s="608"/>
      <c r="BA6" s="608"/>
      <c r="BB6" s="608"/>
      <c r="BC6" s="608"/>
      <c r="BD6" s="608"/>
      <c r="BE6" s="608"/>
      <c r="BF6" s="609"/>
      <c r="BG6" s="610">
        <v>1068410</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82586</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82586</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620</v>
      </c>
      <c r="S7" s="611"/>
      <c r="T7" s="611"/>
      <c r="U7" s="611"/>
      <c r="V7" s="611"/>
      <c r="W7" s="611"/>
      <c r="X7" s="611"/>
      <c r="Y7" s="612"/>
      <c r="Z7" s="613">
        <v>0</v>
      </c>
      <c r="AA7" s="613"/>
      <c r="AB7" s="613"/>
      <c r="AC7" s="613"/>
      <c r="AD7" s="614">
        <v>620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435938</v>
      </c>
      <c r="BH7" s="611"/>
      <c r="BI7" s="611"/>
      <c r="BJ7" s="611"/>
      <c r="BK7" s="611"/>
      <c r="BL7" s="611"/>
      <c r="BM7" s="611"/>
      <c r="BN7" s="612"/>
      <c r="BO7" s="613">
        <v>40.799999999999997</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1260994</v>
      </c>
      <c r="CS7" s="611"/>
      <c r="CT7" s="611"/>
      <c r="CU7" s="611"/>
      <c r="CV7" s="611"/>
      <c r="CW7" s="611"/>
      <c r="CX7" s="611"/>
      <c r="CY7" s="612"/>
      <c r="CZ7" s="613">
        <v>16.600000000000001</v>
      </c>
      <c r="DA7" s="613"/>
      <c r="DB7" s="613"/>
      <c r="DC7" s="613"/>
      <c r="DD7" s="619">
        <v>79812</v>
      </c>
      <c r="DE7" s="611"/>
      <c r="DF7" s="611"/>
      <c r="DG7" s="611"/>
      <c r="DH7" s="611"/>
      <c r="DI7" s="611"/>
      <c r="DJ7" s="611"/>
      <c r="DK7" s="611"/>
      <c r="DL7" s="611"/>
      <c r="DM7" s="611"/>
      <c r="DN7" s="611"/>
      <c r="DO7" s="611"/>
      <c r="DP7" s="612"/>
      <c r="DQ7" s="619">
        <v>1038872</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6014</v>
      </c>
      <c r="S8" s="611"/>
      <c r="T8" s="611"/>
      <c r="U8" s="611"/>
      <c r="V8" s="611"/>
      <c r="W8" s="611"/>
      <c r="X8" s="611"/>
      <c r="Y8" s="612"/>
      <c r="Z8" s="613">
        <v>0.1</v>
      </c>
      <c r="AA8" s="613"/>
      <c r="AB8" s="613"/>
      <c r="AC8" s="613"/>
      <c r="AD8" s="614">
        <v>6014</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19138</v>
      </c>
      <c r="BH8" s="611"/>
      <c r="BI8" s="611"/>
      <c r="BJ8" s="611"/>
      <c r="BK8" s="611"/>
      <c r="BL8" s="611"/>
      <c r="BM8" s="611"/>
      <c r="BN8" s="612"/>
      <c r="BO8" s="613">
        <v>1.8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2313978</v>
      </c>
      <c r="CS8" s="611"/>
      <c r="CT8" s="611"/>
      <c r="CU8" s="611"/>
      <c r="CV8" s="611"/>
      <c r="CW8" s="611"/>
      <c r="CX8" s="611"/>
      <c r="CY8" s="612"/>
      <c r="CZ8" s="613">
        <v>30.4</v>
      </c>
      <c r="DA8" s="613"/>
      <c r="DB8" s="613"/>
      <c r="DC8" s="613"/>
      <c r="DD8" s="619">
        <v>48397</v>
      </c>
      <c r="DE8" s="611"/>
      <c r="DF8" s="611"/>
      <c r="DG8" s="611"/>
      <c r="DH8" s="611"/>
      <c r="DI8" s="611"/>
      <c r="DJ8" s="611"/>
      <c r="DK8" s="611"/>
      <c r="DL8" s="611"/>
      <c r="DM8" s="611"/>
      <c r="DN8" s="611"/>
      <c r="DO8" s="611"/>
      <c r="DP8" s="612"/>
      <c r="DQ8" s="619">
        <v>1439365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6954</v>
      </c>
      <c r="S9" s="611"/>
      <c r="T9" s="611"/>
      <c r="U9" s="611"/>
      <c r="V9" s="611"/>
      <c r="W9" s="611"/>
      <c r="X9" s="611"/>
      <c r="Y9" s="612"/>
      <c r="Z9" s="613">
        <v>0.1</v>
      </c>
      <c r="AA9" s="613"/>
      <c r="AB9" s="613"/>
      <c r="AC9" s="613"/>
      <c r="AD9" s="614">
        <v>6954</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377302</v>
      </c>
      <c r="BH9" s="611"/>
      <c r="BI9" s="611"/>
      <c r="BJ9" s="611"/>
      <c r="BK9" s="611"/>
      <c r="BL9" s="611"/>
      <c r="BM9" s="611"/>
      <c r="BN9" s="612"/>
      <c r="BO9" s="613">
        <v>35.299999999999997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848915</v>
      </c>
      <c r="CS9" s="611"/>
      <c r="CT9" s="611"/>
      <c r="CU9" s="611"/>
      <c r="CV9" s="611"/>
      <c r="CW9" s="611"/>
      <c r="CX9" s="611"/>
      <c r="CY9" s="612"/>
      <c r="CZ9" s="613">
        <v>11.1</v>
      </c>
      <c r="DA9" s="613"/>
      <c r="DB9" s="613"/>
      <c r="DC9" s="613"/>
      <c r="DD9" s="619">
        <v>2271</v>
      </c>
      <c r="DE9" s="611"/>
      <c r="DF9" s="611"/>
      <c r="DG9" s="611"/>
      <c r="DH9" s="611"/>
      <c r="DI9" s="611"/>
      <c r="DJ9" s="611"/>
      <c r="DK9" s="611"/>
      <c r="DL9" s="611"/>
      <c r="DM9" s="611"/>
      <c r="DN9" s="611"/>
      <c r="DO9" s="611"/>
      <c r="DP9" s="612"/>
      <c r="DQ9" s="619">
        <v>737709</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18746</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245744</v>
      </c>
      <c r="S11" s="611"/>
      <c r="T11" s="611"/>
      <c r="U11" s="611"/>
      <c r="V11" s="611"/>
      <c r="W11" s="611"/>
      <c r="X11" s="611"/>
      <c r="Y11" s="612"/>
      <c r="Z11" s="615">
        <v>3.2</v>
      </c>
      <c r="AA11" s="616"/>
      <c r="AB11" s="616"/>
      <c r="AC11" s="622"/>
      <c r="AD11" s="619">
        <v>245744</v>
      </c>
      <c r="AE11" s="611"/>
      <c r="AF11" s="611"/>
      <c r="AG11" s="611"/>
      <c r="AH11" s="611"/>
      <c r="AI11" s="611"/>
      <c r="AJ11" s="611"/>
      <c r="AK11" s="612"/>
      <c r="AL11" s="615">
        <v>5.3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20752</v>
      </c>
      <c r="BH11" s="611"/>
      <c r="BI11" s="611"/>
      <c r="BJ11" s="611"/>
      <c r="BK11" s="611"/>
      <c r="BL11" s="611"/>
      <c r="BM11" s="611"/>
      <c r="BN11" s="612"/>
      <c r="BO11" s="613">
        <v>1.9</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336238</v>
      </c>
      <c r="CS11" s="611"/>
      <c r="CT11" s="611"/>
      <c r="CU11" s="611"/>
      <c r="CV11" s="611"/>
      <c r="CW11" s="611"/>
      <c r="CX11" s="611"/>
      <c r="CY11" s="612"/>
      <c r="CZ11" s="613">
        <v>4.4000000000000004</v>
      </c>
      <c r="DA11" s="613"/>
      <c r="DB11" s="613"/>
      <c r="DC11" s="613"/>
      <c r="DD11" s="619">
        <v>35980</v>
      </c>
      <c r="DE11" s="611"/>
      <c r="DF11" s="611"/>
      <c r="DG11" s="611"/>
      <c r="DH11" s="611"/>
      <c r="DI11" s="611"/>
      <c r="DJ11" s="611"/>
      <c r="DK11" s="611"/>
      <c r="DL11" s="611"/>
      <c r="DM11" s="611"/>
      <c r="DN11" s="611"/>
      <c r="DO11" s="611"/>
      <c r="DP11" s="612"/>
      <c r="DQ11" s="619">
        <v>154213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273</v>
      </c>
      <c r="S12" s="611"/>
      <c r="T12" s="611"/>
      <c r="U12" s="611"/>
      <c r="V12" s="611"/>
      <c r="W12" s="611"/>
      <c r="X12" s="611"/>
      <c r="Y12" s="612"/>
      <c r="Z12" s="613">
        <v>0</v>
      </c>
      <c r="AA12" s="613"/>
      <c r="AB12" s="613"/>
      <c r="AC12" s="613"/>
      <c r="AD12" s="614">
        <v>273</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508695</v>
      </c>
      <c r="BH12" s="611"/>
      <c r="BI12" s="611"/>
      <c r="BJ12" s="611"/>
      <c r="BK12" s="611"/>
      <c r="BL12" s="611"/>
      <c r="BM12" s="611"/>
      <c r="BN12" s="612"/>
      <c r="BO12" s="613">
        <v>47.6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192423</v>
      </c>
      <c r="CS12" s="611"/>
      <c r="CT12" s="611"/>
      <c r="CU12" s="611"/>
      <c r="CV12" s="611"/>
      <c r="CW12" s="611"/>
      <c r="CX12" s="611"/>
      <c r="CY12" s="612"/>
      <c r="CZ12" s="613">
        <v>2.5</v>
      </c>
      <c r="DA12" s="613"/>
      <c r="DB12" s="613"/>
      <c r="DC12" s="613"/>
      <c r="DD12" s="619">
        <v>1176</v>
      </c>
      <c r="DE12" s="611"/>
      <c r="DF12" s="611"/>
      <c r="DG12" s="611"/>
      <c r="DH12" s="611"/>
      <c r="DI12" s="611"/>
      <c r="DJ12" s="611"/>
      <c r="DK12" s="611"/>
      <c r="DL12" s="611"/>
      <c r="DM12" s="611"/>
      <c r="DN12" s="611"/>
      <c r="DO12" s="611"/>
      <c r="DP12" s="612"/>
      <c r="DQ12" s="619">
        <v>123067</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507624</v>
      </c>
      <c r="BH13" s="611"/>
      <c r="BI13" s="611"/>
      <c r="BJ13" s="611"/>
      <c r="BK13" s="611"/>
      <c r="BL13" s="611"/>
      <c r="BM13" s="611"/>
      <c r="BN13" s="612"/>
      <c r="BO13" s="613">
        <v>47.5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835198</v>
      </c>
      <c r="CS13" s="611"/>
      <c r="CT13" s="611"/>
      <c r="CU13" s="611"/>
      <c r="CV13" s="611"/>
      <c r="CW13" s="611"/>
      <c r="CX13" s="611"/>
      <c r="CY13" s="612"/>
      <c r="CZ13" s="613">
        <v>11</v>
      </c>
      <c r="DA13" s="613"/>
      <c r="DB13" s="613"/>
      <c r="DC13" s="613"/>
      <c r="DD13" s="619">
        <v>431243</v>
      </c>
      <c r="DE13" s="611"/>
      <c r="DF13" s="611"/>
      <c r="DG13" s="611"/>
      <c r="DH13" s="611"/>
      <c r="DI13" s="611"/>
      <c r="DJ13" s="611"/>
      <c r="DK13" s="611"/>
      <c r="DL13" s="611"/>
      <c r="DM13" s="611"/>
      <c r="DN13" s="611"/>
      <c r="DO13" s="611"/>
      <c r="DP13" s="612"/>
      <c r="DQ13" s="619">
        <v>218637</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529</v>
      </c>
      <c r="S14" s="611"/>
      <c r="T14" s="611"/>
      <c r="U14" s="611"/>
      <c r="V14" s="611"/>
      <c r="W14" s="611"/>
      <c r="X14" s="611"/>
      <c r="Y14" s="612"/>
      <c r="Z14" s="613">
        <v>0</v>
      </c>
      <c r="AA14" s="613"/>
      <c r="AB14" s="613"/>
      <c r="AC14" s="613"/>
      <c r="AD14" s="614">
        <v>529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47319</v>
      </c>
      <c r="BH14" s="611"/>
      <c r="BI14" s="611"/>
      <c r="BJ14" s="611"/>
      <c r="BK14" s="611"/>
      <c r="BL14" s="611"/>
      <c r="BM14" s="611"/>
      <c r="BN14" s="612"/>
      <c r="BO14" s="613">
        <v>4.4000000000000004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241460</v>
      </c>
      <c r="CS14" s="611"/>
      <c r="CT14" s="611"/>
      <c r="CU14" s="611"/>
      <c r="CV14" s="611"/>
      <c r="CW14" s="611"/>
      <c r="CX14" s="611"/>
      <c r="CY14" s="612"/>
      <c r="CZ14" s="613">
        <v>3.2</v>
      </c>
      <c r="DA14" s="613"/>
      <c r="DB14" s="613"/>
      <c r="DC14" s="613"/>
      <c r="DD14" s="619">
        <v>27294</v>
      </c>
      <c r="DE14" s="611"/>
      <c r="DF14" s="611"/>
      <c r="DG14" s="611"/>
      <c r="DH14" s="611"/>
      <c r="DI14" s="611"/>
      <c r="DJ14" s="611"/>
      <c r="DK14" s="611"/>
      <c r="DL14" s="611"/>
      <c r="DM14" s="611"/>
      <c r="DN14" s="611"/>
      <c r="DO14" s="611"/>
      <c r="DP14" s="612"/>
      <c r="DQ14" s="619">
        <v>209839</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76458</v>
      </c>
      <c r="BH15" s="611"/>
      <c r="BI15" s="611"/>
      <c r="BJ15" s="611"/>
      <c r="BK15" s="611"/>
      <c r="BL15" s="611"/>
      <c r="BM15" s="611"/>
      <c r="BN15" s="612"/>
      <c r="BO15" s="613">
        <v>7.1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549381</v>
      </c>
      <c r="CS15" s="611"/>
      <c r="CT15" s="611"/>
      <c r="CU15" s="611"/>
      <c r="CV15" s="611"/>
      <c r="CW15" s="611"/>
      <c r="CX15" s="611"/>
      <c r="CY15" s="612"/>
      <c r="CZ15" s="613">
        <v>7.2</v>
      </c>
      <c r="DA15" s="613"/>
      <c r="DB15" s="613"/>
      <c r="DC15" s="613"/>
      <c r="DD15" s="619">
        <v>17068</v>
      </c>
      <c r="DE15" s="611"/>
      <c r="DF15" s="611"/>
      <c r="DG15" s="611"/>
      <c r="DH15" s="611"/>
      <c r="DI15" s="611"/>
      <c r="DJ15" s="611"/>
      <c r="DK15" s="611"/>
      <c r="DL15" s="611"/>
      <c r="DM15" s="611"/>
      <c r="DN15" s="611"/>
      <c r="DO15" s="611"/>
      <c r="DP15" s="612"/>
      <c r="DQ15" s="619">
        <v>491914</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5588</v>
      </c>
      <c r="S16" s="611"/>
      <c r="T16" s="611"/>
      <c r="U16" s="611"/>
      <c r="V16" s="611"/>
      <c r="W16" s="611"/>
      <c r="X16" s="611"/>
      <c r="Y16" s="612"/>
      <c r="Z16" s="613">
        <v>0.1</v>
      </c>
      <c r="AA16" s="613"/>
      <c r="AB16" s="613"/>
      <c r="AC16" s="613"/>
      <c r="AD16" s="614">
        <v>5588</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17569</v>
      </c>
      <c r="CS16" s="611"/>
      <c r="CT16" s="611"/>
      <c r="CU16" s="611"/>
      <c r="CV16" s="611"/>
      <c r="CW16" s="611"/>
      <c r="CX16" s="611"/>
      <c r="CY16" s="612"/>
      <c r="CZ16" s="613">
        <v>0.2</v>
      </c>
      <c r="DA16" s="613"/>
      <c r="DB16" s="613"/>
      <c r="DC16" s="613"/>
      <c r="DD16" s="619" t="s">
        <v>122</v>
      </c>
      <c r="DE16" s="611"/>
      <c r="DF16" s="611"/>
      <c r="DG16" s="611"/>
      <c r="DH16" s="611"/>
      <c r="DI16" s="611"/>
      <c r="DJ16" s="611"/>
      <c r="DK16" s="611"/>
      <c r="DL16" s="611"/>
      <c r="DM16" s="611"/>
      <c r="DN16" s="611"/>
      <c r="DO16" s="611"/>
      <c r="DP16" s="612"/>
      <c r="DQ16" s="619">
        <v>8936</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13303</v>
      </c>
      <c r="S17" s="611"/>
      <c r="T17" s="611"/>
      <c r="U17" s="611"/>
      <c r="V17" s="611"/>
      <c r="W17" s="611"/>
      <c r="X17" s="611"/>
      <c r="Y17" s="612"/>
      <c r="Z17" s="613">
        <v>0.2</v>
      </c>
      <c r="AA17" s="613"/>
      <c r="AB17" s="613"/>
      <c r="AC17" s="613"/>
      <c r="AD17" s="614">
        <v>13303</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935153</v>
      </c>
      <c r="CS17" s="611"/>
      <c r="CT17" s="611"/>
      <c r="CU17" s="611"/>
      <c r="CV17" s="611"/>
      <c r="CW17" s="611"/>
      <c r="CX17" s="611"/>
      <c r="CY17" s="612"/>
      <c r="CZ17" s="613">
        <v>12.3</v>
      </c>
      <c r="DA17" s="613"/>
      <c r="DB17" s="613"/>
      <c r="DC17" s="613"/>
      <c r="DD17" s="619" t="s">
        <v>122</v>
      </c>
      <c r="DE17" s="611"/>
      <c r="DF17" s="611"/>
      <c r="DG17" s="611"/>
      <c r="DH17" s="611"/>
      <c r="DI17" s="611"/>
      <c r="DJ17" s="611"/>
      <c r="DK17" s="611"/>
      <c r="DL17" s="611"/>
      <c r="DM17" s="611"/>
      <c r="DN17" s="611"/>
      <c r="DO17" s="611"/>
      <c r="DP17" s="612"/>
      <c r="DQ17" s="619">
        <v>924121</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8549</v>
      </c>
      <c r="S18" s="611"/>
      <c r="T18" s="611"/>
      <c r="U18" s="611"/>
      <c r="V18" s="611"/>
      <c r="W18" s="611"/>
      <c r="X18" s="611"/>
      <c r="Y18" s="612"/>
      <c r="Z18" s="613">
        <v>0.1</v>
      </c>
      <c r="AA18" s="613"/>
      <c r="AB18" s="613"/>
      <c r="AC18" s="613"/>
      <c r="AD18" s="614">
        <v>8549</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8549</v>
      </c>
      <c r="S19" s="611"/>
      <c r="T19" s="611"/>
      <c r="U19" s="611"/>
      <c r="V19" s="611"/>
      <c r="W19" s="611"/>
      <c r="X19" s="611"/>
      <c r="Y19" s="612"/>
      <c r="Z19" s="613">
        <v>0.1</v>
      </c>
      <c r="AA19" s="613"/>
      <c r="AB19" s="613"/>
      <c r="AC19" s="613"/>
      <c r="AD19" s="614">
        <v>8549</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1198</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1198</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7613895</v>
      </c>
      <c r="CS20" s="611"/>
      <c r="CT20" s="611"/>
      <c r="CU20" s="611"/>
      <c r="CV20" s="611"/>
      <c r="CW20" s="611"/>
      <c r="CX20" s="611"/>
      <c r="CY20" s="612"/>
      <c r="CZ20" s="613">
        <v>100</v>
      </c>
      <c r="DA20" s="613"/>
      <c r="DB20" s="613"/>
      <c r="DC20" s="613"/>
      <c r="DD20" s="619">
        <v>643241</v>
      </c>
      <c r="DE20" s="611"/>
      <c r="DF20" s="611"/>
      <c r="DG20" s="611"/>
      <c r="DH20" s="611"/>
      <c r="DI20" s="611"/>
      <c r="DJ20" s="611"/>
      <c r="DK20" s="611"/>
      <c r="DL20" s="611"/>
      <c r="DM20" s="611"/>
      <c r="DN20" s="611"/>
      <c r="DO20" s="611"/>
      <c r="DP20" s="612"/>
      <c r="DQ20" s="619">
        <v>5429259</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3546183</v>
      </c>
      <c r="S21" s="611"/>
      <c r="T21" s="611"/>
      <c r="U21" s="611"/>
      <c r="V21" s="611"/>
      <c r="W21" s="611"/>
      <c r="X21" s="611"/>
      <c r="Y21" s="612"/>
      <c r="Z21" s="613">
        <v>45.6</v>
      </c>
      <c r="AA21" s="613"/>
      <c r="AB21" s="613"/>
      <c r="AC21" s="613"/>
      <c r="AD21" s="614">
        <v>3187481</v>
      </c>
      <c r="AE21" s="614"/>
      <c r="AF21" s="614"/>
      <c r="AG21" s="614"/>
      <c r="AH21" s="614"/>
      <c r="AI21" s="614"/>
      <c r="AJ21" s="614"/>
      <c r="AK21" s="614"/>
      <c r="AL21" s="615">
        <v>69.2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1198</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3187481</v>
      </c>
      <c r="S22" s="611"/>
      <c r="T22" s="611"/>
      <c r="U22" s="611"/>
      <c r="V22" s="611"/>
      <c r="W22" s="611"/>
      <c r="X22" s="611"/>
      <c r="Y22" s="612"/>
      <c r="Z22" s="613">
        <v>41</v>
      </c>
      <c r="AA22" s="613"/>
      <c r="AB22" s="613"/>
      <c r="AC22" s="613"/>
      <c r="AD22" s="614">
        <v>3187481</v>
      </c>
      <c r="AE22" s="614"/>
      <c r="AF22" s="614"/>
      <c r="AG22" s="614"/>
      <c r="AH22" s="614"/>
      <c r="AI22" s="614"/>
      <c r="AJ22" s="614"/>
      <c r="AK22" s="614"/>
      <c r="AL22" s="615">
        <v>69.2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358702</v>
      </c>
      <c r="S23" s="611"/>
      <c r="T23" s="611"/>
      <c r="U23" s="611"/>
      <c r="V23" s="611"/>
      <c r="W23" s="611"/>
      <c r="X23" s="611"/>
      <c r="Y23" s="612"/>
      <c r="Z23" s="613">
        <v>4.5999999999999996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3522529</v>
      </c>
      <c r="CS24" s="600"/>
      <c r="CT24" s="600"/>
      <c r="CU24" s="600"/>
      <c r="CV24" s="600"/>
      <c r="CW24" s="600"/>
      <c r="CX24" s="600"/>
      <c r="CY24" s="601"/>
      <c r="CZ24" s="604">
        <v>46.3</v>
      </c>
      <c r="DA24" s="605"/>
      <c r="DB24" s="605"/>
      <c r="DC24" s="621"/>
      <c r="DD24" s="642">
        <v>2772725</v>
      </c>
      <c r="DE24" s="600"/>
      <c r="DF24" s="600"/>
      <c r="DG24" s="600"/>
      <c r="DH24" s="600"/>
      <c r="DI24" s="600"/>
      <c r="DJ24" s="600"/>
      <c r="DK24" s="601"/>
      <c r="DL24" s="642">
        <v>2327587</v>
      </c>
      <c r="DM24" s="600"/>
      <c r="DN24" s="600"/>
      <c r="DO24" s="600"/>
      <c r="DP24" s="600"/>
      <c r="DQ24" s="600"/>
      <c r="DR24" s="600"/>
      <c r="DS24" s="600"/>
      <c r="DT24" s="600"/>
      <c r="DU24" s="600"/>
      <c r="DV24" s="601"/>
      <c r="DW24" s="604">
        <v>50.3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4961065</v>
      </c>
      <c r="S25" s="611"/>
      <c r="T25" s="611"/>
      <c r="U25" s="611"/>
      <c r="V25" s="611"/>
      <c r="W25" s="611"/>
      <c r="X25" s="611"/>
      <c r="Y25" s="612"/>
      <c r="Z25" s="613">
        <v>63.8</v>
      </c>
      <c r="AA25" s="613"/>
      <c r="AB25" s="613"/>
      <c r="AC25" s="613"/>
      <c r="AD25" s="614">
        <v>4602363</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1525724</v>
      </c>
      <c r="CS25" s="631"/>
      <c r="CT25" s="631"/>
      <c r="CU25" s="631"/>
      <c r="CV25" s="631"/>
      <c r="CW25" s="631"/>
      <c r="CX25" s="631"/>
      <c r="CY25" s="632"/>
      <c r="CZ25" s="615">
        <v>20</v>
      </c>
      <c r="DA25" s="643"/>
      <c r="DB25" s="643"/>
      <c r="DC25" s="645"/>
      <c r="DD25" s="619">
        <v>1389221</v>
      </c>
      <c r="DE25" s="631"/>
      <c r="DF25" s="631"/>
      <c r="DG25" s="631"/>
      <c r="DH25" s="631"/>
      <c r="DI25" s="631"/>
      <c r="DJ25" s="631"/>
      <c r="DK25" s="632"/>
      <c r="DL25" s="619">
        <v>1246577</v>
      </c>
      <c r="DM25" s="631"/>
      <c r="DN25" s="631"/>
      <c r="DO25" s="631"/>
      <c r="DP25" s="631"/>
      <c r="DQ25" s="631"/>
      <c r="DR25" s="631"/>
      <c r="DS25" s="631"/>
      <c r="DT25" s="631"/>
      <c r="DU25" s="631"/>
      <c r="DV25" s="632"/>
      <c r="DW25" s="615">
        <v>26.9</v>
      </c>
      <c r="DX25" s="643"/>
      <c r="DY25" s="643"/>
      <c r="DZ25" s="643"/>
      <c r="EA25" s="643"/>
      <c r="EB25" s="643"/>
      <c r="EC25" s="644"/>
    </row>
    <row r="26" spans="2:133" ht="11.25" customHeight="1" x14ac:dyDescent="0.2">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745805</v>
      </c>
      <c r="CS26" s="611"/>
      <c r="CT26" s="611"/>
      <c r="CU26" s="611"/>
      <c r="CV26" s="611"/>
      <c r="CW26" s="611"/>
      <c r="CX26" s="611"/>
      <c r="CY26" s="612"/>
      <c r="CZ26" s="615">
        <v>9.8000000000000007</v>
      </c>
      <c r="DA26" s="643"/>
      <c r="DB26" s="643"/>
      <c r="DC26" s="645"/>
      <c r="DD26" s="619">
        <v>702437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286</v>
      </c>
      <c r="C27" s="608"/>
      <c r="D27" s="608"/>
      <c r="E27" s="608"/>
      <c r="F27" s="608"/>
      <c r="G27" s="608"/>
      <c r="H27" s="608"/>
      <c r="I27" s="608"/>
      <c r="J27" s="608"/>
      <c r="K27" s="608"/>
      <c r="L27" s="608"/>
      <c r="M27" s="608"/>
      <c r="N27" s="608"/>
      <c r="O27" s="608"/>
      <c r="P27" s="608"/>
      <c r="Q27" s="609"/>
      <c r="R27" s="610">
        <v>325</v>
      </c>
      <c r="S27" s="611"/>
      <c r="T27" s="611"/>
      <c r="U27" s="611"/>
      <c r="V27" s="611"/>
      <c r="W27" s="611"/>
      <c r="X27" s="611"/>
      <c r="Y27" s="612"/>
      <c r="Z27" s="613">
        <v>0</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1069608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1061652</v>
      </c>
      <c r="CS27" s="631"/>
      <c r="CT27" s="631"/>
      <c r="CU27" s="631"/>
      <c r="CV27" s="631"/>
      <c r="CW27" s="631"/>
      <c r="CX27" s="631"/>
      <c r="CY27" s="632"/>
      <c r="CZ27" s="615">
        <v>13.9</v>
      </c>
      <c r="DA27" s="643"/>
      <c r="DB27" s="643"/>
      <c r="DC27" s="645"/>
      <c r="DD27" s="619">
        <v>459383</v>
      </c>
      <c r="DE27" s="631"/>
      <c r="DF27" s="631"/>
      <c r="DG27" s="631"/>
      <c r="DH27" s="631"/>
      <c r="DI27" s="631"/>
      <c r="DJ27" s="631"/>
      <c r="DK27" s="632"/>
      <c r="DL27" s="619">
        <v>298966</v>
      </c>
      <c r="DM27" s="631"/>
      <c r="DN27" s="631"/>
      <c r="DO27" s="631"/>
      <c r="DP27" s="631"/>
      <c r="DQ27" s="631"/>
      <c r="DR27" s="631"/>
      <c r="DS27" s="631"/>
      <c r="DT27" s="631"/>
      <c r="DU27" s="631"/>
      <c r="DV27" s="632"/>
      <c r="DW27" s="615">
        <v>6.5</v>
      </c>
      <c r="DX27" s="643"/>
      <c r="DY27" s="643"/>
      <c r="DZ27" s="643"/>
      <c r="EA27" s="643"/>
      <c r="EB27" s="643"/>
      <c r="EC27" s="644"/>
    </row>
    <row r="28" spans="2:133" ht="11.25" customHeight="1" x14ac:dyDescent="0.2">
      <c r="B28" s="607" t="s">
        <v>289</v>
      </c>
      <c r="C28" s="608"/>
      <c r="D28" s="608"/>
      <c r="E28" s="608"/>
      <c r="F28" s="608"/>
      <c r="G28" s="608"/>
      <c r="H28" s="608"/>
      <c r="I28" s="608"/>
      <c r="J28" s="608"/>
      <c r="K28" s="608"/>
      <c r="L28" s="608"/>
      <c r="M28" s="608"/>
      <c r="N28" s="608"/>
      <c r="O28" s="608"/>
      <c r="P28" s="608"/>
      <c r="Q28" s="609"/>
      <c r="R28" s="610">
        <v>69528</v>
      </c>
      <c r="S28" s="611"/>
      <c r="T28" s="611"/>
      <c r="U28" s="611"/>
      <c r="V28" s="611"/>
      <c r="W28" s="611"/>
      <c r="X28" s="611"/>
      <c r="Y28" s="612"/>
      <c r="Z28" s="613">
        <v>0.9</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935153</v>
      </c>
      <c r="CS28" s="611"/>
      <c r="CT28" s="611"/>
      <c r="CU28" s="611"/>
      <c r="CV28" s="611"/>
      <c r="CW28" s="611"/>
      <c r="CX28" s="611"/>
      <c r="CY28" s="612"/>
      <c r="CZ28" s="615">
        <v>12.3</v>
      </c>
      <c r="DA28" s="643"/>
      <c r="DB28" s="643"/>
      <c r="DC28" s="645"/>
      <c r="DD28" s="619">
        <v>924121</v>
      </c>
      <c r="DE28" s="611"/>
      <c r="DF28" s="611"/>
      <c r="DG28" s="611"/>
      <c r="DH28" s="611"/>
      <c r="DI28" s="611"/>
      <c r="DJ28" s="611"/>
      <c r="DK28" s="612"/>
      <c r="DL28" s="619">
        <v>782044</v>
      </c>
      <c r="DM28" s="611"/>
      <c r="DN28" s="611"/>
      <c r="DO28" s="611"/>
      <c r="DP28" s="611"/>
      <c r="DQ28" s="611"/>
      <c r="DR28" s="611"/>
      <c r="DS28" s="611"/>
      <c r="DT28" s="611"/>
      <c r="DU28" s="611"/>
      <c r="DV28" s="612"/>
      <c r="DW28" s="615">
        <v>16.899999999999999</v>
      </c>
      <c r="DX28" s="643"/>
      <c r="DY28" s="643"/>
      <c r="DZ28" s="643"/>
      <c r="EA28" s="643"/>
      <c r="EB28" s="643"/>
      <c r="EC28" s="644"/>
    </row>
    <row r="29" spans="2:133" ht="11.25" customHeight="1" x14ac:dyDescent="0.2">
      <c r="B29" s="607" t="s">
        <v>291</v>
      </c>
      <c r="C29" s="608"/>
      <c r="D29" s="608"/>
      <c r="E29" s="608"/>
      <c r="F29" s="608"/>
      <c r="G29" s="608"/>
      <c r="H29" s="608"/>
      <c r="I29" s="608"/>
      <c r="J29" s="608"/>
      <c r="K29" s="608"/>
      <c r="L29" s="608"/>
      <c r="M29" s="608"/>
      <c r="N29" s="608"/>
      <c r="O29" s="608"/>
      <c r="P29" s="608"/>
      <c r="Q29" s="609"/>
      <c r="R29" s="610">
        <v>16017</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935153</v>
      </c>
      <c r="CS29" s="631"/>
      <c r="CT29" s="631"/>
      <c r="CU29" s="631"/>
      <c r="CV29" s="631"/>
      <c r="CW29" s="631"/>
      <c r="CX29" s="631"/>
      <c r="CY29" s="632"/>
      <c r="CZ29" s="615">
        <v>12.3</v>
      </c>
      <c r="DA29" s="643"/>
      <c r="DB29" s="643"/>
      <c r="DC29" s="645"/>
      <c r="DD29" s="619">
        <v>924121</v>
      </c>
      <c r="DE29" s="631"/>
      <c r="DF29" s="631"/>
      <c r="DG29" s="631"/>
      <c r="DH29" s="631"/>
      <c r="DI29" s="631"/>
      <c r="DJ29" s="631"/>
      <c r="DK29" s="632"/>
      <c r="DL29" s="619">
        <v>782044</v>
      </c>
      <c r="DM29" s="631"/>
      <c r="DN29" s="631"/>
      <c r="DO29" s="631"/>
      <c r="DP29" s="631"/>
      <c r="DQ29" s="631"/>
      <c r="DR29" s="631"/>
      <c r="DS29" s="631"/>
      <c r="DT29" s="631"/>
      <c r="DU29" s="631"/>
      <c r="DV29" s="632"/>
      <c r="DW29" s="615">
        <v>16.899999999999999</v>
      </c>
      <c r="DX29" s="643"/>
      <c r="DY29" s="643"/>
      <c r="DZ29" s="643"/>
      <c r="EA29" s="643"/>
      <c r="EB29" s="643"/>
      <c r="EC29" s="644"/>
    </row>
    <row r="30" spans="2:133" ht="11.25" customHeight="1" x14ac:dyDescent="0.2">
      <c r="B30" s="607" t="s">
        <v>293</v>
      </c>
      <c r="C30" s="608"/>
      <c r="D30" s="608"/>
      <c r="E30" s="608"/>
      <c r="F30" s="608"/>
      <c r="G30" s="608"/>
      <c r="H30" s="608"/>
      <c r="I30" s="608"/>
      <c r="J30" s="608"/>
      <c r="K30" s="608"/>
      <c r="L30" s="608"/>
      <c r="M30" s="608"/>
      <c r="N30" s="608"/>
      <c r="O30" s="608"/>
      <c r="P30" s="608"/>
      <c r="Q30" s="609"/>
      <c r="R30" s="610">
        <v>999926</v>
      </c>
      <c r="S30" s="611"/>
      <c r="T30" s="611"/>
      <c r="U30" s="611"/>
      <c r="V30" s="611"/>
      <c r="W30" s="611"/>
      <c r="X30" s="611"/>
      <c r="Y30" s="612"/>
      <c r="Z30" s="613">
        <v>12.9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910195</v>
      </c>
      <c r="CS30" s="611"/>
      <c r="CT30" s="611"/>
      <c r="CU30" s="611"/>
      <c r="CV30" s="611"/>
      <c r="CW30" s="611"/>
      <c r="CX30" s="611"/>
      <c r="CY30" s="612"/>
      <c r="CZ30" s="615">
        <v>12</v>
      </c>
      <c r="DA30" s="643"/>
      <c r="DB30" s="643"/>
      <c r="DC30" s="645"/>
      <c r="DD30" s="619">
        <v>900108</v>
      </c>
      <c r="DE30" s="611"/>
      <c r="DF30" s="611"/>
      <c r="DG30" s="611"/>
      <c r="DH30" s="611"/>
      <c r="DI30" s="611"/>
      <c r="DJ30" s="611"/>
      <c r="DK30" s="612"/>
      <c r="DL30" s="619">
        <v>758077</v>
      </c>
      <c r="DM30" s="611"/>
      <c r="DN30" s="611"/>
      <c r="DO30" s="611"/>
      <c r="DP30" s="611"/>
      <c r="DQ30" s="611"/>
      <c r="DR30" s="611"/>
      <c r="DS30" s="611"/>
      <c r="DT30" s="611"/>
      <c r="DU30" s="611"/>
      <c r="DV30" s="612"/>
      <c r="DW30" s="615">
        <v>16.399999999999999</v>
      </c>
      <c r="DX30" s="643"/>
      <c r="DY30" s="643"/>
      <c r="DZ30" s="643"/>
      <c r="EA30" s="643"/>
      <c r="EB30" s="643"/>
      <c r="EC30" s="644"/>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1"/>
      <c r="AV31" s="211"/>
      <c r="AW31" s="211"/>
      <c r="AX31" s="596" t="s">
        <v>177</v>
      </c>
      <c r="AY31" s="597"/>
      <c r="AZ31" s="597"/>
      <c r="BA31" s="597"/>
      <c r="BB31" s="597"/>
      <c r="BC31" s="597"/>
      <c r="BD31" s="597"/>
      <c r="BE31" s="597"/>
      <c r="BF31" s="598"/>
      <c r="BG31" s="657">
        <v>98.7</v>
      </c>
      <c r="BH31" s="654"/>
      <c r="BI31" s="654"/>
      <c r="BJ31" s="654"/>
      <c r="BK31" s="654"/>
      <c r="BL31" s="654"/>
      <c r="BM31" s="605">
        <v>96.1</v>
      </c>
      <c r="BN31" s="654"/>
      <c r="BO31" s="654"/>
      <c r="BP31" s="654"/>
      <c r="BQ31" s="655"/>
      <c r="BR31" s="657">
        <v>98.9</v>
      </c>
      <c r="BS31" s="654"/>
      <c r="BT31" s="654"/>
      <c r="BU31" s="654"/>
      <c r="BV31" s="654"/>
      <c r="BW31" s="654"/>
      <c r="BX31" s="605">
        <v>96.4</v>
      </c>
      <c r="BY31" s="654"/>
      <c r="BZ31" s="654"/>
      <c r="CA31" s="654"/>
      <c r="CB31" s="655"/>
      <c r="CD31" s="650"/>
      <c r="CE31" s="651"/>
      <c r="CF31" s="607" t="s">
        <v>300</v>
      </c>
      <c r="CG31" s="608"/>
      <c r="CH31" s="608"/>
      <c r="CI31" s="608"/>
      <c r="CJ31" s="608"/>
      <c r="CK31" s="608"/>
      <c r="CL31" s="608"/>
      <c r="CM31" s="608"/>
      <c r="CN31" s="608"/>
      <c r="CO31" s="608"/>
      <c r="CP31" s="608"/>
      <c r="CQ31" s="609"/>
      <c r="CR31" s="610">
        <v>24958</v>
      </c>
      <c r="CS31" s="631"/>
      <c r="CT31" s="631"/>
      <c r="CU31" s="631"/>
      <c r="CV31" s="631"/>
      <c r="CW31" s="631"/>
      <c r="CX31" s="631"/>
      <c r="CY31" s="632"/>
      <c r="CZ31" s="615">
        <v>0.3</v>
      </c>
      <c r="DA31" s="643"/>
      <c r="DB31" s="643"/>
      <c r="DC31" s="645"/>
      <c r="DD31" s="619">
        <v>24013</v>
      </c>
      <c r="DE31" s="631"/>
      <c r="DF31" s="631"/>
      <c r="DG31" s="631"/>
      <c r="DH31" s="631"/>
      <c r="DI31" s="631"/>
      <c r="DJ31" s="631"/>
      <c r="DK31" s="632"/>
      <c r="DL31" s="619">
        <v>23967</v>
      </c>
      <c r="DM31" s="631"/>
      <c r="DN31" s="631"/>
      <c r="DO31" s="631"/>
      <c r="DP31" s="631"/>
      <c r="DQ31" s="631"/>
      <c r="DR31" s="631"/>
      <c r="DS31" s="631"/>
      <c r="DT31" s="631"/>
      <c r="DU31" s="631"/>
      <c r="DV31" s="632"/>
      <c r="DW31" s="615">
        <v>0.5</v>
      </c>
      <c r="DX31" s="643"/>
      <c r="DY31" s="643"/>
      <c r="DZ31" s="643"/>
      <c r="EA31" s="643"/>
      <c r="EB31" s="643"/>
      <c r="EC31" s="644"/>
    </row>
    <row r="32" spans="2:133" ht="11.25" customHeight="1" x14ac:dyDescent="0.2">
      <c r="B32" s="607" t="s">
        <v>301</v>
      </c>
      <c r="C32" s="608"/>
      <c r="D32" s="608"/>
      <c r="E32" s="608"/>
      <c r="F32" s="608"/>
      <c r="G32" s="608"/>
      <c r="H32" s="608"/>
      <c r="I32" s="608"/>
      <c r="J32" s="608"/>
      <c r="K32" s="608"/>
      <c r="L32" s="608"/>
      <c r="M32" s="608"/>
      <c r="N32" s="608"/>
      <c r="O32" s="608"/>
      <c r="P32" s="608"/>
      <c r="Q32" s="609"/>
      <c r="R32" s="610">
        <v>645307</v>
      </c>
      <c r="S32" s="611"/>
      <c r="T32" s="611"/>
      <c r="U32" s="611"/>
      <c r="V32" s="611"/>
      <c r="W32" s="611"/>
      <c r="X32" s="611"/>
      <c r="Y32" s="612"/>
      <c r="Z32" s="613">
        <v>8.3000000000000007</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7" t="s">
        <v>302</v>
      </c>
      <c r="AX32" s="607" t="s">
        <v>303</v>
      </c>
      <c r="AY32" s="608"/>
      <c r="AZ32" s="608"/>
      <c r="BA32" s="608"/>
      <c r="BB32" s="608"/>
      <c r="BC32" s="608"/>
      <c r="BD32" s="608"/>
      <c r="BE32" s="608"/>
      <c r="BF32" s="609"/>
      <c r="BG32" s="667">
        <v>98.2</v>
      </c>
      <c r="BH32" s="631"/>
      <c r="BI32" s="631"/>
      <c r="BJ32" s="631"/>
      <c r="BK32" s="631"/>
      <c r="BL32" s="631"/>
      <c r="BM32" s="616">
        <v>95.7</v>
      </c>
      <c r="BN32" s="631"/>
      <c r="BO32" s="631"/>
      <c r="BP32" s="631"/>
      <c r="BQ32" s="656"/>
      <c r="BR32" s="667">
        <v>98.8</v>
      </c>
      <c r="BS32" s="631"/>
      <c r="BT32" s="631"/>
      <c r="BU32" s="631"/>
      <c r="BV32" s="631"/>
      <c r="BW32" s="631"/>
      <c r="BX32" s="616">
        <v>96.5</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305</v>
      </c>
      <c r="C33" s="608"/>
      <c r="D33" s="608"/>
      <c r="E33" s="608"/>
      <c r="F33" s="608"/>
      <c r="G33" s="608"/>
      <c r="H33" s="608"/>
      <c r="I33" s="608"/>
      <c r="J33" s="608"/>
      <c r="K33" s="608"/>
      <c r="L33" s="608"/>
      <c r="M33" s="608"/>
      <c r="N33" s="608"/>
      <c r="O33" s="608"/>
      <c r="P33" s="608"/>
      <c r="Q33" s="609"/>
      <c r="R33" s="610">
        <v>31007</v>
      </c>
      <c r="S33" s="611"/>
      <c r="T33" s="611"/>
      <c r="U33" s="611"/>
      <c r="V33" s="611"/>
      <c r="W33" s="611"/>
      <c r="X33" s="611"/>
      <c r="Y33" s="612"/>
      <c r="Z33" s="613">
        <v>0.4</v>
      </c>
      <c r="AA33" s="613"/>
      <c r="AB33" s="613"/>
      <c r="AC33" s="613"/>
      <c r="AD33" s="614">
        <v>1897</v>
      </c>
      <c r="AE33" s="614"/>
      <c r="AF33" s="614"/>
      <c r="AG33" s="614"/>
      <c r="AH33" s="614"/>
      <c r="AI33" s="614"/>
      <c r="AJ33" s="614"/>
      <c r="AK33" s="614"/>
      <c r="AL33" s="615">
        <v>0</v>
      </c>
      <c r="AM33" s="616"/>
      <c r="AN33" s="616"/>
      <c r="AO33" s="617"/>
      <c r="AP33" s="662"/>
      <c r="AQ33" s="663"/>
      <c r="AR33" s="663"/>
      <c r="AS33" s="663"/>
      <c r="AT33" s="666"/>
      <c r="AU33" s="212"/>
      <c r="AV33" s="212"/>
      <c r="AW33" s="212"/>
      <c r="AX33" s="633" t="s">
        <v>306</v>
      </c>
      <c r="AY33" s="634"/>
      <c r="AZ33" s="634"/>
      <c r="BA33" s="634"/>
      <c r="BB33" s="634"/>
      <c r="BC33" s="634"/>
      <c r="BD33" s="634"/>
      <c r="BE33" s="634"/>
      <c r="BF33" s="635"/>
      <c r="BG33" s="668">
        <v>98.9</v>
      </c>
      <c r="BH33" s="669"/>
      <c r="BI33" s="669"/>
      <c r="BJ33" s="669"/>
      <c r="BK33" s="669"/>
      <c r="BL33" s="669"/>
      <c r="BM33" s="670">
        <v>95.8</v>
      </c>
      <c r="BN33" s="669"/>
      <c r="BO33" s="669"/>
      <c r="BP33" s="669"/>
      <c r="BQ33" s="671"/>
      <c r="BR33" s="668">
        <v>98.7</v>
      </c>
      <c r="BS33" s="669"/>
      <c r="BT33" s="669"/>
      <c r="BU33" s="669"/>
      <c r="BV33" s="669"/>
      <c r="BW33" s="669"/>
      <c r="BX33" s="670">
        <v>95.6</v>
      </c>
      <c r="BY33" s="669"/>
      <c r="BZ33" s="669"/>
      <c r="CA33" s="669"/>
      <c r="CB33" s="671"/>
      <c r="CD33" s="607" t="s">
        <v>307</v>
      </c>
      <c r="CE33" s="608"/>
      <c r="CF33" s="608"/>
      <c r="CG33" s="608"/>
      <c r="CH33" s="608"/>
      <c r="CI33" s="608"/>
      <c r="CJ33" s="608"/>
      <c r="CK33" s="608"/>
      <c r="CL33" s="608"/>
      <c r="CM33" s="608"/>
      <c r="CN33" s="608"/>
      <c r="CO33" s="608"/>
      <c r="CP33" s="608"/>
      <c r="CQ33" s="609"/>
      <c r="CR33" s="610">
        <v>3430556</v>
      </c>
      <c r="CS33" s="631"/>
      <c r="CT33" s="631"/>
      <c r="CU33" s="631"/>
      <c r="CV33" s="631"/>
      <c r="CW33" s="631"/>
      <c r="CX33" s="631"/>
      <c r="CY33" s="632"/>
      <c r="CZ33" s="615">
        <v>45.1</v>
      </c>
      <c r="DA33" s="643"/>
      <c r="DB33" s="643"/>
      <c r="DC33" s="645"/>
      <c r="DD33" s="619">
        <v>2560848</v>
      </c>
      <c r="DE33" s="631"/>
      <c r="DF33" s="631"/>
      <c r="DG33" s="631"/>
      <c r="DH33" s="631"/>
      <c r="DI33" s="631"/>
      <c r="DJ33" s="631"/>
      <c r="DK33" s="632"/>
      <c r="DL33" s="619">
        <v>1783244</v>
      </c>
      <c r="DM33" s="631"/>
      <c r="DN33" s="631"/>
      <c r="DO33" s="631"/>
      <c r="DP33" s="631"/>
      <c r="DQ33" s="631"/>
      <c r="DR33" s="631"/>
      <c r="DS33" s="631"/>
      <c r="DT33" s="631"/>
      <c r="DU33" s="631"/>
      <c r="DV33" s="632"/>
      <c r="DW33" s="615">
        <v>38.5</v>
      </c>
      <c r="DX33" s="643"/>
      <c r="DY33" s="643"/>
      <c r="DZ33" s="643"/>
      <c r="EA33" s="643"/>
      <c r="EB33" s="643"/>
      <c r="EC33" s="644"/>
    </row>
    <row r="34" spans="2:133" ht="11.25" customHeight="1" x14ac:dyDescent="0.2">
      <c r="B34" s="607" t="s">
        <v>308</v>
      </c>
      <c r="C34" s="608"/>
      <c r="D34" s="608"/>
      <c r="E34" s="608"/>
      <c r="F34" s="608"/>
      <c r="G34" s="608"/>
      <c r="H34" s="608"/>
      <c r="I34" s="608"/>
      <c r="J34" s="608"/>
      <c r="K34" s="608"/>
      <c r="L34" s="608"/>
      <c r="M34" s="608"/>
      <c r="N34" s="608"/>
      <c r="O34" s="608"/>
      <c r="P34" s="608"/>
      <c r="Q34" s="609"/>
      <c r="R34" s="610">
        <v>80486</v>
      </c>
      <c r="S34" s="611"/>
      <c r="T34" s="611"/>
      <c r="U34" s="611"/>
      <c r="V34" s="611"/>
      <c r="W34" s="611"/>
      <c r="X34" s="611"/>
      <c r="Y34" s="612"/>
      <c r="Z34" s="613">
        <v>1</v>
      </c>
      <c r="AA34" s="613"/>
      <c r="AB34" s="613"/>
      <c r="AC34" s="613"/>
      <c r="AD34" s="614" t="s">
        <v>122</v>
      </c>
      <c r="AE34" s="614"/>
      <c r="AF34" s="614"/>
      <c r="AG34" s="614"/>
      <c r="AH34" s="614"/>
      <c r="AI34" s="614"/>
      <c r="AJ34" s="614"/>
      <c r="AK34" s="614"/>
      <c r="AL34" s="615" t="s">
        <v>122</v>
      </c>
      <c r="AM34" s="616"/>
      <c r="AN34" s="616"/>
      <c r="AO34" s="617"/>
      <c r="AP34" s="213"/>
      <c r="AQ34" s="214"/>
      <c r="AS34" s="211"/>
      <c r="AT34" s="211"/>
      <c r="AU34" s="211"/>
      <c r="AV34" s="211"/>
      <c r="AW34" s="211"/>
      <c r="AX34" s="211"/>
      <c r="AY34" s="211"/>
      <c r="AZ34" s="211"/>
      <c r="BA34" s="211"/>
      <c r="BB34" s="211"/>
      <c r="BC34" s="211"/>
      <c r="BD34" s="211"/>
      <c r="BE34" s="211"/>
      <c r="BF34" s="211"/>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7" t="s">
        <v>309</v>
      </c>
      <c r="CE34" s="608"/>
      <c r="CF34" s="608"/>
      <c r="CG34" s="608"/>
      <c r="CH34" s="608"/>
      <c r="CI34" s="608"/>
      <c r="CJ34" s="608"/>
      <c r="CK34" s="608"/>
      <c r="CL34" s="608"/>
      <c r="CM34" s="608"/>
      <c r="CN34" s="608"/>
      <c r="CO34" s="608"/>
      <c r="CP34" s="608"/>
      <c r="CQ34" s="609"/>
      <c r="CR34" s="610">
        <v>999249</v>
      </c>
      <c r="CS34" s="611"/>
      <c r="CT34" s="611"/>
      <c r="CU34" s="611"/>
      <c r="CV34" s="611"/>
      <c r="CW34" s="611"/>
      <c r="CX34" s="611"/>
      <c r="CY34" s="612"/>
      <c r="CZ34" s="615">
        <v>13.1</v>
      </c>
      <c r="DA34" s="643"/>
      <c r="DB34" s="643"/>
      <c r="DC34" s="645"/>
      <c r="DD34" s="619">
        <v>699266</v>
      </c>
      <c r="DE34" s="611"/>
      <c r="DF34" s="611"/>
      <c r="DG34" s="611"/>
      <c r="DH34" s="611"/>
      <c r="DI34" s="611"/>
      <c r="DJ34" s="611"/>
      <c r="DK34" s="612"/>
      <c r="DL34" s="619">
        <v>492556</v>
      </c>
      <c r="DM34" s="611"/>
      <c r="DN34" s="611"/>
      <c r="DO34" s="611"/>
      <c r="DP34" s="611"/>
      <c r="DQ34" s="611"/>
      <c r="DR34" s="611"/>
      <c r="DS34" s="611"/>
      <c r="DT34" s="611"/>
      <c r="DU34" s="611"/>
      <c r="DV34" s="612"/>
      <c r="DW34" s="615">
        <v>10.6</v>
      </c>
      <c r="DX34" s="643"/>
      <c r="DY34" s="643"/>
      <c r="DZ34" s="643"/>
      <c r="EA34" s="643"/>
      <c r="EB34" s="643"/>
      <c r="EC34" s="644"/>
    </row>
    <row r="35" spans="2:133" ht="11.25" customHeight="1" x14ac:dyDescent="0.2">
      <c r="B35" s="607" t="s">
        <v>310</v>
      </c>
      <c r="C35" s="608"/>
      <c r="D35" s="608"/>
      <c r="E35" s="608"/>
      <c r="F35" s="608"/>
      <c r="G35" s="608"/>
      <c r="H35" s="608"/>
      <c r="I35" s="608"/>
      <c r="J35" s="608"/>
      <c r="K35" s="608"/>
      <c r="L35" s="608"/>
      <c r="M35" s="608"/>
      <c r="N35" s="608"/>
      <c r="O35" s="608"/>
      <c r="P35" s="608"/>
      <c r="Q35" s="609"/>
      <c r="R35" s="610">
        <v>425192</v>
      </c>
      <c r="S35" s="611"/>
      <c r="T35" s="611"/>
      <c r="U35" s="611"/>
      <c r="V35" s="611"/>
      <c r="W35" s="611"/>
      <c r="X35" s="611"/>
      <c r="Y35" s="612"/>
      <c r="Z35" s="613">
        <v>5.5</v>
      </c>
      <c r="AA35" s="613"/>
      <c r="AB35" s="613"/>
      <c r="AC35" s="613"/>
      <c r="AD35" s="614" t="s">
        <v>122</v>
      </c>
      <c r="AE35" s="614"/>
      <c r="AF35" s="614"/>
      <c r="AG35" s="614"/>
      <c r="AH35" s="614"/>
      <c r="AI35" s="614"/>
      <c r="AJ35" s="614"/>
      <c r="AK35" s="614"/>
      <c r="AL35" s="615" t="s">
        <v>122</v>
      </c>
      <c r="AM35" s="616"/>
      <c r="AN35" s="616"/>
      <c r="AO35" s="617"/>
      <c r="AP35" s="215"/>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39883</v>
      </c>
      <c r="CS35" s="631"/>
      <c r="CT35" s="631"/>
      <c r="CU35" s="631"/>
      <c r="CV35" s="631"/>
      <c r="CW35" s="631"/>
      <c r="CX35" s="631"/>
      <c r="CY35" s="632"/>
      <c r="CZ35" s="615">
        <v>0.5</v>
      </c>
      <c r="DA35" s="643"/>
      <c r="DB35" s="643"/>
      <c r="DC35" s="645"/>
      <c r="DD35" s="619">
        <v>34093</v>
      </c>
      <c r="DE35" s="631"/>
      <c r="DF35" s="631"/>
      <c r="DG35" s="631"/>
      <c r="DH35" s="631"/>
      <c r="DI35" s="631"/>
      <c r="DJ35" s="631"/>
      <c r="DK35" s="632"/>
      <c r="DL35" s="619">
        <v>34093</v>
      </c>
      <c r="DM35" s="631"/>
      <c r="DN35" s="631"/>
      <c r="DO35" s="631"/>
      <c r="DP35" s="631"/>
      <c r="DQ35" s="631"/>
      <c r="DR35" s="631"/>
      <c r="DS35" s="631"/>
      <c r="DT35" s="631"/>
      <c r="DU35" s="631"/>
      <c r="DV35" s="632"/>
      <c r="DW35" s="615">
        <v>0.7</v>
      </c>
      <c r="DX35" s="643"/>
      <c r="DY35" s="643"/>
      <c r="DZ35" s="643"/>
      <c r="EA35" s="643"/>
      <c r="EB35" s="643"/>
      <c r="EC35" s="644"/>
    </row>
    <row r="36" spans="2:133" ht="11.25" customHeight="1" x14ac:dyDescent="0.2">
      <c r="B36" s="607" t="s">
        <v>314</v>
      </c>
      <c r="C36" s="608"/>
      <c r="D36" s="608"/>
      <c r="E36" s="608"/>
      <c r="F36" s="608"/>
      <c r="G36" s="608"/>
      <c r="H36" s="608"/>
      <c r="I36" s="608"/>
      <c r="J36" s="608"/>
      <c r="K36" s="608"/>
      <c r="L36" s="608"/>
      <c r="M36" s="608"/>
      <c r="N36" s="608"/>
      <c r="O36" s="608"/>
      <c r="P36" s="608"/>
      <c r="Q36" s="609"/>
      <c r="R36" s="610">
        <v>86419</v>
      </c>
      <c r="S36" s="611"/>
      <c r="T36" s="611"/>
      <c r="U36" s="611"/>
      <c r="V36" s="611"/>
      <c r="W36" s="611"/>
      <c r="X36" s="611"/>
      <c r="Y36" s="612"/>
      <c r="Z36" s="613">
        <v>1.1000000000000001</v>
      </c>
      <c r="AA36" s="613"/>
      <c r="AB36" s="613"/>
      <c r="AC36" s="613"/>
      <c r="AD36" s="614" t="s">
        <v>122</v>
      </c>
      <c r="AE36" s="614"/>
      <c r="AF36" s="614"/>
      <c r="AG36" s="614"/>
      <c r="AH36" s="614"/>
      <c r="AI36" s="614"/>
      <c r="AJ36" s="614"/>
      <c r="AK36" s="614"/>
      <c r="AL36" s="615" t="s">
        <v>122</v>
      </c>
      <c r="AM36" s="616"/>
      <c r="AN36" s="616"/>
      <c r="AO36" s="617"/>
      <c r="AP36" s="215"/>
      <c r="AQ36" s="676" t="s">
        <v>315</v>
      </c>
      <c r="AR36" s="677"/>
      <c r="AS36" s="677"/>
      <c r="AT36" s="677"/>
      <c r="AU36" s="677"/>
      <c r="AV36" s="677"/>
      <c r="AW36" s="677"/>
      <c r="AX36" s="677"/>
      <c r="AY36" s="678"/>
      <c r="AZ36" s="599">
        <v>1213331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15818</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1252215</v>
      </c>
      <c r="CS36" s="611"/>
      <c r="CT36" s="611"/>
      <c r="CU36" s="611"/>
      <c r="CV36" s="611"/>
      <c r="CW36" s="611"/>
      <c r="CX36" s="611"/>
      <c r="CY36" s="612"/>
      <c r="CZ36" s="615">
        <v>16.399999999999999</v>
      </c>
      <c r="DA36" s="643"/>
      <c r="DB36" s="643"/>
      <c r="DC36" s="645"/>
      <c r="DD36" s="619">
        <v>986869</v>
      </c>
      <c r="DE36" s="611"/>
      <c r="DF36" s="611"/>
      <c r="DG36" s="611"/>
      <c r="DH36" s="611"/>
      <c r="DI36" s="611"/>
      <c r="DJ36" s="611"/>
      <c r="DK36" s="612"/>
      <c r="DL36" s="619">
        <v>641727</v>
      </c>
      <c r="DM36" s="611"/>
      <c r="DN36" s="611"/>
      <c r="DO36" s="611"/>
      <c r="DP36" s="611"/>
      <c r="DQ36" s="611"/>
      <c r="DR36" s="611"/>
      <c r="DS36" s="611"/>
      <c r="DT36" s="611"/>
      <c r="DU36" s="611"/>
      <c r="DV36" s="612"/>
      <c r="DW36" s="615">
        <v>13.9</v>
      </c>
      <c r="DX36" s="643"/>
      <c r="DY36" s="643"/>
      <c r="DZ36" s="643"/>
      <c r="EA36" s="643"/>
      <c r="EB36" s="643"/>
      <c r="EC36" s="644"/>
    </row>
    <row r="37" spans="2:133" ht="11.25" customHeight="1" x14ac:dyDescent="0.2">
      <c r="B37" s="607" t="s">
        <v>318</v>
      </c>
      <c r="C37" s="608"/>
      <c r="D37" s="608"/>
      <c r="E37" s="608"/>
      <c r="F37" s="608"/>
      <c r="G37" s="608"/>
      <c r="H37" s="608"/>
      <c r="I37" s="608"/>
      <c r="J37" s="608"/>
      <c r="K37" s="608"/>
      <c r="L37" s="608"/>
      <c r="M37" s="608"/>
      <c r="N37" s="608"/>
      <c r="O37" s="608"/>
      <c r="P37" s="608"/>
      <c r="Q37" s="609"/>
      <c r="R37" s="610">
        <v>66833</v>
      </c>
      <c r="S37" s="611"/>
      <c r="T37" s="611"/>
      <c r="U37" s="611"/>
      <c r="V37" s="611"/>
      <c r="W37" s="611"/>
      <c r="X37" s="611"/>
      <c r="Y37" s="612"/>
      <c r="Z37" s="613">
        <v>0.9</v>
      </c>
      <c r="AA37" s="613"/>
      <c r="AB37" s="613"/>
      <c r="AC37" s="613"/>
      <c r="AD37" s="614">
        <v>4461</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457289</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-6344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270818</v>
      </c>
      <c r="CS37" s="631"/>
      <c r="CT37" s="631"/>
      <c r="CU37" s="631"/>
      <c r="CV37" s="631"/>
      <c r="CW37" s="631"/>
      <c r="CX37" s="631"/>
      <c r="CY37" s="632"/>
      <c r="CZ37" s="615">
        <v>3.6</v>
      </c>
      <c r="DA37" s="643"/>
      <c r="DB37" s="643"/>
      <c r="DC37" s="645"/>
      <c r="DD37" s="619">
        <v>270818</v>
      </c>
      <c r="DE37" s="631"/>
      <c r="DF37" s="631"/>
      <c r="DG37" s="631"/>
      <c r="DH37" s="631"/>
      <c r="DI37" s="631"/>
      <c r="DJ37" s="631"/>
      <c r="DK37" s="632"/>
      <c r="DL37" s="619">
        <v>260295</v>
      </c>
      <c r="DM37" s="631"/>
      <c r="DN37" s="631"/>
      <c r="DO37" s="631"/>
      <c r="DP37" s="631"/>
      <c r="DQ37" s="631"/>
      <c r="DR37" s="631"/>
      <c r="DS37" s="631"/>
      <c r="DT37" s="631"/>
      <c r="DU37" s="631"/>
      <c r="DV37" s="632"/>
      <c r="DW37" s="615">
        <v>5.6</v>
      </c>
      <c r="DX37" s="643"/>
      <c r="DY37" s="643"/>
      <c r="DZ37" s="643"/>
      <c r="EA37" s="643"/>
      <c r="EB37" s="643"/>
      <c r="EC37" s="644"/>
    </row>
    <row r="38" spans="2:133" ht="11.25" customHeight="1" x14ac:dyDescent="0.2">
      <c r="B38" s="607" t="s">
        <v>322</v>
      </c>
      <c r="C38" s="608"/>
      <c r="D38" s="608"/>
      <c r="E38" s="608"/>
      <c r="F38" s="608"/>
      <c r="G38" s="608"/>
      <c r="H38" s="608"/>
      <c r="I38" s="608"/>
      <c r="J38" s="608"/>
      <c r="K38" s="608"/>
      <c r="L38" s="608"/>
      <c r="M38" s="608"/>
      <c r="N38" s="608"/>
      <c r="O38" s="608"/>
      <c r="P38" s="608"/>
      <c r="Q38" s="609"/>
      <c r="R38" s="610">
        <v>392298</v>
      </c>
      <c r="S38" s="611"/>
      <c r="T38" s="611"/>
      <c r="U38" s="611"/>
      <c r="V38" s="611"/>
      <c r="W38" s="611"/>
      <c r="X38" s="611"/>
      <c r="Y38" s="612"/>
      <c r="Z38" s="613">
        <v>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178113</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1531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695325</v>
      </c>
      <c r="CS38" s="611"/>
      <c r="CT38" s="611"/>
      <c r="CU38" s="611"/>
      <c r="CV38" s="611"/>
      <c r="CW38" s="611"/>
      <c r="CX38" s="611"/>
      <c r="CY38" s="612"/>
      <c r="CZ38" s="615">
        <v>9.1</v>
      </c>
      <c r="DA38" s="643"/>
      <c r="DB38" s="643"/>
      <c r="DC38" s="645"/>
      <c r="DD38" s="619">
        <v>522206</v>
      </c>
      <c r="DE38" s="611"/>
      <c r="DF38" s="611"/>
      <c r="DG38" s="611"/>
      <c r="DH38" s="611"/>
      <c r="DI38" s="611"/>
      <c r="DJ38" s="611"/>
      <c r="DK38" s="612"/>
      <c r="DL38" s="619">
        <v>485766</v>
      </c>
      <c r="DM38" s="611"/>
      <c r="DN38" s="611"/>
      <c r="DO38" s="611"/>
      <c r="DP38" s="611"/>
      <c r="DQ38" s="611"/>
      <c r="DR38" s="611"/>
      <c r="DS38" s="611"/>
      <c r="DT38" s="611"/>
      <c r="DU38" s="611"/>
      <c r="DV38" s="612"/>
      <c r="DW38" s="615">
        <v>10.5</v>
      </c>
      <c r="DX38" s="643"/>
      <c r="DY38" s="643"/>
      <c r="DZ38" s="643"/>
      <c r="EA38" s="643"/>
      <c r="EB38" s="643"/>
      <c r="EC38" s="644"/>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60717</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2304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267331</v>
      </c>
      <c r="CS39" s="631"/>
      <c r="CT39" s="631"/>
      <c r="CU39" s="631"/>
      <c r="CV39" s="631"/>
      <c r="CW39" s="631"/>
      <c r="CX39" s="631"/>
      <c r="CY39" s="632"/>
      <c r="CZ39" s="615">
        <v>3.5</v>
      </c>
      <c r="DA39" s="643"/>
      <c r="DB39" s="643"/>
      <c r="DC39" s="645"/>
      <c r="DD39" s="619">
        <v>188761</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330</v>
      </c>
      <c r="C40" s="608"/>
      <c r="D40" s="608"/>
      <c r="E40" s="608"/>
      <c r="F40" s="608"/>
      <c r="G40" s="608"/>
      <c r="H40" s="608"/>
      <c r="I40" s="608"/>
      <c r="J40" s="608"/>
      <c r="K40" s="608"/>
      <c r="L40" s="608"/>
      <c r="M40" s="608"/>
      <c r="N40" s="608"/>
      <c r="O40" s="608"/>
      <c r="P40" s="608"/>
      <c r="Q40" s="609"/>
      <c r="R40" s="610">
        <v>20998</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1904</v>
      </c>
      <c r="BA40" s="611"/>
      <c r="BB40" s="611"/>
      <c r="BC40" s="611"/>
      <c r="BD40" s="631"/>
      <c r="BE40" s="631"/>
      <c r="BF40" s="656"/>
      <c r="BG40" s="660" t="s">
        <v>332</v>
      </c>
      <c r="BH40" s="661"/>
      <c r="BI40" s="661"/>
      <c r="BJ40" s="661"/>
      <c r="BK40" s="661"/>
      <c r="BL40" s="216"/>
      <c r="BM40" s="608" t="s">
        <v>333</v>
      </c>
      <c r="BN40" s="608"/>
      <c r="BO40" s="608"/>
      <c r="BP40" s="608"/>
      <c r="BQ40" s="608"/>
      <c r="BR40" s="608"/>
      <c r="BS40" s="608"/>
      <c r="BT40" s="608"/>
      <c r="BU40" s="609"/>
      <c r="BV40" s="610">
        <v>81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176553</v>
      </c>
      <c r="CS40" s="611"/>
      <c r="CT40" s="611"/>
      <c r="CU40" s="611"/>
      <c r="CV40" s="611"/>
      <c r="CW40" s="611"/>
      <c r="CX40" s="611"/>
      <c r="CY40" s="612"/>
      <c r="CZ40" s="615">
        <v>2.2999999999999998</v>
      </c>
      <c r="DA40" s="643"/>
      <c r="DB40" s="643"/>
      <c r="DC40" s="645"/>
      <c r="DD40" s="619">
        <v>129653</v>
      </c>
      <c r="DE40" s="611"/>
      <c r="DF40" s="611"/>
      <c r="DG40" s="611"/>
      <c r="DH40" s="611"/>
      <c r="DI40" s="611"/>
      <c r="DJ40" s="611"/>
      <c r="DK40" s="612"/>
      <c r="DL40" s="619">
        <v>129102</v>
      </c>
      <c r="DM40" s="611"/>
      <c r="DN40" s="611"/>
      <c r="DO40" s="611"/>
      <c r="DP40" s="611"/>
      <c r="DQ40" s="611"/>
      <c r="DR40" s="611"/>
      <c r="DS40" s="611"/>
      <c r="DT40" s="611"/>
      <c r="DU40" s="611"/>
      <c r="DV40" s="612"/>
      <c r="DW40" s="615">
        <v>2.8</v>
      </c>
      <c r="DX40" s="643"/>
      <c r="DY40" s="643"/>
      <c r="DZ40" s="643"/>
      <c r="EA40" s="643"/>
      <c r="EB40" s="643"/>
      <c r="EC40" s="644"/>
    </row>
    <row r="41" spans="2:133" ht="11.25" customHeight="1" x14ac:dyDescent="0.2">
      <c r="B41" s="633" t="s">
        <v>335</v>
      </c>
      <c r="C41" s="634"/>
      <c r="D41" s="634"/>
      <c r="E41" s="634"/>
      <c r="F41" s="634"/>
      <c r="G41" s="634"/>
      <c r="H41" s="634"/>
      <c r="I41" s="634"/>
      <c r="J41" s="634"/>
      <c r="K41" s="634"/>
      <c r="L41" s="634"/>
      <c r="M41" s="634"/>
      <c r="N41" s="634"/>
      <c r="O41" s="634"/>
      <c r="P41" s="634"/>
      <c r="Q41" s="635"/>
      <c r="R41" s="682">
        <v>7774403</v>
      </c>
      <c r="S41" s="683"/>
      <c r="T41" s="683"/>
      <c r="U41" s="683"/>
      <c r="V41" s="683"/>
      <c r="W41" s="683"/>
      <c r="X41" s="683"/>
      <c r="Y41" s="687"/>
      <c r="Z41" s="688">
        <v>100</v>
      </c>
      <c r="AA41" s="688"/>
      <c r="AB41" s="688"/>
      <c r="AC41" s="688"/>
      <c r="AD41" s="689">
        <v>4608721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106285</v>
      </c>
      <c r="BA41" s="611"/>
      <c r="BB41" s="611"/>
      <c r="BC41" s="611"/>
      <c r="BD41" s="631"/>
      <c r="BE41" s="631"/>
      <c r="BF41" s="656"/>
      <c r="BG41" s="660"/>
      <c r="BH41" s="661"/>
      <c r="BI41" s="661"/>
      <c r="BJ41" s="661"/>
      <c r="BK41" s="661"/>
      <c r="BL41" s="216"/>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409023</v>
      </c>
      <c r="BA42" s="683"/>
      <c r="BB42" s="683"/>
      <c r="BC42" s="683"/>
      <c r="BD42" s="669"/>
      <c r="BE42" s="669"/>
      <c r="BF42" s="671"/>
      <c r="BG42" s="662"/>
      <c r="BH42" s="663"/>
      <c r="BI42" s="663"/>
      <c r="BJ42" s="663"/>
      <c r="BK42" s="663"/>
      <c r="BL42" s="217"/>
      <c r="BM42" s="634" t="s">
        <v>340</v>
      </c>
      <c r="BN42" s="634"/>
      <c r="BO42" s="634"/>
      <c r="BP42" s="634"/>
      <c r="BQ42" s="634"/>
      <c r="BR42" s="634"/>
      <c r="BS42" s="634"/>
      <c r="BT42" s="634"/>
      <c r="BU42" s="635"/>
      <c r="BV42" s="682">
        <v>424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660810</v>
      </c>
      <c r="CS42" s="631"/>
      <c r="CT42" s="631"/>
      <c r="CU42" s="631"/>
      <c r="CV42" s="631"/>
      <c r="CW42" s="631"/>
      <c r="CX42" s="631"/>
      <c r="CY42" s="632"/>
      <c r="CZ42" s="615">
        <v>8.6999999999999993</v>
      </c>
      <c r="DA42" s="643"/>
      <c r="DB42" s="643"/>
      <c r="DC42" s="645"/>
      <c r="DD42" s="619">
        <v>95686</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7" t="s">
        <v>342</v>
      </c>
      <c r="CD43" s="607" t="s">
        <v>343</v>
      </c>
      <c r="CE43" s="608"/>
      <c r="CF43" s="608"/>
      <c r="CG43" s="608"/>
      <c r="CH43" s="608"/>
      <c r="CI43" s="608"/>
      <c r="CJ43" s="608"/>
      <c r="CK43" s="608"/>
      <c r="CL43" s="608"/>
      <c r="CM43" s="608"/>
      <c r="CN43" s="608"/>
      <c r="CO43" s="608"/>
      <c r="CP43" s="608"/>
      <c r="CQ43" s="609"/>
      <c r="CR43" s="610">
        <v>6620</v>
      </c>
      <c r="CS43" s="631"/>
      <c r="CT43" s="631"/>
      <c r="CU43" s="631"/>
      <c r="CV43" s="631"/>
      <c r="CW43" s="631"/>
      <c r="CX43" s="631"/>
      <c r="CY43" s="632"/>
      <c r="CZ43" s="615">
        <v>0.1</v>
      </c>
      <c r="DA43" s="643"/>
      <c r="DB43" s="643"/>
      <c r="DC43" s="645"/>
      <c r="DD43" s="619">
        <v>6620</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643241</v>
      </c>
      <c r="CS44" s="611"/>
      <c r="CT44" s="611"/>
      <c r="CU44" s="611"/>
      <c r="CV44" s="611"/>
      <c r="CW44" s="611"/>
      <c r="CX44" s="611"/>
      <c r="CY44" s="612"/>
      <c r="CZ44" s="615">
        <v>8.4</v>
      </c>
      <c r="DA44" s="616"/>
      <c r="DB44" s="616"/>
      <c r="DC44" s="622"/>
      <c r="DD44" s="619">
        <v>86750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388708</v>
      </c>
      <c r="CS45" s="631"/>
      <c r="CT45" s="631"/>
      <c r="CU45" s="631"/>
      <c r="CV45" s="631"/>
      <c r="CW45" s="631"/>
      <c r="CX45" s="631"/>
      <c r="CY45" s="632"/>
      <c r="CZ45" s="615">
        <v>5.0999999999999996</v>
      </c>
      <c r="DA45" s="643"/>
      <c r="DB45" s="643"/>
      <c r="DC45" s="645"/>
      <c r="DD45" s="619">
        <v>8381</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8"/>
      <c r="CD46" s="650"/>
      <c r="CE46" s="651"/>
      <c r="CF46" s="607" t="s">
        <v>348</v>
      </c>
      <c r="CG46" s="608"/>
      <c r="CH46" s="608"/>
      <c r="CI46" s="608"/>
      <c r="CJ46" s="608"/>
      <c r="CK46" s="608"/>
      <c r="CL46" s="608"/>
      <c r="CM46" s="608"/>
      <c r="CN46" s="608"/>
      <c r="CO46" s="608"/>
      <c r="CP46" s="608"/>
      <c r="CQ46" s="609"/>
      <c r="CR46" s="610">
        <v>254533</v>
      </c>
      <c r="CS46" s="611"/>
      <c r="CT46" s="611"/>
      <c r="CU46" s="611"/>
      <c r="CV46" s="611"/>
      <c r="CW46" s="611"/>
      <c r="CX46" s="611"/>
      <c r="CY46" s="612"/>
      <c r="CZ46" s="615">
        <v>3.3</v>
      </c>
      <c r="DA46" s="616"/>
      <c r="DB46" s="616"/>
      <c r="DC46" s="622"/>
      <c r="DD46" s="619">
        <v>78369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8"/>
      <c r="CD47" s="650"/>
      <c r="CE47" s="651"/>
      <c r="CF47" s="607" t="s">
        <v>349</v>
      </c>
      <c r="CG47" s="608"/>
      <c r="CH47" s="608"/>
      <c r="CI47" s="608"/>
      <c r="CJ47" s="608"/>
      <c r="CK47" s="608"/>
      <c r="CL47" s="608"/>
      <c r="CM47" s="608"/>
      <c r="CN47" s="608"/>
      <c r="CO47" s="608"/>
      <c r="CP47" s="608"/>
      <c r="CQ47" s="609"/>
      <c r="CR47" s="610">
        <v>17569</v>
      </c>
      <c r="CS47" s="631"/>
      <c r="CT47" s="631"/>
      <c r="CU47" s="631"/>
      <c r="CV47" s="631"/>
      <c r="CW47" s="631"/>
      <c r="CX47" s="631"/>
      <c r="CY47" s="632"/>
      <c r="CZ47" s="615">
        <v>0.2</v>
      </c>
      <c r="DA47" s="643"/>
      <c r="DB47" s="643"/>
      <c r="DC47" s="645"/>
      <c r="DD47" s="619">
        <v>8936</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8"/>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8"/>
      <c r="CD49" s="633" t="s">
        <v>351</v>
      </c>
      <c r="CE49" s="634"/>
      <c r="CF49" s="634"/>
      <c r="CG49" s="634"/>
      <c r="CH49" s="634"/>
      <c r="CI49" s="634"/>
      <c r="CJ49" s="634"/>
      <c r="CK49" s="634"/>
      <c r="CL49" s="634"/>
      <c r="CM49" s="634"/>
      <c r="CN49" s="634"/>
      <c r="CO49" s="634"/>
      <c r="CP49" s="634"/>
      <c r="CQ49" s="635"/>
      <c r="CR49" s="682">
        <v>7613895</v>
      </c>
      <c r="CS49" s="669"/>
      <c r="CT49" s="669"/>
      <c r="CU49" s="669"/>
      <c r="CV49" s="669"/>
      <c r="CW49" s="669"/>
      <c r="CX49" s="669"/>
      <c r="CY49" s="698"/>
      <c r="CZ49" s="690">
        <v>100</v>
      </c>
      <c r="DA49" s="699"/>
      <c r="DB49" s="699"/>
      <c r="DC49" s="700"/>
      <c r="DD49" s="701">
        <v>5429259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0A4ICMRQP/tigwfjHlnh/Ox6KCSfpQKd9oVp+bIpl5IdDQvD7UrMtYyM7oWcsuPfmeK+AZHxWsfhPpleUSbQ==" saltValue="MKaVNRWD3GcfAnf+pu02K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 zeroHeight="1" x14ac:dyDescent="0.2"/>
  <cols>
    <col min="1" max="130" width="2.81640625" style="224" customWidth="1"/>
    <col min="131" max="131" width="1.6328125" style="224" customWidth="1"/>
    <col min="132" max="16384" width="9" style="224" hidden="1"/>
  </cols>
  <sheetData>
    <row r="1" spans="1:131" ht="11.25" customHeight="1" thickBot="1" x14ac:dyDescent="0.25">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2"/>
      <c r="DR1" s="222"/>
      <c r="DS1" s="222"/>
      <c r="DT1" s="222"/>
      <c r="DU1" s="222"/>
      <c r="DV1" s="222"/>
      <c r="DW1" s="222"/>
      <c r="DX1" s="222"/>
      <c r="DY1" s="222"/>
      <c r="DZ1" s="222"/>
      <c r="EA1" s="223"/>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709" t="s">
        <v>353</v>
      </c>
      <c r="DK2" s="710"/>
      <c r="DL2" s="710"/>
      <c r="DM2" s="710"/>
      <c r="DN2" s="710"/>
      <c r="DO2" s="711"/>
      <c r="DP2" s="221"/>
      <c r="DQ2" s="709" t="s">
        <v>354</v>
      </c>
      <c r="DR2" s="710"/>
      <c r="DS2" s="710"/>
      <c r="DT2" s="710"/>
      <c r="DU2" s="710"/>
      <c r="DV2" s="710"/>
      <c r="DW2" s="710"/>
      <c r="DX2" s="710"/>
      <c r="DY2" s="710"/>
      <c r="DZ2" s="711"/>
      <c r="EA2" s="223"/>
    </row>
    <row r="3" spans="1:131" ht="11.25" customHeight="1" x14ac:dyDescent="0.2">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3"/>
    </row>
    <row r="4" spans="1:131" s="228"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5"/>
      <c r="BA4" s="225"/>
      <c r="BB4" s="225"/>
      <c r="BC4" s="225"/>
      <c r="BD4" s="225"/>
      <c r="BE4" s="226"/>
      <c r="BF4" s="226"/>
      <c r="BG4" s="226"/>
      <c r="BH4" s="226"/>
      <c r="BI4" s="226"/>
      <c r="BJ4" s="226"/>
      <c r="BK4" s="226"/>
      <c r="BL4" s="226"/>
      <c r="BM4" s="226"/>
      <c r="BN4" s="226"/>
      <c r="BO4" s="226"/>
      <c r="BP4" s="226"/>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7"/>
    </row>
    <row r="5" spans="1:131" s="228"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5"/>
      <c r="BA5" s="225"/>
      <c r="BB5" s="225"/>
      <c r="BC5" s="225"/>
      <c r="BD5" s="225"/>
      <c r="BE5" s="226"/>
      <c r="BF5" s="226"/>
      <c r="BG5" s="226"/>
      <c r="BH5" s="226"/>
      <c r="BI5" s="226"/>
      <c r="BJ5" s="226"/>
      <c r="BK5" s="226"/>
      <c r="BL5" s="226"/>
      <c r="BM5" s="226"/>
      <c r="BN5" s="226"/>
      <c r="BO5" s="226"/>
      <c r="BP5" s="226"/>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7"/>
    </row>
    <row r="6" spans="1:131" s="228"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5"/>
      <c r="BA6" s="225"/>
      <c r="BB6" s="225"/>
      <c r="BC6" s="225"/>
      <c r="BD6" s="225"/>
      <c r="BE6" s="226"/>
      <c r="BF6" s="226"/>
      <c r="BG6" s="226"/>
      <c r="BH6" s="226"/>
      <c r="BI6" s="226"/>
      <c r="BJ6" s="226"/>
      <c r="BK6" s="226"/>
      <c r="BL6" s="226"/>
      <c r="BM6" s="226"/>
      <c r="BN6" s="226"/>
      <c r="BO6" s="226"/>
      <c r="BP6" s="226"/>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7"/>
    </row>
    <row r="7" spans="1:131" s="228" customFormat="1" ht="26.25" customHeight="1" thickTop="1" x14ac:dyDescent="0.2">
      <c r="A7" s="229">
        <v>1</v>
      </c>
      <c r="B7" s="736" t="s">
        <v>374</v>
      </c>
      <c r="C7" s="737"/>
      <c r="D7" s="737"/>
      <c r="E7" s="737"/>
      <c r="F7" s="737"/>
      <c r="G7" s="737"/>
      <c r="H7" s="737"/>
      <c r="I7" s="737"/>
      <c r="J7" s="737"/>
      <c r="K7" s="737"/>
      <c r="L7" s="737"/>
      <c r="M7" s="737"/>
      <c r="N7" s="737"/>
      <c r="O7" s="737"/>
      <c r="P7" s="738"/>
      <c r="Q7" s="739">
        <v>7753</v>
      </c>
      <c r="R7" s="740"/>
      <c r="S7" s="740"/>
      <c r="T7" s="740"/>
      <c r="U7" s="740"/>
      <c r="V7" s="740">
        <v>7592</v>
      </c>
      <c r="W7" s="740"/>
      <c r="X7" s="740"/>
      <c r="Y7" s="740"/>
      <c r="Z7" s="740"/>
      <c r="AA7" s="740">
        <v>161</v>
      </c>
      <c r="AB7" s="740"/>
      <c r="AC7" s="740"/>
      <c r="AD7" s="740"/>
      <c r="AE7" s="741"/>
      <c r="AF7" s="742">
        <v>142</v>
      </c>
      <c r="AG7" s="743"/>
      <c r="AH7" s="743"/>
      <c r="AI7" s="743"/>
      <c r="AJ7" s="744"/>
      <c r="AK7" s="745" t="s">
        <v>549</v>
      </c>
      <c r="AL7" s="746"/>
      <c r="AM7" s="746"/>
      <c r="AN7" s="746"/>
      <c r="AO7" s="746"/>
      <c r="AP7" s="746">
        <v>6556</v>
      </c>
      <c r="AQ7" s="746"/>
      <c r="AR7" s="746"/>
      <c r="AS7" s="746"/>
      <c r="AT7" s="746"/>
      <c r="AU7" s="747"/>
      <c r="AV7" s="747"/>
      <c r="AW7" s="747"/>
      <c r="AX7" s="747"/>
      <c r="AY7" s="748"/>
      <c r="AZ7" s="225"/>
      <c r="BA7" s="225"/>
      <c r="BB7" s="225"/>
      <c r="BC7" s="225"/>
      <c r="BD7" s="225"/>
      <c r="BE7" s="226"/>
      <c r="BF7" s="226"/>
      <c r="BG7" s="226"/>
      <c r="BH7" s="226"/>
      <c r="BI7" s="226"/>
      <c r="BJ7" s="226"/>
      <c r="BK7" s="226"/>
      <c r="BL7" s="226"/>
      <c r="BM7" s="226"/>
      <c r="BN7" s="226"/>
      <c r="BO7" s="226"/>
      <c r="BP7" s="226"/>
      <c r="BQ7" s="229">
        <v>1</v>
      </c>
      <c r="BR7" s="230"/>
      <c r="BS7" s="733" t="s">
        <v>551</v>
      </c>
      <c r="BT7" s="734"/>
      <c r="BU7" s="734"/>
      <c r="BV7" s="734"/>
      <c r="BW7" s="734"/>
      <c r="BX7" s="734"/>
      <c r="BY7" s="734"/>
      <c r="BZ7" s="734"/>
      <c r="CA7" s="734"/>
      <c r="CB7" s="734"/>
      <c r="CC7" s="734"/>
      <c r="CD7" s="734"/>
      <c r="CE7" s="734"/>
      <c r="CF7" s="734"/>
      <c r="CG7" s="749"/>
      <c r="CH7" s="730">
        <v>0</v>
      </c>
      <c r="CI7" s="731"/>
      <c r="CJ7" s="731"/>
      <c r="CK7" s="731"/>
      <c r="CL7" s="732"/>
      <c r="CM7" s="730">
        <v>10</v>
      </c>
      <c r="CN7" s="731"/>
      <c r="CO7" s="731"/>
      <c r="CP7" s="731"/>
      <c r="CQ7" s="732"/>
      <c r="CR7" s="730">
        <v>10</v>
      </c>
      <c r="CS7" s="731"/>
      <c r="CT7" s="731"/>
      <c r="CU7" s="731"/>
      <c r="CV7" s="732"/>
      <c r="CW7" s="730" t="s">
        <v>554</v>
      </c>
      <c r="CX7" s="731"/>
      <c r="CY7" s="731"/>
      <c r="CZ7" s="731"/>
      <c r="DA7" s="732"/>
      <c r="DB7" s="730" t="s">
        <v>554</v>
      </c>
      <c r="DC7" s="731"/>
      <c r="DD7" s="731"/>
      <c r="DE7" s="731"/>
      <c r="DF7" s="732"/>
      <c r="DG7" s="730" t="s">
        <v>554</v>
      </c>
      <c r="DH7" s="731"/>
      <c r="DI7" s="731"/>
      <c r="DJ7" s="731"/>
      <c r="DK7" s="732"/>
      <c r="DL7" s="730" t="s">
        <v>554</v>
      </c>
      <c r="DM7" s="731"/>
      <c r="DN7" s="731"/>
      <c r="DO7" s="731"/>
      <c r="DP7" s="732"/>
      <c r="DQ7" s="730" t="s">
        <v>554</v>
      </c>
      <c r="DR7" s="731"/>
      <c r="DS7" s="731"/>
      <c r="DT7" s="731"/>
      <c r="DU7" s="732"/>
      <c r="DV7" s="733"/>
      <c r="DW7" s="734"/>
      <c r="DX7" s="734"/>
      <c r="DY7" s="734"/>
      <c r="DZ7" s="735"/>
      <c r="EA7" s="227"/>
    </row>
    <row r="8" spans="1:131" s="228" customFormat="1" ht="26.25" customHeight="1" x14ac:dyDescent="0.2">
      <c r="A8" s="231">
        <v>2</v>
      </c>
      <c r="B8" s="767" t="s">
        <v>375</v>
      </c>
      <c r="C8" s="768"/>
      <c r="D8" s="768"/>
      <c r="E8" s="768"/>
      <c r="F8" s="768"/>
      <c r="G8" s="768"/>
      <c r="H8" s="768"/>
      <c r="I8" s="768"/>
      <c r="J8" s="768"/>
      <c r="K8" s="768"/>
      <c r="L8" s="768"/>
      <c r="M8" s="768"/>
      <c r="N8" s="768"/>
      <c r="O8" s="768"/>
      <c r="P8" s="769"/>
      <c r="Q8" s="770">
        <v>56</v>
      </c>
      <c r="R8" s="771"/>
      <c r="S8" s="771"/>
      <c r="T8" s="771"/>
      <c r="U8" s="771"/>
      <c r="V8" s="771">
        <v>56</v>
      </c>
      <c r="W8" s="771"/>
      <c r="X8" s="771"/>
      <c r="Y8" s="771"/>
      <c r="Z8" s="771"/>
      <c r="AA8" s="771" t="s">
        <v>549</v>
      </c>
      <c r="AB8" s="771"/>
      <c r="AC8" s="771"/>
      <c r="AD8" s="771"/>
      <c r="AE8" s="772"/>
      <c r="AF8" s="773" t="s">
        <v>122</v>
      </c>
      <c r="AG8" s="774"/>
      <c r="AH8" s="774"/>
      <c r="AI8" s="774"/>
      <c r="AJ8" s="775"/>
      <c r="AK8" s="756">
        <v>34</v>
      </c>
      <c r="AL8" s="757"/>
      <c r="AM8" s="757"/>
      <c r="AN8" s="757"/>
      <c r="AO8" s="757"/>
      <c r="AP8" s="757" t="s">
        <v>549</v>
      </c>
      <c r="AQ8" s="757"/>
      <c r="AR8" s="757"/>
      <c r="AS8" s="757"/>
      <c r="AT8" s="757"/>
      <c r="AU8" s="758"/>
      <c r="AV8" s="758"/>
      <c r="AW8" s="758"/>
      <c r="AX8" s="758"/>
      <c r="AY8" s="759"/>
      <c r="AZ8" s="225"/>
      <c r="BA8" s="225"/>
      <c r="BB8" s="225"/>
      <c r="BC8" s="225"/>
      <c r="BD8" s="225"/>
      <c r="BE8" s="226"/>
      <c r="BF8" s="226"/>
      <c r="BG8" s="226"/>
      <c r="BH8" s="226"/>
      <c r="BI8" s="226"/>
      <c r="BJ8" s="226"/>
      <c r="BK8" s="226"/>
      <c r="BL8" s="226"/>
      <c r="BM8" s="226"/>
      <c r="BN8" s="226"/>
      <c r="BO8" s="226"/>
      <c r="BP8" s="226"/>
      <c r="BQ8" s="231">
        <v>2</v>
      </c>
      <c r="BR8" s="232"/>
      <c r="BS8" s="760" t="s">
        <v>552</v>
      </c>
      <c r="BT8" s="761"/>
      <c r="BU8" s="761"/>
      <c r="BV8" s="761"/>
      <c r="BW8" s="761"/>
      <c r="BX8" s="761"/>
      <c r="BY8" s="761"/>
      <c r="BZ8" s="761"/>
      <c r="CA8" s="761"/>
      <c r="CB8" s="761"/>
      <c r="CC8" s="761"/>
      <c r="CD8" s="761"/>
      <c r="CE8" s="761"/>
      <c r="CF8" s="761"/>
      <c r="CG8" s="762"/>
      <c r="CH8" s="763">
        <v>30</v>
      </c>
      <c r="CI8" s="764"/>
      <c r="CJ8" s="764"/>
      <c r="CK8" s="764"/>
      <c r="CL8" s="765"/>
      <c r="CM8" s="763">
        <v>46</v>
      </c>
      <c r="CN8" s="764"/>
      <c r="CO8" s="764"/>
      <c r="CP8" s="764"/>
      <c r="CQ8" s="765"/>
      <c r="CR8" s="763">
        <v>10</v>
      </c>
      <c r="CS8" s="764"/>
      <c r="CT8" s="764"/>
      <c r="CU8" s="764"/>
      <c r="CV8" s="765"/>
      <c r="CW8" s="763">
        <v>29</v>
      </c>
      <c r="CX8" s="764"/>
      <c r="CY8" s="764"/>
      <c r="CZ8" s="764"/>
      <c r="DA8" s="765"/>
      <c r="DB8" s="763" t="s">
        <v>554</v>
      </c>
      <c r="DC8" s="764"/>
      <c r="DD8" s="764"/>
      <c r="DE8" s="764"/>
      <c r="DF8" s="765"/>
      <c r="DG8" s="763" t="s">
        <v>554</v>
      </c>
      <c r="DH8" s="764"/>
      <c r="DI8" s="764"/>
      <c r="DJ8" s="764"/>
      <c r="DK8" s="765"/>
      <c r="DL8" s="763" t="s">
        <v>554</v>
      </c>
      <c r="DM8" s="764"/>
      <c r="DN8" s="764"/>
      <c r="DO8" s="764"/>
      <c r="DP8" s="765"/>
      <c r="DQ8" s="763" t="s">
        <v>554</v>
      </c>
      <c r="DR8" s="764"/>
      <c r="DS8" s="764"/>
      <c r="DT8" s="764"/>
      <c r="DU8" s="765"/>
      <c r="DV8" s="760"/>
      <c r="DW8" s="761"/>
      <c r="DX8" s="761"/>
      <c r="DY8" s="761"/>
      <c r="DZ8" s="766"/>
      <c r="EA8" s="227"/>
    </row>
    <row r="9" spans="1:131" s="228" customFormat="1" ht="26.25" customHeight="1" x14ac:dyDescent="0.2">
      <c r="A9" s="231">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5"/>
      <c r="BA9" s="225"/>
      <c r="BB9" s="225"/>
      <c r="BC9" s="225"/>
      <c r="BD9" s="225"/>
      <c r="BE9" s="226"/>
      <c r="BF9" s="226"/>
      <c r="BG9" s="226"/>
      <c r="BH9" s="226"/>
      <c r="BI9" s="226"/>
      <c r="BJ9" s="226"/>
      <c r="BK9" s="226"/>
      <c r="BL9" s="226"/>
      <c r="BM9" s="226"/>
      <c r="BN9" s="226"/>
      <c r="BO9" s="226"/>
      <c r="BP9" s="226"/>
      <c r="BQ9" s="231">
        <v>3</v>
      </c>
      <c r="BR9" s="232"/>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7"/>
    </row>
    <row r="10" spans="1:131" s="228" customFormat="1" ht="26.25" customHeight="1" x14ac:dyDescent="0.2">
      <c r="A10" s="231">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5"/>
      <c r="BA10" s="225"/>
      <c r="BB10" s="225"/>
      <c r="BC10" s="225"/>
      <c r="BD10" s="225"/>
      <c r="BE10" s="226"/>
      <c r="BF10" s="226"/>
      <c r="BG10" s="226"/>
      <c r="BH10" s="226"/>
      <c r="BI10" s="226"/>
      <c r="BJ10" s="226"/>
      <c r="BK10" s="226"/>
      <c r="BL10" s="226"/>
      <c r="BM10" s="226"/>
      <c r="BN10" s="226"/>
      <c r="BO10" s="226"/>
      <c r="BP10" s="226"/>
      <c r="BQ10" s="231">
        <v>4</v>
      </c>
      <c r="BR10" s="232"/>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7"/>
    </row>
    <row r="11" spans="1:131" s="228" customFormat="1" ht="26.25" customHeight="1" x14ac:dyDescent="0.2">
      <c r="A11" s="231">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5"/>
      <c r="BA11" s="225"/>
      <c r="BB11" s="225"/>
      <c r="BC11" s="225"/>
      <c r="BD11" s="225"/>
      <c r="BE11" s="226"/>
      <c r="BF11" s="226"/>
      <c r="BG11" s="226"/>
      <c r="BH11" s="226"/>
      <c r="BI11" s="226"/>
      <c r="BJ11" s="226"/>
      <c r="BK11" s="226"/>
      <c r="BL11" s="226"/>
      <c r="BM11" s="226"/>
      <c r="BN11" s="226"/>
      <c r="BO11" s="226"/>
      <c r="BP11" s="226"/>
      <c r="BQ11" s="231">
        <v>5</v>
      </c>
      <c r="BR11" s="232"/>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7"/>
    </row>
    <row r="12" spans="1:131" s="228" customFormat="1" ht="26.25" customHeight="1" x14ac:dyDescent="0.2">
      <c r="A12" s="231">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5"/>
      <c r="BA12" s="225"/>
      <c r="BB12" s="225"/>
      <c r="BC12" s="225"/>
      <c r="BD12" s="225"/>
      <c r="BE12" s="226"/>
      <c r="BF12" s="226"/>
      <c r="BG12" s="226"/>
      <c r="BH12" s="226"/>
      <c r="BI12" s="226"/>
      <c r="BJ12" s="226"/>
      <c r="BK12" s="226"/>
      <c r="BL12" s="226"/>
      <c r="BM12" s="226"/>
      <c r="BN12" s="226"/>
      <c r="BO12" s="226"/>
      <c r="BP12" s="226"/>
      <c r="BQ12" s="231">
        <v>6</v>
      </c>
      <c r="BR12" s="232"/>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7"/>
    </row>
    <row r="13" spans="1:131" s="228" customFormat="1" ht="26.25" customHeight="1" x14ac:dyDescent="0.2">
      <c r="A13" s="231">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5"/>
      <c r="BA13" s="225"/>
      <c r="BB13" s="225"/>
      <c r="BC13" s="225"/>
      <c r="BD13" s="225"/>
      <c r="BE13" s="226"/>
      <c r="BF13" s="226"/>
      <c r="BG13" s="226"/>
      <c r="BH13" s="226"/>
      <c r="BI13" s="226"/>
      <c r="BJ13" s="226"/>
      <c r="BK13" s="226"/>
      <c r="BL13" s="226"/>
      <c r="BM13" s="226"/>
      <c r="BN13" s="226"/>
      <c r="BO13" s="226"/>
      <c r="BP13" s="226"/>
      <c r="BQ13" s="231">
        <v>7</v>
      </c>
      <c r="BR13" s="232"/>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7"/>
    </row>
    <row r="14" spans="1:131" s="228" customFormat="1" ht="26.25" customHeight="1" x14ac:dyDescent="0.2">
      <c r="A14" s="231">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5"/>
      <c r="BA14" s="225"/>
      <c r="BB14" s="225"/>
      <c r="BC14" s="225"/>
      <c r="BD14" s="225"/>
      <c r="BE14" s="226"/>
      <c r="BF14" s="226"/>
      <c r="BG14" s="226"/>
      <c r="BH14" s="226"/>
      <c r="BI14" s="226"/>
      <c r="BJ14" s="226"/>
      <c r="BK14" s="226"/>
      <c r="BL14" s="226"/>
      <c r="BM14" s="226"/>
      <c r="BN14" s="226"/>
      <c r="BO14" s="226"/>
      <c r="BP14" s="226"/>
      <c r="BQ14" s="231">
        <v>8</v>
      </c>
      <c r="BR14" s="232"/>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7"/>
    </row>
    <row r="15" spans="1:131" s="228" customFormat="1" ht="26.25" customHeight="1" x14ac:dyDescent="0.2">
      <c r="A15" s="231">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5"/>
      <c r="BA15" s="225"/>
      <c r="BB15" s="225"/>
      <c r="BC15" s="225"/>
      <c r="BD15" s="225"/>
      <c r="BE15" s="226"/>
      <c r="BF15" s="226"/>
      <c r="BG15" s="226"/>
      <c r="BH15" s="226"/>
      <c r="BI15" s="226"/>
      <c r="BJ15" s="226"/>
      <c r="BK15" s="226"/>
      <c r="BL15" s="226"/>
      <c r="BM15" s="226"/>
      <c r="BN15" s="226"/>
      <c r="BO15" s="226"/>
      <c r="BP15" s="226"/>
      <c r="BQ15" s="231">
        <v>9</v>
      </c>
      <c r="BR15" s="232"/>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7"/>
    </row>
    <row r="16" spans="1:131" s="228" customFormat="1" ht="26.25" customHeight="1" x14ac:dyDescent="0.2">
      <c r="A16" s="231">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5"/>
      <c r="BA16" s="225"/>
      <c r="BB16" s="225"/>
      <c r="BC16" s="225"/>
      <c r="BD16" s="225"/>
      <c r="BE16" s="226"/>
      <c r="BF16" s="226"/>
      <c r="BG16" s="226"/>
      <c r="BH16" s="226"/>
      <c r="BI16" s="226"/>
      <c r="BJ16" s="226"/>
      <c r="BK16" s="226"/>
      <c r="BL16" s="226"/>
      <c r="BM16" s="226"/>
      <c r="BN16" s="226"/>
      <c r="BO16" s="226"/>
      <c r="BP16" s="226"/>
      <c r="BQ16" s="231">
        <v>10</v>
      </c>
      <c r="BR16" s="232"/>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7"/>
    </row>
    <row r="17" spans="1:131" s="228" customFormat="1" ht="26.25" customHeight="1" x14ac:dyDescent="0.2">
      <c r="A17" s="231">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5"/>
      <c r="BA17" s="225"/>
      <c r="BB17" s="225"/>
      <c r="BC17" s="225"/>
      <c r="BD17" s="225"/>
      <c r="BE17" s="226"/>
      <c r="BF17" s="226"/>
      <c r="BG17" s="226"/>
      <c r="BH17" s="226"/>
      <c r="BI17" s="226"/>
      <c r="BJ17" s="226"/>
      <c r="BK17" s="226"/>
      <c r="BL17" s="226"/>
      <c r="BM17" s="226"/>
      <c r="BN17" s="226"/>
      <c r="BO17" s="226"/>
      <c r="BP17" s="226"/>
      <c r="BQ17" s="231">
        <v>11</v>
      </c>
      <c r="BR17" s="232"/>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7"/>
    </row>
    <row r="18" spans="1:131" s="228" customFormat="1" ht="26.25" customHeight="1" x14ac:dyDescent="0.2">
      <c r="A18" s="231">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5"/>
      <c r="BA18" s="225"/>
      <c r="BB18" s="225"/>
      <c r="BC18" s="225"/>
      <c r="BD18" s="225"/>
      <c r="BE18" s="226"/>
      <c r="BF18" s="226"/>
      <c r="BG18" s="226"/>
      <c r="BH18" s="226"/>
      <c r="BI18" s="226"/>
      <c r="BJ18" s="226"/>
      <c r="BK18" s="226"/>
      <c r="BL18" s="226"/>
      <c r="BM18" s="226"/>
      <c r="BN18" s="226"/>
      <c r="BO18" s="226"/>
      <c r="BP18" s="226"/>
      <c r="BQ18" s="231">
        <v>12</v>
      </c>
      <c r="BR18" s="232"/>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7"/>
    </row>
    <row r="19" spans="1:131" s="228" customFormat="1" ht="26.25" customHeight="1" x14ac:dyDescent="0.2">
      <c r="A19" s="231">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5"/>
      <c r="BA19" s="225"/>
      <c r="BB19" s="225"/>
      <c r="BC19" s="225"/>
      <c r="BD19" s="225"/>
      <c r="BE19" s="226"/>
      <c r="BF19" s="226"/>
      <c r="BG19" s="226"/>
      <c r="BH19" s="226"/>
      <c r="BI19" s="226"/>
      <c r="BJ19" s="226"/>
      <c r="BK19" s="226"/>
      <c r="BL19" s="226"/>
      <c r="BM19" s="226"/>
      <c r="BN19" s="226"/>
      <c r="BO19" s="226"/>
      <c r="BP19" s="226"/>
      <c r="BQ19" s="231">
        <v>13</v>
      </c>
      <c r="BR19" s="232"/>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7"/>
    </row>
    <row r="20" spans="1:131" s="228" customFormat="1" ht="26.25" customHeight="1" x14ac:dyDescent="0.2">
      <c r="A20" s="231">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5"/>
      <c r="BA20" s="225"/>
      <c r="BB20" s="225"/>
      <c r="BC20" s="225"/>
      <c r="BD20" s="225"/>
      <c r="BE20" s="226"/>
      <c r="BF20" s="226"/>
      <c r="BG20" s="226"/>
      <c r="BH20" s="226"/>
      <c r="BI20" s="226"/>
      <c r="BJ20" s="226"/>
      <c r="BK20" s="226"/>
      <c r="BL20" s="226"/>
      <c r="BM20" s="226"/>
      <c r="BN20" s="226"/>
      <c r="BO20" s="226"/>
      <c r="BP20" s="226"/>
      <c r="BQ20" s="231">
        <v>14</v>
      </c>
      <c r="BR20" s="232"/>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7"/>
    </row>
    <row r="21" spans="1:131" s="228" customFormat="1" ht="26.25" customHeight="1" thickBot="1" x14ac:dyDescent="0.25">
      <c r="A21" s="231">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5"/>
      <c r="BA21" s="225"/>
      <c r="BB21" s="225"/>
      <c r="BC21" s="225"/>
      <c r="BD21" s="225"/>
      <c r="BE21" s="226"/>
      <c r="BF21" s="226"/>
      <c r="BG21" s="226"/>
      <c r="BH21" s="226"/>
      <c r="BI21" s="226"/>
      <c r="BJ21" s="226"/>
      <c r="BK21" s="226"/>
      <c r="BL21" s="226"/>
      <c r="BM21" s="226"/>
      <c r="BN21" s="226"/>
      <c r="BO21" s="226"/>
      <c r="BP21" s="226"/>
      <c r="BQ21" s="231">
        <v>15</v>
      </c>
      <c r="BR21" s="232"/>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7"/>
    </row>
    <row r="22" spans="1:131" s="228" customFormat="1" ht="26.25" customHeight="1" x14ac:dyDescent="0.2">
      <c r="A22" s="231">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6"/>
      <c r="BF22" s="226"/>
      <c r="BG22" s="226"/>
      <c r="BH22" s="226"/>
      <c r="BI22" s="226"/>
      <c r="BJ22" s="226"/>
      <c r="BK22" s="226"/>
      <c r="BL22" s="226"/>
      <c r="BM22" s="226"/>
      <c r="BN22" s="226"/>
      <c r="BO22" s="226"/>
      <c r="BP22" s="226"/>
      <c r="BQ22" s="231">
        <v>16</v>
      </c>
      <c r="BR22" s="232"/>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7"/>
    </row>
    <row r="23" spans="1:131" s="228" customFormat="1" ht="26.25" customHeight="1" thickBot="1" x14ac:dyDescent="0.25">
      <c r="A23" s="233" t="s">
        <v>377</v>
      </c>
      <c r="B23" s="776" t="s">
        <v>378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142</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6"/>
      <c r="BF23" s="226"/>
      <c r="BG23" s="226"/>
      <c r="BH23" s="226"/>
      <c r="BI23" s="226"/>
      <c r="BJ23" s="226"/>
      <c r="BK23" s="226"/>
      <c r="BL23" s="226"/>
      <c r="BM23" s="226"/>
      <c r="BN23" s="226"/>
      <c r="BO23" s="226"/>
      <c r="BP23" s="226"/>
      <c r="BQ23" s="231">
        <v>17</v>
      </c>
      <c r="BR23" s="232"/>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7"/>
    </row>
    <row r="24" spans="1:131" s="228"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5"/>
      <c r="BA24" s="225"/>
      <c r="BB24" s="225"/>
      <c r="BC24" s="225"/>
      <c r="BD24" s="225"/>
      <c r="BE24" s="226"/>
      <c r="BF24" s="226"/>
      <c r="BG24" s="226"/>
      <c r="BH24" s="226"/>
      <c r="BI24" s="226"/>
      <c r="BJ24" s="226"/>
      <c r="BK24" s="226"/>
      <c r="BL24" s="226"/>
      <c r="BM24" s="226"/>
      <c r="BN24" s="226"/>
      <c r="BO24" s="226"/>
      <c r="BP24" s="226"/>
      <c r="BQ24" s="231">
        <v>18</v>
      </c>
      <c r="BR24" s="232"/>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7"/>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5"/>
      <c r="BK25" s="225"/>
      <c r="BL25" s="225"/>
      <c r="BM25" s="225"/>
      <c r="BN25" s="225"/>
      <c r="BO25" s="234"/>
      <c r="BP25" s="234"/>
      <c r="BQ25" s="231">
        <v>19</v>
      </c>
      <c r="BR25" s="232"/>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3"/>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5"/>
      <c r="BK26" s="225"/>
      <c r="BL26" s="225"/>
      <c r="BM26" s="225"/>
      <c r="BN26" s="225"/>
      <c r="BO26" s="234"/>
      <c r="BP26" s="234"/>
      <c r="BQ26" s="231">
        <v>20</v>
      </c>
      <c r="BR26" s="232"/>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3"/>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5"/>
      <c r="BK27" s="225"/>
      <c r="BL27" s="225"/>
      <c r="BM27" s="225"/>
      <c r="BN27" s="225"/>
      <c r="BO27" s="234"/>
      <c r="BP27" s="234"/>
      <c r="BQ27" s="231">
        <v>21</v>
      </c>
      <c r="BR27" s="232"/>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3"/>
    </row>
    <row r="28" spans="1:131" ht="26.25" customHeight="1" thickTop="1" x14ac:dyDescent="0.2">
      <c r="A28" s="235">
        <v>1</v>
      </c>
      <c r="B28" s="736" t="s">
        <v>389</v>
      </c>
      <c r="C28" s="737"/>
      <c r="D28" s="737"/>
      <c r="E28" s="737"/>
      <c r="F28" s="737"/>
      <c r="G28" s="737"/>
      <c r="H28" s="737"/>
      <c r="I28" s="737"/>
      <c r="J28" s="737"/>
      <c r="K28" s="737"/>
      <c r="L28" s="737"/>
      <c r="M28" s="737"/>
      <c r="N28" s="737"/>
      <c r="O28" s="737"/>
      <c r="P28" s="738"/>
      <c r="Q28" s="809">
        <v>1340</v>
      </c>
      <c r="R28" s="810"/>
      <c r="S28" s="810"/>
      <c r="T28" s="810"/>
      <c r="U28" s="810"/>
      <c r="V28" s="810">
        <v>1324</v>
      </c>
      <c r="W28" s="810"/>
      <c r="X28" s="810"/>
      <c r="Y28" s="810"/>
      <c r="Z28" s="810"/>
      <c r="AA28" s="810">
        <v>16</v>
      </c>
      <c r="AB28" s="810"/>
      <c r="AC28" s="810"/>
      <c r="AD28" s="810"/>
      <c r="AE28" s="811"/>
      <c r="AF28" s="812">
        <v>16</v>
      </c>
      <c r="AG28" s="810"/>
      <c r="AH28" s="810"/>
      <c r="AI28" s="810"/>
      <c r="AJ28" s="813"/>
      <c r="AK28" s="814">
        <v>98</v>
      </c>
      <c r="AL28" s="815"/>
      <c r="AM28" s="815"/>
      <c r="AN28" s="815"/>
      <c r="AO28" s="815"/>
      <c r="AP28" s="815" t="s">
        <v>550</v>
      </c>
      <c r="AQ28" s="815"/>
      <c r="AR28" s="815"/>
      <c r="AS28" s="815"/>
      <c r="AT28" s="815"/>
      <c r="AU28" s="815" t="s">
        <v>550</v>
      </c>
      <c r="AV28" s="815"/>
      <c r="AW28" s="815"/>
      <c r="AX28" s="815"/>
      <c r="AY28" s="815"/>
      <c r="AZ28" s="816" t="s">
        <v>550</v>
      </c>
      <c r="BA28" s="816"/>
      <c r="BB28" s="816"/>
      <c r="BC28" s="816"/>
      <c r="BD28" s="816"/>
      <c r="BE28" s="807"/>
      <c r="BF28" s="807"/>
      <c r="BG28" s="807"/>
      <c r="BH28" s="807"/>
      <c r="BI28" s="808"/>
      <c r="BJ28" s="225"/>
      <c r="BK28" s="225"/>
      <c r="BL28" s="225"/>
      <c r="BM28" s="225"/>
      <c r="BN28" s="225"/>
      <c r="BO28" s="234"/>
      <c r="BP28" s="234"/>
      <c r="BQ28" s="231">
        <v>22</v>
      </c>
      <c r="BR28" s="232"/>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3"/>
    </row>
    <row r="29" spans="1:131" ht="26.25" customHeight="1" x14ac:dyDescent="0.2">
      <c r="A29" s="235">
        <v>2</v>
      </c>
      <c r="B29" s="767" t="s">
        <v>390</v>
      </c>
      <c r="C29" s="768"/>
      <c r="D29" s="768"/>
      <c r="E29" s="768"/>
      <c r="F29" s="768"/>
      <c r="G29" s="768"/>
      <c r="H29" s="768"/>
      <c r="I29" s="768"/>
      <c r="J29" s="768"/>
      <c r="K29" s="768"/>
      <c r="L29" s="768"/>
      <c r="M29" s="768"/>
      <c r="N29" s="768"/>
      <c r="O29" s="768"/>
      <c r="P29" s="769"/>
      <c r="Q29" s="770">
        <v>1595</v>
      </c>
      <c r="R29" s="771"/>
      <c r="S29" s="771"/>
      <c r="T29" s="771"/>
      <c r="U29" s="771"/>
      <c r="V29" s="771">
        <v>1523</v>
      </c>
      <c r="W29" s="771"/>
      <c r="X29" s="771"/>
      <c r="Y29" s="771"/>
      <c r="Z29" s="771"/>
      <c r="AA29" s="771">
        <v>72</v>
      </c>
      <c r="AB29" s="771"/>
      <c r="AC29" s="771"/>
      <c r="AD29" s="771"/>
      <c r="AE29" s="772"/>
      <c r="AF29" s="773">
        <v>72</v>
      </c>
      <c r="AG29" s="774"/>
      <c r="AH29" s="774"/>
      <c r="AI29" s="774"/>
      <c r="AJ29" s="775"/>
      <c r="AK29" s="821">
        <v>211</v>
      </c>
      <c r="AL29" s="817"/>
      <c r="AM29" s="817"/>
      <c r="AN29" s="817"/>
      <c r="AO29" s="817"/>
      <c r="AP29" s="817" t="s">
        <v>550</v>
      </c>
      <c r="AQ29" s="817"/>
      <c r="AR29" s="817"/>
      <c r="AS29" s="817"/>
      <c r="AT29" s="817"/>
      <c r="AU29" s="817" t="s">
        <v>550</v>
      </c>
      <c r="AV29" s="817"/>
      <c r="AW29" s="817"/>
      <c r="AX29" s="817"/>
      <c r="AY29" s="817"/>
      <c r="AZ29" s="818" t="s">
        <v>550</v>
      </c>
      <c r="BA29" s="818"/>
      <c r="BB29" s="818"/>
      <c r="BC29" s="818"/>
      <c r="BD29" s="818"/>
      <c r="BE29" s="819"/>
      <c r="BF29" s="819"/>
      <c r="BG29" s="819"/>
      <c r="BH29" s="819"/>
      <c r="BI29" s="820"/>
      <c r="BJ29" s="225"/>
      <c r="BK29" s="225"/>
      <c r="BL29" s="225"/>
      <c r="BM29" s="225"/>
      <c r="BN29" s="225"/>
      <c r="BO29" s="234"/>
      <c r="BP29" s="234"/>
      <c r="BQ29" s="231">
        <v>23</v>
      </c>
      <c r="BR29" s="232"/>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3"/>
    </row>
    <row r="30" spans="1:131" ht="26.25" customHeight="1" x14ac:dyDescent="0.2">
      <c r="A30" s="235">
        <v>3</v>
      </c>
      <c r="B30" s="767" t="s">
        <v>391</v>
      </c>
      <c r="C30" s="768"/>
      <c r="D30" s="768"/>
      <c r="E30" s="768"/>
      <c r="F30" s="768"/>
      <c r="G30" s="768"/>
      <c r="H30" s="768"/>
      <c r="I30" s="768"/>
      <c r="J30" s="768"/>
      <c r="K30" s="768"/>
      <c r="L30" s="768"/>
      <c r="M30" s="768"/>
      <c r="N30" s="768"/>
      <c r="O30" s="768"/>
      <c r="P30" s="769"/>
      <c r="Q30" s="770">
        <v>163</v>
      </c>
      <c r="R30" s="771"/>
      <c r="S30" s="771"/>
      <c r="T30" s="771"/>
      <c r="U30" s="771"/>
      <c r="V30" s="771">
        <v>162</v>
      </c>
      <c r="W30" s="771"/>
      <c r="X30" s="771"/>
      <c r="Y30" s="771"/>
      <c r="Z30" s="771"/>
      <c r="AA30" s="771">
        <v>1</v>
      </c>
      <c r="AB30" s="771"/>
      <c r="AC30" s="771"/>
      <c r="AD30" s="771"/>
      <c r="AE30" s="772"/>
      <c r="AF30" s="773">
        <v>1</v>
      </c>
      <c r="AG30" s="774"/>
      <c r="AH30" s="774"/>
      <c r="AI30" s="774"/>
      <c r="AJ30" s="775"/>
      <c r="AK30" s="821">
        <v>46</v>
      </c>
      <c r="AL30" s="817"/>
      <c r="AM30" s="817"/>
      <c r="AN30" s="817"/>
      <c r="AO30" s="817"/>
      <c r="AP30" s="817" t="s">
        <v>550</v>
      </c>
      <c r="AQ30" s="817"/>
      <c r="AR30" s="817"/>
      <c r="AS30" s="817"/>
      <c r="AT30" s="817"/>
      <c r="AU30" s="817" t="s">
        <v>550</v>
      </c>
      <c r="AV30" s="817"/>
      <c r="AW30" s="817"/>
      <c r="AX30" s="817"/>
      <c r="AY30" s="817"/>
      <c r="AZ30" s="818" t="s">
        <v>550</v>
      </c>
      <c r="BA30" s="818"/>
      <c r="BB30" s="818"/>
      <c r="BC30" s="818"/>
      <c r="BD30" s="818"/>
      <c r="BE30" s="819"/>
      <c r="BF30" s="819"/>
      <c r="BG30" s="819"/>
      <c r="BH30" s="819"/>
      <c r="BI30" s="820"/>
      <c r="BJ30" s="225"/>
      <c r="BK30" s="225"/>
      <c r="BL30" s="225"/>
      <c r="BM30" s="225"/>
      <c r="BN30" s="225"/>
      <c r="BO30" s="234"/>
      <c r="BP30" s="234"/>
      <c r="BQ30" s="231">
        <v>24</v>
      </c>
      <c r="BR30" s="232"/>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3"/>
    </row>
    <row r="31" spans="1:131" ht="26.25" customHeight="1" x14ac:dyDescent="0.2">
      <c r="A31" s="235">
        <v>4</v>
      </c>
      <c r="B31" s="767" t="s">
        <v>392</v>
      </c>
      <c r="C31" s="768"/>
      <c r="D31" s="768"/>
      <c r="E31" s="768"/>
      <c r="F31" s="768"/>
      <c r="G31" s="768"/>
      <c r="H31" s="768"/>
      <c r="I31" s="768"/>
      <c r="J31" s="768"/>
      <c r="K31" s="768"/>
      <c r="L31" s="768"/>
      <c r="M31" s="768"/>
      <c r="N31" s="768"/>
      <c r="O31" s="768"/>
      <c r="P31" s="769"/>
      <c r="Q31" s="770">
        <v>233</v>
      </c>
      <c r="R31" s="771"/>
      <c r="S31" s="771"/>
      <c r="T31" s="771"/>
      <c r="U31" s="771"/>
      <c r="V31" s="771">
        <v>232</v>
      </c>
      <c r="W31" s="771"/>
      <c r="X31" s="771"/>
      <c r="Y31" s="771"/>
      <c r="Z31" s="771"/>
      <c r="AA31" s="771">
        <v>1</v>
      </c>
      <c r="AB31" s="771"/>
      <c r="AC31" s="771"/>
      <c r="AD31" s="771"/>
      <c r="AE31" s="772"/>
      <c r="AF31" s="773">
        <v>325</v>
      </c>
      <c r="AG31" s="774"/>
      <c r="AH31" s="774"/>
      <c r="AI31" s="774"/>
      <c r="AJ31" s="775"/>
      <c r="AK31" s="821">
        <v>111</v>
      </c>
      <c r="AL31" s="817"/>
      <c r="AM31" s="817"/>
      <c r="AN31" s="817"/>
      <c r="AO31" s="817"/>
      <c r="AP31" s="817">
        <v>1759</v>
      </c>
      <c r="AQ31" s="817"/>
      <c r="AR31" s="817"/>
      <c r="AS31" s="817"/>
      <c r="AT31" s="817"/>
      <c r="AU31" s="817">
        <v>246</v>
      </c>
      <c r="AV31" s="817"/>
      <c r="AW31" s="817"/>
      <c r="AX31" s="817"/>
      <c r="AY31" s="817"/>
      <c r="AZ31" s="818" t="s">
        <v>550</v>
      </c>
      <c r="BA31" s="818"/>
      <c r="BB31" s="818"/>
      <c r="BC31" s="818"/>
      <c r="BD31" s="818"/>
      <c r="BE31" s="819" t="s">
        <v>393</v>
      </c>
      <c r="BF31" s="819"/>
      <c r="BG31" s="819"/>
      <c r="BH31" s="819"/>
      <c r="BI31" s="820"/>
      <c r="BJ31" s="225"/>
      <c r="BK31" s="225"/>
      <c r="BL31" s="225"/>
      <c r="BM31" s="225"/>
      <c r="BN31" s="225"/>
      <c r="BO31" s="234"/>
      <c r="BP31" s="234"/>
      <c r="BQ31" s="231">
        <v>25</v>
      </c>
      <c r="BR31" s="232"/>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3"/>
    </row>
    <row r="32" spans="1:131" ht="26.25" customHeight="1" x14ac:dyDescent="0.2">
      <c r="A32" s="235">
        <v>5</v>
      </c>
      <c r="B32" s="767" t="s">
        <v>394</v>
      </c>
      <c r="C32" s="768"/>
      <c r="D32" s="768"/>
      <c r="E32" s="768"/>
      <c r="F32" s="768"/>
      <c r="G32" s="768"/>
      <c r="H32" s="768"/>
      <c r="I32" s="768"/>
      <c r="J32" s="768"/>
      <c r="K32" s="768"/>
      <c r="L32" s="768"/>
      <c r="M32" s="768"/>
      <c r="N32" s="768"/>
      <c r="O32" s="768"/>
      <c r="P32" s="769"/>
      <c r="Q32" s="770">
        <v>1915</v>
      </c>
      <c r="R32" s="771"/>
      <c r="S32" s="771"/>
      <c r="T32" s="771"/>
      <c r="U32" s="771"/>
      <c r="V32" s="771">
        <v>2083</v>
      </c>
      <c r="W32" s="771"/>
      <c r="X32" s="771"/>
      <c r="Y32" s="771"/>
      <c r="Z32" s="771"/>
      <c r="AA32" s="771">
        <v>-168</v>
      </c>
      <c r="AB32" s="771"/>
      <c r="AC32" s="771"/>
      <c r="AD32" s="771"/>
      <c r="AE32" s="772"/>
      <c r="AF32" s="773">
        <v>967</v>
      </c>
      <c r="AG32" s="774"/>
      <c r="AH32" s="774"/>
      <c r="AI32" s="774"/>
      <c r="AJ32" s="775"/>
      <c r="AK32" s="821">
        <v>471</v>
      </c>
      <c r="AL32" s="817"/>
      <c r="AM32" s="817"/>
      <c r="AN32" s="817"/>
      <c r="AO32" s="817"/>
      <c r="AP32" s="817">
        <v>2290</v>
      </c>
      <c r="AQ32" s="817"/>
      <c r="AR32" s="817"/>
      <c r="AS32" s="817"/>
      <c r="AT32" s="817"/>
      <c r="AU32" s="817">
        <v>1285</v>
      </c>
      <c r="AV32" s="817"/>
      <c r="AW32" s="817"/>
      <c r="AX32" s="817"/>
      <c r="AY32" s="817"/>
      <c r="AZ32" s="818" t="s">
        <v>550</v>
      </c>
      <c r="BA32" s="818"/>
      <c r="BB32" s="818"/>
      <c r="BC32" s="818"/>
      <c r="BD32" s="818"/>
      <c r="BE32" s="819" t="s">
        <v>393</v>
      </c>
      <c r="BF32" s="819"/>
      <c r="BG32" s="819"/>
      <c r="BH32" s="819"/>
      <c r="BI32" s="820"/>
      <c r="BJ32" s="225"/>
      <c r="BK32" s="225"/>
      <c r="BL32" s="225"/>
      <c r="BM32" s="225"/>
      <c r="BN32" s="225"/>
      <c r="BO32" s="234"/>
      <c r="BP32" s="234"/>
      <c r="BQ32" s="231">
        <v>26</v>
      </c>
      <c r="BR32" s="232"/>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3"/>
    </row>
    <row r="33" spans="1:131" ht="26.25" customHeight="1" x14ac:dyDescent="0.2">
      <c r="A33" s="235">
        <v>6</v>
      </c>
      <c r="B33" s="767" t="s">
        <v>395</v>
      </c>
      <c r="C33" s="768"/>
      <c r="D33" s="768"/>
      <c r="E33" s="768"/>
      <c r="F33" s="768"/>
      <c r="G33" s="768"/>
      <c r="H33" s="768"/>
      <c r="I33" s="768"/>
      <c r="J33" s="768"/>
      <c r="K33" s="768"/>
      <c r="L33" s="768"/>
      <c r="M33" s="768"/>
      <c r="N33" s="768"/>
      <c r="O33" s="768"/>
      <c r="P33" s="769"/>
      <c r="Q33" s="770">
        <v>460</v>
      </c>
      <c r="R33" s="771"/>
      <c r="S33" s="771"/>
      <c r="T33" s="771"/>
      <c r="U33" s="771"/>
      <c r="V33" s="771">
        <v>635</v>
      </c>
      <c r="W33" s="771"/>
      <c r="X33" s="771"/>
      <c r="Y33" s="771"/>
      <c r="Z33" s="771"/>
      <c r="AA33" s="771">
        <v>-175</v>
      </c>
      <c r="AB33" s="771"/>
      <c r="AC33" s="771"/>
      <c r="AD33" s="771"/>
      <c r="AE33" s="772"/>
      <c r="AF33" s="773">
        <v>174</v>
      </c>
      <c r="AG33" s="774"/>
      <c r="AH33" s="774"/>
      <c r="AI33" s="774"/>
      <c r="AJ33" s="775"/>
      <c r="AK33" s="821">
        <v>152</v>
      </c>
      <c r="AL33" s="817"/>
      <c r="AM33" s="817"/>
      <c r="AN33" s="817"/>
      <c r="AO33" s="817"/>
      <c r="AP33" s="817">
        <v>2646</v>
      </c>
      <c r="AQ33" s="817"/>
      <c r="AR33" s="817"/>
      <c r="AS33" s="817"/>
      <c r="AT33" s="817"/>
      <c r="AU33" s="817">
        <v>2297</v>
      </c>
      <c r="AV33" s="817"/>
      <c r="AW33" s="817"/>
      <c r="AX33" s="817"/>
      <c r="AY33" s="817"/>
      <c r="AZ33" s="818" t="s">
        <v>550</v>
      </c>
      <c r="BA33" s="818"/>
      <c r="BB33" s="818"/>
      <c r="BC33" s="818"/>
      <c r="BD33" s="818"/>
      <c r="BE33" s="819" t="s">
        <v>396</v>
      </c>
      <c r="BF33" s="819"/>
      <c r="BG33" s="819"/>
      <c r="BH33" s="819"/>
      <c r="BI33" s="820"/>
      <c r="BJ33" s="225"/>
      <c r="BK33" s="225"/>
      <c r="BL33" s="225"/>
      <c r="BM33" s="225"/>
      <c r="BN33" s="225"/>
      <c r="BO33" s="234"/>
      <c r="BP33" s="234"/>
      <c r="BQ33" s="231">
        <v>27</v>
      </c>
      <c r="BR33" s="232"/>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3"/>
    </row>
    <row r="34" spans="1:131" ht="26.25" customHeight="1" x14ac:dyDescent="0.2">
      <c r="A34" s="235">
        <v>7</v>
      </c>
      <c r="B34" s="767" t="s">
        <v>397</v>
      </c>
      <c r="C34" s="768"/>
      <c r="D34" s="768"/>
      <c r="E34" s="768"/>
      <c r="F34" s="768"/>
      <c r="G34" s="768"/>
      <c r="H34" s="768"/>
      <c r="I34" s="768"/>
      <c r="J34" s="768"/>
      <c r="K34" s="768"/>
      <c r="L34" s="768"/>
      <c r="M34" s="768"/>
      <c r="N34" s="768"/>
      <c r="O34" s="768"/>
      <c r="P34" s="769"/>
      <c r="Q34" s="770">
        <v>153</v>
      </c>
      <c r="R34" s="771"/>
      <c r="S34" s="771"/>
      <c r="T34" s="771"/>
      <c r="U34" s="771"/>
      <c r="V34" s="771">
        <v>178</v>
      </c>
      <c r="W34" s="771"/>
      <c r="X34" s="771"/>
      <c r="Y34" s="771"/>
      <c r="Z34" s="771"/>
      <c r="AA34" s="771">
        <v>-25</v>
      </c>
      <c r="AB34" s="771"/>
      <c r="AC34" s="771"/>
      <c r="AD34" s="771"/>
      <c r="AE34" s="772"/>
      <c r="AF34" s="773">
        <v>25</v>
      </c>
      <c r="AG34" s="774"/>
      <c r="AH34" s="774"/>
      <c r="AI34" s="774"/>
      <c r="AJ34" s="775"/>
      <c r="AK34" s="821">
        <v>36</v>
      </c>
      <c r="AL34" s="817"/>
      <c r="AM34" s="817"/>
      <c r="AN34" s="817"/>
      <c r="AO34" s="817"/>
      <c r="AP34" s="817">
        <v>646</v>
      </c>
      <c r="AQ34" s="817"/>
      <c r="AR34" s="817"/>
      <c r="AS34" s="817"/>
      <c r="AT34" s="817"/>
      <c r="AU34" s="817">
        <v>454</v>
      </c>
      <c r="AV34" s="817"/>
      <c r="AW34" s="817"/>
      <c r="AX34" s="817"/>
      <c r="AY34" s="817"/>
      <c r="AZ34" s="818" t="s">
        <v>550</v>
      </c>
      <c r="BA34" s="818"/>
      <c r="BB34" s="818"/>
      <c r="BC34" s="818"/>
      <c r="BD34" s="818"/>
      <c r="BE34" s="819" t="s">
        <v>396</v>
      </c>
      <c r="BF34" s="819"/>
      <c r="BG34" s="819"/>
      <c r="BH34" s="819"/>
      <c r="BI34" s="820"/>
      <c r="BJ34" s="225"/>
      <c r="BK34" s="225"/>
      <c r="BL34" s="225"/>
      <c r="BM34" s="225"/>
      <c r="BN34" s="225"/>
      <c r="BO34" s="234"/>
      <c r="BP34" s="234"/>
      <c r="BQ34" s="231">
        <v>28</v>
      </c>
      <c r="BR34" s="232"/>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3"/>
    </row>
    <row r="35" spans="1:131" ht="26.25" customHeight="1" x14ac:dyDescent="0.2">
      <c r="A35" s="235">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5"/>
      <c r="BK35" s="225"/>
      <c r="BL35" s="225"/>
      <c r="BM35" s="225"/>
      <c r="BN35" s="225"/>
      <c r="BO35" s="234"/>
      <c r="BP35" s="234"/>
      <c r="BQ35" s="231">
        <v>29</v>
      </c>
      <c r="BR35" s="232"/>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3"/>
    </row>
    <row r="36" spans="1:131" ht="26.25" customHeight="1" x14ac:dyDescent="0.2">
      <c r="A36" s="235">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5"/>
      <c r="BK36" s="225"/>
      <c r="BL36" s="225"/>
      <c r="BM36" s="225"/>
      <c r="BN36" s="225"/>
      <c r="BO36" s="234"/>
      <c r="BP36" s="234"/>
      <c r="BQ36" s="231">
        <v>30</v>
      </c>
      <c r="BR36" s="232"/>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3"/>
    </row>
    <row r="37" spans="1:131" ht="26.25" customHeight="1" x14ac:dyDescent="0.2">
      <c r="A37" s="235">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5"/>
      <c r="BK37" s="225"/>
      <c r="BL37" s="225"/>
      <c r="BM37" s="225"/>
      <c r="BN37" s="225"/>
      <c r="BO37" s="234"/>
      <c r="BP37" s="234"/>
      <c r="BQ37" s="231">
        <v>31</v>
      </c>
      <c r="BR37" s="232"/>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3"/>
    </row>
    <row r="38" spans="1:131" ht="26.25" customHeight="1" x14ac:dyDescent="0.2">
      <c r="A38" s="235">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5"/>
      <c r="BK38" s="225"/>
      <c r="BL38" s="225"/>
      <c r="BM38" s="225"/>
      <c r="BN38" s="225"/>
      <c r="BO38" s="234"/>
      <c r="BP38" s="234"/>
      <c r="BQ38" s="231">
        <v>32</v>
      </c>
      <c r="BR38" s="232"/>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3"/>
    </row>
    <row r="39" spans="1:131" ht="26.25" customHeight="1" x14ac:dyDescent="0.2">
      <c r="A39" s="235">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5"/>
      <c r="BK39" s="225"/>
      <c r="BL39" s="225"/>
      <c r="BM39" s="225"/>
      <c r="BN39" s="225"/>
      <c r="BO39" s="234"/>
      <c r="BP39" s="234"/>
      <c r="BQ39" s="231">
        <v>33</v>
      </c>
      <c r="BR39" s="232"/>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3"/>
    </row>
    <row r="40" spans="1:131" ht="26.25" customHeight="1" x14ac:dyDescent="0.2">
      <c r="A40" s="231">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5"/>
      <c r="BK40" s="225"/>
      <c r="BL40" s="225"/>
      <c r="BM40" s="225"/>
      <c r="BN40" s="225"/>
      <c r="BO40" s="234"/>
      <c r="BP40" s="234"/>
      <c r="BQ40" s="231">
        <v>34</v>
      </c>
      <c r="BR40" s="232"/>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3"/>
    </row>
    <row r="41" spans="1:131" ht="26.25" customHeight="1" x14ac:dyDescent="0.2">
      <c r="A41" s="231">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5"/>
      <c r="BK41" s="225"/>
      <c r="BL41" s="225"/>
      <c r="BM41" s="225"/>
      <c r="BN41" s="225"/>
      <c r="BO41" s="234"/>
      <c r="BP41" s="234"/>
      <c r="BQ41" s="231">
        <v>35</v>
      </c>
      <c r="BR41" s="232"/>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3"/>
    </row>
    <row r="42" spans="1:131" ht="26.25" customHeight="1" x14ac:dyDescent="0.2">
      <c r="A42" s="231">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5"/>
      <c r="BK42" s="225"/>
      <c r="BL42" s="225"/>
      <c r="BM42" s="225"/>
      <c r="BN42" s="225"/>
      <c r="BO42" s="234"/>
      <c r="BP42" s="234"/>
      <c r="BQ42" s="231">
        <v>36</v>
      </c>
      <c r="BR42" s="232"/>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3"/>
    </row>
    <row r="43" spans="1:131" ht="26.25" customHeight="1" x14ac:dyDescent="0.2">
      <c r="A43" s="231">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5"/>
      <c r="BK43" s="225"/>
      <c r="BL43" s="225"/>
      <c r="BM43" s="225"/>
      <c r="BN43" s="225"/>
      <c r="BO43" s="234"/>
      <c r="BP43" s="234"/>
      <c r="BQ43" s="231">
        <v>37</v>
      </c>
      <c r="BR43" s="232"/>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3"/>
    </row>
    <row r="44" spans="1:131" ht="26.25" customHeight="1" x14ac:dyDescent="0.2">
      <c r="A44" s="231">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5"/>
      <c r="BK44" s="225"/>
      <c r="BL44" s="225"/>
      <c r="BM44" s="225"/>
      <c r="BN44" s="225"/>
      <c r="BO44" s="234"/>
      <c r="BP44" s="234"/>
      <c r="BQ44" s="231">
        <v>38</v>
      </c>
      <c r="BR44" s="232"/>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3"/>
    </row>
    <row r="45" spans="1:131" ht="26.25" customHeight="1" x14ac:dyDescent="0.2">
      <c r="A45" s="231">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5"/>
      <c r="BK45" s="225"/>
      <c r="BL45" s="225"/>
      <c r="BM45" s="225"/>
      <c r="BN45" s="225"/>
      <c r="BO45" s="234"/>
      <c r="BP45" s="234"/>
      <c r="BQ45" s="231">
        <v>39</v>
      </c>
      <c r="BR45" s="232"/>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3"/>
    </row>
    <row r="46" spans="1:131" ht="26.25" customHeight="1" x14ac:dyDescent="0.2">
      <c r="A46" s="231">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5"/>
      <c r="BK46" s="225"/>
      <c r="BL46" s="225"/>
      <c r="BM46" s="225"/>
      <c r="BN46" s="225"/>
      <c r="BO46" s="234"/>
      <c r="BP46" s="234"/>
      <c r="BQ46" s="231">
        <v>40</v>
      </c>
      <c r="BR46" s="232"/>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3"/>
    </row>
    <row r="47" spans="1:131" ht="26.25" customHeight="1" x14ac:dyDescent="0.2">
      <c r="A47" s="231">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5"/>
      <c r="BK47" s="225"/>
      <c r="BL47" s="225"/>
      <c r="BM47" s="225"/>
      <c r="BN47" s="225"/>
      <c r="BO47" s="234"/>
      <c r="BP47" s="234"/>
      <c r="BQ47" s="231">
        <v>41</v>
      </c>
      <c r="BR47" s="232"/>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3"/>
    </row>
    <row r="48" spans="1:131" ht="26.25" customHeight="1" x14ac:dyDescent="0.2">
      <c r="A48" s="231">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5"/>
      <c r="BK48" s="225"/>
      <c r="BL48" s="225"/>
      <c r="BM48" s="225"/>
      <c r="BN48" s="225"/>
      <c r="BO48" s="234"/>
      <c r="BP48" s="234"/>
      <c r="BQ48" s="231">
        <v>42</v>
      </c>
      <c r="BR48" s="232"/>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3"/>
    </row>
    <row r="49" spans="1:131" ht="26.25" customHeight="1" x14ac:dyDescent="0.2">
      <c r="A49" s="231">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5"/>
      <c r="BK49" s="225"/>
      <c r="BL49" s="225"/>
      <c r="BM49" s="225"/>
      <c r="BN49" s="225"/>
      <c r="BO49" s="234"/>
      <c r="BP49" s="234"/>
      <c r="BQ49" s="231">
        <v>43</v>
      </c>
      <c r="BR49" s="232"/>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3"/>
    </row>
    <row r="50" spans="1:131" ht="26.25" customHeight="1" x14ac:dyDescent="0.2">
      <c r="A50" s="231">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5"/>
      <c r="BK50" s="225"/>
      <c r="BL50" s="225"/>
      <c r="BM50" s="225"/>
      <c r="BN50" s="225"/>
      <c r="BO50" s="234"/>
      <c r="BP50" s="234"/>
      <c r="BQ50" s="231">
        <v>44</v>
      </c>
      <c r="BR50" s="232"/>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3"/>
    </row>
    <row r="51" spans="1:131" ht="26.25" customHeight="1" x14ac:dyDescent="0.2">
      <c r="A51" s="231">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5"/>
      <c r="BK51" s="225"/>
      <c r="BL51" s="225"/>
      <c r="BM51" s="225"/>
      <c r="BN51" s="225"/>
      <c r="BO51" s="234"/>
      <c r="BP51" s="234"/>
      <c r="BQ51" s="231">
        <v>45</v>
      </c>
      <c r="BR51" s="232"/>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3"/>
    </row>
    <row r="52" spans="1:131" ht="26.25" customHeight="1" x14ac:dyDescent="0.2">
      <c r="A52" s="231">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5"/>
      <c r="BK52" s="225"/>
      <c r="BL52" s="225"/>
      <c r="BM52" s="225"/>
      <c r="BN52" s="225"/>
      <c r="BO52" s="234"/>
      <c r="BP52" s="234"/>
      <c r="BQ52" s="231">
        <v>46</v>
      </c>
      <c r="BR52" s="232"/>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3"/>
    </row>
    <row r="53" spans="1:131" ht="26.25" customHeight="1" x14ac:dyDescent="0.2">
      <c r="A53" s="231">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5"/>
      <c r="BK53" s="225"/>
      <c r="BL53" s="225"/>
      <c r="BM53" s="225"/>
      <c r="BN53" s="225"/>
      <c r="BO53" s="234"/>
      <c r="BP53" s="234"/>
      <c r="BQ53" s="231">
        <v>47</v>
      </c>
      <c r="BR53" s="232"/>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3"/>
    </row>
    <row r="54" spans="1:131" ht="26.25" customHeight="1" x14ac:dyDescent="0.2">
      <c r="A54" s="231">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5"/>
      <c r="BK54" s="225"/>
      <c r="BL54" s="225"/>
      <c r="BM54" s="225"/>
      <c r="BN54" s="225"/>
      <c r="BO54" s="234"/>
      <c r="BP54" s="234"/>
      <c r="BQ54" s="231">
        <v>48</v>
      </c>
      <c r="BR54" s="232"/>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3"/>
    </row>
    <row r="55" spans="1:131" ht="26.25" customHeight="1" x14ac:dyDescent="0.2">
      <c r="A55" s="231">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5"/>
      <c r="BK55" s="225"/>
      <c r="BL55" s="225"/>
      <c r="BM55" s="225"/>
      <c r="BN55" s="225"/>
      <c r="BO55" s="234"/>
      <c r="BP55" s="234"/>
      <c r="BQ55" s="231">
        <v>49</v>
      </c>
      <c r="BR55" s="232"/>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3"/>
    </row>
    <row r="56" spans="1:131" ht="26.25" customHeight="1" x14ac:dyDescent="0.2">
      <c r="A56" s="231">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5"/>
      <c r="BK56" s="225"/>
      <c r="BL56" s="225"/>
      <c r="BM56" s="225"/>
      <c r="BN56" s="225"/>
      <c r="BO56" s="234"/>
      <c r="BP56" s="234"/>
      <c r="BQ56" s="231">
        <v>50</v>
      </c>
      <c r="BR56" s="232"/>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3"/>
    </row>
    <row r="57" spans="1:131" ht="26.25" customHeight="1" x14ac:dyDescent="0.2">
      <c r="A57" s="231">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5"/>
      <c r="BK57" s="225"/>
      <c r="BL57" s="225"/>
      <c r="BM57" s="225"/>
      <c r="BN57" s="225"/>
      <c r="BO57" s="234"/>
      <c r="BP57" s="234"/>
      <c r="BQ57" s="231">
        <v>51</v>
      </c>
      <c r="BR57" s="232"/>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3"/>
    </row>
    <row r="58" spans="1:131" ht="26.25" customHeight="1" x14ac:dyDescent="0.2">
      <c r="A58" s="231">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5"/>
      <c r="BK58" s="225"/>
      <c r="BL58" s="225"/>
      <c r="BM58" s="225"/>
      <c r="BN58" s="225"/>
      <c r="BO58" s="234"/>
      <c r="BP58" s="234"/>
      <c r="BQ58" s="231">
        <v>52</v>
      </c>
      <c r="BR58" s="232"/>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3"/>
    </row>
    <row r="59" spans="1:131" ht="26.25" customHeight="1" x14ac:dyDescent="0.2">
      <c r="A59" s="231">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5"/>
      <c r="BK59" s="225"/>
      <c r="BL59" s="225"/>
      <c r="BM59" s="225"/>
      <c r="BN59" s="225"/>
      <c r="BO59" s="234"/>
      <c r="BP59" s="234"/>
      <c r="BQ59" s="231">
        <v>53</v>
      </c>
      <c r="BR59" s="232"/>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3"/>
    </row>
    <row r="60" spans="1:131" ht="26.25" customHeight="1" x14ac:dyDescent="0.2">
      <c r="A60" s="231">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5"/>
      <c r="BK60" s="225"/>
      <c r="BL60" s="225"/>
      <c r="BM60" s="225"/>
      <c r="BN60" s="225"/>
      <c r="BO60" s="234"/>
      <c r="BP60" s="234"/>
      <c r="BQ60" s="231">
        <v>54</v>
      </c>
      <c r="BR60" s="232"/>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3"/>
    </row>
    <row r="61" spans="1:131" ht="26.25" customHeight="1" thickBot="1" x14ac:dyDescent="0.25">
      <c r="A61" s="231">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5"/>
      <c r="BK61" s="225"/>
      <c r="BL61" s="225"/>
      <c r="BM61" s="225"/>
      <c r="BN61" s="225"/>
      <c r="BO61" s="234"/>
      <c r="BP61" s="234"/>
      <c r="BQ61" s="231">
        <v>55</v>
      </c>
      <c r="BR61" s="232"/>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3"/>
    </row>
    <row r="62" spans="1:131" ht="26.25" customHeight="1" x14ac:dyDescent="0.2">
      <c r="A62" s="231">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4"/>
      <c r="BP62" s="234"/>
      <c r="BQ62" s="231">
        <v>56</v>
      </c>
      <c r="BR62" s="232"/>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3"/>
    </row>
    <row r="63" spans="1:131" ht="26.25" customHeight="1" thickBot="1" x14ac:dyDescent="0.25">
      <c r="A63" s="233" t="s">
        <v>377</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1580</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4"/>
      <c r="BP63" s="234"/>
      <c r="BQ63" s="231">
        <v>57</v>
      </c>
      <c r="BR63" s="232"/>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3"/>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3"/>
    </row>
    <row r="65" spans="1:131" ht="26.25" customHeight="1" thickBot="1" x14ac:dyDescent="0.25">
      <c r="A65" s="225" t="s">
        <v>400</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34"/>
      <c r="BF65" s="234"/>
      <c r="BG65" s="234"/>
      <c r="BH65" s="234"/>
      <c r="BI65" s="234"/>
      <c r="BJ65" s="234"/>
      <c r="BK65" s="234"/>
      <c r="BL65" s="234"/>
      <c r="BM65" s="234"/>
      <c r="BN65" s="234"/>
      <c r="BO65" s="234"/>
      <c r="BP65" s="234"/>
      <c r="BQ65" s="231">
        <v>59</v>
      </c>
      <c r="BR65" s="232"/>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3"/>
    </row>
    <row r="66" spans="1:131" ht="26.25" customHeight="1" x14ac:dyDescent="0.2">
      <c r="A66" s="714" t="s">
        <v>401</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402</v>
      </c>
      <c r="AV66" s="721"/>
      <c r="AW66" s="721"/>
      <c r="AX66" s="721"/>
      <c r="AY66" s="722"/>
      <c r="AZ66" s="720" t="s">
        <v>364</v>
      </c>
      <c r="BA66" s="721"/>
      <c r="BB66" s="721"/>
      <c r="BC66" s="721"/>
      <c r="BD66" s="727"/>
      <c r="BE66" s="234"/>
      <c r="BF66" s="234"/>
      <c r="BG66" s="234"/>
      <c r="BH66" s="234"/>
      <c r="BI66" s="234"/>
      <c r="BJ66" s="234"/>
      <c r="BK66" s="234"/>
      <c r="BL66" s="234"/>
      <c r="BM66" s="234"/>
      <c r="BN66" s="234"/>
      <c r="BO66" s="234"/>
      <c r="BP66" s="234"/>
      <c r="BQ66" s="231">
        <v>60</v>
      </c>
      <c r="BR66" s="236"/>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3"/>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4"/>
      <c r="BF67" s="234"/>
      <c r="BG67" s="234"/>
      <c r="BH67" s="234"/>
      <c r="BI67" s="234"/>
      <c r="BJ67" s="234"/>
      <c r="BK67" s="234"/>
      <c r="BL67" s="234"/>
      <c r="BM67" s="234"/>
      <c r="BN67" s="234"/>
      <c r="BO67" s="234"/>
      <c r="BP67" s="234"/>
      <c r="BQ67" s="231">
        <v>61</v>
      </c>
      <c r="BR67" s="236"/>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3"/>
    </row>
    <row r="68" spans="1:131" ht="26.25" customHeight="1" thickTop="1" x14ac:dyDescent="0.2">
      <c r="A68" s="229">
        <v>1</v>
      </c>
      <c r="B68" s="856" t="s">
        <v>553</v>
      </c>
      <c r="C68" s="857"/>
      <c r="D68" s="857"/>
      <c r="E68" s="857"/>
      <c r="F68" s="857"/>
      <c r="G68" s="857"/>
      <c r="H68" s="857"/>
      <c r="I68" s="857"/>
      <c r="J68" s="857"/>
      <c r="K68" s="857"/>
      <c r="L68" s="857"/>
      <c r="M68" s="857"/>
      <c r="N68" s="857"/>
      <c r="O68" s="857"/>
      <c r="P68" s="858"/>
      <c r="Q68" s="859">
        <v>1897</v>
      </c>
      <c r="R68" s="853"/>
      <c r="S68" s="853"/>
      <c r="T68" s="853"/>
      <c r="U68" s="853"/>
      <c r="V68" s="853">
        <v>1841</v>
      </c>
      <c r="W68" s="853"/>
      <c r="X68" s="853"/>
      <c r="Y68" s="853"/>
      <c r="Z68" s="853"/>
      <c r="AA68" s="853">
        <v>57</v>
      </c>
      <c r="AB68" s="853"/>
      <c r="AC68" s="853"/>
      <c r="AD68" s="853"/>
      <c r="AE68" s="853"/>
      <c r="AF68" s="853">
        <v>57</v>
      </c>
      <c r="AG68" s="853"/>
      <c r="AH68" s="853"/>
      <c r="AI68" s="853"/>
      <c r="AJ68" s="853"/>
      <c r="AK68" s="853" t="s">
        <v>554</v>
      </c>
      <c r="AL68" s="853"/>
      <c r="AM68" s="853"/>
      <c r="AN68" s="853"/>
      <c r="AO68" s="853"/>
      <c r="AP68" s="853" t="s">
        <v>554</v>
      </c>
      <c r="AQ68" s="853"/>
      <c r="AR68" s="853"/>
      <c r="AS68" s="853"/>
      <c r="AT68" s="853"/>
      <c r="AU68" s="853" t="s">
        <v>554</v>
      </c>
      <c r="AV68" s="853"/>
      <c r="AW68" s="853"/>
      <c r="AX68" s="853"/>
      <c r="AY68" s="853"/>
      <c r="AZ68" s="854"/>
      <c r="BA68" s="854"/>
      <c r="BB68" s="854"/>
      <c r="BC68" s="854"/>
      <c r="BD68" s="855"/>
      <c r="BE68" s="234"/>
      <c r="BF68" s="234"/>
      <c r="BG68" s="234"/>
      <c r="BH68" s="234"/>
      <c r="BI68" s="234"/>
      <c r="BJ68" s="234"/>
      <c r="BK68" s="234"/>
      <c r="BL68" s="234"/>
      <c r="BM68" s="234"/>
      <c r="BN68" s="234"/>
      <c r="BO68" s="234"/>
      <c r="BP68" s="234"/>
      <c r="BQ68" s="231">
        <v>62</v>
      </c>
      <c r="BR68" s="236"/>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3"/>
    </row>
    <row r="69" spans="1:131" ht="26.25" customHeight="1" x14ac:dyDescent="0.2">
      <c r="A69" s="231">
        <v>2</v>
      </c>
      <c r="B69" s="860" t="s">
        <v>555</v>
      </c>
      <c r="C69" s="861"/>
      <c r="D69" s="861"/>
      <c r="E69" s="861"/>
      <c r="F69" s="861"/>
      <c r="G69" s="861"/>
      <c r="H69" s="861"/>
      <c r="I69" s="861"/>
      <c r="J69" s="861"/>
      <c r="K69" s="861"/>
      <c r="L69" s="861"/>
      <c r="M69" s="861"/>
      <c r="N69" s="861"/>
      <c r="O69" s="861"/>
      <c r="P69" s="862"/>
      <c r="Q69" s="863">
        <v>5195</v>
      </c>
      <c r="R69" s="817"/>
      <c r="S69" s="817"/>
      <c r="T69" s="817"/>
      <c r="U69" s="817"/>
      <c r="V69" s="817">
        <v>5087</v>
      </c>
      <c r="W69" s="817"/>
      <c r="X69" s="817"/>
      <c r="Y69" s="817"/>
      <c r="Z69" s="817"/>
      <c r="AA69" s="817">
        <v>108</v>
      </c>
      <c r="AB69" s="817"/>
      <c r="AC69" s="817"/>
      <c r="AD69" s="817"/>
      <c r="AE69" s="817"/>
      <c r="AF69" s="817">
        <v>108</v>
      </c>
      <c r="AG69" s="817"/>
      <c r="AH69" s="817"/>
      <c r="AI69" s="817"/>
      <c r="AJ69" s="817"/>
      <c r="AK69" s="817">
        <v>24</v>
      </c>
      <c r="AL69" s="817"/>
      <c r="AM69" s="817"/>
      <c r="AN69" s="817"/>
      <c r="AO69" s="817"/>
      <c r="AP69" s="817" t="s">
        <v>564</v>
      </c>
      <c r="AQ69" s="817"/>
      <c r="AR69" s="817"/>
      <c r="AS69" s="817"/>
      <c r="AT69" s="817"/>
      <c r="AU69" s="817" t="s">
        <v>564</v>
      </c>
      <c r="AV69" s="817"/>
      <c r="AW69" s="817"/>
      <c r="AX69" s="817"/>
      <c r="AY69" s="817"/>
      <c r="AZ69" s="819"/>
      <c r="BA69" s="819"/>
      <c r="BB69" s="819"/>
      <c r="BC69" s="819"/>
      <c r="BD69" s="820"/>
      <c r="BE69" s="234"/>
      <c r="BF69" s="234"/>
      <c r="BG69" s="234"/>
      <c r="BH69" s="234"/>
      <c r="BI69" s="234"/>
      <c r="BJ69" s="234"/>
      <c r="BK69" s="234"/>
      <c r="BL69" s="234"/>
      <c r="BM69" s="234"/>
      <c r="BN69" s="234"/>
      <c r="BO69" s="234"/>
      <c r="BP69" s="234"/>
      <c r="BQ69" s="231">
        <v>63</v>
      </c>
      <c r="BR69" s="236"/>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3"/>
    </row>
    <row r="70" spans="1:131" ht="26.25" customHeight="1" x14ac:dyDescent="0.2">
      <c r="A70" s="231">
        <v>3</v>
      </c>
      <c r="B70" s="860" t="s">
        <v>558</v>
      </c>
      <c r="C70" s="861"/>
      <c r="D70" s="861"/>
      <c r="E70" s="861"/>
      <c r="F70" s="861"/>
      <c r="G70" s="861"/>
      <c r="H70" s="861"/>
      <c r="I70" s="861"/>
      <c r="J70" s="861"/>
      <c r="K70" s="861"/>
      <c r="L70" s="861"/>
      <c r="M70" s="861"/>
      <c r="N70" s="861"/>
      <c r="O70" s="861"/>
      <c r="P70" s="862"/>
      <c r="Q70" s="863">
        <v>2</v>
      </c>
      <c r="R70" s="817"/>
      <c r="S70" s="817"/>
      <c r="T70" s="817"/>
      <c r="U70" s="817"/>
      <c r="V70" s="817">
        <v>2</v>
      </c>
      <c r="W70" s="817"/>
      <c r="X70" s="817"/>
      <c r="Y70" s="817"/>
      <c r="Z70" s="817"/>
      <c r="AA70" s="817">
        <v>0</v>
      </c>
      <c r="AB70" s="817"/>
      <c r="AC70" s="817"/>
      <c r="AD70" s="817"/>
      <c r="AE70" s="817"/>
      <c r="AF70" s="817">
        <v>0</v>
      </c>
      <c r="AG70" s="817"/>
      <c r="AH70" s="817"/>
      <c r="AI70" s="817"/>
      <c r="AJ70" s="817"/>
      <c r="AK70" s="817" t="s">
        <v>554</v>
      </c>
      <c r="AL70" s="817"/>
      <c r="AM70" s="817"/>
      <c r="AN70" s="817"/>
      <c r="AO70" s="817"/>
      <c r="AP70" s="817" t="s">
        <v>554</v>
      </c>
      <c r="AQ70" s="817"/>
      <c r="AR70" s="817"/>
      <c r="AS70" s="817"/>
      <c r="AT70" s="817"/>
      <c r="AU70" s="817" t="s">
        <v>554</v>
      </c>
      <c r="AV70" s="817"/>
      <c r="AW70" s="817"/>
      <c r="AX70" s="817"/>
      <c r="AY70" s="817"/>
      <c r="AZ70" s="819"/>
      <c r="BA70" s="819"/>
      <c r="BB70" s="819"/>
      <c r="BC70" s="819"/>
      <c r="BD70" s="820"/>
      <c r="BE70" s="234"/>
      <c r="BF70" s="234"/>
      <c r="BG70" s="234"/>
      <c r="BH70" s="234"/>
      <c r="BI70" s="234"/>
      <c r="BJ70" s="234"/>
      <c r="BK70" s="234"/>
      <c r="BL70" s="234"/>
      <c r="BM70" s="234"/>
      <c r="BN70" s="234"/>
      <c r="BO70" s="234"/>
      <c r="BP70" s="234"/>
      <c r="BQ70" s="231">
        <v>64</v>
      </c>
      <c r="BR70" s="236"/>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3"/>
    </row>
    <row r="71" spans="1:131" ht="26.25" customHeight="1" x14ac:dyDescent="0.2">
      <c r="A71" s="231">
        <v>4</v>
      </c>
      <c r="B71" s="860" t="s">
        <v>556</v>
      </c>
      <c r="C71" s="861"/>
      <c r="D71" s="861"/>
      <c r="E71" s="861"/>
      <c r="F71" s="861"/>
      <c r="G71" s="861"/>
      <c r="H71" s="861"/>
      <c r="I71" s="861"/>
      <c r="J71" s="861"/>
      <c r="K71" s="861"/>
      <c r="L71" s="861"/>
      <c r="M71" s="861"/>
      <c r="N71" s="861"/>
      <c r="O71" s="861"/>
      <c r="P71" s="862"/>
      <c r="Q71" s="863">
        <v>115</v>
      </c>
      <c r="R71" s="817"/>
      <c r="S71" s="817"/>
      <c r="T71" s="817"/>
      <c r="U71" s="817"/>
      <c r="V71" s="817">
        <v>107</v>
      </c>
      <c r="W71" s="817"/>
      <c r="X71" s="817"/>
      <c r="Y71" s="817"/>
      <c r="Z71" s="817"/>
      <c r="AA71" s="817">
        <v>8</v>
      </c>
      <c r="AB71" s="817"/>
      <c r="AC71" s="817"/>
      <c r="AD71" s="817"/>
      <c r="AE71" s="817"/>
      <c r="AF71" s="817">
        <v>8</v>
      </c>
      <c r="AG71" s="817"/>
      <c r="AH71" s="817"/>
      <c r="AI71" s="817"/>
      <c r="AJ71" s="817"/>
      <c r="AK71" s="817">
        <v>34</v>
      </c>
      <c r="AL71" s="817"/>
      <c r="AM71" s="817"/>
      <c r="AN71" s="817"/>
      <c r="AO71" s="817"/>
      <c r="AP71" s="817" t="s">
        <v>554</v>
      </c>
      <c r="AQ71" s="817"/>
      <c r="AR71" s="817"/>
      <c r="AS71" s="817"/>
      <c r="AT71" s="817"/>
      <c r="AU71" s="817" t="s">
        <v>554</v>
      </c>
      <c r="AV71" s="817"/>
      <c r="AW71" s="817"/>
      <c r="AX71" s="817"/>
      <c r="AY71" s="817"/>
      <c r="AZ71" s="819"/>
      <c r="BA71" s="819"/>
      <c r="BB71" s="819"/>
      <c r="BC71" s="819"/>
      <c r="BD71" s="820"/>
      <c r="BE71" s="234"/>
      <c r="BF71" s="234"/>
      <c r="BG71" s="234"/>
      <c r="BH71" s="234"/>
      <c r="BI71" s="234"/>
      <c r="BJ71" s="234"/>
      <c r="BK71" s="234"/>
      <c r="BL71" s="234"/>
      <c r="BM71" s="234"/>
      <c r="BN71" s="234"/>
      <c r="BO71" s="234"/>
      <c r="BP71" s="234"/>
      <c r="BQ71" s="231">
        <v>65</v>
      </c>
      <c r="BR71" s="236"/>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3"/>
    </row>
    <row r="72" spans="1:131" ht="26.25" customHeight="1" x14ac:dyDescent="0.2">
      <c r="A72" s="231">
        <v>5</v>
      </c>
      <c r="B72" s="860" t="s">
        <v>557</v>
      </c>
      <c r="C72" s="861"/>
      <c r="D72" s="861"/>
      <c r="E72" s="861"/>
      <c r="F72" s="861"/>
      <c r="G72" s="861"/>
      <c r="H72" s="861"/>
      <c r="I72" s="861"/>
      <c r="J72" s="861"/>
      <c r="K72" s="861"/>
      <c r="L72" s="861"/>
      <c r="M72" s="861"/>
      <c r="N72" s="861"/>
      <c r="O72" s="861"/>
      <c r="P72" s="862"/>
      <c r="Q72" s="863">
        <v>88193</v>
      </c>
      <c r="R72" s="817"/>
      <c r="S72" s="817"/>
      <c r="T72" s="817"/>
      <c r="U72" s="817"/>
      <c r="V72" s="817">
        <v>87571</v>
      </c>
      <c r="W72" s="817"/>
      <c r="X72" s="817"/>
      <c r="Y72" s="817"/>
      <c r="Z72" s="817"/>
      <c r="AA72" s="817">
        <v>622</v>
      </c>
      <c r="AB72" s="817"/>
      <c r="AC72" s="817"/>
      <c r="AD72" s="817"/>
      <c r="AE72" s="817"/>
      <c r="AF72" s="817">
        <v>622</v>
      </c>
      <c r="AG72" s="817"/>
      <c r="AH72" s="817"/>
      <c r="AI72" s="817"/>
      <c r="AJ72" s="817"/>
      <c r="AK72" s="817">
        <v>242</v>
      </c>
      <c r="AL72" s="817"/>
      <c r="AM72" s="817"/>
      <c r="AN72" s="817"/>
      <c r="AO72" s="817"/>
      <c r="AP72" s="817" t="s">
        <v>554</v>
      </c>
      <c r="AQ72" s="817"/>
      <c r="AR72" s="817"/>
      <c r="AS72" s="817"/>
      <c r="AT72" s="817"/>
      <c r="AU72" s="817" t="s">
        <v>554</v>
      </c>
      <c r="AV72" s="817"/>
      <c r="AW72" s="817"/>
      <c r="AX72" s="817"/>
      <c r="AY72" s="817"/>
      <c r="AZ72" s="819"/>
      <c r="BA72" s="819"/>
      <c r="BB72" s="819"/>
      <c r="BC72" s="819"/>
      <c r="BD72" s="820"/>
      <c r="BE72" s="234"/>
      <c r="BF72" s="234"/>
      <c r="BG72" s="234"/>
      <c r="BH72" s="234"/>
      <c r="BI72" s="234"/>
      <c r="BJ72" s="234"/>
      <c r="BK72" s="234"/>
      <c r="BL72" s="234"/>
      <c r="BM72" s="234"/>
      <c r="BN72" s="234"/>
      <c r="BO72" s="234"/>
      <c r="BP72" s="234"/>
      <c r="BQ72" s="231">
        <v>66</v>
      </c>
      <c r="BR72" s="236"/>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3"/>
    </row>
    <row r="73" spans="1:131" ht="26.25" customHeight="1" x14ac:dyDescent="0.2">
      <c r="A73" s="231">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4"/>
      <c r="BF73" s="234"/>
      <c r="BG73" s="234"/>
      <c r="BH73" s="234"/>
      <c r="BI73" s="234"/>
      <c r="BJ73" s="234"/>
      <c r="BK73" s="234"/>
      <c r="BL73" s="234"/>
      <c r="BM73" s="234"/>
      <c r="BN73" s="234"/>
      <c r="BO73" s="234"/>
      <c r="BP73" s="234"/>
      <c r="BQ73" s="231">
        <v>67</v>
      </c>
      <c r="BR73" s="236"/>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3"/>
    </row>
    <row r="74" spans="1:131" ht="26.25" customHeight="1" x14ac:dyDescent="0.2">
      <c r="A74" s="231">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4"/>
      <c r="BF74" s="234"/>
      <c r="BG74" s="234"/>
      <c r="BH74" s="234"/>
      <c r="BI74" s="234"/>
      <c r="BJ74" s="234"/>
      <c r="BK74" s="234"/>
      <c r="BL74" s="234"/>
      <c r="BM74" s="234"/>
      <c r="BN74" s="234"/>
      <c r="BO74" s="234"/>
      <c r="BP74" s="234"/>
      <c r="BQ74" s="231">
        <v>68</v>
      </c>
      <c r="BR74" s="236"/>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3"/>
    </row>
    <row r="75" spans="1:131" ht="26.25" customHeight="1" x14ac:dyDescent="0.2">
      <c r="A75" s="231">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4"/>
      <c r="BF75" s="234"/>
      <c r="BG75" s="234"/>
      <c r="BH75" s="234"/>
      <c r="BI75" s="234"/>
      <c r="BJ75" s="234"/>
      <c r="BK75" s="234"/>
      <c r="BL75" s="234"/>
      <c r="BM75" s="234"/>
      <c r="BN75" s="234"/>
      <c r="BO75" s="234"/>
      <c r="BP75" s="234"/>
      <c r="BQ75" s="231">
        <v>69</v>
      </c>
      <c r="BR75" s="236"/>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3"/>
    </row>
    <row r="76" spans="1:131" ht="26.25" customHeight="1" x14ac:dyDescent="0.2">
      <c r="A76" s="231">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4"/>
      <c r="BF76" s="234"/>
      <c r="BG76" s="234"/>
      <c r="BH76" s="234"/>
      <c r="BI76" s="234"/>
      <c r="BJ76" s="234"/>
      <c r="BK76" s="234"/>
      <c r="BL76" s="234"/>
      <c r="BM76" s="234"/>
      <c r="BN76" s="234"/>
      <c r="BO76" s="234"/>
      <c r="BP76" s="234"/>
      <c r="BQ76" s="231">
        <v>70</v>
      </c>
      <c r="BR76" s="236"/>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3"/>
    </row>
    <row r="77" spans="1:131" ht="26.25" customHeight="1" x14ac:dyDescent="0.2">
      <c r="A77" s="231">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4"/>
      <c r="BF77" s="234"/>
      <c r="BG77" s="234"/>
      <c r="BH77" s="234"/>
      <c r="BI77" s="234"/>
      <c r="BJ77" s="234"/>
      <c r="BK77" s="234"/>
      <c r="BL77" s="234"/>
      <c r="BM77" s="234"/>
      <c r="BN77" s="234"/>
      <c r="BO77" s="234"/>
      <c r="BP77" s="234"/>
      <c r="BQ77" s="231">
        <v>71</v>
      </c>
      <c r="BR77" s="236"/>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3"/>
    </row>
    <row r="78" spans="1:131" ht="26.25" customHeight="1" x14ac:dyDescent="0.2">
      <c r="A78" s="231">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4"/>
      <c r="BF78" s="234"/>
      <c r="BG78" s="234"/>
      <c r="BH78" s="234"/>
      <c r="BI78" s="234"/>
      <c r="BJ78" s="223"/>
      <c r="BK78" s="223"/>
      <c r="BL78" s="223"/>
      <c r="BM78" s="223"/>
      <c r="BN78" s="223"/>
      <c r="BO78" s="234"/>
      <c r="BP78" s="234"/>
      <c r="BQ78" s="231">
        <v>72</v>
      </c>
      <c r="BR78" s="236"/>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3"/>
    </row>
    <row r="79" spans="1:131" ht="26.25" customHeight="1" x14ac:dyDescent="0.2">
      <c r="A79" s="231">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4"/>
      <c r="BF79" s="234"/>
      <c r="BG79" s="234"/>
      <c r="BH79" s="234"/>
      <c r="BI79" s="234"/>
      <c r="BJ79" s="223"/>
      <c r="BK79" s="223"/>
      <c r="BL79" s="223"/>
      <c r="BM79" s="223"/>
      <c r="BN79" s="223"/>
      <c r="BO79" s="234"/>
      <c r="BP79" s="234"/>
      <c r="BQ79" s="231">
        <v>73</v>
      </c>
      <c r="BR79" s="236"/>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3"/>
    </row>
    <row r="80" spans="1:131" ht="26.25" customHeight="1" x14ac:dyDescent="0.2">
      <c r="A80" s="231">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4"/>
      <c r="BF80" s="234"/>
      <c r="BG80" s="234"/>
      <c r="BH80" s="234"/>
      <c r="BI80" s="234"/>
      <c r="BJ80" s="234"/>
      <c r="BK80" s="234"/>
      <c r="BL80" s="234"/>
      <c r="BM80" s="234"/>
      <c r="BN80" s="234"/>
      <c r="BO80" s="234"/>
      <c r="BP80" s="234"/>
      <c r="BQ80" s="231">
        <v>74</v>
      </c>
      <c r="BR80" s="236"/>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3"/>
    </row>
    <row r="81" spans="1:131" ht="26.25" customHeight="1" x14ac:dyDescent="0.2">
      <c r="A81" s="231">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4"/>
      <c r="BF81" s="234"/>
      <c r="BG81" s="234"/>
      <c r="BH81" s="234"/>
      <c r="BI81" s="234"/>
      <c r="BJ81" s="234"/>
      <c r="BK81" s="234"/>
      <c r="BL81" s="234"/>
      <c r="BM81" s="234"/>
      <c r="BN81" s="234"/>
      <c r="BO81" s="234"/>
      <c r="BP81" s="234"/>
      <c r="BQ81" s="231">
        <v>75</v>
      </c>
      <c r="BR81" s="236"/>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3"/>
    </row>
    <row r="82" spans="1:131" ht="26.25" customHeight="1" x14ac:dyDescent="0.2">
      <c r="A82" s="231">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4"/>
      <c r="BF82" s="234"/>
      <c r="BG82" s="234"/>
      <c r="BH82" s="234"/>
      <c r="BI82" s="234"/>
      <c r="BJ82" s="234"/>
      <c r="BK82" s="234"/>
      <c r="BL82" s="234"/>
      <c r="BM82" s="234"/>
      <c r="BN82" s="234"/>
      <c r="BO82" s="234"/>
      <c r="BP82" s="234"/>
      <c r="BQ82" s="231">
        <v>76</v>
      </c>
      <c r="BR82" s="236"/>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3"/>
    </row>
    <row r="83" spans="1:131" ht="26.25" customHeight="1" x14ac:dyDescent="0.2">
      <c r="A83" s="231">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4"/>
      <c r="BF83" s="234"/>
      <c r="BG83" s="234"/>
      <c r="BH83" s="234"/>
      <c r="BI83" s="234"/>
      <c r="BJ83" s="234"/>
      <c r="BK83" s="234"/>
      <c r="BL83" s="234"/>
      <c r="BM83" s="234"/>
      <c r="BN83" s="234"/>
      <c r="BO83" s="234"/>
      <c r="BP83" s="234"/>
      <c r="BQ83" s="231">
        <v>77</v>
      </c>
      <c r="BR83" s="236"/>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3"/>
    </row>
    <row r="84" spans="1:131" ht="26.25" customHeight="1" x14ac:dyDescent="0.2">
      <c r="A84" s="231">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4"/>
      <c r="BF84" s="234"/>
      <c r="BG84" s="234"/>
      <c r="BH84" s="234"/>
      <c r="BI84" s="234"/>
      <c r="BJ84" s="234"/>
      <c r="BK84" s="234"/>
      <c r="BL84" s="234"/>
      <c r="BM84" s="234"/>
      <c r="BN84" s="234"/>
      <c r="BO84" s="234"/>
      <c r="BP84" s="234"/>
      <c r="BQ84" s="231">
        <v>78</v>
      </c>
      <c r="BR84" s="236"/>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3"/>
    </row>
    <row r="85" spans="1:131" ht="26.25" customHeight="1" x14ac:dyDescent="0.2">
      <c r="A85" s="231">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4"/>
      <c r="BF85" s="234"/>
      <c r="BG85" s="234"/>
      <c r="BH85" s="234"/>
      <c r="BI85" s="234"/>
      <c r="BJ85" s="234"/>
      <c r="BK85" s="234"/>
      <c r="BL85" s="234"/>
      <c r="BM85" s="234"/>
      <c r="BN85" s="234"/>
      <c r="BO85" s="234"/>
      <c r="BP85" s="234"/>
      <c r="BQ85" s="231">
        <v>79</v>
      </c>
      <c r="BR85" s="236"/>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3"/>
    </row>
    <row r="86" spans="1:131" ht="26.25" customHeight="1" x14ac:dyDescent="0.2">
      <c r="A86" s="231">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4"/>
      <c r="BF86" s="234"/>
      <c r="BG86" s="234"/>
      <c r="BH86" s="234"/>
      <c r="BI86" s="234"/>
      <c r="BJ86" s="234"/>
      <c r="BK86" s="234"/>
      <c r="BL86" s="234"/>
      <c r="BM86" s="234"/>
      <c r="BN86" s="234"/>
      <c r="BO86" s="234"/>
      <c r="BP86" s="234"/>
      <c r="BQ86" s="231">
        <v>80</v>
      </c>
      <c r="BR86" s="236"/>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3"/>
    </row>
    <row r="87" spans="1:131" ht="26.25" customHeight="1" x14ac:dyDescent="0.2">
      <c r="A87" s="237">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4"/>
      <c r="BF87" s="234"/>
      <c r="BG87" s="234"/>
      <c r="BH87" s="234"/>
      <c r="BI87" s="234"/>
      <c r="BJ87" s="234"/>
      <c r="BK87" s="234"/>
      <c r="BL87" s="234"/>
      <c r="BM87" s="234"/>
      <c r="BN87" s="234"/>
      <c r="BO87" s="234"/>
      <c r="BP87" s="234"/>
      <c r="BQ87" s="231">
        <v>81</v>
      </c>
      <c r="BR87" s="236"/>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3"/>
    </row>
    <row r="88" spans="1:131" ht="26.25" customHeight="1" thickBot="1" x14ac:dyDescent="0.25">
      <c r="A88" s="233" t="s">
        <v>377</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4"/>
      <c r="BF88" s="234"/>
      <c r="BG88" s="234"/>
      <c r="BH88" s="234"/>
      <c r="BI88" s="234"/>
      <c r="BJ88" s="234"/>
      <c r="BK88" s="234"/>
      <c r="BL88" s="234"/>
      <c r="BM88" s="234"/>
      <c r="BN88" s="234"/>
      <c r="BO88" s="234"/>
      <c r="BP88" s="234"/>
      <c r="BQ88" s="231">
        <v>82</v>
      </c>
      <c r="BR88" s="236"/>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3"/>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3"/>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3"/>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3"/>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3"/>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3"/>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3"/>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3"/>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3"/>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3"/>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3"/>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3"/>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3"/>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3"/>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377</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3"/>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3"/>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3"/>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3"/>
      <c r="DG105" s="223"/>
      <c r="DH105" s="223"/>
      <c r="DI105" s="223"/>
      <c r="DJ105" s="223"/>
      <c r="DK105" s="223"/>
      <c r="DL105" s="223"/>
      <c r="DM105" s="223"/>
      <c r="DN105" s="223"/>
      <c r="DO105" s="223"/>
      <c r="DP105" s="223"/>
      <c r="DQ105" s="223"/>
      <c r="DR105" s="223"/>
      <c r="DS105" s="223"/>
      <c r="DT105" s="223"/>
      <c r="DU105" s="223"/>
      <c r="DV105" s="223"/>
      <c r="DW105" s="223"/>
      <c r="DX105" s="223"/>
      <c r="DY105" s="223"/>
      <c r="DZ105" s="223"/>
      <c r="EA105" s="223"/>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3"/>
      <c r="DK106" s="223"/>
      <c r="DL106" s="223"/>
      <c r="DM106" s="223"/>
      <c r="DN106" s="223"/>
      <c r="DO106" s="223"/>
      <c r="DP106" s="223"/>
      <c r="DQ106" s="223"/>
      <c r="DR106" s="223"/>
      <c r="DS106" s="223"/>
      <c r="DT106" s="223"/>
      <c r="DU106" s="223"/>
      <c r="DV106" s="223"/>
      <c r="DW106" s="223"/>
      <c r="DX106" s="223"/>
      <c r="DY106" s="223"/>
      <c r="DZ106" s="223"/>
      <c r="EA106" s="223"/>
    </row>
    <row r="107" spans="1:131" s="223" customFormat="1" ht="26.25" customHeight="1" thickBot="1" x14ac:dyDescent="0.25">
      <c r="A107" s="242" t="s">
        <v>407</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2" t="s">
        <v>408</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3" customFormat="1" ht="26.25" customHeight="1" x14ac:dyDescent="0.2">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3" customFormat="1" ht="26.25" customHeight="1" x14ac:dyDescent="0.2">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3" customFormat="1" ht="26.25" customHeight="1" x14ac:dyDescent="0.2">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681298</v>
      </c>
      <c r="AB110" s="887"/>
      <c r="AC110" s="887"/>
      <c r="AD110" s="887"/>
      <c r="AE110" s="888"/>
      <c r="AF110" s="889">
        <v>717079</v>
      </c>
      <c r="AG110" s="887"/>
      <c r="AH110" s="887"/>
      <c r="AI110" s="887"/>
      <c r="AJ110" s="888"/>
      <c r="AK110" s="889">
        <v>794419</v>
      </c>
      <c r="AL110" s="887"/>
      <c r="AM110" s="887"/>
      <c r="AN110" s="887"/>
      <c r="AO110" s="888"/>
      <c r="AP110" s="890">
        <v>20.6</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7415111</v>
      </c>
      <c r="BR110" s="918"/>
      <c r="BS110" s="918"/>
      <c r="BT110" s="918"/>
      <c r="BU110" s="918"/>
      <c r="BV110" s="918">
        <v>7075089</v>
      </c>
      <c r="BW110" s="918"/>
      <c r="BX110" s="918"/>
      <c r="BY110" s="918"/>
      <c r="BZ110" s="918"/>
      <c r="CA110" s="918">
        <v>6555655</v>
      </c>
      <c r="CB110" s="918"/>
      <c r="CC110" s="918"/>
      <c r="CD110" s="918"/>
      <c r="CE110" s="918"/>
      <c r="CF110" s="931">
        <v>170.2</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3" customFormat="1" ht="26.25" customHeight="1" x14ac:dyDescent="0.2">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3" customFormat="1" ht="26.25" customHeight="1" x14ac:dyDescent="0.2">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4486555</v>
      </c>
      <c r="BR112" s="913"/>
      <c r="BS112" s="913"/>
      <c r="BT112" s="913"/>
      <c r="BU112" s="913"/>
      <c r="BV112" s="913">
        <v>4428920</v>
      </c>
      <c r="BW112" s="913"/>
      <c r="BX112" s="913"/>
      <c r="BY112" s="913"/>
      <c r="BZ112" s="913"/>
      <c r="CA112" s="913">
        <v>4281722</v>
      </c>
      <c r="CB112" s="913"/>
      <c r="CC112" s="913"/>
      <c r="CD112" s="913"/>
      <c r="CE112" s="913"/>
      <c r="CF112" s="907">
        <v>111.2</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3" customFormat="1" ht="26.25" customHeight="1" x14ac:dyDescent="0.2">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367035</v>
      </c>
      <c r="AB113" s="925"/>
      <c r="AC113" s="925"/>
      <c r="AD113" s="925"/>
      <c r="AE113" s="926"/>
      <c r="AF113" s="927">
        <v>336520</v>
      </c>
      <c r="AG113" s="925"/>
      <c r="AH113" s="925"/>
      <c r="AI113" s="925"/>
      <c r="AJ113" s="926"/>
      <c r="AK113" s="927">
        <v>349229</v>
      </c>
      <c r="AL113" s="925"/>
      <c r="AM113" s="925"/>
      <c r="AN113" s="925"/>
      <c r="AO113" s="926"/>
      <c r="AP113" s="928">
        <v>9.1</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125462</v>
      </c>
      <c r="BR113" s="913"/>
      <c r="BS113" s="913"/>
      <c r="BT113" s="913"/>
      <c r="BU113" s="913"/>
      <c r="BV113" s="913">
        <v>129363</v>
      </c>
      <c r="BW113" s="913"/>
      <c r="BX113" s="913"/>
      <c r="BY113" s="913"/>
      <c r="BZ113" s="913"/>
      <c r="CA113" s="913">
        <v>120905</v>
      </c>
      <c r="CB113" s="913"/>
      <c r="CC113" s="913"/>
      <c r="CD113" s="913"/>
      <c r="CE113" s="913"/>
      <c r="CF113" s="907">
        <v>3.1</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3" customFormat="1" ht="26.25" customHeight="1" x14ac:dyDescent="0.2">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11525</v>
      </c>
      <c r="AB114" s="946"/>
      <c r="AC114" s="946"/>
      <c r="AD114" s="946"/>
      <c r="AE114" s="947"/>
      <c r="AF114" s="948">
        <v>17761</v>
      </c>
      <c r="AG114" s="946"/>
      <c r="AH114" s="946"/>
      <c r="AI114" s="946"/>
      <c r="AJ114" s="947"/>
      <c r="AK114" s="948">
        <v>13389</v>
      </c>
      <c r="AL114" s="946"/>
      <c r="AM114" s="946"/>
      <c r="AN114" s="946"/>
      <c r="AO114" s="947"/>
      <c r="AP114" s="949">
        <v>0.3</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469630</v>
      </c>
      <c r="BR114" s="913"/>
      <c r="BS114" s="913"/>
      <c r="BT114" s="913"/>
      <c r="BU114" s="913"/>
      <c r="BV114" s="913">
        <v>427602</v>
      </c>
      <c r="BW114" s="913"/>
      <c r="BX114" s="913"/>
      <c r="BY114" s="913"/>
      <c r="BZ114" s="913"/>
      <c r="CA114" s="913">
        <v>532825</v>
      </c>
      <c r="CB114" s="913"/>
      <c r="CC114" s="913"/>
      <c r="CD114" s="913"/>
      <c r="CE114" s="913"/>
      <c r="CF114" s="907">
        <v>13.8</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3" customFormat="1" ht="26.25" customHeight="1" x14ac:dyDescent="0.2">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3" customFormat="1" ht="26.25" customHeight="1" x14ac:dyDescent="0.2">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134</v>
      </c>
      <c r="AB116" s="946"/>
      <c r="AC116" s="946"/>
      <c r="AD116" s="946"/>
      <c r="AE116" s="947"/>
      <c r="AF116" s="948">
        <v>175</v>
      </c>
      <c r="AG116" s="946"/>
      <c r="AH116" s="946"/>
      <c r="AI116" s="946"/>
      <c r="AJ116" s="947"/>
      <c r="AK116" s="948">
        <v>607</v>
      </c>
      <c r="AL116" s="946"/>
      <c r="AM116" s="946"/>
      <c r="AN116" s="946"/>
      <c r="AO116" s="947"/>
      <c r="AP116" s="949">
        <v>0</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3"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1059992</v>
      </c>
      <c r="AB117" s="966"/>
      <c r="AC117" s="966"/>
      <c r="AD117" s="966"/>
      <c r="AE117" s="967"/>
      <c r="AF117" s="968">
        <v>1071535</v>
      </c>
      <c r="AG117" s="966"/>
      <c r="AH117" s="966"/>
      <c r="AI117" s="966"/>
      <c r="AJ117" s="967"/>
      <c r="AK117" s="968">
        <v>1157644</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3" customFormat="1" ht="26.25" customHeight="1" x14ac:dyDescent="0.2">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3" customFormat="1" ht="26.25" customHeight="1" x14ac:dyDescent="0.2">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4" t="s">
        <v>177</v>
      </c>
      <c r="BA119" s="244"/>
      <c r="BB119" s="244"/>
      <c r="BC119" s="244"/>
      <c r="BD119" s="244"/>
      <c r="BE119" s="244"/>
      <c r="BF119" s="244"/>
      <c r="BG119" s="244"/>
      <c r="BH119" s="244"/>
      <c r="BI119" s="244"/>
      <c r="BJ119" s="244"/>
      <c r="BK119" s="244"/>
      <c r="BL119" s="244"/>
      <c r="BM119" s="244"/>
      <c r="BN119" s="244"/>
      <c r="BO119" s="964" t="s">
        <v>444</v>
      </c>
      <c r="BP119" s="992"/>
      <c r="BQ119" s="986">
        <v>12496758</v>
      </c>
      <c r="BR119" s="987"/>
      <c r="BS119" s="987"/>
      <c r="BT119" s="987"/>
      <c r="BU119" s="987"/>
      <c r="BV119" s="987">
        <v>12060974</v>
      </c>
      <c r="BW119" s="987"/>
      <c r="BX119" s="987"/>
      <c r="BY119" s="987"/>
      <c r="BZ119" s="987"/>
      <c r="CA119" s="987">
        <v>11491107</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3" customFormat="1" ht="26.25" customHeight="1" x14ac:dyDescent="0.2">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3718528</v>
      </c>
      <c r="BR120" s="918"/>
      <c r="BS120" s="918"/>
      <c r="BT120" s="918"/>
      <c r="BU120" s="918"/>
      <c r="BV120" s="918">
        <v>4188444</v>
      </c>
      <c r="BW120" s="918"/>
      <c r="BX120" s="918"/>
      <c r="BY120" s="918"/>
      <c r="BZ120" s="918"/>
      <c r="CA120" s="918">
        <v>4117711</v>
      </c>
      <c r="CB120" s="918"/>
      <c r="CC120" s="918"/>
      <c r="CD120" s="918"/>
      <c r="CE120" s="918"/>
      <c r="CF120" s="931">
        <v>106.9</v>
      </c>
      <c r="CG120" s="932"/>
      <c r="CH120" s="932"/>
      <c r="CI120" s="932"/>
      <c r="CJ120" s="932"/>
      <c r="CK120" s="993" t="s">
        <v>448</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2316736</v>
      </c>
      <c r="DH120" s="918"/>
      <c r="DI120" s="918"/>
      <c r="DJ120" s="918"/>
      <c r="DK120" s="918"/>
      <c r="DL120" s="918">
        <v>2336343</v>
      </c>
      <c r="DM120" s="918"/>
      <c r="DN120" s="918"/>
      <c r="DO120" s="918"/>
      <c r="DP120" s="918"/>
      <c r="DQ120" s="918">
        <v>2296550</v>
      </c>
      <c r="DR120" s="918"/>
      <c r="DS120" s="918"/>
      <c r="DT120" s="918"/>
      <c r="DU120" s="918"/>
      <c r="DV120" s="919">
        <v>59.6</v>
      </c>
      <c r="DW120" s="919"/>
      <c r="DX120" s="919"/>
      <c r="DY120" s="919"/>
      <c r="DZ120" s="920"/>
    </row>
    <row r="121" spans="1:130" s="223" customFormat="1" ht="26.25" customHeight="1" x14ac:dyDescent="0.2">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61763</v>
      </c>
      <c r="BR121" s="913"/>
      <c r="BS121" s="913"/>
      <c r="BT121" s="913"/>
      <c r="BU121" s="913"/>
      <c r="BV121" s="913">
        <v>53084</v>
      </c>
      <c r="BW121" s="913"/>
      <c r="BX121" s="913"/>
      <c r="BY121" s="913"/>
      <c r="BZ121" s="913"/>
      <c r="CA121" s="913">
        <v>44242</v>
      </c>
      <c r="CB121" s="913"/>
      <c r="CC121" s="913"/>
      <c r="CD121" s="913"/>
      <c r="CE121" s="913"/>
      <c r="CF121" s="907">
        <v>1.1000000000000001</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1388608</v>
      </c>
      <c r="DH121" s="913"/>
      <c r="DI121" s="913"/>
      <c r="DJ121" s="913"/>
      <c r="DK121" s="913"/>
      <c r="DL121" s="913">
        <v>1375165</v>
      </c>
      <c r="DM121" s="913"/>
      <c r="DN121" s="913"/>
      <c r="DO121" s="913"/>
      <c r="DP121" s="913"/>
      <c r="DQ121" s="913">
        <v>1284654</v>
      </c>
      <c r="DR121" s="913"/>
      <c r="DS121" s="913"/>
      <c r="DT121" s="913"/>
      <c r="DU121" s="913"/>
      <c r="DV121" s="914">
        <v>33.4</v>
      </c>
      <c r="DW121" s="914"/>
      <c r="DX121" s="914"/>
      <c r="DY121" s="914"/>
      <c r="DZ121" s="915"/>
    </row>
    <row r="122" spans="1:130" s="223" customFormat="1" ht="26.25" customHeight="1" x14ac:dyDescent="0.2">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8438601</v>
      </c>
      <c r="BR122" s="987"/>
      <c r="BS122" s="987"/>
      <c r="BT122" s="987"/>
      <c r="BU122" s="987"/>
      <c r="BV122" s="987">
        <v>8135519</v>
      </c>
      <c r="BW122" s="987"/>
      <c r="BX122" s="987"/>
      <c r="BY122" s="987"/>
      <c r="BZ122" s="987"/>
      <c r="CA122" s="987">
        <v>7811429</v>
      </c>
      <c r="CB122" s="987"/>
      <c r="CC122" s="987"/>
      <c r="CD122" s="987"/>
      <c r="CE122" s="987"/>
      <c r="CF122" s="1004">
        <v>202.8</v>
      </c>
      <c r="CG122" s="1005"/>
      <c r="CH122" s="1005"/>
      <c r="CI122" s="1005"/>
      <c r="CJ122" s="1005"/>
      <c r="CK122" s="996"/>
      <c r="CL122" s="997"/>
      <c r="CM122" s="997"/>
      <c r="CN122" s="997"/>
      <c r="CO122" s="998"/>
      <c r="CP122" s="1006" t="s">
        <v>397</v>
      </c>
      <c r="CQ122" s="1007"/>
      <c r="CR122" s="1007"/>
      <c r="CS122" s="1007"/>
      <c r="CT122" s="1007"/>
      <c r="CU122" s="1007"/>
      <c r="CV122" s="1007"/>
      <c r="CW122" s="1007"/>
      <c r="CX122" s="1007"/>
      <c r="CY122" s="1007"/>
      <c r="CZ122" s="1007"/>
      <c r="DA122" s="1007"/>
      <c r="DB122" s="1007"/>
      <c r="DC122" s="1007"/>
      <c r="DD122" s="1007"/>
      <c r="DE122" s="1007"/>
      <c r="DF122" s="1008"/>
      <c r="DG122" s="912">
        <v>538487</v>
      </c>
      <c r="DH122" s="913"/>
      <c r="DI122" s="913"/>
      <c r="DJ122" s="913"/>
      <c r="DK122" s="913"/>
      <c r="DL122" s="913">
        <v>482471</v>
      </c>
      <c r="DM122" s="913"/>
      <c r="DN122" s="913"/>
      <c r="DO122" s="913"/>
      <c r="DP122" s="913"/>
      <c r="DQ122" s="913">
        <v>454270</v>
      </c>
      <c r="DR122" s="913"/>
      <c r="DS122" s="913"/>
      <c r="DT122" s="913"/>
      <c r="DU122" s="913"/>
      <c r="DV122" s="914">
        <v>11.8</v>
      </c>
      <c r="DW122" s="914"/>
      <c r="DX122" s="914"/>
      <c r="DY122" s="914"/>
      <c r="DZ122" s="915"/>
    </row>
    <row r="123" spans="1:130" s="223" customFormat="1" ht="26.25" customHeight="1" x14ac:dyDescent="0.2">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4" t="s">
        <v>177</v>
      </c>
      <c r="BA123" s="244"/>
      <c r="BB123" s="244"/>
      <c r="BC123" s="244"/>
      <c r="BD123" s="244"/>
      <c r="BE123" s="244"/>
      <c r="BF123" s="244"/>
      <c r="BG123" s="244"/>
      <c r="BH123" s="244"/>
      <c r="BI123" s="244"/>
      <c r="BJ123" s="244"/>
      <c r="BK123" s="244"/>
      <c r="BL123" s="244"/>
      <c r="BM123" s="244"/>
      <c r="BN123" s="244"/>
      <c r="BO123" s="964" t="s">
        <v>452</v>
      </c>
      <c r="BP123" s="992"/>
      <c r="BQ123" s="1050">
        <v>12218892</v>
      </c>
      <c r="BR123" s="1051"/>
      <c r="BS123" s="1051"/>
      <c r="BT123" s="1051"/>
      <c r="BU123" s="1051"/>
      <c r="BV123" s="1051">
        <v>12377047</v>
      </c>
      <c r="BW123" s="1051"/>
      <c r="BX123" s="1051"/>
      <c r="BY123" s="1051"/>
      <c r="BZ123" s="1051"/>
      <c r="CA123" s="1051">
        <v>11973382</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v>242724</v>
      </c>
      <c r="DH123" s="946"/>
      <c r="DI123" s="946"/>
      <c r="DJ123" s="946"/>
      <c r="DK123" s="947"/>
      <c r="DL123" s="948">
        <v>234941</v>
      </c>
      <c r="DM123" s="946"/>
      <c r="DN123" s="946"/>
      <c r="DO123" s="946"/>
      <c r="DP123" s="947"/>
      <c r="DQ123" s="948">
        <v>246248</v>
      </c>
      <c r="DR123" s="946"/>
      <c r="DS123" s="946"/>
      <c r="DT123" s="946"/>
      <c r="DU123" s="947"/>
      <c r="DV123" s="949">
        <v>6.4</v>
      </c>
      <c r="DW123" s="950"/>
      <c r="DX123" s="950"/>
      <c r="DY123" s="950"/>
      <c r="DZ123" s="951"/>
    </row>
    <row r="124" spans="1:130" s="223" customFormat="1" ht="26.25" customHeight="1" thickBot="1" x14ac:dyDescent="0.25">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7</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3" customFormat="1" ht="26.25" customHeight="1" x14ac:dyDescent="0.2">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5"/>
      <c r="BR125" s="225"/>
      <c r="BS125" s="225"/>
      <c r="BT125" s="225"/>
      <c r="BU125" s="225"/>
      <c r="BV125" s="225"/>
      <c r="BW125" s="225"/>
      <c r="BX125" s="225"/>
      <c r="BY125" s="225"/>
      <c r="BZ125" s="225"/>
      <c r="CA125" s="225"/>
      <c r="CB125" s="225"/>
      <c r="CC125" s="225"/>
      <c r="CD125" s="225"/>
      <c r="CE125" s="225"/>
      <c r="CF125" s="225"/>
      <c r="CG125" s="225"/>
      <c r="CH125" s="225"/>
      <c r="CI125" s="225"/>
      <c r="CJ125" s="247"/>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3" customFormat="1" ht="26.25" customHeight="1" thickBot="1" x14ac:dyDescent="0.25">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48"/>
      <c r="CE126" s="248"/>
      <c r="CF126" s="248"/>
      <c r="CG126" s="225"/>
      <c r="CH126" s="225"/>
      <c r="CI126" s="225"/>
      <c r="CJ126" s="247"/>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3" customFormat="1" ht="26.25" customHeight="1" x14ac:dyDescent="0.2">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5"/>
      <c r="AV127" s="225"/>
      <c r="AW127" s="225"/>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5"/>
      <c r="CB127" s="225"/>
      <c r="CC127" s="225"/>
      <c r="CD127" s="248"/>
      <c r="CE127" s="248"/>
      <c r="CF127" s="248"/>
      <c r="CG127" s="225"/>
      <c r="CH127" s="225"/>
      <c r="CI127" s="225"/>
      <c r="CJ127" s="247"/>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3"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13029</v>
      </c>
      <c r="AB128" s="1033"/>
      <c r="AC128" s="1033"/>
      <c r="AD128" s="1033"/>
      <c r="AE128" s="1034"/>
      <c r="AF128" s="1035">
        <v>9767</v>
      </c>
      <c r="AG128" s="1033"/>
      <c r="AH128" s="1033"/>
      <c r="AI128" s="1033"/>
      <c r="AJ128" s="1034"/>
      <c r="AK128" s="1035">
        <v>9767</v>
      </c>
      <c r="AL128" s="1033"/>
      <c r="AM128" s="1033"/>
      <c r="AN128" s="1033"/>
      <c r="AO128" s="1034"/>
      <c r="AP128" s="1036"/>
      <c r="AQ128" s="1037"/>
      <c r="AR128" s="1037"/>
      <c r="AS128" s="1037"/>
      <c r="AT128" s="1038"/>
      <c r="AU128" s="225"/>
      <c r="AV128" s="225"/>
      <c r="AW128" s="225"/>
      <c r="AX128" s="883" t="s">
        <v>466</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8"/>
      <c r="CB128" s="248"/>
      <c r="CC128" s="248"/>
      <c r="CD128" s="248"/>
      <c r="CE128" s="248"/>
      <c r="CF128" s="248"/>
      <c r="CG128" s="225"/>
      <c r="CH128" s="225"/>
      <c r="CI128" s="225"/>
      <c r="CJ128" s="247"/>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3"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4656875</v>
      </c>
      <c r="AB129" s="946"/>
      <c r="AC129" s="946"/>
      <c r="AD129" s="946"/>
      <c r="AE129" s="947"/>
      <c r="AF129" s="948">
        <v>4549837</v>
      </c>
      <c r="AG129" s="946"/>
      <c r="AH129" s="946"/>
      <c r="AI129" s="946"/>
      <c r="AJ129" s="947"/>
      <c r="AK129" s="948">
        <v>4632519</v>
      </c>
      <c r="AL129" s="946"/>
      <c r="AM129" s="946"/>
      <c r="AN129" s="946"/>
      <c r="AO129" s="947"/>
      <c r="AP129" s="1060"/>
      <c r="AQ129" s="1061"/>
      <c r="AR129" s="1061"/>
      <c r="AS129" s="1061"/>
      <c r="AT129" s="1062"/>
      <c r="AU129" s="226"/>
      <c r="AV129" s="226"/>
      <c r="AW129" s="226"/>
      <c r="AX129" s="1052" t="s">
        <v>469</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6"/>
      <c r="DQ129" s="226"/>
      <c r="DR129" s="226"/>
      <c r="DS129" s="226"/>
      <c r="DT129" s="226"/>
      <c r="DU129" s="226"/>
      <c r="DV129" s="226"/>
      <c r="DW129" s="226"/>
      <c r="DX129" s="226"/>
      <c r="DY129" s="226"/>
      <c r="DZ129" s="226"/>
    </row>
    <row r="130" spans="1:131" s="223"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692984</v>
      </c>
      <c r="AB130" s="946"/>
      <c r="AC130" s="946"/>
      <c r="AD130" s="946"/>
      <c r="AE130" s="947"/>
      <c r="AF130" s="948">
        <v>729029</v>
      </c>
      <c r="AG130" s="946"/>
      <c r="AH130" s="946"/>
      <c r="AI130" s="946"/>
      <c r="AJ130" s="947"/>
      <c r="AK130" s="948">
        <v>781020</v>
      </c>
      <c r="AL130" s="946"/>
      <c r="AM130" s="946"/>
      <c r="AN130" s="946"/>
      <c r="AO130" s="947"/>
      <c r="AP130" s="1060"/>
      <c r="AQ130" s="1061"/>
      <c r="AR130" s="1061"/>
      <c r="AS130" s="1061"/>
      <c r="AT130" s="1062"/>
      <c r="AU130" s="226"/>
      <c r="AV130" s="226"/>
      <c r="AW130" s="226"/>
      <c r="AX130" s="1052" t="s">
        <v>472</v>
      </c>
      <c r="AY130" s="910"/>
      <c r="AZ130" s="910"/>
      <c r="BA130" s="910"/>
      <c r="BB130" s="910"/>
      <c r="BC130" s="910"/>
      <c r="BD130" s="910"/>
      <c r="BE130" s="911"/>
      <c r="BF130" s="1088">
        <v>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6"/>
      <c r="DQ130" s="226"/>
      <c r="DR130" s="226"/>
      <c r="DS130" s="226"/>
      <c r="DT130" s="226"/>
      <c r="DU130" s="226"/>
      <c r="DV130" s="226"/>
      <c r="DW130" s="226"/>
      <c r="DX130" s="226"/>
      <c r="DY130" s="226"/>
      <c r="DZ130" s="226"/>
    </row>
    <row r="131" spans="1:131" s="223"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3963891</v>
      </c>
      <c r="AB131" s="973"/>
      <c r="AC131" s="973"/>
      <c r="AD131" s="973"/>
      <c r="AE131" s="974"/>
      <c r="AF131" s="972">
        <v>3820808</v>
      </c>
      <c r="AG131" s="973"/>
      <c r="AH131" s="973"/>
      <c r="AI131" s="973"/>
      <c r="AJ131" s="974"/>
      <c r="AK131" s="972">
        <v>3851499</v>
      </c>
      <c r="AL131" s="973"/>
      <c r="AM131" s="973"/>
      <c r="AN131" s="973"/>
      <c r="AO131" s="974"/>
      <c r="AP131" s="1097"/>
      <c r="AQ131" s="1098"/>
      <c r="AR131" s="1098"/>
      <c r="AS131" s="1098"/>
      <c r="AT131" s="1099"/>
      <c r="AU131" s="226"/>
      <c r="AV131" s="226"/>
      <c r="AW131" s="226"/>
      <c r="AX131" s="1070" t="s">
        <v>474</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6"/>
      <c r="DQ131" s="226"/>
      <c r="DR131" s="226"/>
      <c r="DS131" s="226"/>
      <c r="DT131" s="226"/>
      <c r="DU131" s="226"/>
      <c r="DV131" s="226"/>
      <c r="DW131" s="226"/>
      <c r="DX131" s="226"/>
      <c r="DY131" s="226"/>
      <c r="DZ131" s="226"/>
    </row>
    <row r="132" spans="1:131" s="223"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8.9300891470000003</v>
      </c>
      <c r="AB132" s="1084"/>
      <c r="AC132" s="1084"/>
      <c r="AD132" s="1084"/>
      <c r="AE132" s="1085"/>
      <c r="AF132" s="1086">
        <v>8.7086029969999998</v>
      </c>
      <c r="AG132" s="1084"/>
      <c r="AH132" s="1084"/>
      <c r="AI132" s="1084"/>
      <c r="AJ132" s="1085"/>
      <c r="AK132" s="1086">
        <v>9.5250446639999993</v>
      </c>
      <c r="AL132" s="1084"/>
      <c r="AM132" s="1084"/>
      <c r="AN132" s="1084"/>
      <c r="AO132" s="1085"/>
      <c r="AP132" s="988"/>
      <c r="AQ132" s="989"/>
      <c r="AR132" s="989"/>
      <c r="AS132" s="989"/>
      <c r="AT132" s="1087"/>
      <c r="AU132" s="250"/>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c r="BS132" s="227"/>
      <c r="BT132" s="226"/>
      <c r="BU132" s="226"/>
      <c r="BV132" s="226"/>
      <c r="BW132" s="226"/>
      <c r="BX132" s="226"/>
      <c r="BY132" s="226"/>
      <c r="BZ132" s="226"/>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6"/>
      <c r="DQ132" s="226"/>
      <c r="DR132" s="226"/>
      <c r="DS132" s="226"/>
      <c r="DT132" s="226"/>
      <c r="DU132" s="226"/>
      <c r="DV132" s="226"/>
      <c r="DW132" s="226"/>
      <c r="DX132" s="226"/>
      <c r="DY132" s="226"/>
      <c r="DZ132" s="226"/>
    </row>
    <row r="133" spans="1:131" s="223"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10.1</v>
      </c>
      <c r="AB133" s="1067"/>
      <c r="AC133" s="1067"/>
      <c r="AD133" s="1067"/>
      <c r="AE133" s="1068"/>
      <c r="AF133" s="1066">
        <v>8.9</v>
      </c>
      <c r="AG133" s="1067"/>
      <c r="AH133" s="1067"/>
      <c r="AI133" s="1067"/>
      <c r="AJ133" s="1068"/>
      <c r="AK133" s="1066">
        <v>9</v>
      </c>
      <c r="AL133" s="1067"/>
      <c r="AM133" s="1067"/>
      <c r="AN133" s="1067"/>
      <c r="AO133" s="1068"/>
      <c r="AP133" s="1015"/>
      <c r="AQ133" s="1016"/>
      <c r="AR133" s="1016"/>
      <c r="AS133" s="1016"/>
      <c r="AT133" s="1069"/>
      <c r="AU133" s="226"/>
      <c r="AV133" s="226"/>
      <c r="AW133" s="226"/>
      <c r="AX133" s="226"/>
      <c r="AY133" s="226"/>
      <c r="AZ133" s="226"/>
      <c r="BA133" s="226"/>
      <c r="BB133" s="226"/>
      <c r="BC133" s="226"/>
      <c r="BD133" s="226"/>
      <c r="BE133" s="226"/>
      <c r="BF133" s="226"/>
      <c r="BG133" s="226"/>
      <c r="BH133" s="226"/>
      <c r="BI133" s="226"/>
      <c r="BJ133" s="226"/>
      <c r="BK133" s="226"/>
      <c r="BL133" s="226"/>
      <c r="BM133" s="226"/>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6"/>
      <c r="DQ133" s="226"/>
      <c r="DR133" s="226"/>
      <c r="DS133" s="226"/>
      <c r="DT133" s="226"/>
      <c r="DU133" s="226"/>
      <c r="DV133" s="226"/>
      <c r="DW133" s="226"/>
      <c r="DX133" s="226"/>
      <c r="DY133" s="226"/>
      <c r="DZ133" s="226"/>
    </row>
    <row r="134" spans="1:131" ht="11.25" customHeight="1" x14ac:dyDescent="0.2">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6"/>
      <c r="AV134" s="226"/>
      <c r="AW134" s="226"/>
      <c r="AX134" s="226"/>
      <c r="AY134" s="226"/>
      <c r="AZ134" s="226"/>
      <c r="BA134" s="226"/>
      <c r="BB134" s="226"/>
      <c r="BC134" s="226"/>
      <c r="BD134" s="226"/>
      <c r="BE134" s="226"/>
      <c r="BF134" s="226"/>
      <c r="BG134" s="226"/>
      <c r="BH134" s="226"/>
      <c r="BI134" s="226"/>
      <c r="BJ134" s="226"/>
      <c r="BK134" s="226"/>
      <c r="BL134" s="226"/>
      <c r="BM134" s="226"/>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6"/>
      <c r="DQ134" s="226"/>
      <c r="DR134" s="226"/>
      <c r="DS134" s="226"/>
      <c r="DT134" s="226"/>
      <c r="DU134" s="226"/>
      <c r="DV134" s="226"/>
      <c r="DW134" s="226"/>
      <c r="DX134" s="226"/>
      <c r="DY134" s="226"/>
      <c r="DZ134" s="226"/>
      <c r="EA134" s="223"/>
    </row>
    <row r="135" spans="1:131" ht="14" hidden="1" x14ac:dyDescent="0.2">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FOqbSb7cvL1RbbsWnbRqY4FYWvq8YnwNU+i+S7KxdKHc3gLvM3pHeUnHgRJ7EUX4rKtTPxFWR3DhvtLz2IQUw==" saltValue="9ALNEPk7AMiy1CDq8Lhi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3" customWidth="1"/>
    <col min="121" max="121" width="0" style="252" hidden="1" customWidth="1"/>
    <col min="122" max="16384" width="9" style="252" hidden="1"/>
  </cols>
  <sheetData>
    <row r="1" spans="1:120" ht="13"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2"/>
    </row>
    <row r="17" spans="119:120" ht="13" x14ac:dyDescent="0.2">
      <c r="DP17" s="252"/>
    </row>
    <row r="18" spans="119:120" ht="13" x14ac:dyDescent="0.2"/>
    <row r="19" spans="119:120" ht="13" x14ac:dyDescent="0.2"/>
    <row r="20" spans="119:120" ht="13" x14ac:dyDescent="0.2">
      <c r="DO20" s="252"/>
      <c r="DP20" s="252"/>
    </row>
    <row r="21" spans="119:120" ht="13" x14ac:dyDescent="0.2">
      <c r="DP21" s="252"/>
    </row>
    <row r="22" spans="119:120" ht="13" x14ac:dyDescent="0.2"/>
    <row r="23" spans="119:120" ht="13" x14ac:dyDescent="0.2">
      <c r="DO23" s="252"/>
      <c r="DP23" s="252"/>
    </row>
    <row r="24" spans="119:120" ht="13" x14ac:dyDescent="0.2">
      <c r="DP24" s="252"/>
    </row>
    <row r="25" spans="119:120" ht="13" x14ac:dyDescent="0.2">
      <c r="DP25" s="252"/>
    </row>
    <row r="26" spans="119:120" ht="13" x14ac:dyDescent="0.2">
      <c r="DO26" s="252"/>
      <c r="DP26" s="252"/>
    </row>
    <row r="27" spans="119:120" ht="13" x14ac:dyDescent="0.2"/>
    <row r="28" spans="119:120" ht="13" x14ac:dyDescent="0.2">
      <c r="DO28" s="252"/>
      <c r="DP28" s="252"/>
    </row>
    <row r="29" spans="119:120" ht="13" x14ac:dyDescent="0.2">
      <c r="DP29" s="252"/>
    </row>
    <row r="30" spans="119:120" ht="13" x14ac:dyDescent="0.2"/>
    <row r="31" spans="119:120" ht="13" x14ac:dyDescent="0.2">
      <c r="DO31" s="252"/>
      <c r="DP31" s="252"/>
    </row>
    <row r="32" spans="119:120" ht="13" x14ac:dyDescent="0.2"/>
    <row r="33" spans="98:120" ht="13" x14ac:dyDescent="0.2">
      <c r="DO33" s="252"/>
      <c r="DP33" s="252"/>
    </row>
    <row r="34" spans="98:120" ht="13" x14ac:dyDescent="0.2">
      <c r="DM34" s="252"/>
    </row>
    <row r="35" spans="98:120" ht="13" x14ac:dyDescent="0.2">
      <c r="CT35" s="252"/>
      <c r="CU35" s="252"/>
      <c r="CV35" s="252"/>
      <c r="CY35" s="252"/>
      <c r="CZ35" s="252"/>
      <c r="DA35" s="252"/>
      <c r="DD35" s="252"/>
      <c r="DE35" s="252"/>
      <c r="DF35" s="252"/>
      <c r="DI35" s="252"/>
      <c r="DJ35" s="252"/>
      <c r="DK35" s="252"/>
      <c r="DM35" s="252"/>
      <c r="DN35" s="252"/>
      <c r="DO35" s="252"/>
      <c r="DP35" s="252"/>
    </row>
    <row r="36" spans="98:120" ht="13" x14ac:dyDescent="0.2"/>
    <row r="37" spans="98:120" ht="13" x14ac:dyDescent="0.2">
      <c r="CW37" s="252"/>
      <c r="DB37" s="252"/>
      <c r="DG37" s="252"/>
      <c r="DL37" s="252"/>
      <c r="DP37" s="252"/>
    </row>
    <row r="38" spans="98:120" ht="13" x14ac:dyDescent="0.2">
      <c r="CT38" s="252"/>
      <c r="CU38" s="252"/>
      <c r="CV38" s="252"/>
      <c r="CW38" s="252"/>
      <c r="CY38" s="252"/>
      <c r="CZ38" s="252"/>
      <c r="DA38" s="252"/>
      <c r="DB38" s="252"/>
      <c r="DD38" s="252"/>
      <c r="DE38" s="252"/>
      <c r="DF38" s="252"/>
      <c r="DG38" s="252"/>
      <c r="DI38" s="252"/>
      <c r="DJ38" s="252"/>
      <c r="DK38" s="252"/>
      <c r="DL38" s="252"/>
      <c r="DN38" s="252"/>
      <c r="DO38" s="252"/>
      <c r="DP38" s="25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2"/>
      <c r="DO49" s="252"/>
      <c r="DP49" s="25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2"/>
      <c r="CS63" s="252"/>
      <c r="CX63" s="252"/>
      <c r="DC63" s="252"/>
      <c r="DH63" s="252"/>
    </row>
    <row r="64" spans="22:120" ht="13" x14ac:dyDescent="0.2">
      <c r="V64" s="252"/>
    </row>
    <row r="65" spans="15:120" ht="13" x14ac:dyDescent="0.2">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ht="13" x14ac:dyDescent="0.2">
      <c r="Q66" s="252"/>
      <c r="S66" s="252"/>
      <c r="U66" s="252"/>
      <c r="DM66" s="252"/>
    </row>
    <row r="67" spans="15:120" ht="13" x14ac:dyDescent="0.2">
      <c r="O67" s="252"/>
      <c r="P67" s="252"/>
      <c r="R67" s="252"/>
      <c r="T67" s="252"/>
      <c r="Y67" s="252"/>
      <c r="CT67" s="252"/>
      <c r="CV67" s="252"/>
      <c r="CW67" s="252"/>
      <c r="CY67" s="252"/>
      <c r="DA67" s="252"/>
      <c r="DB67" s="252"/>
      <c r="DD67" s="252"/>
      <c r="DF67" s="252"/>
      <c r="DG67" s="252"/>
      <c r="DI67" s="252"/>
      <c r="DK67" s="252"/>
      <c r="DL67" s="252"/>
      <c r="DN67" s="252"/>
      <c r="DO67" s="252"/>
      <c r="DP67" s="252"/>
    </row>
    <row r="68" spans="15:120" ht="13" x14ac:dyDescent="0.2"/>
    <row r="69" spans="15:120" ht="13" x14ac:dyDescent="0.2"/>
    <row r="70" spans="15:120" ht="13" x14ac:dyDescent="0.2"/>
    <row r="71" spans="15:120" ht="13" x14ac:dyDescent="0.2"/>
    <row r="72" spans="15:120" ht="13" x14ac:dyDescent="0.2">
      <c r="DP72" s="252"/>
    </row>
    <row r="73" spans="15:120" ht="13" x14ac:dyDescent="0.2">
      <c r="DP73" s="25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2"/>
      <c r="CX96" s="252"/>
      <c r="DC96" s="252"/>
      <c r="DH96" s="252"/>
    </row>
    <row r="97" spans="24:120" ht="13" x14ac:dyDescent="0.2">
      <c r="CS97" s="252"/>
      <c r="CX97" s="252"/>
      <c r="DC97" s="252"/>
      <c r="DH97" s="252"/>
      <c r="DP97" s="253" t="s">
        <v>478</v>
      </c>
    </row>
    <row r="98" spans="24:120" ht="13" hidden="1" x14ac:dyDescent="0.2">
      <c r="CS98" s="252"/>
      <c r="CX98" s="252"/>
      <c r="DC98" s="252"/>
      <c r="DH98" s="252"/>
    </row>
    <row r="99" spans="24:120" ht="13" hidden="1" x14ac:dyDescent="0.2">
      <c r="CS99" s="252"/>
      <c r="CX99" s="252"/>
      <c r="DC99" s="252"/>
      <c r="DH99" s="252"/>
    </row>
    <row r="101" spans="24:120" ht="12" hidden="1" customHeight="1" x14ac:dyDescent="0.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2">
      <c r="CU102" s="252"/>
      <c r="CZ102" s="252"/>
      <c r="DE102" s="252"/>
      <c r="DJ102" s="252"/>
      <c r="DM102" s="252"/>
    </row>
    <row r="103" spans="24:120" ht="13" hidden="1" x14ac:dyDescent="0.2">
      <c r="CT103" s="252"/>
      <c r="CV103" s="252"/>
      <c r="CW103" s="252"/>
      <c r="CY103" s="252"/>
      <c r="DA103" s="252"/>
      <c r="DB103" s="252"/>
      <c r="DD103" s="252"/>
      <c r="DF103" s="252"/>
      <c r="DG103" s="252"/>
      <c r="DI103" s="252"/>
      <c r="DK103" s="252"/>
      <c r="DL103" s="252"/>
      <c r="DM103" s="252"/>
      <c r="DN103" s="252"/>
      <c r="DO103" s="252"/>
      <c r="DP103" s="252"/>
    </row>
    <row r="104" spans="24:120" ht="13" hidden="1" x14ac:dyDescent="0.2">
      <c r="CV104" s="252"/>
      <c r="CW104" s="252"/>
      <c r="DA104" s="252"/>
      <c r="DB104" s="252"/>
      <c r="DF104" s="252"/>
      <c r="DG104" s="252"/>
      <c r="DK104" s="252"/>
      <c r="DL104" s="252"/>
      <c r="DN104" s="252"/>
      <c r="DO104" s="252"/>
      <c r="DP104" s="252"/>
    </row>
    <row r="105" spans="24:120" ht="12.75" hidden="1" customHeight="1" x14ac:dyDescent="0.2"/>
  </sheetData>
  <sheetProtection algorithmName="SHA-512" hashValue="/7KtC+Fk/D7F2IKJxWSBJEshS+KqIejw7g9rk0LuqIAGS8h6Ii1a4bJCDNsjZmkhPPJmYwnCzypLoYukh8hmrQ==" saltValue="0DqPc9Ogzz8SpRmZfqkn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3" customWidth="1"/>
    <col min="117" max="16384" width="9" style="252" hidden="1"/>
  </cols>
  <sheetData>
    <row r="1" spans="2:116" ht="13" x14ac:dyDescent="0.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ht="13" x14ac:dyDescent="0.2"/>
    <row r="3" spans="2:116" ht="13" x14ac:dyDescent="0.2"/>
    <row r="4" spans="2:116" ht="13" x14ac:dyDescent="0.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ht="13" x14ac:dyDescent="0.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ht="13" x14ac:dyDescent="0.2"/>
    <row r="20" spans="9:116" ht="13" x14ac:dyDescent="0.2"/>
    <row r="21" spans="9:116" ht="13" x14ac:dyDescent="0.2">
      <c r="DL21" s="252"/>
    </row>
    <row r="22" spans="9:116" ht="13" x14ac:dyDescent="0.2">
      <c r="DI22" s="252"/>
      <c r="DJ22" s="252"/>
      <c r="DK22" s="252"/>
      <c r="DL22" s="252"/>
    </row>
    <row r="23" spans="9:116" ht="13" x14ac:dyDescent="0.2">
      <c r="CY23" s="252"/>
      <c r="CZ23" s="252"/>
      <c r="DA23" s="252"/>
      <c r="DB23" s="252"/>
      <c r="DC23" s="252"/>
      <c r="DD23" s="252"/>
      <c r="DE23" s="252"/>
      <c r="DF23" s="252"/>
      <c r="DG23" s="252"/>
      <c r="DH23" s="252"/>
      <c r="DI23" s="252"/>
      <c r="DJ23" s="252"/>
      <c r="DK23" s="252"/>
      <c r="DL23" s="25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2"/>
      <c r="DA35" s="252"/>
      <c r="DB35" s="252"/>
      <c r="DC35" s="252"/>
      <c r="DD35" s="252"/>
      <c r="DE35" s="252"/>
      <c r="DF35" s="252"/>
      <c r="DG35" s="252"/>
      <c r="DH35" s="252"/>
      <c r="DI35" s="252"/>
      <c r="DJ35" s="252"/>
      <c r="DK35" s="252"/>
      <c r="DL35" s="252"/>
    </row>
    <row r="36" spans="15:116" ht="13" x14ac:dyDescent="0.2"/>
    <row r="37" spans="15:116" ht="13" x14ac:dyDescent="0.2">
      <c r="DL37" s="252"/>
    </row>
    <row r="38" spans="15:116" ht="13" x14ac:dyDescent="0.2">
      <c r="DI38" s="252"/>
      <c r="DJ38" s="252"/>
      <c r="DK38" s="252"/>
      <c r="DL38" s="252"/>
    </row>
    <row r="39" spans="15:116" ht="13" x14ac:dyDescent="0.2"/>
    <row r="40" spans="15:116" ht="13" x14ac:dyDescent="0.2"/>
    <row r="41" spans="15:116" ht="13" x14ac:dyDescent="0.2"/>
    <row r="42" spans="15:116" ht="13" x14ac:dyDescent="0.2"/>
    <row r="43" spans="15:116" ht="13" x14ac:dyDescent="0.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ht="13" x14ac:dyDescent="0.2">
      <c r="DL44" s="252"/>
    </row>
    <row r="45" spans="15:116" ht="13" x14ac:dyDescent="0.2"/>
    <row r="46" spans="15:116" ht="13" x14ac:dyDescent="0.2">
      <c r="DA46" s="252"/>
      <c r="DB46" s="252"/>
      <c r="DC46" s="252"/>
      <c r="DD46" s="252"/>
      <c r="DE46" s="252"/>
      <c r="DF46" s="252"/>
      <c r="DG46" s="252"/>
      <c r="DH46" s="252"/>
      <c r="DI46" s="252"/>
      <c r="DJ46" s="252"/>
      <c r="DK46" s="252"/>
      <c r="DL46" s="252"/>
    </row>
    <row r="47" spans="15:116" ht="13" x14ac:dyDescent="0.2"/>
    <row r="48" spans="15:116" ht="13" x14ac:dyDescent="0.2"/>
    <row r="49" spans="104:116" ht="13" x14ac:dyDescent="0.2"/>
    <row r="50" spans="104:116" ht="13" x14ac:dyDescent="0.2">
      <c r="CZ50" s="252"/>
      <c r="DA50" s="252"/>
      <c r="DB50" s="252"/>
      <c r="DC50" s="252"/>
      <c r="DD50" s="252"/>
      <c r="DE50" s="252"/>
      <c r="DF50" s="252"/>
      <c r="DG50" s="252"/>
      <c r="DH50" s="252"/>
      <c r="DI50" s="252"/>
      <c r="DJ50" s="252"/>
      <c r="DK50" s="252"/>
      <c r="DL50" s="252"/>
    </row>
    <row r="51" spans="104:116" ht="13" x14ac:dyDescent="0.2"/>
    <row r="52" spans="104:116" ht="13" x14ac:dyDescent="0.2"/>
    <row r="53" spans="104:116" ht="13" x14ac:dyDescent="0.2">
      <c r="DL53" s="25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2"/>
      <c r="DD67" s="252"/>
      <c r="DE67" s="252"/>
      <c r="DF67" s="252"/>
      <c r="DG67" s="252"/>
      <c r="DH67" s="252"/>
      <c r="DI67" s="252"/>
      <c r="DJ67" s="252"/>
      <c r="DK67" s="252"/>
      <c r="DL67" s="25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1+KwxTOzjKnrwYmEtmR5y4/bMu0pn1zfqEHB6o/XxmsPqYMPSnxGHOOF1v1iRUBUu6IR3mUoevLBIr7VMVqzw==" saltValue="23kGikOuzfpgUm812M9S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4" customWidth="1"/>
    <col min="37" max="44" width="17" style="254" customWidth="1"/>
    <col min="45" max="45" width="6.08984375" style="260" customWidth="1"/>
    <col min="46" max="46" width="3" style="258" customWidth="1"/>
    <col min="47" max="47" width="19.08984375" style="254" hidden="1" customWidth="1"/>
    <col min="48" max="52" width="12.6328125" style="254" hidden="1" customWidth="1"/>
    <col min="53" max="16384" width="8.6328125" style="254" hidden="1"/>
  </cols>
  <sheetData>
    <row r="1" spans="1:46" ht="13" x14ac:dyDescent="0.2">
      <c r="AS1" s="254"/>
      <c r="AT1" s="254"/>
    </row>
    <row r="2" spans="1:46" ht="13" x14ac:dyDescent="0.2">
      <c r="AS2" s="254"/>
      <c r="AT2" s="254"/>
    </row>
    <row r="3" spans="1:46" ht="13" x14ac:dyDescent="0.2">
      <c r="AS3" s="254"/>
      <c r="AT3" s="254"/>
    </row>
    <row r="4" spans="1:46" ht="13" x14ac:dyDescent="0.2">
      <c r="AS4" s="254"/>
      <c r="AT4" s="254"/>
    </row>
    <row r="5" spans="1:46" ht="16.5" x14ac:dyDescent="0.2">
      <c r="A5" s="255" t="s">
        <v>479</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ht="13" x14ac:dyDescent="0.2">
      <c r="A6" s="258"/>
      <c r="AK6" s="259" t="s">
        <v>480</v>
      </c>
      <c r="AL6" s="259"/>
      <c r="AM6" s="259"/>
      <c r="AN6" s="259"/>
    </row>
    <row r="7" spans="1:46" ht="13.5" customHeight="1" x14ac:dyDescent="0.2">
      <c r="A7" s="258"/>
      <c r="AK7" s="261"/>
      <c r="AL7" s="262"/>
      <c r="AM7" s="262"/>
      <c r="AN7" s="263"/>
      <c r="AO7" s="1101" t="s">
        <v>481</v>
      </c>
      <c r="AP7" s="264"/>
      <c r="AQ7" s="265" t="s">
        <v>482</v>
      </c>
      <c r="AR7" s="266"/>
    </row>
    <row r="8" spans="1:46" ht="13" x14ac:dyDescent="0.2">
      <c r="A8" s="258"/>
      <c r="AK8" s="267"/>
      <c r="AL8" s="268"/>
      <c r="AM8" s="268"/>
      <c r="AN8" s="269"/>
      <c r="AO8" s="1102"/>
      <c r="AP8" s="270" t="s">
        <v>483</v>
      </c>
      <c r="AQ8" s="271" t="s">
        <v>484</v>
      </c>
      <c r="AR8" s="272" t="s">
        <v>485</v>
      </c>
    </row>
    <row r="9" spans="1:46" ht="13" x14ac:dyDescent="0.2">
      <c r="A9" s="258"/>
      <c r="AK9" s="1103" t="s">
        <v>486</v>
      </c>
      <c r="AL9" s="1104"/>
      <c r="AM9" s="1104"/>
      <c r="AN9" s="1105"/>
      <c r="AO9" s="273">
        <v>1525724</v>
      </c>
      <c r="AP9" s="273">
        <v>139936</v>
      </c>
      <c r="AQ9" s="274">
        <v>111034</v>
      </c>
      <c r="AR9" s="275">
        <v>26</v>
      </c>
    </row>
    <row r="10" spans="1:46" ht="13.5" customHeight="1" x14ac:dyDescent="0.2">
      <c r="A10" s="258"/>
      <c r="AK10" s="1103" t="s">
        <v>487</v>
      </c>
      <c r="AL10" s="1104"/>
      <c r="AM10" s="1104"/>
      <c r="AN10" s="1105"/>
      <c r="AO10" s="276">
        <v>147366</v>
      </c>
      <c r="AP10" s="276">
        <v>13516</v>
      </c>
      <c r="AQ10" s="277">
        <v>15617</v>
      </c>
      <c r="AR10" s="278">
        <v>-13.5</v>
      </c>
    </row>
    <row r="11" spans="1:46" ht="13.5" customHeight="1" x14ac:dyDescent="0.2">
      <c r="A11" s="258"/>
      <c r="AK11" s="1103" t="s">
        <v>488</v>
      </c>
      <c r="AL11" s="1104"/>
      <c r="AM11" s="1104"/>
      <c r="AN11" s="1105"/>
      <c r="AO11" s="276" t="s">
        <v>489</v>
      </c>
      <c r="AP11" s="276" t="s">
        <v>489</v>
      </c>
      <c r="AQ11" s="277">
        <v>1538</v>
      </c>
      <c r="AR11" s="278" t="s">
        <v>489</v>
      </c>
    </row>
    <row r="12" spans="1:46" ht="13.5" customHeight="1" x14ac:dyDescent="0.2">
      <c r="A12" s="258"/>
      <c r="AK12" s="1103" t="s">
        <v>490</v>
      </c>
      <c r="AL12" s="1104"/>
      <c r="AM12" s="1104"/>
      <c r="AN12" s="1105"/>
      <c r="AO12" s="276" t="s">
        <v>489</v>
      </c>
      <c r="AP12" s="276" t="s">
        <v>489</v>
      </c>
      <c r="AQ12" s="277">
        <v>0</v>
      </c>
      <c r="AR12" s="278" t="s">
        <v>489</v>
      </c>
    </row>
    <row r="13" spans="1:46" ht="13.5" customHeight="1" x14ac:dyDescent="0.2">
      <c r="A13" s="258"/>
      <c r="AK13" s="1103" t="s">
        <v>491</v>
      </c>
      <c r="AL13" s="1104"/>
      <c r="AM13" s="1104"/>
      <c r="AN13" s="1105"/>
      <c r="AO13" s="276">
        <v>17863</v>
      </c>
      <c r="AP13" s="276">
        <v>1638</v>
      </c>
      <c r="AQ13" s="277">
        <v>4378</v>
      </c>
      <c r="AR13" s="278">
        <v>-62.6</v>
      </c>
    </row>
    <row r="14" spans="1:46" ht="13.5" customHeight="1" x14ac:dyDescent="0.2">
      <c r="A14" s="258"/>
      <c r="AK14" s="1103" t="s">
        <v>492</v>
      </c>
      <c r="AL14" s="1104"/>
      <c r="AM14" s="1104"/>
      <c r="AN14" s="1105"/>
      <c r="AO14" s="276">
        <v>6620</v>
      </c>
      <c r="AP14" s="276">
        <v>607</v>
      </c>
      <c r="AQ14" s="277">
        <v>2499</v>
      </c>
      <c r="AR14" s="278">
        <v>-75.7</v>
      </c>
    </row>
    <row r="15" spans="1:46" ht="13.5" customHeight="1" x14ac:dyDescent="0.2">
      <c r="A15" s="258"/>
      <c r="AK15" s="1106" t="s">
        <v>493</v>
      </c>
      <c r="AL15" s="1107"/>
      <c r="AM15" s="1107"/>
      <c r="AN15" s="1108"/>
      <c r="AO15" s="276">
        <v>-109519</v>
      </c>
      <c r="AP15" s="276">
        <v>-10045</v>
      </c>
      <c r="AQ15" s="277">
        <v>-6867</v>
      </c>
      <c r="AR15" s="278">
        <v>46.3</v>
      </c>
    </row>
    <row r="16" spans="1:46" ht="13" x14ac:dyDescent="0.2">
      <c r="A16" s="258"/>
      <c r="AK16" s="1106" t="s">
        <v>177</v>
      </c>
      <c r="AL16" s="1107"/>
      <c r="AM16" s="1107"/>
      <c r="AN16" s="1108"/>
      <c r="AO16" s="276">
        <v>1588054</v>
      </c>
      <c r="AP16" s="276">
        <v>145653</v>
      </c>
      <c r="AQ16" s="277">
        <v>128199</v>
      </c>
      <c r="AR16" s="278">
        <v>13.6</v>
      </c>
    </row>
    <row r="17" spans="1:46" ht="13" x14ac:dyDescent="0.2">
      <c r="A17" s="258"/>
    </row>
    <row r="18" spans="1:46" ht="13" x14ac:dyDescent="0.2">
      <c r="A18" s="258"/>
      <c r="AQ18" s="279"/>
      <c r="AR18" s="279"/>
    </row>
    <row r="19" spans="1:46" ht="13" x14ac:dyDescent="0.2">
      <c r="A19" s="258"/>
      <c r="AK19" s="254" t="s">
        <v>494</v>
      </c>
    </row>
    <row r="20" spans="1:46" ht="13" x14ac:dyDescent="0.2">
      <c r="A20" s="258"/>
      <c r="AK20" s="280"/>
      <c r="AL20" s="281"/>
      <c r="AM20" s="281"/>
      <c r="AN20" s="282"/>
      <c r="AO20" s="283" t="s">
        <v>495</v>
      </c>
      <c r="AP20" s="284" t="s">
        <v>496</v>
      </c>
      <c r="AQ20" s="285" t="s">
        <v>497</v>
      </c>
      <c r="AR20" s="286"/>
    </row>
    <row r="21" spans="1:46" s="259" customFormat="1" ht="13" x14ac:dyDescent="0.2">
      <c r="A21" s="287"/>
      <c r="AK21" s="1109" t="s">
        <v>498</v>
      </c>
      <c r="AL21" s="1110"/>
      <c r="AM21" s="1110"/>
      <c r="AN21" s="1111"/>
      <c r="AO21" s="288">
        <v>12.75</v>
      </c>
      <c r="AP21" s="289">
        <v>10.85</v>
      </c>
      <c r="AQ21" s="290">
        <v>1.9</v>
      </c>
      <c r="AS21" s="291"/>
      <c r="AT21" s="287"/>
    </row>
    <row r="22" spans="1:46" s="259" customFormat="1" ht="13" x14ac:dyDescent="0.2">
      <c r="A22" s="287"/>
      <c r="AK22" s="1109" t="s">
        <v>499</v>
      </c>
      <c r="AL22" s="1110"/>
      <c r="AM22" s="1110"/>
      <c r="AN22" s="1111"/>
      <c r="AO22" s="292">
        <v>94.1</v>
      </c>
      <c r="AP22" s="293">
        <v>96.2</v>
      </c>
      <c r="AQ22" s="294">
        <v>-2.1</v>
      </c>
      <c r="AR22" s="279"/>
      <c r="AS22" s="291"/>
      <c r="AT22" s="287"/>
    </row>
    <row r="23" spans="1:46" s="259" customFormat="1" ht="13" x14ac:dyDescent="0.2">
      <c r="A23" s="287"/>
      <c r="AP23" s="279"/>
      <c r="AQ23" s="279"/>
      <c r="AR23" s="279"/>
      <c r="AS23" s="291"/>
      <c r="AT23" s="287"/>
    </row>
    <row r="24" spans="1:46" s="259" customFormat="1" ht="13" x14ac:dyDescent="0.2">
      <c r="A24" s="287"/>
      <c r="AP24" s="279"/>
      <c r="AQ24" s="279"/>
      <c r="AR24" s="279"/>
      <c r="AS24" s="291"/>
      <c r="AT24" s="287"/>
    </row>
    <row r="25" spans="1:46" s="259" customFormat="1" ht="13" x14ac:dyDescent="0.2">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ht="13"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299"/>
      <c r="AS27" s="254"/>
      <c r="AT27" s="254"/>
    </row>
    <row r="28" spans="1:46" ht="16.5" x14ac:dyDescent="0.2">
      <c r="A28" s="255" t="s">
        <v>501</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ht="13" x14ac:dyDescent="0.2">
      <c r="A29" s="258"/>
      <c r="AK29" s="259" t="s">
        <v>502</v>
      </c>
      <c r="AL29" s="259"/>
      <c r="AM29" s="259"/>
      <c r="AN29" s="259"/>
      <c r="AS29" s="301"/>
    </row>
    <row r="30" spans="1:46" ht="13.5" customHeight="1" x14ac:dyDescent="0.2">
      <c r="A30" s="258"/>
      <c r="AK30" s="261"/>
      <c r="AL30" s="262"/>
      <c r="AM30" s="262"/>
      <c r="AN30" s="263"/>
      <c r="AO30" s="1101" t="s">
        <v>481</v>
      </c>
      <c r="AP30" s="264"/>
      <c r="AQ30" s="265" t="s">
        <v>482</v>
      </c>
      <c r="AR30" s="266"/>
    </row>
    <row r="31" spans="1:46" ht="13" x14ac:dyDescent="0.2">
      <c r="A31" s="258"/>
      <c r="AK31" s="267"/>
      <c r="AL31" s="268"/>
      <c r="AM31" s="268"/>
      <c r="AN31" s="269"/>
      <c r="AO31" s="1102"/>
      <c r="AP31" s="270" t="s">
        <v>483</v>
      </c>
      <c r="AQ31" s="271" t="s">
        <v>484</v>
      </c>
      <c r="AR31" s="272" t="s">
        <v>485</v>
      </c>
    </row>
    <row r="32" spans="1:46" ht="27" customHeight="1" x14ac:dyDescent="0.2">
      <c r="A32" s="258"/>
      <c r="AK32" s="1117" t="s">
        <v>503</v>
      </c>
      <c r="AL32" s="1118"/>
      <c r="AM32" s="1118"/>
      <c r="AN32" s="1119"/>
      <c r="AO32" s="302">
        <v>794419</v>
      </c>
      <c r="AP32" s="302">
        <v>72862</v>
      </c>
      <c r="AQ32" s="303">
        <v>62185</v>
      </c>
      <c r="AR32" s="304">
        <v>17.2</v>
      </c>
    </row>
    <row r="33" spans="1:46" ht="13.5" customHeight="1" x14ac:dyDescent="0.2">
      <c r="A33" s="258"/>
      <c r="AK33" s="1117" t="s">
        <v>504</v>
      </c>
      <c r="AL33" s="1118"/>
      <c r="AM33" s="1118"/>
      <c r="AN33" s="1119"/>
      <c r="AO33" s="302" t="s">
        <v>489</v>
      </c>
      <c r="AP33" s="302" t="s">
        <v>489</v>
      </c>
      <c r="AQ33" s="303" t="s">
        <v>489</v>
      </c>
      <c r="AR33" s="304" t="s">
        <v>489</v>
      </c>
    </row>
    <row r="34" spans="1:46" ht="27" customHeight="1" x14ac:dyDescent="0.2">
      <c r="A34" s="258"/>
      <c r="AK34" s="1117" t="s">
        <v>505</v>
      </c>
      <c r="AL34" s="1118"/>
      <c r="AM34" s="1118"/>
      <c r="AN34" s="1119"/>
      <c r="AO34" s="302" t="s">
        <v>489</v>
      </c>
      <c r="AP34" s="302" t="s">
        <v>489</v>
      </c>
      <c r="AQ34" s="303" t="s">
        <v>489</v>
      </c>
      <c r="AR34" s="304" t="s">
        <v>489</v>
      </c>
    </row>
    <row r="35" spans="1:46" ht="27" customHeight="1" x14ac:dyDescent="0.2">
      <c r="A35" s="258"/>
      <c r="AK35" s="1117" t="s">
        <v>506</v>
      </c>
      <c r="AL35" s="1118"/>
      <c r="AM35" s="1118"/>
      <c r="AN35" s="1119"/>
      <c r="AO35" s="302">
        <v>349229</v>
      </c>
      <c r="AP35" s="302">
        <v>32031</v>
      </c>
      <c r="AQ35" s="303">
        <v>15497</v>
      </c>
      <c r="AR35" s="304">
        <v>106.7</v>
      </c>
    </row>
    <row r="36" spans="1:46" ht="27" customHeight="1" x14ac:dyDescent="0.2">
      <c r="A36" s="258"/>
      <c r="AK36" s="1117" t="s">
        <v>507</v>
      </c>
      <c r="AL36" s="1118"/>
      <c r="AM36" s="1118"/>
      <c r="AN36" s="1119"/>
      <c r="AO36" s="302">
        <v>13389</v>
      </c>
      <c r="AP36" s="302">
        <v>1228</v>
      </c>
      <c r="AQ36" s="303">
        <v>3842</v>
      </c>
      <c r="AR36" s="304">
        <v>-68</v>
      </c>
    </row>
    <row r="37" spans="1:46" ht="13.5" customHeight="1" x14ac:dyDescent="0.2">
      <c r="A37" s="258"/>
      <c r="AK37" s="1117" t="s">
        <v>508</v>
      </c>
      <c r="AL37" s="1118"/>
      <c r="AM37" s="1118"/>
      <c r="AN37" s="1119"/>
      <c r="AO37" s="302" t="s">
        <v>489</v>
      </c>
      <c r="AP37" s="302" t="s">
        <v>489</v>
      </c>
      <c r="AQ37" s="303">
        <v>306</v>
      </c>
      <c r="AR37" s="304" t="s">
        <v>489</v>
      </c>
    </row>
    <row r="38" spans="1:46" ht="27" customHeight="1" x14ac:dyDescent="0.2">
      <c r="A38" s="258"/>
      <c r="AK38" s="1120" t="s">
        <v>509</v>
      </c>
      <c r="AL38" s="1121"/>
      <c r="AM38" s="1121"/>
      <c r="AN38" s="1122"/>
      <c r="AO38" s="305">
        <v>607</v>
      </c>
      <c r="AP38" s="305">
        <v>56</v>
      </c>
      <c r="AQ38" s="306">
        <v>4</v>
      </c>
      <c r="AR38" s="294">
        <v>1300</v>
      </c>
      <c r="AS38" s="301"/>
    </row>
    <row r="39" spans="1:46" ht="13" x14ac:dyDescent="0.2">
      <c r="A39" s="258"/>
      <c r="AK39" s="1120" t="s">
        <v>510</v>
      </c>
      <c r="AL39" s="1121"/>
      <c r="AM39" s="1121"/>
      <c r="AN39" s="1122"/>
      <c r="AO39" s="302">
        <v>-9767</v>
      </c>
      <c r="AP39" s="302">
        <v>-896</v>
      </c>
      <c r="AQ39" s="303">
        <v>-2250</v>
      </c>
      <c r="AR39" s="304">
        <v>-60.2</v>
      </c>
      <c r="AS39" s="301"/>
    </row>
    <row r="40" spans="1:46" ht="27" customHeight="1" x14ac:dyDescent="0.2">
      <c r="A40" s="258"/>
      <c r="AK40" s="1117" t="s">
        <v>511</v>
      </c>
      <c r="AL40" s="1118"/>
      <c r="AM40" s="1118"/>
      <c r="AN40" s="1119"/>
      <c r="AO40" s="302">
        <v>-781020</v>
      </c>
      <c r="AP40" s="302">
        <v>-71633</v>
      </c>
      <c r="AQ40" s="303">
        <v>-52332</v>
      </c>
      <c r="AR40" s="304">
        <v>36.9</v>
      </c>
      <c r="AS40" s="301"/>
    </row>
    <row r="41" spans="1:46" ht="13" x14ac:dyDescent="0.2">
      <c r="A41" s="258"/>
      <c r="AK41" s="1123" t="s">
        <v>287</v>
      </c>
      <c r="AL41" s="1124"/>
      <c r="AM41" s="1124"/>
      <c r="AN41" s="1125"/>
      <c r="AO41" s="302">
        <v>366857</v>
      </c>
      <c r="AP41" s="302">
        <v>33647</v>
      </c>
      <c r="AQ41" s="303">
        <v>27253</v>
      </c>
      <c r="AR41" s="304">
        <v>23.5</v>
      </c>
      <c r="AS41" s="301"/>
    </row>
    <row r="42" spans="1:46" ht="13" x14ac:dyDescent="0.2">
      <c r="A42" s="258"/>
      <c r="AK42" s="307"/>
      <c r="AQ42" s="279"/>
      <c r="AR42" s="279"/>
      <c r="AS42" s="301"/>
    </row>
    <row r="43" spans="1:46" ht="13" x14ac:dyDescent="0.2">
      <c r="A43" s="258"/>
      <c r="AP43" s="308"/>
      <c r="AQ43" s="279"/>
      <c r="AS43" s="301"/>
    </row>
    <row r="44" spans="1:46" ht="13" x14ac:dyDescent="0.2">
      <c r="A44" s="258"/>
      <c r="AQ44" s="279"/>
    </row>
    <row r="45" spans="1:46" ht="13" x14ac:dyDescent="0.2">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ht="13" x14ac:dyDescent="0.2">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2">
      <c r="A47" s="311" t="s">
        <v>512</v>
      </c>
    </row>
    <row r="48" spans="1:46" ht="13" x14ac:dyDescent="0.2">
      <c r="A48" s="258"/>
      <c r="AK48" s="312" t="s">
        <v>513</v>
      </c>
      <c r="AL48" s="312"/>
      <c r="AM48" s="312"/>
      <c r="AN48" s="312"/>
      <c r="AO48" s="312"/>
      <c r="AP48" s="312"/>
      <c r="AQ48" s="313"/>
      <c r="AR48" s="312"/>
    </row>
    <row r="49" spans="1:44" ht="13.5" customHeight="1" x14ac:dyDescent="0.2">
      <c r="A49" s="258"/>
      <c r="AK49" s="314"/>
      <c r="AL49" s="315"/>
      <c r="AM49" s="1112" t="s">
        <v>481</v>
      </c>
      <c r="AN49" s="1114" t="s">
        <v>514</v>
      </c>
      <c r="AO49" s="1115"/>
      <c r="AP49" s="1115"/>
      <c r="AQ49" s="1115"/>
      <c r="AR49" s="1116"/>
    </row>
    <row r="50" spans="1:44" ht="13" x14ac:dyDescent="0.2">
      <c r="A50" s="258"/>
      <c r="AK50" s="316"/>
      <c r="AL50" s="317"/>
      <c r="AM50" s="1113"/>
      <c r="AN50" s="318" t="s">
        <v>515</v>
      </c>
      <c r="AO50" s="319" t="s">
        <v>516</v>
      </c>
      <c r="AP50" s="320" t="s">
        <v>517</v>
      </c>
      <c r="AQ50" s="321" t="s">
        <v>518</v>
      </c>
      <c r="AR50" s="322" t="s">
        <v>519</v>
      </c>
    </row>
    <row r="51" spans="1:44" ht="13" x14ac:dyDescent="0.2">
      <c r="A51" s="258"/>
      <c r="AK51" s="314" t="s">
        <v>520</v>
      </c>
      <c r="AL51" s="315"/>
      <c r="AM51" s="323">
        <v>1142404</v>
      </c>
      <c r="AN51" s="324">
        <v>99686</v>
      </c>
      <c r="AO51" s="325">
        <v>42.7</v>
      </c>
      <c r="AP51" s="326">
        <v>103390</v>
      </c>
      <c r="AQ51" s="327">
        <v>17.100000000000001</v>
      </c>
      <c r="AR51" s="328">
        <v>25.6</v>
      </c>
    </row>
    <row r="52" spans="1:44" ht="13" x14ac:dyDescent="0.2">
      <c r="A52" s="258"/>
      <c r="AK52" s="329"/>
      <c r="AL52" s="330" t="s">
        <v>521</v>
      </c>
      <c r="AM52" s="331">
        <v>922138</v>
      </c>
      <c r="AN52" s="332">
        <v>80466</v>
      </c>
      <c r="AO52" s="333">
        <v>45</v>
      </c>
      <c r="AP52" s="334">
        <v>51269</v>
      </c>
      <c r="AQ52" s="335">
        <v>4.5999999999999996</v>
      </c>
      <c r="AR52" s="336">
        <v>40.4</v>
      </c>
    </row>
    <row r="53" spans="1:44" ht="13" x14ac:dyDescent="0.2">
      <c r="A53" s="258"/>
      <c r="AK53" s="314" t="s">
        <v>522</v>
      </c>
      <c r="AL53" s="315"/>
      <c r="AM53" s="323">
        <v>495810</v>
      </c>
      <c r="AN53" s="324">
        <v>43963</v>
      </c>
      <c r="AO53" s="325">
        <v>-55.9</v>
      </c>
      <c r="AP53" s="326">
        <v>117234</v>
      </c>
      <c r="AQ53" s="327">
        <v>13.4</v>
      </c>
      <c r="AR53" s="328">
        <v>-69.3</v>
      </c>
    </row>
    <row r="54" spans="1:44" ht="13" x14ac:dyDescent="0.2">
      <c r="A54" s="258"/>
      <c r="AK54" s="329"/>
      <c r="AL54" s="330" t="s">
        <v>521</v>
      </c>
      <c r="AM54" s="331">
        <v>325475</v>
      </c>
      <c r="AN54" s="332">
        <v>28859</v>
      </c>
      <c r="AO54" s="333">
        <v>-64.099999999999994</v>
      </c>
      <c r="AP54" s="334">
        <v>59796</v>
      </c>
      <c r="AQ54" s="335">
        <v>16.600000000000001</v>
      </c>
      <c r="AR54" s="336">
        <v>-80.7</v>
      </c>
    </row>
    <row r="55" spans="1:44" ht="13" x14ac:dyDescent="0.2">
      <c r="A55" s="258"/>
      <c r="AK55" s="314" t="s">
        <v>523</v>
      </c>
      <c r="AL55" s="315"/>
      <c r="AM55" s="323">
        <v>546644</v>
      </c>
      <c r="AN55" s="324">
        <v>49048</v>
      </c>
      <c r="AO55" s="325">
        <v>11.6</v>
      </c>
      <c r="AP55" s="326">
        <v>97758</v>
      </c>
      <c r="AQ55" s="327">
        <v>-16.600000000000001</v>
      </c>
      <c r="AR55" s="328">
        <v>28.2</v>
      </c>
    </row>
    <row r="56" spans="1:44" ht="13" x14ac:dyDescent="0.2">
      <c r="A56" s="258"/>
      <c r="AK56" s="329"/>
      <c r="AL56" s="330" t="s">
        <v>521</v>
      </c>
      <c r="AM56" s="331">
        <v>266389</v>
      </c>
      <c r="AN56" s="332">
        <v>23902</v>
      </c>
      <c r="AO56" s="333">
        <v>-17.2</v>
      </c>
      <c r="AP56" s="334">
        <v>45946</v>
      </c>
      <c r="AQ56" s="335">
        <v>-23.2</v>
      </c>
      <c r="AR56" s="336">
        <v>6</v>
      </c>
    </row>
    <row r="57" spans="1:44" ht="13" x14ac:dyDescent="0.2">
      <c r="A57" s="258"/>
      <c r="AK57" s="314" t="s">
        <v>524</v>
      </c>
      <c r="AL57" s="315"/>
      <c r="AM57" s="323">
        <v>352645</v>
      </c>
      <c r="AN57" s="324">
        <v>32059</v>
      </c>
      <c r="AO57" s="325">
        <v>-34.6</v>
      </c>
      <c r="AP57" s="326">
        <v>91338</v>
      </c>
      <c r="AQ57" s="327">
        <v>-6.6</v>
      </c>
      <c r="AR57" s="328">
        <v>-28</v>
      </c>
    </row>
    <row r="58" spans="1:44" ht="13" x14ac:dyDescent="0.2">
      <c r="A58" s="258"/>
      <c r="AK58" s="329"/>
      <c r="AL58" s="330" t="s">
        <v>521</v>
      </c>
      <c r="AM58" s="331">
        <v>162112</v>
      </c>
      <c r="AN58" s="332">
        <v>14737</v>
      </c>
      <c r="AO58" s="333">
        <v>-38.299999999999997</v>
      </c>
      <c r="AP58" s="334">
        <v>43989</v>
      </c>
      <c r="AQ58" s="335">
        <v>-4.3</v>
      </c>
      <c r="AR58" s="336">
        <v>-34</v>
      </c>
    </row>
    <row r="59" spans="1:44" ht="13" x14ac:dyDescent="0.2">
      <c r="A59" s="258"/>
      <c r="AK59" s="314" t="s">
        <v>525</v>
      </c>
      <c r="AL59" s="315"/>
      <c r="AM59" s="323">
        <v>643241</v>
      </c>
      <c r="AN59" s="324">
        <v>58997</v>
      </c>
      <c r="AO59" s="325">
        <v>84</v>
      </c>
      <c r="AP59" s="326">
        <v>103975</v>
      </c>
      <c r="AQ59" s="327">
        <v>13.8</v>
      </c>
      <c r="AR59" s="328">
        <v>70.2</v>
      </c>
    </row>
    <row r="60" spans="1:44" ht="13" x14ac:dyDescent="0.2">
      <c r="A60" s="258"/>
      <c r="AK60" s="329"/>
      <c r="AL60" s="330" t="s">
        <v>521</v>
      </c>
      <c r="AM60" s="331">
        <v>254533</v>
      </c>
      <c r="AN60" s="332">
        <v>23345</v>
      </c>
      <c r="AO60" s="333">
        <v>58.4</v>
      </c>
      <c r="AP60" s="334">
        <v>52698</v>
      </c>
      <c r="AQ60" s="335">
        <v>19.8</v>
      </c>
      <c r="AR60" s="336">
        <v>38.6</v>
      </c>
    </row>
    <row r="61" spans="1:44" ht="13" x14ac:dyDescent="0.2">
      <c r="A61" s="258"/>
      <c r="AK61" s="314" t="s">
        <v>526</v>
      </c>
      <c r="AL61" s="337"/>
      <c r="AM61" s="323">
        <v>636149</v>
      </c>
      <c r="AN61" s="324">
        <v>56751</v>
      </c>
      <c r="AO61" s="325">
        <v>9.6</v>
      </c>
      <c r="AP61" s="326">
        <v>102739</v>
      </c>
      <c r="AQ61" s="338">
        <v>4.2</v>
      </c>
      <c r="AR61" s="328">
        <v>5.4</v>
      </c>
    </row>
    <row r="62" spans="1:44" ht="13" x14ac:dyDescent="0.2">
      <c r="A62" s="258"/>
      <c r="AK62" s="329"/>
      <c r="AL62" s="330" t="s">
        <v>521</v>
      </c>
      <c r="AM62" s="331">
        <v>386129</v>
      </c>
      <c r="AN62" s="332">
        <v>34262</v>
      </c>
      <c r="AO62" s="333">
        <v>-3.2</v>
      </c>
      <c r="AP62" s="334">
        <v>50740</v>
      </c>
      <c r="AQ62" s="335">
        <v>2.7</v>
      </c>
      <c r="AR62" s="336">
        <v>-5.9</v>
      </c>
    </row>
    <row r="63" spans="1:44" ht="13" x14ac:dyDescent="0.2">
      <c r="A63" s="258"/>
    </row>
    <row r="64" spans="1:44" ht="13" x14ac:dyDescent="0.2">
      <c r="A64" s="258"/>
    </row>
    <row r="65" spans="1:46" ht="13" x14ac:dyDescent="0.2">
      <c r="A65" s="258"/>
    </row>
    <row r="66" spans="1:46" ht="13" x14ac:dyDescent="0.2">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2">
      <c r="AS67" s="254"/>
      <c r="AT67" s="254"/>
    </row>
    <row r="70" spans="1:46" ht="13" hidden="1" x14ac:dyDescent="0.2"/>
    <row r="71" spans="1:46" ht="13" hidden="1" x14ac:dyDescent="0.2"/>
    <row r="72" spans="1:46" ht="13" hidden="1" x14ac:dyDescent="0.2"/>
    <row r="73" spans="1:46" ht="13" hidden="1" x14ac:dyDescent="0.2"/>
  </sheetData>
  <sheetProtection algorithmName="SHA-512" hashValue="GB8dBYRwNmj2Td7mO/hh6Cz4CyRHsUJpwtDU9Bf05rSAxMAxRUy8Mv7AecaIx+MbMpS+vPEuUUj/IkskjriPTA==" saltValue="Dz+x2DaZUXj4r+qT86zd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3" customWidth="1"/>
    <col min="126" max="16384" width="9" style="252" hidden="1"/>
  </cols>
  <sheetData>
    <row r="1" spans="2:125" ht="13.5" customHeight="1" x14ac:dyDescent="0.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ht="13" x14ac:dyDescent="0.2">
      <c r="B2" s="252"/>
      <c r="DG2" s="252"/>
    </row>
    <row r="3" spans="2:125" ht="13" x14ac:dyDescent="0.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ht="13" x14ac:dyDescent="0.2"/>
    <row r="5" spans="2:125" ht="13" x14ac:dyDescent="0.2"/>
    <row r="6" spans="2:125" ht="13" x14ac:dyDescent="0.2"/>
    <row r="7" spans="2:125" ht="13" x14ac:dyDescent="0.2"/>
    <row r="8" spans="2:125" ht="13" x14ac:dyDescent="0.2"/>
    <row r="9" spans="2:125" ht="13" x14ac:dyDescent="0.2">
      <c r="DU9" s="25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2"/>
    </row>
    <row r="18" spans="125:125" ht="13" x14ac:dyDescent="0.2"/>
    <row r="19" spans="125:125" ht="13" x14ac:dyDescent="0.2"/>
    <row r="20" spans="125:125" ht="13" x14ac:dyDescent="0.2">
      <c r="DU20" s="252"/>
    </row>
    <row r="21" spans="125:125" ht="13" x14ac:dyDescent="0.2">
      <c r="DU21" s="25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2"/>
    </row>
    <row r="29" spans="125:125" ht="13" x14ac:dyDescent="0.2"/>
    <row r="30" spans="125:125" ht="13" x14ac:dyDescent="0.2"/>
    <row r="31" spans="125:125" ht="13" x14ac:dyDescent="0.2"/>
    <row r="32" spans="125:125" ht="13" x14ac:dyDescent="0.2"/>
    <row r="33" spans="2:125" ht="13" x14ac:dyDescent="0.2">
      <c r="B33" s="252"/>
      <c r="G33" s="252"/>
      <c r="I33" s="252"/>
    </row>
    <row r="34" spans="2:125" ht="13" x14ac:dyDescent="0.2">
      <c r="C34" s="252"/>
      <c r="P34" s="252"/>
      <c r="DE34" s="252"/>
      <c r="DH34" s="252"/>
    </row>
    <row r="35" spans="2:125" ht="13" x14ac:dyDescent="0.2">
      <c r="D35" s="252"/>
      <c r="E35" s="252"/>
      <c r="DG35" s="252"/>
      <c r="DJ35" s="252"/>
      <c r="DP35" s="252"/>
      <c r="DQ35" s="252"/>
      <c r="DR35" s="252"/>
      <c r="DS35" s="252"/>
      <c r="DT35" s="252"/>
      <c r="DU35" s="252"/>
    </row>
    <row r="36" spans="2:125" ht="13" x14ac:dyDescent="0.2">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ht="13" x14ac:dyDescent="0.2">
      <c r="DU37" s="252"/>
    </row>
    <row r="38" spans="2:125" ht="13" x14ac:dyDescent="0.2">
      <c r="DT38" s="252"/>
      <c r="DU38" s="252"/>
    </row>
    <row r="39" spans="2:125" ht="13" x14ac:dyDescent="0.2"/>
    <row r="40" spans="2:125" ht="13" x14ac:dyDescent="0.2">
      <c r="DH40" s="252"/>
    </row>
    <row r="41" spans="2:125" ht="13" x14ac:dyDescent="0.2">
      <c r="DE41" s="252"/>
    </row>
    <row r="42" spans="2:125" ht="13" x14ac:dyDescent="0.2">
      <c r="DG42" s="252"/>
      <c r="DJ42" s="252"/>
    </row>
    <row r="43" spans="2:125" ht="13" x14ac:dyDescent="0.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ht="13" x14ac:dyDescent="0.2">
      <c r="DU44" s="252"/>
    </row>
    <row r="45" spans="2:125" ht="13" x14ac:dyDescent="0.2"/>
    <row r="46" spans="2:125" ht="13" x14ac:dyDescent="0.2"/>
    <row r="47" spans="2:125" ht="13" x14ac:dyDescent="0.2"/>
    <row r="48" spans="2:125" ht="13" x14ac:dyDescent="0.2">
      <c r="DT48" s="252"/>
      <c r="DU48" s="252"/>
    </row>
    <row r="49" spans="120:125" ht="13" x14ac:dyDescent="0.2">
      <c r="DU49" s="252"/>
    </row>
    <row r="50" spans="120:125" ht="13" x14ac:dyDescent="0.2">
      <c r="DU50" s="252"/>
    </row>
    <row r="51" spans="120:125" ht="13" x14ac:dyDescent="0.2">
      <c r="DP51" s="252"/>
      <c r="DQ51" s="252"/>
      <c r="DR51" s="252"/>
      <c r="DS51" s="252"/>
      <c r="DT51" s="252"/>
      <c r="DU51" s="252"/>
    </row>
    <row r="52" spans="120:125" ht="13" x14ac:dyDescent="0.2"/>
    <row r="53" spans="120:125" ht="13" x14ac:dyDescent="0.2"/>
    <row r="54" spans="120:125" ht="13" x14ac:dyDescent="0.2">
      <c r="DU54" s="252"/>
    </row>
    <row r="55" spans="120:125" ht="13" x14ac:dyDescent="0.2"/>
    <row r="56" spans="120:125" ht="13" x14ac:dyDescent="0.2"/>
    <row r="57" spans="120:125" ht="13" x14ac:dyDescent="0.2"/>
    <row r="58" spans="120:125" ht="13" x14ac:dyDescent="0.2">
      <c r="DU58" s="252"/>
    </row>
    <row r="59" spans="120:125" ht="13" x14ac:dyDescent="0.2"/>
    <row r="60" spans="120:125" ht="13" x14ac:dyDescent="0.2"/>
    <row r="61" spans="120:125" ht="13" x14ac:dyDescent="0.2"/>
    <row r="62" spans="120:125" ht="13" x14ac:dyDescent="0.2"/>
    <row r="63" spans="120:125" ht="13" x14ac:dyDescent="0.2">
      <c r="DU63" s="252"/>
    </row>
    <row r="64" spans="120:125" ht="13" x14ac:dyDescent="0.2">
      <c r="DT64" s="252"/>
      <c r="DU64" s="252"/>
    </row>
    <row r="65" spans="123:125" ht="13" x14ac:dyDescent="0.2"/>
    <row r="66" spans="123:125" ht="13" x14ac:dyDescent="0.2"/>
    <row r="67" spans="123:125" ht="13" x14ac:dyDescent="0.2"/>
    <row r="68" spans="123:125" ht="13" x14ac:dyDescent="0.2"/>
    <row r="69" spans="123:125" ht="13" x14ac:dyDescent="0.2">
      <c r="DS69" s="252"/>
      <c r="DT69" s="252"/>
      <c r="DU69" s="25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2"/>
    </row>
    <row r="83" spans="116:125" ht="13" x14ac:dyDescent="0.2">
      <c r="DM83" s="252"/>
      <c r="DN83" s="252"/>
      <c r="DO83" s="252"/>
      <c r="DP83" s="252"/>
      <c r="DQ83" s="252"/>
      <c r="DR83" s="252"/>
      <c r="DS83" s="252"/>
      <c r="DT83" s="252"/>
      <c r="DU83" s="252"/>
    </row>
    <row r="84" spans="116:125" ht="13" x14ac:dyDescent="0.2"/>
    <row r="85" spans="116:125" ht="13" x14ac:dyDescent="0.2"/>
    <row r="86" spans="116:125" ht="13" x14ac:dyDescent="0.2"/>
    <row r="87" spans="116:125" ht="13" x14ac:dyDescent="0.2"/>
    <row r="88" spans="116:125" ht="13" x14ac:dyDescent="0.2">
      <c r="DU88" s="25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2"/>
      <c r="DT94" s="252"/>
      <c r="DU94" s="252"/>
    </row>
    <row r="95" spans="116:125" ht="13.5" customHeight="1" x14ac:dyDescent="0.2">
      <c r="DU95" s="25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2"/>
    </row>
    <row r="102" spans="124:125" ht="13.5" customHeight="1" x14ac:dyDescent="0.2"/>
    <row r="103" spans="124:125" ht="13.5" customHeight="1" x14ac:dyDescent="0.2"/>
    <row r="104" spans="124:125" ht="13.5" customHeight="1" x14ac:dyDescent="0.2">
      <c r="DT104" s="252"/>
      <c r="DU104" s="25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478</v>
      </c>
    </row>
    <row r="121" spans="125:125" ht="13.5" hidden="1" customHeight="1" x14ac:dyDescent="0.2">
      <c r="DU121" s="252"/>
    </row>
  </sheetData>
  <sheetProtection algorithmName="SHA-512" hashValue="kxR3hWb4F/9LnuV+8tv5FSoRo2gXK4TvLPlgRIHAxP7Z0Bw4V/zZ4QUUZTHTprFdfn5PBq6s81BihAK1cGkJwg==" saltValue="oRmf4bnhmH/qfCLIx1BN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3" customWidth="1"/>
    <col min="126" max="142" width="0" style="252" hidden="1" customWidth="1"/>
    <col min="143" max="16384" width="9" style="252" hidden="1"/>
  </cols>
  <sheetData>
    <row r="1" spans="1:125" ht="13.5" customHeight="1"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ht="13" x14ac:dyDescent="0.2">
      <c r="B2" s="252"/>
      <c r="T2" s="252"/>
    </row>
    <row r="3" spans="1:125" ht="13" x14ac:dyDescent="0.2">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2"/>
      <c r="G33" s="252"/>
      <c r="I33" s="252"/>
    </row>
    <row r="34" spans="2:125" ht="13" x14ac:dyDescent="0.2">
      <c r="C34" s="252"/>
      <c r="P34" s="252"/>
      <c r="R34" s="252"/>
      <c r="U34" s="252"/>
    </row>
    <row r="35" spans="2:125" ht="13" x14ac:dyDescent="0.2">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ht="13" x14ac:dyDescent="0.2">
      <c r="F36" s="252"/>
      <c r="H36" s="252"/>
      <c r="J36" s="252"/>
      <c r="K36" s="252"/>
      <c r="L36" s="252"/>
      <c r="M36" s="252"/>
      <c r="N36" s="252"/>
      <c r="O36" s="252"/>
      <c r="Q36" s="252"/>
      <c r="S36" s="252"/>
      <c r="V36" s="252"/>
    </row>
    <row r="37" spans="2:125" ht="13" x14ac:dyDescent="0.2"/>
    <row r="38" spans="2:125" ht="13" x14ac:dyDescent="0.2"/>
    <row r="39" spans="2:125" ht="13" x14ac:dyDescent="0.2"/>
    <row r="40" spans="2:125" ht="13" x14ac:dyDescent="0.2">
      <c r="U40" s="252"/>
    </row>
    <row r="41" spans="2:125" ht="13" x14ac:dyDescent="0.2">
      <c r="R41" s="252"/>
    </row>
    <row r="42" spans="2:125" ht="13" x14ac:dyDescent="0.2">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ht="13" x14ac:dyDescent="0.2">
      <c r="Q43" s="252"/>
      <c r="S43" s="252"/>
      <c r="V43" s="25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sheetData>
  <sheetProtection algorithmName="SHA-512" hashValue="V3U0x9VtS8DU4vXyn3cZg1EjMEj2DPnrozSCUL8iWEqIMx++EOM9YhHkS4AKIswrqSGjUvBugmhL9i6w1u4M8w==" saltValue="2d6bMExYBtu6RCs8cg15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16.510000000000002</v>
      </c>
      <c r="G47" s="12">
        <v>18.11</v>
      </c>
      <c r="H47" s="12">
        <v>22.98</v>
      </c>
      <c r="I47" s="12">
        <v>26.17</v>
      </c>
      <c r="J47" s="13">
        <v>28.03</v>
      </c>
    </row>
    <row r="48" spans="2:10" ht="57.75" customHeight="1" x14ac:dyDescent="0.2">
      <c r="B48" s="14"/>
      <c r="C48" s="1128" t="s">
        <v>4</v>
      </c>
      <c r="D48" s="1128"/>
      <c r="E48" s="1129"/>
      <c r="F48" s="15">
        <v>2.82</v>
      </c>
      <c r="G48" s="16">
        <v>3</v>
      </c>
      <c r="H48" s="16">
        <v>3.33</v>
      </c>
      <c r="I48" s="16">
        <v>2.82</v>
      </c>
      <c r="J48" s="17">
        <v>3.05</v>
      </c>
    </row>
    <row r="49" spans="2:10" ht="57.75" customHeight="1" thickBot="1" x14ac:dyDescent="0.25">
      <c r="B49" s="18"/>
      <c r="C49" s="1130" t="s">
        <v>5</v>
      </c>
      <c r="D49" s="1130"/>
      <c r="E49" s="1131"/>
      <c r="F49" s="19" t="s">
        <v>533</v>
      </c>
      <c r="G49" s="20">
        <v>1.17</v>
      </c>
      <c r="H49" s="20">
        <v>5.01</v>
      </c>
      <c r="I49" s="20">
        <v>0.35</v>
      </c>
      <c r="J49" s="21">
        <v>4.28</v>
      </c>
    </row>
    <row r="50" spans="2:10" ht="13" x14ac:dyDescent="0.2"/>
  </sheetData>
  <sheetProtection algorithmName="SHA-512" hashValue="yV3x1uw21Hh3oneiGQ2QzIqUzIyyR3uX7A6aFnIWP7d7E3fpxKxMt5PaVPdoJZaQyEku4okhKPqLUPNt2P4wPg==" saltValue="peq3zITZ504EfcwgtAp0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534</v>
      </c>
      <c r="D34" s="1136"/>
      <c r="E34" s="1137"/>
      <c r="F34" s="32">
        <v>26.82</v>
      </c>
      <c r="G34" s="33">
        <v>26.18</v>
      </c>
      <c r="H34" s="33">
        <v>25.53</v>
      </c>
      <c r="I34" s="33">
        <v>24.26</v>
      </c>
      <c r="J34" s="34">
        <v>20.88</v>
      </c>
      <c r="K34" s="22"/>
      <c r="L34" s="22"/>
      <c r="M34" s="22"/>
      <c r="N34" s="22"/>
      <c r="O34" s="22"/>
      <c r="P34" s="22"/>
    </row>
    <row r="35" spans="1:16" ht="39" customHeight="1" x14ac:dyDescent="0.2">
      <c r="A35" s="22"/>
      <c r="B35" s="35"/>
      <c r="C35" s="1132" t="s">
        <v>535</v>
      </c>
      <c r="D35" s="1132"/>
      <c r="E35" s="1133"/>
      <c r="F35" s="36">
        <v>6.65</v>
      </c>
      <c r="G35" s="37">
        <v>6.66</v>
      </c>
      <c r="H35" s="37">
        <v>6.3</v>
      </c>
      <c r="I35" s="37">
        <v>7.1</v>
      </c>
      <c r="J35" s="38">
        <v>7</v>
      </c>
      <c r="K35" s="22"/>
      <c r="L35" s="22"/>
      <c r="M35" s="22"/>
      <c r="N35" s="22"/>
      <c r="O35" s="22"/>
      <c r="P35" s="22"/>
    </row>
    <row r="36" spans="1:16" ht="39" customHeight="1" x14ac:dyDescent="0.2">
      <c r="A36" s="22"/>
      <c r="B36" s="35"/>
      <c r="C36" s="1132" t="s">
        <v>536</v>
      </c>
      <c r="D36" s="1132"/>
      <c r="E36" s="1133"/>
      <c r="F36" s="36">
        <v>0</v>
      </c>
      <c r="G36" s="37">
        <v>0</v>
      </c>
      <c r="H36" s="37">
        <v>0</v>
      </c>
      <c r="I36" s="37">
        <v>0</v>
      </c>
      <c r="J36" s="38">
        <v>3.76</v>
      </c>
      <c r="K36" s="22"/>
      <c r="L36" s="22"/>
      <c r="M36" s="22"/>
      <c r="N36" s="22"/>
      <c r="O36" s="22"/>
      <c r="P36" s="22"/>
    </row>
    <row r="37" spans="1:16" ht="39" customHeight="1" x14ac:dyDescent="0.2">
      <c r="A37" s="22"/>
      <c r="B37" s="35"/>
      <c r="C37" s="1132" t="s">
        <v>537</v>
      </c>
      <c r="D37" s="1132"/>
      <c r="E37" s="1133"/>
      <c r="F37" s="36">
        <v>2.82</v>
      </c>
      <c r="G37" s="37">
        <v>3</v>
      </c>
      <c r="H37" s="37">
        <v>3.32</v>
      </c>
      <c r="I37" s="37">
        <v>2.82</v>
      </c>
      <c r="J37" s="38">
        <v>3.05</v>
      </c>
      <c r="K37" s="22"/>
      <c r="L37" s="22"/>
      <c r="M37" s="22"/>
      <c r="N37" s="22"/>
      <c r="O37" s="22"/>
      <c r="P37" s="22"/>
    </row>
    <row r="38" spans="1:16" ht="39" customHeight="1" x14ac:dyDescent="0.2">
      <c r="A38" s="22"/>
      <c r="B38" s="35"/>
      <c r="C38" s="1132" t="s">
        <v>538</v>
      </c>
      <c r="D38" s="1132"/>
      <c r="E38" s="1133"/>
      <c r="F38" s="36">
        <v>1.33</v>
      </c>
      <c r="G38" s="37">
        <v>1.24</v>
      </c>
      <c r="H38" s="37">
        <v>1.69</v>
      </c>
      <c r="I38" s="37">
        <v>1.31</v>
      </c>
      <c r="J38" s="38">
        <v>1.55</v>
      </c>
      <c r="K38" s="22"/>
      <c r="L38" s="22"/>
      <c r="M38" s="22"/>
      <c r="N38" s="22"/>
      <c r="O38" s="22"/>
      <c r="P38" s="22"/>
    </row>
    <row r="39" spans="1:16" ht="39" customHeight="1" x14ac:dyDescent="0.2">
      <c r="A39" s="22"/>
      <c r="B39" s="35"/>
      <c r="C39" s="1132" t="s">
        <v>539</v>
      </c>
      <c r="D39" s="1132"/>
      <c r="E39" s="1133"/>
      <c r="F39" s="36">
        <v>0</v>
      </c>
      <c r="G39" s="37">
        <v>0</v>
      </c>
      <c r="H39" s="37">
        <v>0</v>
      </c>
      <c r="I39" s="37">
        <v>0</v>
      </c>
      <c r="J39" s="38">
        <v>0.53</v>
      </c>
      <c r="K39" s="22"/>
      <c r="L39" s="22"/>
      <c r="M39" s="22"/>
      <c r="N39" s="22"/>
      <c r="O39" s="22"/>
      <c r="P39" s="22"/>
    </row>
    <row r="40" spans="1:16" ht="39" customHeight="1" x14ac:dyDescent="0.2">
      <c r="A40" s="22"/>
      <c r="B40" s="35"/>
      <c r="C40" s="1132" t="s">
        <v>540</v>
      </c>
      <c r="D40" s="1132"/>
      <c r="E40" s="1133"/>
      <c r="F40" s="36">
        <v>0.75</v>
      </c>
      <c r="G40" s="37">
        <v>0.54</v>
      </c>
      <c r="H40" s="37">
        <v>0.59</v>
      </c>
      <c r="I40" s="37">
        <v>0.43</v>
      </c>
      <c r="J40" s="38">
        <v>0.34</v>
      </c>
      <c r="K40" s="22"/>
      <c r="L40" s="22"/>
      <c r="M40" s="22"/>
      <c r="N40" s="22"/>
      <c r="O40" s="22"/>
      <c r="P40" s="22"/>
    </row>
    <row r="41" spans="1:16" ht="39" customHeight="1" x14ac:dyDescent="0.2">
      <c r="A41" s="22"/>
      <c r="B41" s="35"/>
      <c r="C41" s="1132" t="s">
        <v>541</v>
      </c>
      <c r="D41" s="1132"/>
      <c r="E41" s="1133"/>
      <c r="F41" s="36">
        <v>0</v>
      </c>
      <c r="G41" s="37">
        <v>0</v>
      </c>
      <c r="H41" s="37">
        <v>0.01</v>
      </c>
      <c r="I41" s="37">
        <v>0</v>
      </c>
      <c r="J41" s="38">
        <v>0.01</v>
      </c>
      <c r="K41" s="22"/>
      <c r="L41" s="22"/>
      <c r="M41" s="22"/>
      <c r="N41" s="22"/>
      <c r="O41" s="22"/>
      <c r="P41" s="22"/>
    </row>
    <row r="42" spans="1:16" ht="39" customHeight="1" x14ac:dyDescent="0.2">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543</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e09IOIBB7exp5v1IwuKC/0RlfNOIK1097eYqaOeER45Rm7+a5u0Fn2+0mZ8khHThrln3N54HNU9orgAN5ilVA==" saltValue="waMqIXBe+RwnHYEJirBC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85" zoomScaleNormal="8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747</v>
      </c>
      <c r="L45" s="58">
        <v>673</v>
      </c>
      <c r="M45" s="58">
        <v>681</v>
      </c>
      <c r="N45" s="58">
        <v>717</v>
      </c>
      <c r="O45" s="59">
        <v>794</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2">
      <c r="A48" s="46"/>
      <c r="B48" s="1140"/>
      <c r="C48" s="1141"/>
      <c r="D48" s="60"/>
      <c r="E48" s="1146" t="s">
        <v>13</v>
      </c>
      <c r="F48" s="1146"/>
      <c r="G48" s="1146"/>
      <c r="H48" s="1146"/>
      <c r="I48" s="1146"/>
      <c r="J48" s="1147"/>
      <c r="K48" s="61">
        <v>442</v>
      </c>
      <c r="L48" s="62">
        <v>372</v>
      </c>
      <c r="M48" s="62">
        <v>367</v>
      </c>
      <c r="N48" s="62">
        <v>337</v>
      </c>
      <c r="O48" s="63">
        <v>349</v>
      </c>
      <c r="P48" s="46"/>
      <c r="Q48" s="46"/>
      <c r="R48" s="46"/>
      <c r="S48" s="46"/>
      <c r="T48" s="46"/>
      <c r="U48" s="46"/>
    </row>
    <row r="49" spans="1:21" ht="30.75" customHeight="1" x14ac:dyDescent="0.2">
      <c r="A49" s="46"/>
      <c r="B49" s="1140"/>
      <c r="C49" s="1141"/>
      <c r="D49" s="60"/>
      <c r="E49" s="1146" t="s">
        <v>14</v>
      </c>
      <c r="F49" s="1146"/>
      <c r="G49" s="1146"/>
      <c r="H49" s="1146"/>
      <c r="I49" s="1146"/>
      <c r="J49" s="1147"/>
      <c r="K49" s="61">
        <v>11</v>
      </c>
      <c r="L49" s="62">
        <v>11</v>
      </c>
      <c r="M49" s="62">
        <v>12</v>
      </c>
      <c r="N49" s="62">
        <v>18</v>
      </c>
      <c r="O49" s="63">
        <v>13</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v>0</v>
      </c>
      <c r="M51" s="62">
        <v>0</v>
      </c>
      <c r="N51" s="62">
        <v>0</v>
      </c>
      <c r="O51" s="63">
        <v>1</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773</v>
      </c>
      <c r="L52" s="62">
        <v>722</v>
      </c>
      <c r="M52" s="62">
        <v>706</v>
      </c>
      <c r="N52" s="62">
        <v>739</v>
      </c>
      <c r="O52" s="63">
        <v>791</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427</v>
      </c>
      <c r="L53" s="67">
        <v>334</v>
      </c>
      <c r="M53" s="67">
        <v>354</v>
      </c>
      <c r="N53" s="67">
        <v>333</v>
      </c>
      <c r="O53" s="68">
        <v>366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row r="65" s="47" customFormat="1" ht="12.65" hidden="1" customHeight="1" x14ac:dyDescent="0.2"/>
    <row r="66" s="47" customFormat="1" ht="12.65" hidden="1" customHeight="1" x14ac:dyDescent="0.2"/>
    <row r="67" s="47" customFormat="1" ht="12.65" hidden="1" customHeight="1" x14ac:dyDescent="0.2"/>
    <row r="68" s="47" customFormat="1" ht="12.65" hidden="1" customHeight="1" x14ac:dyDescent="0.2"/>
    <row r="69" s="47" customFormat="1" ht="12.65" hidden="1" customHeight="1" x14ac:dyDescent="0.2"/>
    <row r="70" s="47" customFormat="1" ht="12.65" hidden="1" customHeight="1" x14ac:dyDescent="0.2"/>
  </sheetData>
  <sheetProtection algorithmName="SHA-512" hashValue="wLNjXBxYY5nw3/c6WoCVeDLl7YbrnF3m3wY3EYMaX3wN4DrLcrEZ8ePtTlzPeia1TkWKp1ekI0ewmxnAW/wwwA==" saltValue="ibAR3vG+XiF18CZjjX7m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1">
        <v>7424</v>
      </c>
      <c r="J41" s="342">
        <v>7361</v>
      </c>
      <c r="K41" s="342">
        <v>7415</v>
      </c>
      <c r="L41" s="342">
        <v>7075</v>
      </c>
      <c r="M41" s="343">
        <v>6556</v>
      </c>
    </row>
    <row r="42" spans="2:13" ht="27.75" customHeight="1" x14ac:dyDescent="0.2">
      <c r="B42" s="1171"/>
      <c r="C42" s="1172"/>
      <c r="D42" s="104"/>
      <c r="E42" s="1177" t="s">
        <v>32</v>
      </c>
      <c r="F42" s="1177"/>
      <c r="G42" s="1177"/>
      <c r="H42" s="1178"/>
      <c r="I42" s="344" t="s">
        <v>489</v>
      </c>
      <c r="J42" s="345" t="s">
        <v>489</v>
      </c>
      <c r="K42" s="345" t="s">
        <v>489</v>
      </c>
      <c r="L42" s="345" t="s">
        <v>489</v>
      </c>
      <c r="M42" s="346" t="s">
        <v>489</v>
      </c>
    </row>
    <row r="43" spans="2:13" ht="27.75" customHeight="1" x14ac:dyDescent="0.2">
      <c r="B43" s="1171"/>
      <c r="C43" s="1172"/>
      <c r="D43" s="104"/>
      <c r="E43" s="1177" t="s">
        <v>33</v>
      </c>
      <c r="F43" s="1177"/>
      <c r="G43" s="1177"/>
      <c r="H43" s="1178"/>
      <c r="I43" s="344">
        <v>5073</v>
      </c>
      <c r="J43" s="345">
        <v>4616</v>
      </c>
      <c r="K43" s="345">
        <v>4487</v>
      </c>
      <c r="L43" s="345">
        <v>4429</v>
      </c>
      <c r="M43" s="346">
        <v>4282</v>
      </c>
    </row>
    <row r="44" spans="2:13" ht="27.75" customHeight="1" x14ac:dyDescent="0.2">
      <c r="B44" s="1171"/>
      <c r="C44" s="1172"/>
      <c r="D44" s="104"/>
      <c r="E44" s="1177" t="s">
        <v>34</v>
      </c>
      <c r="F44" s="1177"/>
      <c r="G44" s="1177"/>
      <c r="H44" s="1178"/>
      <c r="I44" s="344">
        <v>130</v>
      </c>
      <c r="J44" s="345">
        <v>126</v>
      </c>
      <c r="K44" s="345">
        <v>125</v>
      </c>
      <c r="L44" s="345">
        <v>129</v>
      </c>
      <c r="M44" s="346">
        <v>121</v>
      </c>
    </row>
    <row r="45" spans="2:13" ht="27.75" customHeight="1" x14ac:dyDescent="0.2">
      <c r="B45" s="1171"/>
      <c r="C45" s="1172"/>
      <c r="D45" s="104"/>
      <c r="E45" s="1177" t="s">
        <v>35</v>
      </c>
      <c r="F45" s="1177"/>
      <c r="G45" s="1177"/>
      <c r="H45" s="1178"/>
      <c r="I45" s="344">
        <v>381</v>
      </c>
      <c r="J45" s="345">
        <v>445</v>
      </c>
      <c r="K45" s="345">
        <v>470</v>
      </c>
      <c r="L45" s="345">
        <v>428</v>
      </c>
      <c r="M45" s="346">
        <v>533</v>
      </c>
    </row>
    <row r="46" spans="2:13" ht="27.75" customHeight="1" x14ac:dyDescent="0.2">
      <c r="B46" s="1171"/>
      <c r="C46" s="1172"/>
      <c r="D46" s="105"/>
      <c r="E46" s="1177" t="s">
        <v>36</v>
      </c>
      <c r="F46" s="1177"/>
      <c r="G46" s="1177"/>
      <c r="H46" s="1178"/>
      <c r="I46" s="344" t="s">
        <v>489</v>
      </c>
      <c r="J46" s="345" t="s">
        <v>489</v>
      </c>
      <c r="K46" s="345" t="s">
        <v>489</v>
      </c>
      <c r="L46" s="345" t="s">
        <v>489</v>
      </c>
      <c r="M46" s="346" t="s">
        <v>489</v>
      </c>
    </row>
    <row r="47" spans="2:13" ht="27.75" customHeight="1" x14ac:dyDescent="0.2">
      <c r="B47" s="1171"/>
      <c r="C47" s="1172"/>
      <c r="D47" s="106"/>
      <c r="E47" s="1179" t="s">
        <v>37</v>
      </c>
      <c r="F47" s="1180"/>
      <c r="G47" s="1180"/>
      <c r="H47" s="1181"/>
      <c r="I47" s="344" t="s">
        <v>489</v>
      </c>
      <c r="J47" s="345" t="s">
        <v>489</v>
      </c>
      <c r="K47" s="345" t="s">
        <v>489</v>
      </c>
      <c r="L47" s="345" t="s">
        <v>489</v>
      </c>
      <c r="M47" s="346" t="s">
        <v>489</v>
      </c>
    </row>
    <row r="48" spans="2:13" ht="27.75" customHeight="1" x14ac:dyDescent="0.2">
      <c r="B48" s="1171"/>
      <c r="C48" s="1172"/>
      <c r="D48" s="104"/>
      <c r="E48" s="1177" t="s">
        <v>38</v>
      </c>
      <c r="F48" s="1177"/>
      <c r="G48" s="1177"/>
      <c r="H48" s="1178"/>
      <c r="I48" s="344" t="s">
        <v>489</v>
      </c>
      <c r="J48" s="345" t="s">
        <v>489</v>
      </c>
      <c r="K48" s="345" t="s">
        <v>489</v>
      </c>
      <c r="L48" s="345" t="s">
        <v>489</v>
      </c>
      <c r="M48" s="346" t="s">
        <v>489</v>
      </c>
    </row>
    <row r="49" spans="2:13" ht="27.75" customHeight="1" x14ac:dyDescent="0.2">
      <c r="B49" s="1173"/>
      <c r="C49" s="1174"/>
      <c r="D49" s="104"/>
      <c r="E49" s="1177" t="s">
        <v>39</v>
      </c>
      <c r="F49" s="1177"/>
      <c r="G49" s="1177"/>
      <c r="H49" s="1178"/>
      <c r="I49" s="344" t="s">
        <v>489</v>
      </c>
      <c r="J49" s="345" t="s">
        <v>489</v>
      </c>
      <c r="K49" s="345" t="s">
        <v>489</v>
      </c>
      <c r="L49" s="345" t="s">
        <v>489</v>
      </c>
      <c r="M49" s="346" t="s">
        <v>489</v>
      </c>
    </row>
    <row r="50" spans="2:13" ht="27.75" customHeight="1" x14ac:dyDescent="0.2">
      <c r="B50" s="1182" t="s">
        <v>40</v>
      </c>
      <c r="C50" s="1183"/>
      <c r="D50" s="107"/>
      <c r="E50" s="1177" t="s">
        <v>41</v>
      </c>
      <c r="F50" s="1177"/>
      <c r="G50" s="1177"/>
      <c r="H50" s="1178"/>
      <c r="I50" s="344">
        <v>2862</v>
      </c>
      <c r="J50" s="345">
        <v>3226</v>
      </c>
      <c r="K50" s="345">
        <v>3719</v>
      </c>
      <c r="L50" s="345">
        <v>4188</v>
      </c>
      <c r="M50" s="346">
        <v>4118</v>
      </c>
    </row>
    <row r="51" spans="2:13" ht="27.75" customHeight="1" x14ac:dyDescent="0.2">
      <c r="B51" s="1171"/>
      <c r="C51" s="1172"/>
      <c r="D51" s="104"/>
      <c r="E51" s="1177" t="s">
        <v>42</v>
      </c>
      <c r="F51" s="1177"/>
      <c r="G51" s="1177"/>
      <c r="H51" s="1178"/>
      <c r="I51" s="344">
        <v>88</v>
      </c>
      <c r="J51" s="345">
        <v>81</v>
      </c>
      <c r="K51" s="345">
        <v>62</v>
      </c>
      <c r="L51" s="345">
        <v>53</v>
      </c>
      <c r="M51" s="346">
        <v>44</v>
      </c>
    </row>
    <row r="52" spans="2:13" ht="27.75" customHeight="1" x14ac:dyDescent="0.2">
      <c r="B52" s="1173"/>
      <c r="C52" s="1174"/>
      <c r="D52" s="104"/>
      <c r="E52" s="1177" t="s">
        <v>43</v>
      </c>
      <c r="F52" s="1177"/>
      <c r="G52" s="1177"/>
      <c r="H52" s="1178"/>
      <c r="I52" s="344">
        <v>8655</v>
      </c>
      <c r="J52" s="345">
        <v>8201</v>
      </c>
      <c r="K52" s="345">
        <v>8439</v>
      </c>
      <c r="L52" s="345">
        <v>8136</v>
      </c>
      <c r="M52" s="346">
        <v>7811</v>
      </c>
    </row>
    <row r="53" spans="2:13" ht="27.75" customHeight="1" thickBot="1" x14ac:dyDescent="0.25">
      <c r="B53" s="1184" t="s">
        <v>19</v>
      </c>
      <c r="C53" s="1185"/>
      <c r="D53" s="108"/>
      <c r="E53" s="1186" t="s">
        <v>44</v>
      </c>
      <c r="F53" s="1186"/>
      <c r="G53" s="1186"/>
      <c r="H53" s="1187"/>
      <c r="I53" s="347">
        <v>1403</v>
      </c>
      <c r="J53" s="348">
        <v>1041</v>
      </c>
      <c r="K53" s="348">
        <v>278</v>
      </c>
      <c r="L53" s="348">
        <v>-316</v>
      </c>
      <c r="M53" s="349">
        <v>-482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TJZMAOlFIe0HBAfqBSh3zHzqmc62A10eR6KlvWNb1TdK2rnKi7aDqIjMp253ZN32Ym/0OAsKTaBMztQbh1DMuw==" saltValue="MKEAxQdu5bhidYAytrRw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A37"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1070</v>
      </c>
      <c r="G55" s="120">
        <v>1191</v>
      </c>
      <c r="H55" s="121">
        <v>1299</v>
      </c>
    </row>
    <row r="56" spans="2:8" ht="52.5" customHeight="1" x14ac:dyDescent="0.2">
      <c r="B56" s="122"/>
      <c r="C56" s="1198" t="s">
        <v>47</v>
      </c>
      <c r="D56" s="1198"/>
      <c r="E56" s="1199"/>
      <c r="F56" s="123">
        <v>106</v>
      </c>
      <c r="G56" s="123">
        <v>249</v>
      </c>
      <c r="H56" s="124">
        <v>123</v>
      </c>
    </row>
    <row r="57" spans="2:8" ht="53.25" customHeight="1" x14ac:dyDescent="0.2">
      <c r="B57" s="122"/>
      <c r="C57" s="1200" t="s">
        <v>48</v>
      </c>
      <c r="D57" s="1200"/>
      <c r="E57" s="1201"/>
      <c r="F57" s="125">
        <v>2019</v>
      </c>
      <c r="G57" s="125">
        <v>2148</v>
      </c>
      <c r="H57" s="126">
        <v>2073</v>
      </c>
    </row>
    <row r="58" spans="2:8" ht="45.75" customHeight="1" x14ac:dyDescent="0.2">
      <c r="B58" s="127"/>
      <c r="C58" s="1188" t="s">
        <v>559</v>
      </c>
      <c r="D58" s="1189"/>
      <c r="E58" s="1190"/>
      <c r="F58" s="128">
        <v>889</v>
      </c>
      <c r="G58" s="128">
        <v>959</v>
      </c>
      <c r="H58" s="129">
        <v>870</v>
      </c>
    </row>
    <row r="59" spans="2:8" ht="45.75" customHeight="1" x14ac:dyDescent="0.2">
      <c r="B59" s="127"/>
      <c r="C59" s="1188" t="s">
        <v>560</v>
      </c>
      <c r="D59" s="1189"/>
      <c r="E59" s="1190"/>
      <c r="F59" s="128">
        <v>755</v>
      </c>
      <c r="G59" s="128">
        <v>814</v>
      </c>
      <c r="H59" s="129">
        <v>844</v>
      </c>
    </row>
    <row r="60" spans="2:8" ht="45.75" customHeight="1" x14ac:dyDescent="0.2">
      <c r="B60" s="127"/>
      <c r="C60" s="1188" t="s">
        <v>561</v>
      </c>
      <c r="D60" s="1189"/>
      <c r="E60" s="1190"/>
      <c r="F60" s="128">
        <v>154</v>
      </c>
      <c r="G60" s="128">
        <v>153</v>
      </c>
      <c r="H60" s="129">
        <v>151</v>
      </c>
    </row>
    <row r="61" spans="2:8" ht="45.75" customHeight="1" x14ac:dyDescent="0.2">
      <c r="B61" s="127"/>
      <c r="C61" s="1188" t="s">
        <v>562</v>
      </c>
      <c r="D61" s="1189"/>
      <c r="E61" s="1190"/>
      <c r="F61" s="128">
        <v>88</v>
      </c>
      <c r="G61" s="128">
        <v>87</v>
      </c>
      <c r="H61" s="129">
        <v>85</v>
      </c>
    </row>
    <row r="62" spans="2:8" ht="45.75" customHeight="1" thickBot="1" x14ac:dyDescent="0.25">
      <c r="B62" s="130"/>
      <c r="C62" s="1191" t="s">
        <v>563</v>
      </c>
      <c r="D62" s="1192"/>
      <c r="E62" s="1193"/>
      <c r="F62" s="350">
        <v>50</v>
      </c>
      <c r="G62" s="128">
        <v>50</v>
      </c>
      <c r="H62" s="131">
        <v>50</v>
      </c>
    </row>
    <row r="63" spans="2:8" ht="52.5" customHeight="1" thickBot="1" x14ac:dyDescent="0.25">
      <c r="B63" s="132"/>
      <c r="C63" s="1194" t="s">
        <v>49</v>
      </c>
      <c r="D63" s="1194"/>
      <c r="E63" s="1195"/>
      <c r="F63" s="133">
        <v>3196</v>
      </c>
      <c r="G63" s="133">
        <v>3587</v>
      </c>
      <c r="H63" s="134">
        <v>3494</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0T+uXI3pDejsuZ82azML+KW9r6WWyL66rRnwjiKiJpfyPTmf7/PYmNvtMOM0lWbMpX1Iwy/5AyrP3xG3v1SpYg==" saltValue="Dcw+hgmU7K969zqHVWn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50</v>
      </c>
      <c r="E2" s="146"/>
      <c r="F2" s="147" t="s">
        <v>527</v>
      </c>
      <c r="G2" s="148"/>
      <c r="H2" s="149"/>
    </row>
    <row r="3" spans="1:8" x14ac:dyDescent="0.2">
      <c r="A3" s="145" t="s">
        <v>520</v>
      </c>
      <c r="B3" s="150"/>
      <c r="C3" s="151"/>
      <c r="D3" s="152">
        <v>99686</v>
      </c>
      <c r="E3" s="153"/>
      <c r="F3" s="154">
        <v>103390</v>
      </c>
      <c r="G3" s="155"/>
      <c r="H3" s="156"/>
    </row>
    <row r="4" spans="1:8" x14ac:dyDescent="0.2">
      <c r="A4" s="157"/>
      <c r="B4" s="158"/>
      <c r="C4" s="159"/>
      <c r="D4" s="160">
        <v>80466</v>
      </c>
      <c r="E4" s="161"/>
      <c r="F4" s="162">
        <v>51269</v>
      </c>
      <c r="G4" s="163"/>
      <c r="H4" s="164"/>
    </row>
    <row r="5" spans="1:8" x14ac:dyDescent="0.2">
      <c r="A5" s="145" t="s">
        <v>522</v>
      </c>
      <c r="B5" s="150"/>
      <c r="C5" s="151"/>
      <c r="D5" s="152">
        <v>43963</v>
      </c>
      <c r="E5" s="153"/>
      <c r="F5" s="154">
        <v>117234</v>
      </c>
      <c r="G5" s="155"/>
      <c r="H5" s="156"/>
    </row>
    <row r="6" spans="1:8" x14ac:dyDescent="0.2">
      <c r="A6" s="157"/>
      <c r="B6" s="158"/>
      <c r="C6" s="159"/>
      <c r="D6" s="160">
        <v>28859</v>
      </c>
      <c r="E6" s="161"/>
      <c r="F6" s="162">
        <v>59796</v>
      </c>
      <c r="G6" s="163"/>
      <c r="H6" s="164"/>
    </row>
    <row r="7" spans="1:8" x14ac:dyDescent="0.2">
      <c r="A7" s="145" t="s">
        <v>523</v>
      </c>
      <c r="B7" s="150"/>
      <c r="C7" s="151"/>
      <c r="D7" s="152">
        <v>49048</v>
      </c>
      <c r="E7" s="153"/>
      <c r="F7" s="154">
        <v>97758</v>
      </c>
      <c r="G7" s="155"/>
      <c r="H7" s="156"/>
    </row>
    <row r="8" spans="1:8" x14ac:dyDescent="0.2">
      <c r="A8" s="157"/>
      <c r="B8" s="158"/>
      <c r="C8" s="159"/>
      <c r="D8" s="160">
        <v>23902</v>
      </c>
      <c r="E8" s="161"/>
      <c r="F8" s="162">
        <v>45946</v>
      </c>
      <c r="G8" s="163"/>
      <c r="H8" s="164"/>
    </row>
    <row r="9" spans="1:8" x14ac:dyDescent="0.2">
      <c r="A9" s="145" t="s">
        <v>524</v>
      </c>
      <c r="B9" s="150"/>
      <c r="C9" s="151"/>
      <c r="D9" s="152">
        <v>32059</v>
      </c>
      <c r="E9" s="153"/>
      <c r="F9" s="154">
        <v>91338</v>
      </c>
      <c r="G9" s="155"/>
      <c r="H9" s="156"/>
    </row>
    <row r="10" spans="1:8" x14ac:dyDescent="0.2">
      <c r="A10" s="157"/>
      <c r="B10" s="158"/>
      <c r="C10" s="159"/>
      <c r="D10" s="160">
        <v>14737</v>
      </c>
      <c r="E10" s="161"/>
      <c r="F10" s="162">
        <v>43989</v>
      </c>
      <c r="G10" s="163"/>
      <c r="H10" s="164"/>
    </row>
    <row r="11" spans="1:8" x14ac:dyDescent="0.2">
      <c r="A11" s="145" t="s">
        <v>525</v>
      </c>
      <c r="B11" s="150"/>
      <c r="C11" s="151"/>
      <c r="D11" s="152">
        <v>58997</v>
      </c>
      <c r="E11" s="153"/>
      <c r="F11" s="154">
        <v>103975</v>
      </c>
      <c r="G11" s="155"/>
      <c r="H11" s="156"/>
    </row>
    <row r="12" spans="1:8" x14ac:dyDescent="0.2">
      <c r="A12" s="157"/>
      <c r="B12" s="158"/>
      <c r="C12" s="165"/>
      <c r="D12" s="160">
        <v>23345</v>
      </c>
      <c r="E12" s="161"/>
      <c r="F12" s="162">
        <v>52698</v>
      </c>
      <c r="G12" s="163"/>
      <c r="H12" s="164"/>
    </row>
    <row r="13" spans="1:8" x14ac:dyDescent="0.2">
      <c r="A13" s="145"/>
      <c r="B13" s="150"/>
      <c r="C13" s="151"/>
      <c r="D13" s="152">
        <v>56751</v>
      </c>
      <c r="E13" s="153"/>
      <c r="F13" s="154">
        <v>102739</v>
      </c>
      <c r="G13" s="166"/>
      <c r="H13" s="156"/>
    </row>
    <row r="14" spans="1:8" x14ac:dyDescent="0.2">
      <c r="A14" s="157"/>
      <c r="B14" s="158"/>
      <c r="C14" s="159"/>
      <c r="D14" s="160">
        <v>34262</v>
      </c>
      <c r="E14" s="161"/>
      <c r="F14" s="162">
        <v>50740</v>
      </c>
      <c r="G14" s="163"/>
      <c r="H14" s="164"/>
    </row>
    <row r="17" spans="1:11" x14ac:dyDescent="0.2">
      <c r="A17" s="141" t="s">
        <v>51</v>
      </c>
    </row>
    <row r="18" spans="1:11" x14ac:dyDescent="0.2">
      <c r="A18" s="167"/>
      <c r="B18" s="167" t="str">
        <f>実質収支比率等に係る経年分析!F$46</f>
        <v>R01</v>
      </c>
      <c r="C18" s="167" t="str">
        <f>実質収支比率等に係る経年分析!G$46</f>
        <v>R02</v>
      </c>
      <c r="D18" s="167" t="str">
        <f>実質収支比率等に係る経年分析!H$46</f>
        <v>R03</v>
      </c>
      <c r="E18" s="167" t="str">
        <f>実質収支比率等に係る経年分析!I$46</f>
        <v>R04</v>
      </c>
      <c r="F18" s="167" t="str">
        <f>実質収支比率等に係る経年分析!J$46</f>
        <v>R05</v>
      </c>
    </row>
    <row r="19" spans="1:11" x14ac:dyDescent="0.2">
      <c r="A19" s="167" t="s">
        <v>52</v>
      </c>
      <c r="B19" s="167">
        <f>ROUND(VALUE(SUBSTITUTE(実質収支比率等に係る経年分析!F$48,"▲","-")),2)</f>
        <v>2.82</v>
      </c>
      <c r="C19" s="167">
        <f>ROUND(VALUE(SUBSTITUTE(実質収支比率等に係る経年分析!G$48,"▲","-")),2)</f>
        <v>3</v>
      </c>
      <c r="D19" s="167">
        <f>ROUND(VALUE(SUBSTITUTE(実質収支比率等に係る経年分析!H$48,"▲","-")),2)</f>
        <v>3.33</v>
      </c>
      <c r="E19" s="167">
        <f>ROUND(VALUE(SUBSTITUTE(実質収支比率等に係る経年分析!I$48,"▲","-")),2)</f>
        <v>2.82</v>
      </c>
      <c r="F19" s="167">
        <f>ROUND(VALUE(SUBSTITUTE(実質収支比率等に係る経年分析!J$48,"▲","-")),2)</f>
        <v>3.05</v>
      </c>
    </row>
    <row r="20" spans="1:11" x14ac:dyDescent="0.2">
      <c r="A20" s="167" t="s">
        <v>53</v>
      </c>
      <c r="B20" s="167">
        <f>ROUND(VALUE(SUBSTITUTE(実質収支比率等に係る経年分析!F$47,"▲","-")),2)</f>
        <v>16.510000000000002</v>
      </c>
      <c r="C20" s="167">
        <f>ROUND(VALUE(SUBSTITUTE(実質収支比率等に係る経年分析!G$47,"▲","-")),2)</f>
        <v>18.11</v>
      </c>
      <c r="D20" s="167">
        <f>ROUND(VALUE(SUBSTITUTE(実質収支比率等に係る経年分析!H$47,"▲","-")),2)</f>
        <v>22.98</v>
      </c>
      <c r="E20" s="167">
        <f>ROUND(VALUE(SUBSTITUTE(実質収支比率等に係る経年分析!I$47,"▲","-")),2)</f>
        <v>26.17</v>
      </c>
      <c r="F20" s="167">
        <f>ROUND(VALUE(SUBSTITUTE(実質収支比率等に係る経年分析!J$47,"▲","-")),2)</f>
        <v>28.03</v>
      </c>
    </row>
    <row r="21" spans="1:11" x14ac:dyDescent="0.2">
      <c r="A21" s="167" t="s">
        <v>54</v>
      </c>
      <c r="B21" s="167">
        <f>IF(ISNUMBER(VALUE(SUBSTITUTE(実質収支比率等に係る経年分析!F$49,"▲","-"))),ROUND(VALUE(SUBSTITUTE(実質収支比率等に係る経年分析!F$49,"▲","-")),2),NA())</f>
        <v>-1.06</v>
      </c>
      <c r="C21" s="167">
        <f>IF(ISNUMBER(VALUE(SUBSTITUTE(実質収支比率等に係る経年分析!G$49,"▲","-"))),ROUND(VALUE(SUBSTITUTE(実質収支比率等に係る経年分析!G$49,"▲","-")),2),NA())</f>
        <v>1.17</v>
      </c>
      <c r="D21" s="167">
        <f>IF(ISNUMBER(VALUE(SUBSTITUTE(実質収支比率等に係る経年分析!H$49,"▲","-"))),ROUND(VALUE(SUBSTITUTE(実質収支比率等に係る経年分析!H$49,"▲","-")),2),NA())</f>
        <v>5.01</v>
      </c>
      <c r="E21" s="167">
        <f>IF(ISNUMBER(VALUE(SUBSTITUTE(実質収支比率等に係る経年分析!I$49,"▲","-"))),ROUND(VALUE(SUBSTITUTE(実質収支比率等に係る経年分析!I$49,"▲","-")),2),NA())</f>
        <v>0.35</v>
      </c>
      <c r="F21" s="167">
        <f>IF(ISNUMBER(VALUE(SUBSTITUTE(実質収支比率等に係る経年分析!J$49,"▲","-"))),ROUND(VALUE(SUBSTITUTE(実質収支比率等に係る経年分析!J$49,"▲","-")),2),NA())</f>
        <v>4.28</v>
      </c>
    </row>
    <row r="24" spans="1:11" x14ac:dyDescent="0.2">
      <c r="A24" s="141" t="s">
        <v>55</v>
      </c>
    </row>
    <row r="25" spans="1:11" x14ac:dyDescent="0.2">
      <c r="A25" s="168"/>
      <c r="B25" s="168" t="str">
        <f>連結実質赤字比率に係る赤字・黒字の構成分析!F$33</f>
        <v>R01</v>
      </c>
      <c r="C25" s="168"/>
      <c r="D25" s="168" t="str">
        <f>連結実質赤字比率に係る赤字・黒字の構成分析!G$33</f>
        <v>R02</v>
      </c>
      <c r="E25" s="168"/>
      <c r="F25" s="168" t="str">
        <f>連結実質赤字比率に係る赤字・黒字の構成分析!H$33</f>
        <v>R03</v>
      </c>
      <c r="G25" s="168"/>
      <c r="H25" s="168" t="str">
        <f>連結実質赤字比率に係る赤字・黒字の構成分析!I$33</f>
        <v>R04</v>
      </c>
      <c r="I25" s="168"/>
      <c r="J25" s="168" t="str">
        <f>連結実質赤字比率に係る赤字・黒字の構成分析!J$33</f>
        <v>R05</v>
      </c>
      <c r="K25" s="168"/>
    </row>
    <row r="26" spans="1:11" x14ac:dyDescent="0.2">
      <c r="A26" s="168"/>
      <c r="B26" s="168" t="s">
        <v>56</v>
      </c>
      <c r="C26" s="168" t="s">
        <v>57</v>
      </c>
      <c r="D26" s="168" t="s">
        <v>56</v>
      </c>
      <c r="E26" s="168" t="s">
        <v>57</v>
      </c>
      <c r="F26" s="168" t="s">
        <v>56</v>
      </c>
      <c r="G26" s="168" t="s">
        <v>57</v>
      </c>
      <c r="H26" s="168" t="s">
        <v>56</v>
      </c>
      <c r="I26" s="168" t="s">
        <v>57</v>
      </c>
      <c r="J26" s="168" t="s">
        <v>56</v>
      </c>
      <c r="K26" s="168" t="s">
        <v>57</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str">
        <f>IF(連結実質赤字比率に係る赤字・黒字の構成分析!C$41="",NA(),連結実質赤字比率に係る赤字・黒字の構成分析!C$41)</f>
        <v>後期高齢者医療特別会計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0.01</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0.01</v>
      </c>
    </row>
    <row r="30" spans="1:11" x14ac:dyDescent="0.2">
      <c r="A30" s="168" t="str">
        <f>IF(連結実質赤字比率に係る赤字・黒字の構成分析!C$40="",NA(),連結実質赤字比率に係る赤字・黒字の構成分析!C$40)</f>
        <v>国民健康保険特別会計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0.75</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0.54</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0.59</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0.43</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0.34</v>
      </c>
    </row>
    <row r="31" spans="1:11" x14ac:dyDescent="0.2">
      <c r="A31" s="168" t="str">
        <f>IF(連結実質赤字比率に係る赤字・黒字の構成分析!C$39="",NA(),連結実質赤字比率に係る赤字・黒字の構成分析!C$39)</f>
        <v>集落排水処理事業特別会計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0.53</v>
      </c>
    </row>
    <row r="32" spans="1:11" x14ac:dyDescent="0.2">
      <c r="A32" s="168" t="str">
        <f>IF(連結実質赤字比率に係る赤字・黒字の構成分析!C$38="",NA(),連結実質赤字比率に係る赤字・黒字の構成分析!C$38)</f>
        <v>介護保険特別会計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1.33</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1.24</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1.69</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1.31</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1.55</v>
      </c>
    </row>
    <row r="33" spans="1:16" x14ac:dyDescent="0.2">
      <c r="A33" s="168" t="str">
        <f>IF(連結実質赤字比率に係る赤字・黒字の構成分析!C$37="",NA(),連結実質赤字比率に係る赤字・黒字の構成分析!C$37)</f>
        <v>一般会計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2.82</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3</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3.32</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2.82</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3.05</v>
      </c>
    </row>
    <row r="34" spans="1:16" x14ac:dyDescent="0.2">
      <c r="A34" s="168" t="str">
        <f>IF(連結実質赤字比率に係る赤字・黒字の構成分析!C$36="",NA(),連結実質赤字比率に係る赤字・黒字の構成分析!C$36)</f>
        <v>公共下水道事業特別会計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0</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0</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0</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0</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3.76</v>
      </c>
    </row>
    <row r="35" spans="1:16" x14ac:dyDescent="0.2">
      <c r="A35" s="168" t="str">
        <f>IF(連結実質赤字比率に係る赤字・黒字の構成分析!C$35="",NA(),連結実質赤字比率に係る赤字・黒字の構成分析!C$35)</f>
        <v>水道事業会計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6.65</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6.66</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6.3</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7.1</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7</v>
      </c>
    </row>
    <row r="36" spans="1:16" x14ac:dyDescent="0.2">
      <c r="A36" s="168" t="str">
        <f>IF(連結実質赤字比率に係る赤字・黒字の構成分析!C$34="",NA(),連結実質赤字比率に係る赤字・黒字の構成分析!C$34)</f>
        <v>病院事業会計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26.82</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26.18</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25.53</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24.26</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20.88</v>
      </c>
    </row>
    <row r="39" spans="1:16" x14ac:dyDescent="0.2">
      <c r="A39" s="141" t="s">
        <v>58</v>
      </c>
    </row>
    <row r="40" spans="1:16" x14ac:dyDescent="0.2">
      <c r="A40" s="169"/>
      <c r="B40" s="169" t="str">
        <f>'実質公債費比率（分子）の構造'!K$44</f>
        <v>R01</v>
      </c>
      <c r="C40" s="169"/>
      <c r="D40" s="169"/>
      <c r="E40" s="169" t="str">
        <f>'実質公債費比率（分子）の構造'!L$44</f>
        <v>R02</v>
      </c>
      <c r="F40" s="169"/>
      <c r="G40" s="169"/>
      <c r="H40" s="169" t="str">
        <f>'実質公債費比率（分子）の構造'!M$44</f>
        <v>R03</v>
      </c>
      <c r="I40" s="169"/>
      <c r="J40" s="169"/>
      <c r="K40" s="169" t="str">
        <f>'実質公債費比率（分子）の構造'!N$44</f>
        <v>R04</v>
      </c>
      <c r="L40" s="169"/>
      <c r="M40" s="169"/>
      <c r="N40" s="169" t="str">
        <f>'実質公債費比率（分子）の構造'!O$44</f>
        <v>R05</v>
      </c>
      <c r="O40" s="169"/>
      <c r="P40" s="169"/>
    </row>
    <row r="41" spans="1:16" x14ac:dyDescent="0.2">
      <c r="A41" s="169"/>
      <c r="B41" s="169" t="s">
        <v>59</v>
      </c>
      <c r="C41" s="169"/>
      <c r="D41" s="169" t="s">
        <v>60</v>
      </c>
      <c r="E41" s="169" t="s">
        <v>59</v>
      </c>
      <c r="F41" s="169"/>
      <c r="G41" s="169" t="s">
        <v>60</v>
      </c>
      <c r="H41" s="169" t="s">
        <v>59</v>
      </c>
      <c r="I41" s="169"/>
      <c r="J41" s="169" t="s">
        <v>60</v>
      </c>
      <c r="K41" s="169" t="s">
        <v>59</v>
      </c>
      <c r="L41" s="169"/>
      <c r="M41" s="169" t="s">
        <v>60</v>
      </c>
      <c r="N41" s="169" t="s">
        <v>59</v>
      </c>
      <c r="O41" s="169"/>
      <c r="P41" s="169" t="s">
        <v>60</v>
      </c>
    </row>
    <row r="42" spans="1:16" x14ac:dyDescent="0.2">
      <c r="A42" s="169" t="s">
        <v>61</v>
      </c>
      <c r="B42" s="169"/>
      <c r="C42" s="169"/>
      <c r="D42" s="169">
        <f>'実質公債費比率（分子）の構造'!K$52</f>
        <v>773</v>
      </c>
      <c r="E42" s="169"/>
      <c r="F42" s="169"/>
      <c r="G42" s="169">
        <f>'実質公債費比率（分子）の構造'!L$52</f>
        <v>722</v>
      </c>
      <c r="H42" s="169"/>
      <c r="I42" s="169"/>
      <c r="J42" s="169">
        <f>'実質公債費比率（分子）の構造'!M$52</f>
        <v>706</v>
      </c>
      <c r="K42" s="169"/>
      <c r="L42" s="169"/>
      <c r="M42" s="169">
        <f>'実質公債費比率（分子）の構造'!N$52</f>
        <v>739</v>
      </c>
      <c r="N42" s="169"/>
      <c r="O42" s="169"/>
      <c r="P42" s="169">
        <f>'実質公債費比率（分子）の構造'!O$52</f>
        <v>791</v>
      </c>
    </row>
    <row r="43" spans="1:16" x14ac:dyDescent="0.2">
      <c r="A43" s="169" t="s">
        <v>16</v>
      </c>
      <c r="B43" s="169">
        <f>'実質公債費比率（分子）の構造'!K$51</f>
        <v>0</v>
      </c>
      <c r="C43" s="169"/>
      <c r="D43" s="169"/>
      <c r="E43" s="169">
        <f>'実質公債費比率（分子）の構造'!L$51</f>
        <v>0</v>
      </c>
      <c r="F43" s="169"/>
      <c r="G43" s="169"/>
      <c r="H43" s="169">
        <f>'実質公債費比率（分子）の構造'!M$51</f>
        <v>0</v>
      </c>
      <c r="I43" s="169"/>
      <c r="J43" s="169"/>
      <c r="K43" s="169">
        <f>'実質公債費比率（分子）の構造'!N$51</f>
        <v>0</v>
      </c>
      <c r="L43" s="169"/>
      <c r="M43" s="169"/>
      <c r="N43" s="169">
        <f>'実質公債費比率（分子）の構造'!O$51</f>
        <v>1</v>
      </c>
      <c r="O43" s="169"/>
      <c r="P43" s="169"/>
    </row>
    <row r="44" spans="1:16" x14ac:dyDescent="0.2">
      <c r="A44" s="169" t="s">
        <v>62</v>
      </c>
      <c r="B44" s="169" t="str">
        <f>'実質公債費比率（分子）の構造'!K$50</f>
        <v>-</v>
      </c>
      <c r="C44" s="169"/>
      <c r="D44" s="169"/>
      <c r="E44" s="169" t="str">
        <f>'実質公債費比率（分子）の構造'!L$50</f>
        <v>-</v>
      </c>
      <c r="F44" s="169"/>
      <c r="G44" s="169"/>
      <c r="H44" s="169" t="str">
        <f>'実質公債費比率（分子）の構造'!M$50</f>
        <v>-</v>
      </c>
      <c r="I44" s="169"/>
      <c r="J44" s="169"/>
      <c r="K44" s="169" t="str">
        <f>'実質公債費比率（分子）の構造'!N$50</f>
        <v>-</v>
      </c>
      <c r="L44" s="169"/>
      <c r="M44" s="169"/>
      <c r="N44" s="169" t="str">
        <f>'実質公債費比率（分子）の構造'!O$50</f>
        <v>-</v>
      </c>
      <c r="O44" s="169"/>
      <c r="P44" s="169"/>
    </row>
    <row r="45" spans="1:16" x14ac:dyDescent="0.2">
      <c r="A45" s="169" t="s">
        <v>63</v>
      </c>
      <c r="B45" s="169">
        <f>'実質公債費比率（分子）の構造'!K$49</f>
        <v>11</v>
      </c>
      <c r="C45" s="169"/>
      <c r="D45" s="169"/>
      <c r="E45" s="169">
        <f>'実質公債費比率（分子）の構造'!L$49</f>
        <v>11</v>
      </c>
      <c r="F45" s="169"/>
      <c r="G45" s="169"/>
      <c r="H45" s="169">
        <f>'実質公債費比率（分子）の構造'!M$49</f>
        <v>12</v>
      </c>
      <c r="I45" s="169"/>
      <c r="J45" s="169"/>
      <c r="K45" s="169">
        <f>'実質公債費比率（分子）の構造'!N$49</f>
        <v>18</v>
      </c>
      <c r="L45" s="169"/>
      <c r="M45" s="169"/>
      <c r="N45" s="169">
        <f>'実質公債費比率（分子）の構造'!O$49</f>
        <v>13</v>
      </c>
      <c r="O45" s="169"/>
      <c r="P45" s="169"/>
    </row>
    <row r="46" spans="1:16" x14ac:dyDescent="0.2">
      <c r="A46" s="169" t="s">
        <v>64</v>
      </c>
      <c r="B46" s="169">
        <f>'実質公債費比率（分子）の構造'!K$48</f>
        <v>442</v>
      </c>
      <c r="C46" s="169"/>
      <c r="D46" s="169"/>
      <c r="E46" s="169">
        <f>'実質公債費比率（分子）の構造'!L$48</f>
        <v>372</v>
      </c>
      <c r="F46" s="169"/>
      <c r="G46" s="169"/>
      <c r="H46" s="169">
        <f>'実質公債費比率（分子）の構造'!M$48</f>
        <v>367</v>
      </c>
      <c r="I46" s="169"/>
      <c r="J46" s="169"/>
      <c r="K46" s="169">
        <f>'実質公債費比率（分子）の構造'!N$48</f>
        <v>337</v>
      </c>
      <c r="L46" s="169"/>
      <c r="M46" s="169"/>
      <c r="N46" s="169">
        <f>'実質公債費比率（分子）の構造'!O$48</f>
        <v>349</v>
      </c>
      <c r="O46" s="169"/>
      <c r="P46" s="169"/>
    </row>
    <row r="47" spans="1:16" x14ac:dyDescent="0.2">
      <c r="A47" s="169" t="s">
        <v>12</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2">
      <c r="A48" s="169" t="s">
        <v>65</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66</v>
      </c>
      <c r="B49" s="169">
        <f>'実質公債費比率（分子）の構造'!K$45</f>
        <v>747</v>
      </c>
      <c r="C49" s="169"/>
      <c r="D49" s="169"/>
      <c r="E49" s="169">
        <f>'実質公債費比率（分子）の構造'!L$45</f>
        <v>673</v>
      </c>
      <c r="F49" s="169"/>
      <c r="G49" s="169"/>
      <c r="H49" s="169">
        <f>'実質公債費比率（分子）の構造'!M$45</f>
        <v>681</v>
      </c>
      <c r="I49" s="169"/>
      <c r="J49" s="169"/>
      <c r="K49" s="169">
        <f>'実質公債費比率（分子）の構造'!N$45</f>
        <v>717</v>
      </c>
      <c r="L49" s="169"/>
      <c r="M49" s="169"/>
      <c r="N49" s="169">
        <f>'実質公債費比率（分子）の構造'!O$45</f>
        <v>794</v>
      </c>
      <c r="O49" s="169"/>
      <c r="P49" s="169"/>
    </row>
    <row r="50" spans="1:16" x14ac:dyDescent="0.2">
      <c r="A50" s="169" t="s">
        <v>67</v>
      </c>
      <c r="B50" s="169" t="e">
        <f>NA()</f>
        <v>#N/A</v>
      </c>
      <c r="C50" s="169">
        <f>IF(ISNUMBER('実質公債費比率（分子）の構造'!K$53),'実質公債費比率（分子）の構造'!K$53,NA())</f>
        <v>427</v>
      </c>
      <c r="D50" s="169" t="e">
        <f>NA()</f>
        <v>#N/A</v>
      </c>
      <c r="E50" s="169" t="e">
        <f>NA()</f>
        <v>#N/A</v>
      </c>
      <c r="F50" s="169">
        <f>IF(ISNUMBER('実質公債費比率（分子）の構造'!L$53),'実質公債費比率（分子）の構造'!L$53,NA())</f>
        <v>334</v>
      </c>
      <c r="G50" s="169" t="e">
        <f>NA()</f>
        <v>#N/A</v>
      </c>
      <c r="H50" s="169" t="e">
        <f>NA()</f>
        <v>#N/A</v>
      </c>
      <c r="I50" s="169">
        <f>IF(ISNUMBER('実質公債費比率（分子）の構造'!M$53),'実質公債費比率（分子）の構造'!M$53,NA())</f>
        <v>354</v>
      </c>
      <c r="J50" s="169" t="e">
        <f>NA()</f>
        <v>#N/A</v>
      </c>
      <c r="K50" s="169" t="e">
        <f>NA()</f>
        <v>#N/A</v>
      </c>
      <c r="L50" s="169">
        <f>IF(ISNUMBER('実質公債費比率（分子）の構造'!N$53),'実質公債費比率（分子）の構造'!N$53,NA())</f>
        <v>333</v>
      </c>
      <c r="M50" s="169" t="e">
        <f>NA()</f>
        <v>#N/A</v>
      </c>
      <c r="N50" s="169" t="e">
        <f>NA()</f>
        <v>#N/A</v>
      </c>
      <c r="O50" s="169">
        <f>IF(ISNUMBER('実質公債費比率（分子）の構造'!O$53),'実質公債費比率（分子）の構造'!O$53,NA())</f>
        <v>366</v>
      </c>
      <c r="P50" s="169" t="e">
        <f>NA()</f>
        <v>#N/A</v>
      </c>
    </row>
    <row r="53" spans="1:16" x14ac:dyDescent="0.2">
      <c r="A53" s="141" t="s">
        <v>68</v>
      </c>
    </row>
    <row r="54" spans="1:16" x14ac:dyDescent="0.2">
      <c r="A54" s="168"/>
      <c r="B54" s="168" t="str">
        <f>'将来負担比率（分子）の構造'!I$40</f>
        <v>R01</v>
      </c>
      <c r="C54" s="168"/>
      <c r="D54" s="168"/>
      <c r="E54" s="168" t="str">
        <f>'将来負担比率（分子）の構造'!J$40</f>
        <v>R02</v>
      </c>
      <c r="F54" s="168"/>
      <c r="G54" s="168"/>
      <c r="H54" s="168" t="str">
        <f>'将来負担比率（分子）の構造'!K$40</f>
        <v>R03</v>
      </c>
      <c r="I54" s="168"/>
      <c r="J54" s="168"/>
      <c r="K54" s="168" t="str">
        <f>'将来負担比率（分子）の構造'!L$40</f>
        <v>R04</v>
      </c>
      <c r="L54" s="168"/>
      <c r="M54" s="168"/>
      <c r="N54" s="168" t="str">
        <f>'将来負担比率（分子）の構造'!M$40</f>
        <v>R05</v>
      </c>
      <c r="O54" s="168"/>
      <c r="P54" s="168"/>
    </row>
    <row r="55" spans="1:16" x14ac:dyDescent="0.2">
      <c r="A55" s="168"/>
      <c r="B55" s="168" t="s">
        <v>69</v>
      </c>
      <c r="C55" s="168"/>
      <c r="D55" s="168" t="s">
        <v>70</v>
      </c>
      <c r="E55" s="168" t="s">
        <v>69</v>
      </c>
      <c r="F55" s="168"/>
      <c r="G55" s="168" t="s">
        <v>70</v>
      </c>
      <c r="H55" s="168" t="s">
        <v>69</v>
      </c>
      <c r="I55" s="168"/>
      <c r="J55" s="168" t="s">
        <v>70</v>
      </c>
      <c r="K55" s="168" t="s">
        <v>69</v>
      </c>
      <c r="L55" s="168"/>
      <c r="M55" s="168" t="s">
        <v>70</v>
      </c>
      <c r="N55" s="168" t="s">
        <v>69</v>
      </c>
      <c r="O55" s="168"/>
      <c r="P55" s="168" t="s">
        <v>70</v>
      </c>
    </row>
    <row r="56" spans="1:16" x14ac:dyDescent="0.2">
      <c r="A56" s="168" t="s">
        <v>43</v>
      </c>
      <c r="B56" s="168"/>
      <c r="C56" s="168"/>
      <c r="D56" s="168">
        <f>'将来負担比率（分子）の構造'!I$52</f>
        <v>8655</v>
      </c>
      <c r="E56" s="168"/>
      <c r="F56" s="168"/>
      <c r="G56" s="168">
        <f>'将来負担比率（分子）の構造'!J$52</f>
        <v>8201</v>
      </c>
      <c r="H56" s="168"/>
      <c r="I56" s="168"/>
      <c r="J56" s="168">
        <f>'将来負担比率（分子）の構造'!K$52</f>
        <v>8439</v>
      </c>
      <c r="K56" s="168"/>
      <c r="L56" s="168"/>
      <c r="M56" s="168">
        <f>'将来負担比率（分子）の構造'!L$52</f>
        <v>8136</v>
      </c>
      <c r="N56" s="168"/>
      <c r="O56" s="168"/>
      <c r="P56" s="168">
        <f>'将来負担比率（分子）の構造'!M$52</f>
        <v>7811</v>
      </c>
    </row>
    <row r="57" spans="1:16" x14ac:dyDescent="0.2">
      <c r="A57" s="168" t="s">
        <v>42</v>
      </c>
      <c r="B57" s="168"/>
      <c r="C57" s="168"/>
      <c r="D57" s="168">
        <f>'将来負担比率（分子）の構造'!I$51</f>
        <v>88</v>
      </c>
      <c r="E57" s="168"/>
      <c r="F57" s="168"/>
      <c r="G57" s="168">
        <f>'将来負担比率（分子）の構造'!J$51</f>
        <v>81</v>
      </c>
      <c r="H57" s="168"/>
      <c r="I57" s="168"/>
      <c r="J57" s="168">
        <f>'将来負担比率（分子）の構造'!K$51</f>
        <v>62</v>
      </c>
      <c r="K57" s="168"/>
      <c r="L57" s="168"/>
      <c r="M57" s="168">
        <f>'将来負担比率（分子）の構造'!L$51</f>
        <v>53</v>
      </c>
      <c r="N57" s="168"/>
      <c r="O57" s="168"/>
      <c r="P57" s="168">
        <f>'将来負担比率（分子）の構造'!M$51</f>
        <v>44</v>
      </c>
    </row>
    <row r="58" spans="1:16" x14ac:dyDescent="0.2">
      <c r="A58" s="168" t="s">
        <v>41</v>
      </c>
      <c r="B58" s="168"/>
      <c r="C58" s="168"/>
      <c r="D58" s="168">
        <f>'将来負担比率（分子）の構造'!I$50</f>
        <v>2862</v>
      </c>
      <c r="E58" s="168"/>
      <c r="F58" s="168"/>
      <c r="G58" s="168">
        <f>'将来負担比率（分子）の構造'!J$50</f>
        <v>3226</v>
      </c>
      <c r="H58" s="168"/>
      <c r="I58" s="168"/>
      <c r="J58" s="168">
        <f>'将来負担比率（分子）の構造'!K$50</f>
        <v>3719</v>
      </c>
      <c r="K58" s="168"/>
      <c r="L58" s="168"/>
      <c r="M58" s="168">
        <f>'将来負担比率（分子）の構造'!L$50</f>
        <v>4188</v>
      </c>
      <c r="N58" s="168"/>
      <c r="O58" s="168"/>
      <c r="P58" s="168">
        <f>'将来負担比率（分子）の構造'!M$50</f>
        <v>4118</v>
      </c>
    </row>
    <row r="59" spans="1:16" x14ac:dyDescent="0.2">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2">
      <c r="A62" s="168" t="s">
        <v>35</v>
      </c>
      <c r="B62" s="168">
        <f>'将来負担比率（分子）の構造'!I$45</f>
        <v>381</v>
      </c>
      <c r="C62" s="168"/>
      <c r="D62" s="168"/>
      <c r="E62" s="168">
        <f>'将来負担比率（分子）の構造'!J$45</f>
        <v>445</v>
      </c>
      <c r="F62" s="168"/>
      <c r="G62" s="168"/>
      <c r="H62" s="168">
        <f>'将来負担比率（分子）の構造'!K$45</f>
        <v>470</v>
      </c>
      <c r="I62" s="168"/>
      <c r="J62" s="168"/>
      <c r="K62" s="168">
        <f>'将来負担比率（分子）の構造'!L$45</f>
        <v>428</v>
      </c>
      <c r="L62" s="168"/>
      <c r="M62" s="168"/>
      <c r="N62" s="168">
        <f>'将来負担比率（分子）の構造'!M$45</f>
        <v>533</v>
      </c>
      <c r="O62" s="168"/>
      <c r="P62" s="168"/>
    </row>
    <row r="63" spans="1:16" x14ac:dyDescent="0.2">
      <c r="A63" s="168" t="s">
        <v>34</v>
      </c>
      <c r="B63" s="168">
        <f>'将来負担比率（分子）の構造'!I$44</f>
        <v>130</v>
      </c>
      <c r="C63" s="168"/>
      <c r="D63" s="168"/>
      <c r="E63" s="168">
        <f>'将来負担比率（分子）の構造'!J$44</f>
        <v>126</v>
      </c>
      <c r="F63" s="168"/>
      <c r="G63" s="168"/>
      <c r="H63" s="168">
        <f>'将来負担比率（分子）の構造'!K$44</f>
        <v>125</v>
      </c>
      <c r="I63" s="168"/>
      <c r="J63" s="168"/>
      <c r="K63" s="168">
        <f>'将来負担比率（分子）の構造'!L$44</f>
        <v>129</v>
      </c>
      <c r="L63" s="168"/>
      <c r="M63" s="168"/>
      <c r="N63" s="168">
        <f>'将来負担比率（分子）の構造'!M$44</f>
        <v>121</v>
      </c>
      <c r="O63" s="168"/>
      <c r="P63" s="168"/>
    </row>
    <row r="64" spans="1:16" x14ac:dyDescent="0.2">
      <c r="A64" s="168" t="s">
        <v>33</v>
      </c>
      <c r="B64" s="168">
        <f>'将来負担比率（分子）の構造'!I$43</f>
        <v>5073</v>
      </c>
      <c r="C64" s="168"/>
      <c r="D64" s="168"/>
      <c r="E64" s="168">
        <f>'将来負担比率（分子）の構造'!J$43</f>
        <v>4616</v>
      </c>
      <c r="F64" s="168"/>
      <c r="G64" s="168"/>
      <c r="H64" s="168">
        <f>'将来負担比率（分子）の構造'!K$43</f>
        <v>4487</v>
      </c>
      <c r="I64" s="168"/>
      <c r="J64" s="168"/>
      <c r="K64" s="168">
        <f>'将来負担比率（分子）の構造'!L$43</f>
        <v>4429</v>
      </c>
      <c r="L64" s="168"/>
      <c r="M64" s="168"/>
      <c r="N64" s="168">
        <f>'将来負担比率（分子）の構造'!M$43</f>
        <v>4282</v>
      </c>
      <c r="O64" s="168"/>
      <c r="P64" s="168"/>
    </row>
    <row r="65" spans="1:16" x14ac:dyDescent="0.2">
      <c r="A65" s="168" t="s">
        <v>32</v>
      </c>
      <c r="B65" s="168" t="str">
        <f>'将来負担比率（分子）の構造'!I$42</f>
        <v>-</v>
      </c>
      <c r="C65" s="168"/>
      <c r="D65" s="168"/>
      <c r="E65" s="168" t="str">
        <f>'将来負担比率（分子）の構造'!J$42</f>
        <v>-</v>
      </c>
      <c r="F65" s="168"/>
      <c r="G65" s="168"/>
      <c r="H65" s="168" t="str">
        <f>'将来負担比率（分子）の構造'!K$42</f>
        <v>-</v>
      </c>
      <c r="I65" s="168"/>
      <c r="J65" s="168"/>
      <c r="K65" s="168" t="str">
        <f>'将来負担比率（分子）の構造'!L$42</f>
        <v>-</v>
      </c>
      <c r="L65" s="168"/>
      <c r="M65" s="168"/>
      <c r="N65" s="168" t="str">
        <f>'将来負担比率（分子）の構造'!M$42</f>
        <v>-</v>
      </c>
      <c r="O65" s="168"/>
      <c r="P65" s="168"/>
    </row>
    <row r="66" spans="1:16" x14ac:dyDescent="0.2">
      <c r="A66" s="168" t="s">
        <v>31</v>
      </c>
      <c r="B66" s="168">
        <f>'将来負担比率（分子）の構造'!I$41</f>
        <v>7424</v>
      </c>
      <c r="C66" s="168"/>
      <c r="D66" s="168"/>
      <c r="E66" s="168">
        <f>'将来負担比率（分子）の構造'!J$41</f>
        <v>7361</v>
      </c>
      <c r="F66" s="168"/>
      <c r="G66" s="168"/>
      <c r="H66" s="168">
        <f>'将来負担比率（分子）の構造'!K$41</f>
        <v>7415</v>
      </c>
      <c r="I66" s="168"/>
      <c r="J66" s="168"/>
      <c r="K66" s="168">
        <f>'将来負担比率（分子）の構造'!L$41</f>
        <v>7075</v>
      </c>
      <c r="L66" s="168"/>
      <c r="M66" s="168"/>
      <c r="N66" s="168">
        <f>'将来負担比率（分子）の構造'!M$41</f>
        <v>6556</v>
      </c>
      <c r="O66" s="168"/>
      <c r="P66" s="168"/>
    </row>
    <row r="67" spans="1:16" x14ac:dyDescent="0.2">
      <c r="A67" s="168" t="s">
        <v>71</v>
      </c>
      <c r="B67" s="168" t="e">
        <f>NA()</f>
        <v>#N/A</v>
      </c>
      <c r="C67" s="168">
        <f>IF(ISNUMBER('将来負担比率（分子）の構造'!I$53), IF('将来負担比率（分子）の構造'!I$53 &lt; 0, 0, '将来負担比率（分子）の構造'!I$53), NA())</f>
        <v>1403</v>
      </c>
      <c r="D67" s="168" t="e">
        <f>NA()</f>
        <v>#N/A</v>
      </c>
      <c r="E67" s="168" t="e">
        <f>NA()</f>
        <v>#N/A</v>
      </c>
      <c r="F67" s="168">
        <f>IF(ISNUMBER('将来負担比率（分子）の構造'!J$53), IF('将来負担比率（分子）の構造'!J$53 &lt; 0, 0, '将来負担比率（分子）の構造'!J$53), NA())</f>
        <v>1041</v>
      </c>
      <c r="G67" s="168" t="e">
        <f>NA()</f>
        <v>#N/A</v>
      </c>
      <c r="H67" s="168" t="e">
        <f>NA()</f>
        <v>#N/A</v>
      </c>
      <c r="I67" s="168">
        <f>IF(ISNUMBER('将来負担比率（分子）の構造'!K$53), IF('将来負担比率（分子）の構造'!K$53 &lt; 0, 0, '将来負担比率（分子）の構造'!K$53), NA())</f>
        <v>278</v>
      </c>
      <c r="J67" s="168" t="e">
        <f>NA()</f>
        <v>#N/A</v>
      </c>
      <c r="K67" s="168" t="e">
        <f>NA()</f>
        <v>#N/A</v>
      </c>
      <c r="L67" s="168">
        <f>IF(ISNUMBER('将来負担比率（分子）の構造'!L$53), IF('将来負担比率（分子）の構造'!L$53 &lt; 0, 0, '将来負担比率（分子）の構造'!L$53), NA())</f>
        <v>0</v>
      </c>
      <c r="M67" s="168" t="e">
        <f>NA()</f>
        <v>#N/A</v>
      </c>
      <c r="N67" s="168" t="e">
        <f>NA()</f>
        <v>#N/A</v>
      </c>
      <c r="O67" s="168">
        <f>IF(ISNUMBER('将来負担比率（分子）の構造'!M$53), IF('将来負担比率（分子）の構造'!M$53 &lt; 0, 0, '将来負担比率（分子）の構造'!M$53), NA())</f>
        <v>0</v>
      </c>
      <c r="P67" s="168" t="e">
        <f>NA()</f>
        <v>#N/A</v>
      </c>
    </row>
    <row r="70" spans="1:16" x14ac:dyDescent="0.2">
      <c r="A70" s="170" t="s">
        <v>72</v>
      </c>
      <c r="B70" s="170"/>
      <c r="C70" s="170"/>
      <c r="D70" s="170"/>
      <c r="E70" s="170"/>
      <c r="F70" s="170"/>
    </row>
    <row r="71" spans="1:16" x14ac:dyDescent="0.2">
      <c r="A71" s="171"/>
      <c r="B71" s="171" t="str">
        <f>基金残高に係る経年分析!F54</f>
        <v>R03</v>
      </c>
      <c r="C71" s="171" t="str">
        <f>基金残高に係る経年分析!G54</f>
        <v>R04</v>
      </c>
      <c r="D71" s="171" t="str">
        <f>基金残高に係る経年分析!H54</f>
        <v>R05</v>
      </c>
    </row>
    <row r="72" spans="1:16" x14ac:dyDescent="0.2">
      <c r="A72" s="171" t="s">
        <v>73</v>
      </c>
      <c r="B72" s="172">
        <f>基金残高に係る経年分析!F55</f>
        <v>1070</v>
      </c>
      <c r="C72" s="172">
        <f>基金残高に係る経年分析!G55</f>
        <v>1191</v>
      </c>
      <c r="D72" s="172">
        <f>基金残高に係る経年分析!H55</f>
        <v>1299</v>
      </c>
    </row>
    <row r="73" spans="1:16" x14ac:dyDescent="0.2">
      <c r="A73" s="171" t="s">
        <v>74</v>
      </c>
      <c r="B73" s="172">
        <f>基金残高に係る経年分析!F56</f>
        <v>106</v>
      </c>
      <c r="C73" s="172">
        <f>基金残高に係る経年分析!G56</f>
        <v>249</v>
      </c>
      <c r="D73" s="172">
        <f>基金残高に係る経年分析!H56</f>
        <v>123</v>
      </c>
    </row>
    <row r="74" spans="1:16" x14ac:dyDescent="0.2">
      <c r="A74" s="171" t="s">
        <v>75</v>
      </c>
      <c r="B74" s="172">
        <f>基金残高に係る経年分析!F57</f>
        <v>2019</v>
      </c>
      <c r="C74" s="172">
        <f>基金残高に係る経年分析!G57</f>
        <v>2148</v>
      </c>
      <c r="D74" s="172">
        <f>基金残高に係る経年分析!H57</f>
        <v>2073</v>
      </c>
    </row>
  </sheetData>
  <sheetProtection algorithmName="SHA-512" hashValue="E1StNokLgp9mUEwzFGz415BW6BfZO7xWCmJUKTafYg9ZCS5+iLWAezx15zrU1MHF4kwjbFf9HtLCzu+tQC/BqA==" saltValue="UXsb2gCZLVHQtP07oMi2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桜岡 恵</cp:lastModifiedBy>
  <cp:lastPrinted>2025-03-19T05:59:14Z</cp:lastPrinted>
  <dcterms:created xsi:type="dcterms:W3CDTF">2025-02-19T03:59:46Z</dcterms:created>
  <dcterms:modified xsi:type="dcterms:W3CDTF">2025-03-21T05:20:20Z</dcterms:modified>
  <cp:category/>
</cp:coreProperties>
</file>