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wakasa125\Desktop\未処理関係\R7.3.19〆令和５年度財政状況資料集の作成・公表\"/>
    </mc:Choice>
  </mc:AlternateContent>
  <xr:revisionPtr revIDLastSave="0" documentId="13_ncr:1_{65AFD79A-91D4-4722-96EE-285AF654C3F2}"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AM38" i="10"/>
  <c r="U38" i="10"/>
  <c r="C38" i="10"/>
  <c r="CO37" i="10"/>
  <c r="BW37" i="10"/>
  <c r="AM37" i="10"/>
  <c r="U37" i="10"/>
  <c r="C37" i="10"/>
  <c r="CO36" i="10"/>
  <c r="BW36" i="10"/>
  <c r="AM36" i="10"/>
  <c r="C36" i="10"/>
  <c r="CO35" i="10"/>
  <c r="BW35" i="10"/>
  <c r="AM35" i="10"/>
  <c r="CO34" i="10"/>
  <c r="BW34" i="10"/>
  <c r="AM34" i="10"/>
  <c r="C34" i="10"/>
  <c r="C35" i="10" s="1"/>
  <c r="U34" i="10" l="1"/>
  <c r="U35" i="10" s="1"/>
  <c r="U36" i="10" s="1"/>
  <c r="BE34" i="10"/>
  <c r="BE35" i="10" s="1"/>
  <c r="BE36" i="10" s="1"/>
  <c r="BE37" i="10" s="1"/>
  <c r="BE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<sst xmlns="http://schemas.openxmlformats.org/spreadsheetml/2006/main" count="1136" uniqueCount="567">
  <si>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</si>
  <si>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</si>
  <si>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</si>
  <si>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</si>
  <si>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</si>
  <si>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</si>
  <si>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</si>
  <si>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</si>
  <si>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</si>
  <si>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</si>
  <si>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</si>
  <si>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</si>
  <si>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</si>
  <si>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</si>
  <si>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</si>
  <si>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</si>
  <si>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</si>
  <si>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</si>
  <si>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</si>
  <si>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</si>
  <si>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</si>
  <si>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</si>
  <si>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</si>
  <si>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</si>
  <si>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</si>
  <si>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</si>
  <si>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</si>
  <si>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</si>
  <si>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</si>
  <si>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</si>
  <si>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</si>
  <si>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</si>
  <si>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</si>
  <si>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</si>
  <si>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</si>
  <si>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</si>
  <si>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</si>
  <si>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</si>
  <si>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</si>
  <si>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</si>
  <si>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</si>
  <si>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</si>
  <si>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</si>
  <si>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</si>
  <si>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</si>
  <si>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</si>
  <si>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</si>
  <si>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</si>
  <si>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</si>
  <si>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</si>
  <si>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</si>
  <si>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</si>
  <si>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</si>
  <si>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</si>
  <si>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</si>
  <si>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</si>
  <si>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</si>
  <si>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</si>
  <si>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</si>
  <si>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</si>
  <si>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</si>
  <si>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</si>
  <si>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</si>
  <si>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</si>
  <si>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</si>
  <si>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</si>
  <si>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</si>
  <si>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</si>
  <si>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</si>
  <si>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</si>
  <si>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</si>
  <si>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</si>
  <si>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</si>
  <si>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</si>
  <si>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</si>
  <si>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</si>
  <si>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</si>
  <si>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</si>
  <si>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</si>
  <si>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</si>
  <si>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</si>
  <si>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</si>
  <si>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</si>
  <si>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</si>
  <si>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</si>
  <si>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</si>
  <si>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</si>
  <si>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</si>
  <si>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</si>
  <si>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</si>
  <si>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</si>
  <si>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</si>
  <si>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</si>
  <si>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</si>
  <si>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若桜町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</si>
  <si>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</si>
  <si>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</si>
  <si>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</si>
  <si>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</si>
  <si>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</si>
  <si>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</si>
  <si>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</si>
  <si>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</si>
  <si>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</si>
  <si>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</si>
  <si>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</si>
  <si>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</si>
  <si>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</si>
  <si>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</si>
  <si>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</si>
  <si>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</si>
  <si>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</si>
  <si>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</si>
  <si>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</si>
  <si>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</si>
  <si>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</si>
  <si>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</si>
  <si>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</si>
  <si>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</si>
  <si>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</si>
  <si>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</si>
  <si>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</si>
  <si>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</si>
  <si>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</si>
  <si>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</si>
  <si>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</si>
  <si>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</si>
  <si>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</si>
  <si>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</si>
  <si>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</si>
  <si>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</si>
  <si>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</si>
  <si>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</si>
  <si>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</si>
  <si>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</si>
  <si>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</si>
  <si>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</si>
  <si>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</si>
  <si>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</si>
  <si>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</si>
  <si>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</si>
  <si>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</si>
  <si>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</si>
  <si>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うち日本人(％)</t>
    <phoneticPr fontId="5"/>
  </si>
  <si>
    <t>-3.1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</si>
  <si>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</si>
  <si>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</si>
  <si>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</si>
  <si>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</si>
  <si>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</si>
  <si>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</si>
  <si>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</si>
  <si>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</si>
  <si>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</si>
  <si>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</si>
  <si>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</si>
  <si>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</si>
  <si>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</si>
  <si>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</si>
  <si>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</si>
  <si>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</si>
  <si>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</si>
  <si>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</si>
  <si>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</si>
  <si>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</si>
  <si>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</si>
  <si>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</si>
  <si>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</si>
  <si>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</si>
  <si>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</si>
  <si>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</si>
  <si>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</si>
  <si>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</si>
  <si>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</si>
  <si>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</si>
  <si>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</si>
  <si>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</si>
  <si>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</si>
  <si>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</si>
  <si>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</si>
  <si>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</si>
  <si>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</si>
  <si>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</si>
  <si>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</si>
  <si>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</si>
  <si>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</si>
  <si>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</si>
  <si>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</si>
  <si>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</si>
  <si>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</si>
  <si>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</si>
  <si>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</si>
  <si>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</si>
  <si>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</si>
  <si>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</si>
  <si>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</si>
  <si>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</si>
  <si>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</si>
  <si>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</si>
  <si>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</si>
  <si>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</si>
  <si>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</si>
  <si>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</si>
  <si>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</si>
  <si>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鳥取県若桜町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</si>
  <si>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</si>
  <si>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</si>
  <si>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</si>
  <si>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</si>
  <si>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</si>
  <si>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</si>
  <si>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</si>
  <si>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</si>
  <si>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</si>
  <si>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</si>
  <si>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</si>
  <si>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</si>
  <si>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</si>
  <si>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</si>
  <si>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</si>
  <si>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</si>
  <si>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</si>
  <si>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</si>
  <si>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</si>
  <si>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</si>
  <si>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</si>
  <si>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</si>
  <si>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</si>
  <si>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</si>
  <si>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</si>
  <si>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</si>
  <si>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</si>
  <si>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</si>
  <si>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</si>
  <si>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</si>
  <si>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</si>
  <si>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</si>
  <si>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</si>
  <si>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</si>
  <si>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</si>
  <si>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</si>
  <si>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</si>
  <si>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</si>
  <si>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</si>
  <si>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</si>
  <si>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</si>
  <si>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</si>
  <si>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</si>
  <si>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</si>
  <si>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</si>
  <si>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</si>
  <si>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</si>
  <si>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</si>
  <si>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</si>
  <si>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</si>
  <si>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</si>
  <si>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</si>
  <si>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</si>
  <si>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</si>
  <si>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</si>
  <si>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</si>
  <si>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</si>
  <si>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</si>
  <si>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</si>
  <si>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</si>
  <si>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</si>
  <si>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</si>
  <si>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</si>
  <si>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</si>
  <si>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</si>
  <si>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</si>
  <si>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</si>
  <si>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</si>
  <si>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</si>
  <si>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</si>
  <si>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</si>
  <si>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</si>
  <si>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</si>
  <si>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</si>
  <si>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</si>
  <si>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</si>
  <si>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</si>
  <si>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</si>
  <si>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</si>
  <si>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</si>
  <si>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</si>
  <si>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</si>
  <si>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</si>
  <si>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</si>
  <si>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</si>
  <si>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</si>
  <si>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</si>
  <si>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</si>
  <si>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</si>
  <si>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</si>
  <si>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</si>
  <si>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</si>
  <si>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</si>
  <si>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</si>
  <si>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</si>
  <si>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</si>
  <si>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</si>
  <si>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</si>
  <si>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</si>
  <si>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</si>
  <si>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</si>
  <si>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</si>
  <si>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</si>
  <si>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</si>
  <si>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</si>
  <si>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</si>
  <si>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</si>
  <si>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</si>
  <si>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</si>
  <si>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</si>
  <si>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</si>
  <si>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</si>
  <si>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</si>
  <si>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</si>
  <si>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</si>
  <si>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</si>
  <si>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</si>
  <si>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</si>
  <si>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</si>
  <si>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</si>
  <si>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</si>
  <si>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</si>
  <si>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</si>
  <si>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</si>
  <si>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</si>
  <si>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</si>
  <si>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</si>
  <si>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</si>
  <si>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</si>
  <si>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</si>
  <si>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</si>
  <si>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</si>
  <si>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</si>
  <si>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</si>
  <si>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</si>
  <si>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</si>
  <si>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</si>
  <si>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</si>
  <si>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</si>
  <si>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</si>
  <si>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</si>
  <si>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</si>
  <si>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</si>
  <si>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</si>
  <si>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</si>
  <si>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</si>
  <si>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</si>
  <si>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</si>
  <si>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</si>
  <si>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</si>
  <si>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鳥取県若桜町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</si>
  <si>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</si>
  <si>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</si>
  <si>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</si>
  <si>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</si>
  <si>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</si>
  <si>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</si>
  <si>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</si>
  <si>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</si>
  <si>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</si>
  <si>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</si>
  <si>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</si>
  <si>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</si>
  <si>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</si>
  <si>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</si>
  <si>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</si>
  <si>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</si>
  <si>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</si>
  <si>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</si>
  <si>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</si>
  <si>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</si>
  <si>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</si>
  <si>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</si>
  <si>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</si>
  <si>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</si>
  <si>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</si>
  <si>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</si>
  <si>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</si>
  <si>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</si>
  <si>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</si>
  <si>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</si>
  <si>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</si>
  <si>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</si>
  <si>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</si>
  <si>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</si>
  <si>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</si>
  <si>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</si>
  <si>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t>
    <phoneticPr fontId="5"/>
  </si>
  <si>
    <t>簡易水道事業</t>
    <phoneticPr fontId="5"/>
  </si>
  <si>
    <t>法非適用企業</t>
    <phoneticPr fontId="5"/>
  </si>
  <si>
    <t>公共下水道事業</t>
    <phoneticPr fontId="5"/>
  </si>
  <si>
    <t>農業集落排水事業</t>
    <phoneticPr fontId="5"/>
  </si>
  <si>
    <t>索道事業</t>
    <phoneticPr fontId="5"/>
  </si>
  <si>
    <t>赤松団地造成事業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</si>
  <si>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</si>
  <si>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</si>
  <si>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</si>
  <si>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</si>
  <si>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</si>
  <si>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</si>
  <si>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</si>
  <si>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</si>
  <si>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</si>
  <si>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</si>
  <si>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</si>
  <si>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</si>
  <si>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</si>
  <si>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</si>
  <si>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</si>
  <si>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</si>
  <si>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</si>
  <si>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</si>
  <si>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</si>
  <si>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</si>
  <si>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</si>
  <si>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</si>
  <si>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</si>
  <si>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</si>
  <si>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</si>
  <si>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</si>
  <si>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</si>
  <si>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</si>
  <si>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</si>
  <si>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</si>
  <si>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</si>
  <si>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</si>
  <si>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</si>
  <si>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</si>
  <si>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</si>
  <si>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</si>
  <si>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</si>
  <si>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</si>
  <si>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</si>
  <si>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</si>
  <si>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</si>
  <si>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</si>
  <si>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</si>
  <si>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</si>
  <si>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</si>
  <si>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</si>
  <si>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</si>
  <si>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</si>
  <si>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</si>
  <si>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</si>
  <si>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</si>
  <si>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</si>
  <si>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</si>
  <si>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</si>
  <si>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</si>
  <si>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</si>
  <si>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</si>
  <si>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</si>
  <si>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</si>
  <si>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</si>
  <si>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</si>
  <si>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</si>
  <si>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</si>
  <si>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</si>
  <si>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</si>
  <si>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</si>
  <si>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</si>
  <si>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</si>
  <si>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</si>
  <si>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</si>
  <si>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</si>
  <si>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</si>
  <si>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</si>
  <si>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</si>
  <si>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</si>
  <si>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</si>
  <si>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</si>
  <si>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</si>
  <si>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</si>
  <si>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</si>
  <si>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</si>
  <si>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</si>
  <si>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</si>
  <si>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</si>
  <si>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</si>
  <si>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</si>
  <si>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</si>
  <si>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</si>
  <si>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</si>
  <si>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</si>
  <si>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</si>
  <si>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</si>
  <si>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</si>
  <si>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</si>
  <si>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</si>
  <si>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</si>
  <si>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</si>
  <si>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</si>
  <si>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</si>
  <si>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</si>
  <si>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</si>
  <si>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</si>
  <si>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</si>
  <si>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</si>
  <si>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</si>
  <si>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</si>
  <si>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</si>
  <si>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</si>
  <si>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</si>
  <si>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</si>
  <si>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</si>
  <si>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</si>
  <si>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</si>
  <si>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</si>
  <si>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</si>
  <si>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</si>
  <si>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</si>
  <si>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</si>
  <si>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</si>
  <si>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</si>
  <si>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</si>
  <si>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</si>
  <si>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</si>
  <si>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</si>
  <si>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</si>
  <si>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</si>
  <si>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</si>
  <si>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</si>
  <si>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</si>
  <si>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</si>
  <si>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</si>
  <si>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</si>
  <si>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</si>
  <si>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</si>
  <si>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</si>
  <si>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3.08</t>
  </si>
  <si>
    <t>▲ 5.00</t>
  </si>
  <si>
    <t>一般会計</t>
  </si>
  <si>
    <t>農業集落排水事業</t>
  </si>
  <si>
    <t>簡易水道事業</t>
  </si>
  <si>
    <t>公共下水道事業</t>
  </si>
  <si>
    <t>介護保険事業</t>
  </si>
  <si>
    <t>国民健康保険事業</t>
  </si>
  <si>
    <t>赤松団地造成事業</t>
  </si>
  <si>
    <t>後期高齢者医療</t>
  </si>
  <si>
    <t>その他会計（赤字）</t>
  </si>
  <si>
    <t>その他会計（黒字）</t>
  </si>
  <si>
    <t>R01</t>
    <phoneticPr fontId="5"/>
  </si>
  <si>
    <t>R02</t>
    <phoneticPr fontId="5"/>
  </si>
  <si>
    <t>R03</t>
    <phoneticPr fontId="5"/>
  </si>
  <si>
    <t>R04</t>
    <phoneticPr fontId="5"/>
  </si>
  <si>
    <t>R05</t>
    <phoneticPr fontId="5"/>
  </si>
  <si>
    <t>-</t>
    <phoneticPr fontId="2"/>
  </si>
  <si>
    <t>鳥取県町村総合事務組合</t>
    <rPh sb="0" eb="3">
      <t>トットリケン</t>
    </rPh>
    <rPh sb="3" eb="11">
      <t>チョウソンソウゴウジムクミアイ</t>
    </rPh>
    <phoneticPr fontId="2"/>
  </si>
  <si>
    <t>鳥取県東部広域行政管理組合（一般会計）</t>
    <rPh sb="0" eb="3">
      <t>トットリケン</t>
    </rPh>
    <rPh sb="3" eb="13">
      <t>トウブコウイキギョウセイカンリクミアイ</t>
    </rPh>
    <rPh sb="14" eb="18">
      <t>イッパンカイケイ</t>
    </rPh>
    <phoneticPr fontId="2"/>
  </si>
  <si>
    <t>鳥取県東部広域行政管理組合
（因幡ふるさと振興事業費特別会計）</t>
    <rPh sb="0" eb="3">
      <t>トットリケン</t>
    </rPh>
    <rPh sb="3" eb="13">
      <t>トウブコウイキギョウセイカンリクミアイ</t>
    </rPh>
    <rPh sb="15" eb="17">
      <t>イナバ</t>
    </rPh>
    <rPh sb="21" eb="26">
      <t>シンコウジギョウヒ</t>
    </rPh>
    <rPh sb="26" eb="30">
      <t>トクベツカイケイ</t>
    </rPh>
    <phoneticPr fontId="2"/>
  </si>
  <si>
    <t>鳥取県後期高齢者医療広域連合（一般会計）</t>
    <rPh sb="0" eb="3">
      <t>トットリケン</t>
    </rPh>
    <rPh sb="3" eb="8">
      <t>コウキコウレイシャ</t>
    </rPh>
    <rPh sb="8" eb="10">
      <t>イリョウ</t>
    </rPh>
    <rPh sb="10" eb="14">
      <t>コウイキレンゴウ</t>
    </rPh>
    <rPh sb="15" eb="19">
      <t>イッパンカイケイ</t>
    </rPh>
    <phoneticPr fontId="2"/>
  </si>
  <si>
    <t>鳥取県後期高齢者医療広域連合（特別会計）</t>
    <rPh sb="0" eb="3">
      <t>トットリケン</t>
    </rPh>
    <rPh sb="3" eb="8">
      <t>コウキコウレイシャ</t>
    </rPh>
    <rPh sb="8" eb="10">
      <t>イリョウ</t>
    </rPh>
    <rPh sb="10" eb="14">
      <t>コウイキレンゴウ</t>
    </rPh>
    <rPh sb="15" eb="17">
      <t>トクベツ</t>
    </rPh>
    <rPh sb="17" eb="19">
      <t>カイケイ</t>
    </rPh>
    <phoneticPr fontId="2"/>
  </si>
  <si>
    <t>（一財）若桜町観光開発事業団</t>
    <rPh sb="1" eb="3">
      <t>イチザイ</t>
    </rPh>
    <rPh sb="4" eb="7">
      <t>ワカサチョウ</t>
    </rPh>
    <rPh sb="7" eb="11">
      <t>カンコウカイハツ</t>
    </rPh>
    <rPh sb="11" eb="14">
      <t>ジギョウダン</t>
    </rPh>
    <phoneticPr fontId="2"/>
  </si>
  <si>
    <t>（有）若桜農林振興</t>
    <rPh sb="1" eb="2">
      <t>ユウ</t>
    </rPh>
    <rPh sb="3" eb="5">
      <t>ワカサ</t>
    </rPh>
    <rPh sb="5" eb="9">
      <t>ノウリンシンコウ</t>
    </rPh>
    <phoneticPr fontId="2"/>
  </si>
  <si>
    <t>若桜鉄道（株）</t>
    <rPh sb="0" eb="4">
      <t>ワカサテツドウ</t>
    </rPh>
    <rPh sb="5" eb="6">
      <t>カブ</t>
    </rPh>
    <phoneticPr fontId="2"/>
  </si>
  <si>
    <t>-</t>
    <phoneticPr fontId="2"/>
  </si>
  <si>
    <t>公共施設等整備基金</t>
    <rPh sb="0" eb="5">
      <t>コウキョウシセツトウ</t>
    </rPh>
    <rPh sb="5" eb="9">
      <t>セイビキキン</t>
    </rPh>
    <phoneticPr fontId="5"/>
  </si>
  <si>
    <t>ふるさと応援基金</t>
    <rPh sb="4" eb="8">
      <t>オウエンキキン</t>
    </rPh>
    <phoneticPr fontId="2"/>
  </si>
  <si>
    <t>地域公共交通維持確保基金</t>
    <rPh sb="0" eb="6">
      <t>チイキコウキョウコウツウ</t>
    </rPh>
    <rPh sb="6" eb="10">
      <t>イジカクホ</t>
    </rPh>
    <rPh sb="10" eb="12">
      <t>キキン</t>
    </rPh>
    <phoneticPr fontId="2"/>
  </si>
  <si>
    <t>社会福祉振興基金</t>
    <rPh sb="0" eb="4">
      <t>シャカイフクシ</t>
    </rPh>
    <rPh sb="4" eb="8">
      <t>シンコウキキン</t>
    </rPh>
    <phoneticPr fontId="2"/>
  </si>
  <si>
    <t>森林整備促進基金</t>
    <rPh sb="0" eb="4">
      <t>シンリンセイビ</t>
    </rPh>
    <rPh sb="4" eb="6">
      <t>ソクシン</t>
    </rPh>
    <rPh sb="6" eb="8">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</si>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</sst>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362690</c:v>
                </c:pt>
                <c:pt idx="3">
                  <c:v>296093</c:v>
                </c:pt>
                <c:pt idx="4">
                  <c:v>308655</c:v>
                </c:pt>
              </c:numCache>
            </c:numRef>
          </c:val>
          <c:smooth val="0"/>
          <c:extLst>
            <c:ext xmlns:c16="http://schemas.microsoft.com/office/drawing/2014/chart" uri="{C3380CC4-5D6E-409C-BE32-E72D297353CC}">
              <c16:uniqueId val="{00000000-6454-4AB8-890D-9DDD10EA09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184433</c:v>
                </c:pt>
                <c:pt idx="1">
                  <c:v>206060</c:v>
                </c:pt>
                <c:pt idx="2">
                  <c:v>175418</c:v>
                </c:pt>
                <c:pt idx="3">
                  <c:v>160373</c:v>
                </c:pt>
                <c:pt idx="4">
                  <c:v>137571</c:v>
                </c:pt>
              </c:numCache>
            </c:numRef>
          </c:val>
          <c:smooth val="0"/>
          <c:extLst>
            <c:ext xmlns:c16="http://schemas.microsoft.com/office/drawing/2014/chart" uri="{C3380CC4-5D6E-409C-BE32-E72D297353CC}">
              <c16:uniqueId val="{00000001-6454-4AB8-890D-9DDD10EA09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9.8000000000000007</c:v>
                </c:pt>
                <c:pt idx="1">
                  <c:v>11.99</c:v>
                </c:pt>
                <c:pt idx="2">
                  <c:v>9.23</c:v>
                </c:pt>
                <c:pt idx="3">
                  <c:v>11.46</c:v>
                </c:pt>
                <c:pt idx="4">
                  <c:v>9.2100000000000009</c:v>
                </c:pt>
              </c:numCache>
            </c:numRef>
          </c:val>
          <c:extLst>
            <c:ext xmlns:c16="http://schemas.microsoft.com/office/drawing/2014/chart" uri="{C3380CC4-5D6E-409C-BE32-E72D297353CC}">
              <c16:uniqueId val="{00000000-079A-4C57-B1BA-B8F77198E1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50.26</c:v>
                </c:pt>
                <c:pt idx="1">
                  <c:v>45.54</c:v>
                </c:pt>
                <c:pt idx="2">
                  <c:v>51.52</c:v>
                </c:pt>
                <c:pt idx="3">
                  <c:v>54.77</c:v>
                </c:pt>
                <c:pt idx="4">
                  <c:v>51.78</c:v>
                </c:pt>
              </c:numCache>
            </c:numRef>
          </c:val>
          <c:extLst>
            <c:ext xmlns:c16="http://schemas.microsoft.com/office/drawing/2014/chart" uri="{C3380CC4-5D6E-409C-BE32-E72D297353CC}">
              <c16:uniqueId val="{00000001-079A-4C57-B1BA-B8F77198E1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-3.08</c:v>
                </c:pt>
                <c:pt idx="1">
                  <c:v>0.03</c:v>
                </c:pt>
                <c:pt idx="2">
                  <c:v>8.11</c:v>
                </c:pt>
                <c:pt idx="3">
                  <c:v>4.51</c:v>
                </c:pt>
                <c:pt idx="4">
                  <c:v>-5</c:v>
                </c:pt>
              </c:numCache>
            </c:numRef>
          </c:val>
          <c:smooth val="0"/>
          <c:extLst>
            <c:ext xmlns:c16="http://schemas.microsoft.com/office/drawing/2014/chart" uri="{C3380CC4-5D6E-409C-BE32-E72D297353CC}">
              <c16:uniqueId val="{00000002-079A-4C57-B1BA-B8F77198E1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0.33</c:v>
                </c:pt>
                <c:pt idx="2">
                  <c:v>#N/A</c:v>
                </c:pt>
                <c:pt idx="3">
                  <c:v>0.3</c:v>
                </c:pt>
                <c:pt idx="4">
                  <c:v>#N/A</c:v>
                </c:pt>
                <c:pt idx="5">
                  <c:v>0.54</c:v>
                </c:pt>
                <c:pt idx="6">
                  <c:v>#N/A</c:v>
                </c:pt>
                <c:pt idx="7">
                  <c:v>0.39</c:v>
                </c:pt>
                <c:pt idx="8">
                  <c:v>#N/A</c:v>
                </c:pt>
                <c:pt idx="9">
                  <c:v>0</c:v>
                </c:pt>
              </c:numCache>
            </c:numRef>
          </c:val>
          <c:extLst>
            <c:ext xmlns:c16="http://schemas.microsoft.com/office/drawing/2014/chart" uri="{C3380CC4-5D6E-409C-BE32-E72D297353CC}">
              <c16:uniqueId val="{00000000-BA4F-4D31-9B2F-021D10B5CE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4F-4D31-9B2F-021D10B5CEFD}"/>
            </c:ext>
          </c:extLst>
        </c:ser>
        <c:ser>
          <c:idx val="2"/>
          <c:order val="2"/>
          <c:tx>
            <c:strRef>
              <c:f>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A4F-4D31-9B2F-021D10B5CEFD}"/>
            </c:ext>
          </c:extLst>
        </c:ser>
        <c:ser>
          <c:idx val="3"/>
          <c:order val="3"/>
          <c:tx>
            <c:strRef>
              <c:f>データシート!$A$30</c:f>
              <c:strCache>
                <c:ptCount val="1"/>
                <c:pt idx="0">
                  <c:v>赤松団地造成事業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0.95</c:v>
                </c:pt>
                <c:pt idx="2">
                  <c:v>#N/A</c:v>
                </c:pt>
                <c:pt idx="3">
                  <c:v>0.93</c:v>
                </c:pt>
                <c:pt idx="4">
                  <c:v>#N/A</c:v>
                </c:pt>
                <c:pt idx="5">
                  <c:v>0.87</c:v>
                </c:pt>
                <c:pt idx="6">
                  <c:v>#N/A</c:v>
                </c:pt>
                <c:pt idx="7">
                  <c:v>0.9</c:v>
                </c:pt>
                <c:pt idx="8">
                  <c:v>#N/A</c:v>
                </c:pt>
                <c:pt idx="9">
                  <c:v>0.91</c:v>
                </c:pt>
              </c:numCache>
            </c:numRef>
          </c:val>
          <c:extLst>
            <c:ext xmlns:c16="http://schemas.microsoft.com/office/drawing/2014/chart" uri="{C3380CC4-5D6E-409C-BE32-E72D297353CC}">
              <c16:uniqueId val="{00000003-BA4F-4D31-9B2F-021D10B5CEFD}"/>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1.02</c:v>
                </c:pt>
                <c:pt idx="2">
                  <c:v>#N/A</c:v>
                </c:pt>
                <c:pt idx="3">
                  <c:v>0.86</c:v>
                </c:pt>
                <c:pt idx="4">
                  <c:v>#N/A</c:v>
                </c:pt>
                <c:pt idx="5">
                  <c:v>0.85</c:v>
                </c:pt>
                <c:pt idx="6">
                  <c:v>#N/A</c:v>
                </c:pt>
                <c:pt idx="7">
                  <c:v>0.78</c:v>
                </c:pt>
                <c:pt idx="8">
                  <c:v>#N/A</c:v>
                </c:pt>
                <c:pt idx="9">
                  <c:v>1.4</c:v>
                </c:pt>
              </c:numCache>
            </c:numRef>
          </c:val>
          <c:extLst>
            <c:ext xmlns:c16="http://schemas.microsoft.com/office/drawing/2014/chart" uri="{C3380CC4-5D6E-409C-BE32-E72D297353CC}">
              <c16:uniqueId val="{00000004-BA4F-4D31-9B2F-021D10B5CEFD}"/>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0.66</c:v>
                </c:pt>
                <c:pt idx="2">
                  <c:v>#N/A</c:v>
                </c:pt>
                <c:pt idx="3">
                  <c:v>1.7</c:v>
                </c:pt>
                <c:pt idx="4">
                  <c:v>#N/A</c:v>
                </c:pt>
                <c:pt idx="5">
                  <c:v>2.08</c:v>
                </c:pt>
                <c:pt idx="6">
                  <c:v>#N/A</c:v>
                </c:pt>
                <c:pt idx="7">
                  <c:v>2.1800000000000002</c:v>
                </c:pt>
                <c:pt idx="8">
                  <c:v>#N/A</c:v>
                </c:pt>
                <c:pt idx="9">
                  <c:v>1.74</c:v>
                </c:pt>
              </c:numCache>
            </c:numRef>
          </c:val>
          <c:extLst>
            <c:ext xmlns:c16="http://schemas.microsoft.com/office/drawing/2014/chart" uri="{C3380CC4-5D6E-409C-BE32-E72D297353CC}">
              <c16:uniqueId val="{00000005-BA4F-4D31-9B2F-021D10B5CEFD}"/>
            </c:ext>
          </c:extLst>
        </c:ser>
        <c:ser>
          <c:idx val="6"/>
          <c:order val="6"/>
          <c:tx>
            <c:strRef>
              <c:f>データシート!$A$33</c:f>
              <c:strCache>
                <c:ptCount val="1"/>
                <c:pt idx="0">
                  <c:v>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1.77</c:v>
                </c:pt>
              </c:numCache>
            </c:numRef>
          </c:val>
          <c:extLst>
            <c:ext xmlns:c16="http://schemas.microsoft.com/office/drawing/2014/chart" uri="{C3380CC4-5D6E-409C-BE32-E72D297353CC}">
              <c16:uniqueId val="{00000006-BA4F-4D31-9B2F-021D10B5CEFD}"/>
            </c:ext>
          </c:extLst>
        </c:ser>
        <c:ser>
          <c:idx val="7"/>
          <c:order val="7"/>
          <c:tx>
            <c:strRef>
              <c:f>データシート!$A$34</c:f>
              <c:strCache>
                <c:ptCount val="1"/>
                <c:pt idx="0">
                  <c:v>簡易水道事業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4.0599999999999996</c:v>
                </c:pt>
              </c:numCache>
            </c:numRef>
          </c:val>
          <c:extLst>
            <c:ext xmlns:c16="http://schemas.microsoft.com/office/drawing/2014/chart" uri="{C3380CC4-5D6E-409C-BE32-E72D297353CC}">
              <c16:uniqueId val="{00000007-BA4F-4D31-9B2F-021D10B5CEFD}"/>
            </c:ext>
          </c:extLst>
        </c:ser>
        <c:ser>
          <c:idx val="8"/>
          <c:order val="8"/>
          <c:tx>
            <c:strRef>
              <c:f>データシート!$A$35</c:f>
              <c:strCache>
                <c:ptCount val="1"/>
                <c:pt idx="0">
                  <c:v>農業集落排水事業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4.92</c:v>
                </c:pt>
              </c:numCache>
            </c:numRef>
          </c:val>
          <c:extLst>
            <c:ext xmlns:c16="http://schemas.microsoft.com/office/drawing/2014/chart" uri="{C3380CC4-5D6E-409C-BE32-E72D297353CC}">
              <c16:uniqueId val="{00000008-BA4F-4D31-9B2F-021D10B5CEF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9.8000000000000007</c:v>
                </c:pt>
                <c:pt idx="2">
                  <c:v>#N/A</c:v>
                </c:pt>
                <c:pt idx="3">
                  <c:v>11.98</c:v>
                </c:pt>
                <c:pt idx="4">
                  <c:v>#N/A</c:v>
                </c:pt>
                <c:pt idx="5">
                  <c:v>9.23</c:v>
                </c:pt>
                <c:pt idx="6">
                  <c:v>#N/A</c:v>
                </c:pt>
                <c:pt idx="7">
                  <c:v>11.46</c:v>
                </c:pt>
                <c:pt idx="8">
                  <c:v>#N/A</c:v>
                </c:pt>
                <c:pt idx="9">
                  <c:v>9.1999999999999993</c:v>
                </c:pt>
              </c:numCache>
            </c:numRef>
          </c:val>
          <c:extLst>
            <c:ext xmlns:c16="http://schemas.microsoft.com/office/drawing/2014/chart" uri="{C3380CC4-5D6E-409C-BE32-E72D297353CC}">
              <c16:uniqueId val="{00000009-BA4F-4D31-9B2F-021D10B5CEF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372</c:v>
                </c:pt>
                <c:pt idx="5">
                  <c:v>357</c:v>
                </c:pt>
                <c:pt idx="8">
                  <c:v>378</c:v>
                </c:pt>
                <c:pt idx="11">
                  <c:v>408</c:v>
                </c:pt>
                <c:pt idx="14">
                  <c:v>419</c:v>
                </c:pt>
              </c:numCache>
            </c:numRef>
          </c:val>
          <c:extLst>
            <c:ext xmlns:c16="http://schemas.microsoft.com/office/drawing/2014/chart" uri="{C3380CC4-5D6E-409C-BE32-E72D297353CC}">
              <c16:uniqueId val="{00000000-1207-4B1E-BDC7-C82D9CE621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07-4B1E-BDC7-C82D9CE621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207-4B1E-BDC7-C82D9CE621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3</c:v>
                </c:pt>
                <c:pt idx="6">
                  <c:v>3</c:v>
                </c:pt>
                <c:pt idx="9">
                  <c:v>4</c:v>
                </c:pt>
                <c:pt idx="12">
                  <c:v>3</c:v>
                </c:pt>
              </c:numCache>
            </c:numRef>
          </c:val>
          <c:extLst>
            <c:ext xmlns:c16="http://schemas.microsoft.com/office/drawing/2014/chart" uri="{C3380CC4-5D6E-409C-BE32-E72D297353CC}">
              <c16:uniqueId val="{00000003-1207-4B1E-BDC7-C82D9CE621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140</c:v>
                </c:pt>
                <c:pt idx="3">
                  <c:v>142</c:v>
                </c:pt>
                <c:pt idx="6">
                  <c:v>149</c:v>
                </c:pt>
                <c:pt idx="9">
                  <c:v>157</c:v>
                </c:pt>
                <c:pt idx="12">
                  <c:v>170</c:v>
                </c:pt>
              </c:numCache>
            </c:numRef>
          </c:val>
          <c:extLst>
            <c:ext xmlns:c16="http://schemas.microsoft.com/office/drawing/2014/chart" uri="{C3380CC4-5D6E-409C-BE32-E72D297353CC}">
              <c16:uniqueId val="{00000004-1207-4B1E-BDC7-C82D9CE621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07-4B1E-BDC7-C82D9CE621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07-4B1E-BDC7-C82D9CE621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351</c:v>
                </c:pt>
                <c:pt idx="3">
                  <c:v>334</c:v>
                </c:pt>
                <c:pt idx="6">
                  <c:v>398</c:v>
                </c:pt>
                <c:pt idx="9">
                  <c:v>425</c:v>
                </c:pt>
                <c:pt idx="12">
                  <c:v>438</c:v>
                </c:pt>
              </c:numCache>
            </c:numRef>
          </c:val>
          <c:extLst>
            <c:ext xmlns:c16="http://schemas.microsoft.com/office/drawing/2014/chart" uri="{C3380CC4-5D6E-409C-BE32-E72D297353CC}">
              <c16:uniqueId val="{00000007-1207-4B1E-BDC7-C82D9CE621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122</c:v>
                </c:pt>
                <c:pt idx="2">
                  <c:v>#N/A</c:v>
                </c:pt>
                <c:pt idx="3">
                  <c:v>#N/A</c:v>
                </c:pt>
                <c:pt idx="4">
                  <c:v>122</c:v>
                </c:pt>
                <c:pt idx="5">
                  <c:v>#N/A</c:v>
                </c:pt>
                <c:pt idx="6">
                  <c:v>#N/A</c:v>
                </c:pt>
                <c:pt idx="7">
                  <c:v>172</c:v>
                </c:pt>
                <c:pt idx="8">
                  <c:v>#N/A</c:v>
                </c:pt>
                <c:pt idx="9">
                  <c:v>#N/A</c:v>
                </c:pt>
                <c:pt idx="10">
                  <c:v>178</c:v>
                </c:pt>
                <c:pt idx="11">
                  <c:v>#N/A</c:v>
                </c:pt>
                <c:pt idx="12">
                  <c:v>#N/A</c:v>
                </c:pt>
                <c:pt idx="13">
                  <c:v>192</c:v>
                </c:pt>
                <c:pt idx="14">
                  <c:v>#N/A</c:v>
                </c:pt>
              </c:numCache>
            </c:numRef>
          </c:val>
          <c:smooth val="0"/>
          <c:extLst>
            <c:ext xmlns:c16="http://schemas.microsoft.com/office/drawing/2014/chart" uri="{C3380CC4-5D6E-409C-BE32-E72D297353CC}">
              <c16:uniqueId val="{00000008-1207-4B1E-BDC7-C82D9CE621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3721</c:v>
                </c:pt>
                <c:pt idx="5">
                  <c:v>3706</c:v>
                </c:pt>
                <c:pt idx="8">
                  <c:v>3975</c:v>
                </c:pt>
                <c:pt idx="11">
                  <c:v>3636</c:v>
                </c:pt>
                <c:pt idx="14">
                  <c:v>3849</c:v>
                </c:pt>
              </c:numCache>
            </c:numRef>
          </c:val>
          <c:extLst>
            <c:ext xmlns:c16="http://schemas.microsoft.com/office/drawing/2014/chart" uri="{C3380CC4-5D6E-409C-BE32-E72D297353CC}">
              <c16:uniqueId val="{00000000-04C5-4F1D-A382-1CF8C494E0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67</c:v>
                </c:pt>
                <c:pt idx="5">
                  <c:v>57</c:v>
                </c:pt>
                <c:pt idx="8">
                  <c:v>50</c:v>
                </c:pt>
                <c:pt idx="11">
                  <c:v>43</c:v>
                </c:pt>
                <c:pt idx="14">
                  <c:v>35</c:v>
                </c:pt>
              </c:numCache>
            </c:numRef>
          </c:val>
          <c:extLst>
            <c:ext xmlns:c16="http://schemas.microsoft.com/office/drawing/2014/chart" uri="{C3380CC4-5D6E-409C-BE32-E72D297353CC}">
              <c16:uniqueId val="{00000001-04C5-4F1D-A382-1CF8C494E0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2034</c:v>
                </c:pt>
                <c:pt idx="5">
                  <c:v>2031</c:v>
                </c:pt>
                <c:pt idx="8">
                  <c:v>2315</c:v>
                </c:pt>
                <c:pt idx="11">
                  <c:v>2428</c:v>
                </c:pt>
                <c:pt idx="14">
                  <c:v>2330</c:v>
                </c:pt>
              </c:numCache>
            </c:numRef>
          </c:val>
          <c:extLst>
            <c:ext xmlns:c16="http://schemas.microsoft.com/office/drawing/2014/chart" uri="{C3380CC4-5D6E-409C-BE32-E72D297353CC}">
              <c16:uniqueId val="{00000002-04C5-4F1D-A382-1CF8C494E0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C5-4F1D-A382-1CF8C494E0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C5-4F1D-A382-1CF8C494E0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C5-4F1D-A382-1CF8C494E0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435</c:v>
                </c:pt>
                <c:pt idx="3">
                  <c:v>430</c:v>
                </c:pt>
                <c:pt idx="6">
                  <c:v>426</c:v>
                </c:pt>
                <c:pt idx="9">
                  <c:v>418</c:v>
                </c:pt>
                <c:pt idx="12">
                  <c:v>434</c:v>
                </c:pt>
              </c:numCache>
            </c:numRef>
          </c:val>
          <c:extLst>
            <c:ext xmlns:c16="http://schemas.microsoft.com/office/drawing/2014/chart" uri="{C3380CC4-5D6E-409C-BE32-E72D297353CC}">
              <c16:uniqueId val="{00000006-04C5-4F1D-A382-1CF8C494E0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38</c:v>
                </c:pt>
                <c:pt idx="3">
                  <c:v>36</c:v>
                </c:pt>
                <c:pt idx="6">
                  <c:v>33</c:v>
                </c:pt>
                <c:pt idx="9">
                  <c:v>33</c:v>
                </c:pt>
                <c:pt idx="12">
                  <c:v>31</c:v>
                </c:pt>
              </c:numCache>
            </c:numRef>
          </c:val>
          <c:extLst>
            <c:ext xmlns:c16="http://schemas.microsoft.com/office/drawing/2014/chart" uri="{C3380CC4-5D6E-409C-BE32-E72D297353CC}">
              <c16:uniqueId val="{00000007-04C5-4F1D-A382-1CF8C494E0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1483</c:v>
                </c:pt>
                <c:pt idx="3">
                  <c:v>1604</c:v>
                </c:pt>
                <c:pt idx="6">
                  <c:v>1529</c:v>
                </c:pt>
                <c:pt idx="9">
                  <c:v>1511</c:v>
                </c:pt>
                <c:pt idx="12">
                  <c:v>1490</c:v>
                </c:pt>
              </c:numCache>
            </c:numRef>
          </c:val>
          <c:extLst>
            <c:ext xmlns:c16="http://schemas.microsoft.com/office/drawing/2014/chart" uri="{C3380CC4-5D6E-409C-BE32-E72D297353CC}">
              <c16:uniqueId val="{00000008-04C5-4F1D-A382-1CF8C494E0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4C5-4F1D-A382-1CF8C494E0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3800</c:v>
                </c:pt>
                <c:pt idx="3">
                  <c:v>4068</c:v>
                </c:pt>
                <c:pt idx="6">
                  <c:v>4196</c:v>
                </c:pt>
                <c:pt idx="9">
                  <c:v>4180</c:v>
                </c:pt>
                <c:pt idx="12">
                  <c:v>4245</c:v>
                </c:pt>
              </c:numCache>
            </c:numRef>
          </c:val>
          <c:extLst>
            <c:ext xmlns:c16="http://schemas.microsoft.com/office/drawing/2014/chart" uri="{C3380CC4-5D6E-409C-BE32-E72D297353CC}">
              <c16:uniqueId val="{0000000A-04C5-4F1D-A382-1CF8C494E0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344</c:v>
                </c:pt>
                <c:pt idx="5">
                  <c:v>#N/A</c:v>
                </c:pt>
                <c:pt idx="6">
                  <c:v>#N/A</c:v>
                </c:pt>
                <c:pt idx="7">
                  <c:v>0</c:v>
                </c:pt>
                <c:pt idx="8">
                  <c:v>#N/A</c:v>
                </c:pt>
                <c:pt idx="9">
                  <c:v>#N/A</c:v>
                </c:pt>
                <c:pt idx="10">
                  <c:v>36</c:v>
                </c:pt>
                <c:pt idx="11">
                  <c:v>#N/A</c:v>
                </c:pt>
                <c:pt idx="12">
                  <c:v>#N/A</c:v>
                </c:pt>
                <c:pt idx="13">
                  <c:v>0</c:v>
                </c:pt>
                <c:pt idx="14">
                  <c:v>#N/A</c:v>
                </c:pt>
              </c:numCache>
            </c:numRef>
          </c:val>
          <c:smooth val="0"/>
          <c:extLst>
            <c:ext xmlns:c16="http://schemas.microsoft.com/office/drawing/2014/chart" uri="{C3380CC4-5D6E-409C-BE32-E72D297353CC}">
              <c16:uniqueId val="{0000000B-04C5-4F1D-A382-1CF8C494E0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1251</c:v>
                </c:pt>
                <c:pt idx="1">
                  <c:v>1309</c:v>
                </c:pt>
                <c:pt idx="2">
                  <c:v>1242</c:v>
                </c:pt>
              </c:numCache>
            </c:numRef>
          </c:val>
          <c:extLst>
            <c:ext xmlns:c16="http://schemas.microsoft.com/office/drawing/2014/chart" uri="{C3380CC4-5D6E-409C-BE32-E72D297353CC}">
              <c16:uniqueId val="{00000000-8FBD-4213-9488-D0559984CA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135</c:v>
                </c:pt>
                <c:pt idx="1">
                  <c:v>136</c:v>
                </c:pt>
                <c:pt idx="2">
                  <c:v>136</c:v>
                </c:pt>
              </c:numCache>
            </c:numRef>
          </c:val>
          <c:extLst>
            <c:ext xmlns:c16="http://schemas.microsoft.com/office/drawing/2014/chart" uri="{C3380CC4-5D6E-409C-BE32-E72D297353CC}">
              <c16:uniqueId val="{00000001-8FBD-4213-9488-D0559984CA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695</c:v>
                </c:pt>
                <c:pt idx="1">
                  <c:v>722</c:v>
                </c:pt>
                <c:pt idx="2">
                  <c:v>667</c:v>
                </c:pt>
              </c:numCache>
            </c:numRef>
          </c:val>
          <c:extLst>
            <c:ext xmlns:c16="http://schemas.microsoft.com/office/drawing/2014/chart" uri="{C3380CC4-5D6E-409C-BE32-E72D297353CC}">
              <c16:uniqueId val="{00000002-8FBD-4213-9488-D0559984CA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2,766
2,729
199.18
4,370,757
4,058,836
220,793
2,398,500
4,245,048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ここ数年は同数を維持。人口が年々減少し、高齢化率（令和５年度末現在</a:t>
          </a:r>
          <a:r>
            <a:rPr kumimoji="1" lang="en-US" altLang="ja-JP" sz="1300">
              <a:latin typeface="ＭＳ Ｐゴシック" panose="020B0600070205080204" pitchFamily="50" charset="-128"/>
              <a:ea typeface="ＭＳ Ｐゴシック" panose="020B0600070205080204" pitchFamily="50" charset="-128"/>
            </a:rPr>
            <a:t>50.65</a:t>
          </a:r>
          <a:r>
            <a:rPr kumimoji="1" lang="ja-JP" altLang="en-US" sz="1300">
              <a:latin typeface="ＭＳ Ｐゴシック" panose="020B0600070205080204" pitchFamily="50" charset="-128"/>
              <a:ea typeface="ＭＳ Ｐゴシック" panose="020B0600070205080204" pitchFamily="50" charset="-128"/>
            </a:rPr>
            <a:t>％）の上昇に加え、町内に中心となる産業がないこともあり財政基盤が弱く、類似団体の平均をと比較しても下回っている。行財政改革大綱に基づき行財政の効率化を進める一方、若桜町総合戦略に沿った施策の重点化の両立にも努め、財政基盤の強化、健全化を図りながら今後も活力あるまちづく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153609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42229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％の増加。主な要因は、人件費が</a:t>
          </a:r>
          <a:r>
            <a:rPr kumimoji="1" lang="en-US" altLang="ja-JP" sz="1300">
              <a:latin typeface="ＭＳ Ｐゴシック" panose="020B0600070205080204" pitchFamily="50" charset="-128"/>
              <a:ea typeface="ＭＳ Ｐゴシック" panose="020B0600070205080204" pitchFamily="50" charset="-128"/>
            </a:rPr>
            <a:t>4.67</a:t>
          </a:r>
          <a:r>
            <a:rPr kumimoji="1" lang="ja-JP" altLang="en-US" sz="1300">
              <a:latin typeface="ＭＳ Ｐゴシック" panose="020B0600070205080204" pitchFamily="50" charset="-128"/>
              <a:ea typeface="ＭＳ Ｐゴシック" panose="020B0600070205080204" pitchFamily="50" charset="-128"/>
            </a:rPr>
            <a:t>％、物件費が</a:t>
          </a:r>
          <a:r>
            <a:rPr kumimoji="1" lang="en-US" altLang="ja-JP" sz="1300">
              <a:latin typeface="ＭＳ Ｐゴシック" panose="020B0600070205080204" pitchFamily="50" charset="-128"/>
              <a:ea typeface="ＭＳ Ｐゴシック" panose="020B0600070205080204" pitchFamily="50" charset="-128"/>
            </a:rPr>
            <a:t>8.63</a:t>
          </a:r>
          <a:r>
            <a:rPr kumimoji="1" lang="ja-JP" altLang="en-US" sz="1300">
              <a:latin typeface="ＭＳ Ｐゴシック" panose="020B0600070205080204" pitchFamily="50" charset="-128"/>
              <a:ea typeface="ＭＳ Ｐゴシック" panose="020B0600070205080204" pitchFamily="50" charset="-128"/>
            </a:rPr>
            <a:t>％、補助費等が</a:t>
          </a:r>
          <a:r>
            <a:rPr kumimoji="1" lang="en-US" altLang="ja-JP" sz="1300">
              <a:latin typeface="ＭＳ Ｐゴシック" panose="020B0600070205080204" pitchFamily="50" charset="-128"/>
              <a:ea typeface="ＭＳ Ｐゴシック" panose="020B0600070205080204" pitchFamily="50" charset="-128"/>
            </a:rPr>
            <a:t>8.14</a:t>
          </a:r>
          <a:r>
            <a:rPr kumimoji="1" lang="ja-JP" altLang="en-US" sz="1300">
              <a:latin typeface="ＭＳ Ｐゴシック" panose="020B0600070205080204" pitchFamily="50" charset="-128"/>
              <a:ea typeface="ＭＳ Ｐゴシック" panose="020B0600070205080204" pitchFamily="50" charset="-128"/>
            </a:rPr>
            <a:t>％増加したことによる。本町では地方交付税や国庫支出金など依存財源が</a:t>
          </a:r>
          <a:r>
            <a:rPr kumimoji="1" lang="en-US" altLang="ja-JP" sz="1300">
              <a:latin typeface="ＭＳ Ｐゴシック" panose="020B0600070205080204" pitchFamily="50" charset="-128"/>
              <a:ea typeface="ＭＳ Ｐゴシック" panose="020B0600070205080204" pitchFamily="50" charset="-128"/>
            </a:rPr>
            <a:t>77.7</a:t>
          </a:r>
          <a:r>
            <a:rPr kumimoji="1" lang="ja-JP" altLang="en-US" sz="1300">
              <a:latin typeface="ＭＳ Ｐゴシック" panose="020B0600070205080204" pitchFamily="50" charset="-128"/>
              <a:ea typeface="ＭＳ Ｐゴシック" panose="020B0600070205080204" pitchFamily="50" charset="-128"/>
            </a:rPr>
            <a:t>％を占めており、こうした財源の増減に大きく左右される財源構造である。近年公共施設等の整備、改修が続いており、地方債発行も増加している状況にあって、今後さらに無駄を省き、効率的な財政運営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92329</xdr:rowOff>
    </xdr:from>
    <xdr:to>
      <xdr:col>23</xdr:col>
      <xdr:colOff>133350</xdr:colOff>
      <xdr:row>66</xdr:row>
      <xdr:rowOff>7747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36579"/>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164846</xdr:rowOff>
    </xdr:from>
    <xdr:to>
      <xdr:col>19</xdr:col>
      <xdr:colOff>133350</xdr:colOff>
      <xdr:row>65</xdr:row>
      <xdr:rowOff>92329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37646"/>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164846</xdr:rowOff>
    </xdr:from>
    <xdr:to>
      <xdr:col>15</xdr:col>
      <xdr:colOff>82550</xdr:colOff>
      <xdr:row>65</xdr:row>
      <xdr:rowOff>89916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3764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89916</xdr:rowOff>
    </xdr:from>
    <xdr:to>
      <xdr:col>11</xdr:col>
      <xdr:colOff>31750</xdr:colOff>
      <xdr:row>65</xdr:row>
      <xdr:rowOff>97155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3416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92329</xdr:rowOff>
    </xdr:from>
    <xdr:to>
      <xdr:col>11</xdr:col>
      <xdr:colOff>82550</xdr:colOff>
      <xdr:row>65</xdr:row>
      <xdr:rowOff>22479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32656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116459</xdr:rowOff>
    </xdr:from>
    <xdr:to>
      <xdr:col>7</xdr:col>
      <xdr:colOff>31750</xdr:colOff>
      <xdr:row>65</xdr:row>
      <xdr:rowOff>46609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56786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128397</xdr:rowOff>
    </xdr:from>
    <xdr:to>
      <xdr:col>23</xdr:col>
      <xdr:colOff>184150</xdr:colOff>
      <xdr:row>66</xdr:row>
      <xdr:rowOff>58547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7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100474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4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41529</xdr:rowOff>
    </xdr:from>
    <xdr:to>
      <xdr:col>19</xdr:col>
      <xdr:colOff>184150</xdr:colOff>
      <xdr:row>65</xdr:row>
      <xdr:rowOff>143129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127906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72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114046</xdr:rowOff>
    </xdr:from>
    <xdr:to>
      <xdr:col>15</xdr:col>
      <xdr:colOff>133350</xdr:colOff>
      <xdr:row>65</xdr:row>
      <xdr:rowOff>44196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28973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39116</xdr:rowOff>
    </xdr:from>
    <xdr:to>
      <xdr:col>11</xdr:col>
      <xdr:colOff>82550</xdr:colOff>
      <xdr:row>65</xdr:row>
      <xdr:rowOff>140716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125493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46355</xdr:rowOff>
    </xdr:from>
    <xdr:to>
      <xdr:col>7</xdr:col>
      <xdr:colOff>31750</xdr:colOff>
      <xdr:row>65</xdr:row>
      <xdr:rowOff>147955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132732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[616,018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105,592</a:t>
          </a:r>
          <a:r>
            <a:rPr kumimoji="1" lang="ja-JP" altLang="en-US" sz="1300">
              <a:latin typeface="ＭＳ Ｐゴシック" panose="020B0600070205080204" pitchFamily="50" charset="-128"/>
              <a:ea typeface="ＭＳ Ｐゴシック" panose="020B0600070205080204" pitchFamily="50" charset="-128"/>
            </a:rPr>
            <a:t>円の増加。会計年度任用職員の共済組合加入や人事院勧告に伴う期末勤勉手当の増額など、人件費が増加したほか、委託料等物件費も年々増加しており、前年度より大幅に増加した。保有する公共施設の老朽化に伴い、維持管理等に要する経費も増加傾向にあり、物件費に影響を及ぼす可能性がある。優先度、緊急度を見極め、限られた財源を効果的に活用しながら引き続き経費節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118494</xdr:rowOff>
    </xdr:from>
    <xdr:to>
      <xdr:col>23</xdr:col>
      <xdr:colOff>133350</xdr:colOff>
      <xdr:row>81</xdr:row>
      <xdr:rowOff>160959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05944"/>
          <a:ext cx="838200" cy="4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112734</xdr:rowOff>
    </xdr:from>
    <xdr:to>
      <xdr:col>19</xdr:col>
      <xdr:colOff>133350</xdr:colOff>
      <xdr:row>81</xdr:row>
      <xdr:rowOff>118494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00184"/>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95213</xdr:rowOff>
    </xdr:from>
    <xdr:to>
      <xdr:col>15</xdr:col>
      <xdr:colOff>82550</xdr:colOff>
      <xdr:row>81</xdr:row>
      <xdr:rowOff>112734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82663"/>
          <a:ext cx="889000" cy="1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78507</xdr:rowOff>
    </xdr:from>
    <xdr:to>
      <xdr:col>11</xdr:col>
      <xdr:colOff>31750</xdr:colOff>
      <xdr:row>81</xdr:row>
      <xdr:rowOff>95213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65957"/>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30873</xdr:rowOff>
    </xdr:from>
    <xdr:to>
      <xdr:col>11</xdr:col>
      <xdr:colOff>82550</xdr:colOff>
      <xdr:row>81</xdr:row>
      <xdr:rowOff>132473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1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142650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8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10726</xdr:rowOff>
    </xdr:from>
    <xdr:to>
      <xdr:col>7</xdr:col>
      <xdr:colOff>31750</xdr:colOff>
      <xdr:row>81</xdr:row>
      <xdr:rowOff>112326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122503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6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110159</xdr:rowOff>
    </xdr:from>
    <xdr:to>
      <xdr:col>23</xdr:col>
      <xdr:colOff>184150</xdr:colOff>
      <xdr:row>82</xdr:row>
      <xdr:rowOff>40309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9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82236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6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67694</xdr:rowOff>
    </xdr:from>
    <xdr:to>
      <xdr:col>19</xdr:col>
      <xdr:colOff>184150</xdr:colOff>
      <xdr:row>81</xdr:row>
      <xdr:rowOff>169294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5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8021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24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61934</xdr:rowOff>
    </xdr:from>
    <xdr:to>
      <xdr:col>15</xdr:col>
      <xdr:colOff>133350</xdr:colOff>
      <xdr:row>81</xdr:row>
      <xdr:rowOff>163534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44413</xdr:rowOff>
    </xdr:from>
    <xdr:to>
      <xdr:col>11</xdr:col>
      <xdr:colOff>82550</xdr:colOff>
      <xdr:row>81</xdr:row>
      <xdr:rowOff>146013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130790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1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27707</xdr:rowOff>
    </xdr:from>
    <xdr:to>
      <xdr:col>7</xdr:col>
      <xdr:colOff>31750</xdr:colOff>
      <xdr:row>81</xdr:row>
      <xdr:rowOff>129307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1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114084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％低下。変動要因としては、経験年数階層の変動による。類似団体平均を下回っているが、今後とも計画的な退職者補充と給与の適正化に努める。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94235</xdr:rowOff>
    </xdr:from>
    <xdr:to>
      <xdr:col>81</xdr:col>
      <xdr:colOff>44450</xdr:colOff>
      <xdr:row>87</xdr:row>
      <xdr:rowOff>113537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10385"/>
          <a:ext cx="8382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113537</xdr:rowOff>
    </xdr:from>
    <xdr:to>
      <xdr:col>77</xdr:col>
      <xdr:colOff>44450</xdr:colOff>
      <xdr:row>88</xdr:row>
      <xdr:rowOff>9652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29687"/>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xdr:rowOff>
    </xdr:from>
    <xdr:to>
      <xdr:col>72</xdr:col>
      <xdr:colOff>203200</xdr:colOff>
      <xdr:row>88</xdr:row>
      <xdr:rowOff>67563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97252"/>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88</xdr:row>
      <xdr:rowOff>67563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063470"/>
          <a:ext cx="889000" cy="9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125476</xdr:rowOff>
    </xdr:from>
    <xdr:to>
      <xdr:col>68</xdr:col>
      <xdr:colOff>203200</xdr:colOff>
      <xdr:row>88</xdr:row>
      <xdr:rowOff>55626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4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65803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43435</xdr:rowOff>
    </xdr:from>
    <xdr:to>
      <xdr:col>81</xdr:col>
      <xdr:colOff>95250</xdr:colOff>
      <xdr:row>87</xdr:row>
      <xdr:rowOff>145035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59962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0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62737</xdr:rowOff>
    </xdr:from>
    <xdr:to>
      <xdr:col>77</xdr:col>
      <xdr:colOff>95250</xdr:colOff>
      <xdr:row>87</xdr:row>
      <xdr:rowOff>164337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3064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47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130302</xdr:rowOff>
    </xdr:from>
    <xdr:to>
      <xdr:col>73</xdr:col>
      <xdr:colOff>44450</xdr:colOff>
      <xdr:row>88</xdr:row>
      <xdr:rowOff>60452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45229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16763</xdr:rowOff>
    </xdr:from>
    <xdr:to>
      <xdr:col>68</xdr:col>
      <xdr:colOff>203200</xdr:colOff>
      <xdr:row>88</xdr:row>
      <xdr:rowOff>118363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103140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人の増加。主な要因は、人口減少と職員採用によるものである。類似団体平均を下回っているが、今後とも計画的に適正な定員管理を行う。</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104811</xdr:rowOff>
    </xdr:from>
    <xdr:to>
      <xdr:col>81</xdr:col>
      <xdr:colOff>44450</xdr:colOff>
      <xdr:row>59</xdr:row>
      <xdr:rowOff>116761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20361"/>
          <a:ext cx="8382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91138</xdr:rowOff>
    </xdr:from>
    <xdr:to>
      <xdr:col>77</xdr:col>
      <xdr:colOff>44450</xdr:colOff>
      <xdr:row>59</xdr:row>
      <xdr:rowOff>104811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206688"/>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81371</xdr:rowOff>
    </xdr:from>
    <xdr:to>
      <xdr:col>72</xdr:col>
      <xdr:colOff>203200</xdr:colOff>
      <xdr:row>59</xdr:row>
      <xdr:rowOff>91138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96921"/>
          <a:ext cx="8890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70685</xdr:rowOff>
    </xdr:from>
    <xdr:to>
      <xdr:col>68</xdr:col>
      <xdr:colOff>152400</xdr:colOff>
      <xdr:row>59</xdr:row>
      <xdr:rowOff>81371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86235"/>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170766</xdr:rowOff>
    </xdr:from>
    <xdr:to>
      <xdr:col>68</xdr:col>
      <xdr:colOff>203200</xdr:colOff>
      <xdr:row>59</xdr:row>
      <xdr:rowOff>100916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111093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8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163528</xdr:rowOff>
    </xdr:from>
    <xdr:to>
      <xdr:col>64</xdr:col>
      <xdr:colOff>152400</xdr:colOff>
      <xdr:row>59</xdr:row>
      <xdr:rowOff>93678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103855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65961</xdr:rowOff>
    </xdr:from>
    <xdr:to>
      <xdr:col>81</xdr:col>
      <xdr:colOff>95250</xdr:colOff>
      <xdr:row>59</xdr:row>
      <xdr:rowOff>167561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8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82488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2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54011</xdr:rowOff>
    </xdr:from>
    <xdr:to>
      <xdr:col>77</xdr:col>
      <xdr:colOff>95250</xdr:colOff>
      <xdr:row>59</xdr:row>
      <xdr:rowOff>155611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165788</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938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40338</xdr:rowOff>
    </xdr:from>
    <xdr:to>
      <xdr:col>73</xdr:col>
      <xdr:colOff>44450</xdr:colOff>
      <xdr:row>59</xdr:row>
      <xdr:rowOff>141938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152115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2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30571</xdr:rowOff>
    </xdr:from>
    <xdr:to>
      <xdr:col>68</xdr:col>
      <xdr:colOff>203200</xdr:colOff>
      <xdr:row>59</xdr:row>
      <xdr:rowOff>132171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4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116948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23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19885</xdr:rowOff>
    </xdr:from>
    <xdr:to>
      <xdr:col>64</xdr:col>
      <xdr:colOff>152400</xdr:colOff>
      <xdr:row>59</xdr:row>
      <xdr:rowOff>121485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3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106262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22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年度単年度の比率は</a:t>
          </a:r>
          <a:r>
            <a:rPr kumimoji="1" lang="en-US" altLang="ja-JP" sz="1300">
              <a:latin typeface="ＭＳ Ｐゴシック" panose="020B0600070205080204" pitchFamily="50" charset="-128"/>
              <a:ea typeface="ＭＳ Ｐゴシック" panose="020B0600070205080204" pitchFamily="50" charset="-128"/>
            </a:rPr>
            <a:t>9.60149</a:t>
          </a:r>
          <a:r>
            <a:rPr kumimoji="1" lang="ja-JP" altLang="en-US" sz="1300">
              <a:latin typeface="ＭＳ Ｐゴシック" panose="020B0600070205080204" pitchFamily="50" charset="-128"/>
              <a:ea typeface="ＭＳ Ｐゴシック" panose="020B0600070205080204" pitchFamily="50" charset="-128"/>
            </a:rPr>
            <a:t>と前年より</a:t>
          </a:r>
          <a:r>
            <a:rPr kumimoji="1" lang="en-US" altLang="ja-JP" sz="1300">
              <a:latin typeface="ＭＳ Ｐゴシック" panose="020B0600070205080204" pitchFamily="50" charset="-128"/>
              <a:ea typeface="ＭＳ Ｐゴシック" panose="020B0600070205080204" pitchFamily="50" charset="-128"/>
            </a:rPr>
            <a:t>0.63778</a:t>
          </a:r>
          <a:r>
            <a:rPr kumimoji="1" lang="ja-JP" altLang="en-US" sz="1300">
              <a:latin typeface="ＭＳ Ｐゴシック" panose="020B0600070205080204" pitchFamily="50" charset="-128"/>
              <a:ea typeface="ＭＳ Ｐゴシック" panose="020B0600070205080204" pitchFamily="50" charset="-128"/>
            </a:rPr>
            <a:t>増えており、結果</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ヶ年の平均も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％増加した。主な要因は、過去に実施したわかさこども園調理室等改修事業などの起債償還が始まったことで、元利償還金が前年より約</a:t>
          </a:r>
          <a:r>
            <a:rPr kumimoji="1" lang="en-US" altLang="ja-JP" sz="1300">
              <a:latin typeface="ＭＳ Ｐゴシック" panose="020B0600070205080204" pitchFamily="50" charset="-128"/>
              <a:ea typeface="ＭＳ Ｐゴシック" panose="020B0600070205080204" pitchFamily="50" charset="-128"/>
            </a:rPr>
            <a:t>1,237</a:t>
          </a:r>
          <a:r>
            <a:rPr kumimoji="1" lang="ja-JP" altLang="en-US" sz="1300">
              <a:latin typeface="ＭＳ Ｐゴシック" panose="020B0600070205080204" pitchFamily="50" charset="-128"/>
              <a:ea typeface="ＭＳ Ｐゴシック" panose="020B0600070205080204" pitchFamily="50" charset="-128"/>
            </a:rPr>
            <a:t>万円増加したことによる。早期健全化基準は下回っているが、大型事業等が増加すると一気に上昇する恐れがあり、今後、人口減少進行が見込まれる中、基準財政規模に基づく交付税もいつ減少するかは不透明であり、さらに財政力に見合った公債費の発行、抑制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97790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21825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42</xdr:row>
      <xdr:rowOff>17356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1619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132504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12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100330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地方債現在高など将来負担額が前年より</a:t>
          </a:r>
          <a:r>
            <a:rPr kumimoji="1" lang="en-US" altLang="ja-JP" sz="1300">
              <a:latin typeface="ＭＳ Ｐゴシック" panose="020B0600070205080204" pitchFamily="50" charset="-128"/>
              <a:ea typeface="ＭＳ Ｐゴシック" panose="020B0600070205080204" pitchFamily="50" charset="-128"/>
            </a:rPr>
            <a:t>5,877</a:t>
          </a:r>
          <a:r>
            <a:rPr kumimoji="1" lang="ja-JP" altLang="en-US" sz="1300">
              <a:latin typeface="ＭＳ Ｐゴシック" panose="020B0600070205080204" pitchFamily="50" charset="-128"/>
              <a:ea typeface="ＭＳ Ｐゴシック" panose="020B0600070205080204" pitchFamily="50" charset="-128"/>
            </a:rPr>
            <a:t>万円増加したが、基準財政需要額算入見込額など充当可能財源が前年より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785</a:t>
          </a:r>
          <a:r>
            <a:rPr kumimoji="1" lang="ja-JP" altLang="en-US" sz="1300">
              <a:latin typeface="ＭＳ Ｐゴシック" panose="020B0600070205080204" pitchFamily="50" charset="-128"/>
              <a:ea typeface="ＭＳ Ｐゴシック" panose="020B0600070205080204" pitchFamily="50" charset="-128"/>
            </a:rPr>
            <a:t>万円と大幅に増加したことで、赤字は生じていない。地方債残高は年々増加傾向にあり、今後も計画的な地方債の発行に努め、限られた財源の中で、合理的かつ効果的な財政運営を行う。</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54247</xdr:rowOff>
    </xdr:from>
    <xdr:to>
      <xdr:col>77</xdr:col>
      <xdr:colOff>95250</xdr:colOff>
      <xdr:row>13</xdr:row>
      <xdr:rowOff>155847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2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140624</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36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72390</xdr:rowOff>
    </xdr:from>
    <xdr:to>
      <xdr:col>68</xdr:col>
      <xdr:colOff>203200</xdr:colOff>
      <xdr:row>15</xdr:row>
      <xdr:rowOff>2540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158767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5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2,766
2,729
199.18
4,370,757
4,058,836
220,793
2,398,500
4,245,048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加。主な要因は、会計年度任用職員の共済組合加入による負担金や、人事院勧告に伴う期末勤勉手当の増額などによる。本町のような小規模自治体では、職員の退職に伴い若い職員が後任の管理職に昇任していることもあり、給料月額が高くなる傾向にある。類似団体平均も上回っており、今後さらに適正な定員管理を行い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52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9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62230</xdr:rowOff>
    </xdr:from>
    <xdr:to>
      <xdr:col>11</xdr:col>
      <xdr:colOff>9525</xdr:colOff>
      <xdr:row>37</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443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xdr:rowOff>
    </xdr:from>
    <xdr:to>
      <xdr:col>6</xdr:col>
      <xdr:colOff>171450</xdr:colOff>
      <xdr:row>36</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％増加。主な要因は、地域情報通信基盤施設更新事業（</a:t>
          </a:r>
          <a:r>
            <a:rPr kumimoji="1" lang="en-US" altLang="ja-JP" sz="1300">
              <a:latin typeface="ＭＳ Ｐゴシック" panose="020B0600070205080204" pitchFamily="50" charset="-128"/>
              <a:ea typeface="ＭＳ Ｐゴシック" panose="020B0600070205080204" pitchFamily="50" charset="-128"/>
            </a:rPr>
            <a:t>IRU</a:t>
          </a:r>
          <a:r>
            <a:rPr kumimoji="1" lang="ja-JP" altLang="en-US" sz="1300">
              <a:latin typeface="ＭＳ Ｐゴシック" panose="020B0600070205080204" pitchFamily="50" charset="-128"/>
              <a:ea typeface="ＭＳ Ｐゴシック" panose="020B0600070205080204" pitchFamily="50" charset="-128"/>
            </a:rPr>
            <a:t>告知システム更改）に係る委託料等の増加による。全国平均、類似団体平均をどちらも上回っており、今後も一層の経費節減に努めていく。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170434</xdr:rowOff>
    </xdr:from>
    <xdr:to>
      <xdr:col>82</xdr:col>
      <xdr:colOff>107950</xdr:colOff>
      <xdr:row>18</xdr:row>
      <xdr:rowOff>67564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8508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120142</xdr:rowOff>
    </xdr:from>
    <xdr:to>
      <xdr:col>78</xdr:col>
      <xdr:colOff>69850</xdr:colOff>
      <xdr:row>17</xdr:row>
      <xdr:rowOff>170434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347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120142</xdr:rowOff>
    </xdr:from>
    <xdr:to>
      <xdr:col>73</xdr:col>
      <xdr:colOff>180975</xdr:colOff>
      <xdr:row>17</xdr:row>
      <xdr:rowOff>170434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347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163576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8508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xdr:rowOff>
    </xdr:from>
    <xdr:to>
      <xdr:col>82</xdr:col>
      <xdr:colOff>158750</xdr:colOff>
      <xdr:row>18</xdr:row>
      <xdr:rowOff>118364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160291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69342</xdr:rowOff>
    </xdr:from>
    <xdr:to>
      <xdr:col>74</xdr:col>
      <xdr:colOff>31750</xdr:colOff>
      <xdr:row>17</xdr:row>
      <xdr:rowOff>170942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155719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119634</xdr:rowOff>
    </xdr:from>
    <xdr:to>
      <xdr:col>69</xdr:col>
      <xdr:colOff>142875</xdr:colOff>
      <xdr:row>18</xdr:row>
      <xdr:rowOff>49784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34561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112776</xdr:rowOff>
    </xdr:from>
    <xdr:to>
      <xdr:col>65</xdr:col>
      <xdr:colOff>53975</xdr:colOff>
      <xdr:row>19</xdr:row>
      <xdr:rowOff>42926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27703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前年度に引き続き生活保護費が減少している。しかし、経常収支比率は類似団体平均を上回っており、今後ともきめ細やかな福祉施策を行う一方、持続可能な範囲を見極めたうえで実施する必要がある。さらに介護予防や健康づくりなど扶助費の抑制につながる取り組みをしっかりすすめる必要が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9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0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主な要因は、公営企業会計移行に伴う繰出金が増加したことによる。ここ数年、全国平均、類似団体平均を上回っており、健康づくりの推進による医療費の削減や下水道接続率の向上、水道施設の統合・料金の見直しなどにより特別会計・公営企業会計の健全経営化に取り組み、一般会計からの繰出金の減少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39370</xdr:rowOff>
    </xdr:from>
    <xdr:to>
      <xdr:col>82</xdr:col>
      <xdr:colOff>107950</xdr:colOff>
      <xdr:row>59</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154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16510</xdr:rowOff>
    </xdr:from>
    <xdr:to>
      <xdr:col>78</xdr:col>
      <xdr:colOff>69850</xdr:colOff>
      <xdr:row>59</xdr:row>
      <xdr:rowOff>39370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13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16510</xdr:rowOff>
    </xdr:from>
    <xdr:to>
      <xdr:col>73</xdr:col>
      <xdr:colOff>180975</xdr:colOff>
      <xdr:row>59</xdr:row>
      <xdr:rowOff>85090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13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54610</xdr:rowOff>
    </xdr:from>
    <xdr:to>
      <xdr:col>69</xdr:col>
      <xdr:colOff>92075</xdr:colOff>
      <xdr:row>59</xdr:row>
      <xdr:rowOff>85090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17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160020</xdr:rowOff>
    </xdr:from>
    <xdr:to>
      <xdr:col>78</xdr:col>
      <xdr:colOff>120650</xdr:colOff>
      <xdr:row>59</xdr:row>
      <xdr:rowOff>90170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74947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137160</xdr:rowOff>
    </xdr:from>
    <xdr:to>
      <xdr:col>74</xdr:col>
      <xdr:colOff>31750</xdr:colOff>
      <xdr:row>59</xdr:row>
      <xdr:rowOff>67310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52087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34290</xdr:rowOff>
    </xdr:from>
    <xdr:to>
      <xdr:col>69</xdr:col>
      <xdr:colOff>142875</xdr:colOff>
      <xdr:row>59</xdr:row>
      <xdr:rowOff>135890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120667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xdr:rowOff>
    </xdr:from>
    <xdr:to>
      <xdr:col>65</xdr:col>
      <xdr:colOff>53975</xdr:colOff>
      <xdr:row>59</xdr:row>
      <xdr:rowOff>105410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90187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主な要因は、買い物環境整備対策事業に係る補助金等が増加したことによる。全国平均、類似団体平均を下回っているが、今後も社会保障関連経費増加が見込まれ、事業の見直しや補助金等内容を精査し、適正な補助金交付、経費の縮減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106426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0843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35</xdr:row>
      <xdr:rowOff>83566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052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65278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0523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65278</xdr:rowOff>
    </xdr:from>
    <xdr:to>
      <xdr:col>69</xdr:col>
      <xdr:colOff>92075</xdr:colOff>
      <xdr:row>35</xdr:row>
      <xdr:rowOff>88138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066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xdr:rowOff>
    </xdr:from>
    <xdr:to>
      <xdr:col>69</xdr:col>
      <xdr:colOff>142875</xdr:colOff>
      <xdr:row>35</xdr:row>
      <xdr:rowOff>116078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主な要因は、過去に実施したわかさこども園調理室等改修事業などの起債償還が始まったことで、元金償還金が増加したことによる。今後も新たな償還が始まる予定であり、財政的に余裕があるとは言えない状況にあって、今後も計画的な地方債の借入を行い、公債費の抑制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76</xdr:row>
      <xdr:rowOff>157480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1724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142239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1191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39370</xdr:rowOff>
    </xdr:from>
    <xdr:to>
      <xdr:col>15</xdr:col>
      <xdr:colOff>98425</xdr:colOff>
      <xdr:row>76</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0695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39370</xdr:rowOff>
    </xdr:from>
    <xdr:to>
      <xdr:col>11</xdr:col>
      <xdr:colOff>9525</xdr:colOff>
      <xdr:row>76</xdr:row>
      <xdr:rowOff>92711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0695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160020</xdr:rowOff>
    </xdr:from>
    <xdr:to>
      <xdr:col>11</xdr:col>
      <xdr:colOff>60325</xdr:colOff>
      <xdr:row>76</xdr:row>
      <xdr:rowOff>90170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100347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の増加。主な要因は、人件費や物件費、繰出金が増加したことによる。ここ数年類似団体平均を上回る傾向が続いており、今後も事業の見直しや一層の経費節減に努め、類似団体平均に近づけるよう努力す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91077</xdr:rowOff>
    </xdr:from>
    <xdr:to>
      <xdr:col>82</xdr:col>
      <xdr:colOff>107950</xdr:colOff>
      <xdr:row>79</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64177"/>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2902</xdr:rowOff>
    </xdr:from>
    <xdr:to>
      <xdr:col>78</xdr:col>
      <xdr:colOff>69850</xdr:colOff>
      <xdr:row>78</xdr:row>
      <xdr:rowOff>91077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76002"/>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2902</xdr:rowOff>
    </xdr:from>
    <xdr:to>
      <xdr:col>73</xdr:col>
      <xdr:colOff>180975</xdr:colOff>
      <xdr:row>79</xdr:row>
      <xdr:rowOff>4536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76002"/>
          <a:ext cx="8890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140063</xdr:rowOff>
    </xdr:from>
    <xdr:to>
      <xdr:col>69</xdr:col>
      <xdr:colOff>92075</xdr:colOff>
      <xdr:row>79</xdr:row>
      <xdr:rowOff>4536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131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81099</xdr:rowOff>
    </xdr:from>
    <xdr:to>
      <xdr:col>69</xdr:col>
      <xdr:colOff>142875</xdr:colOff>
      <xdr:row>78</xdr:row>
      <xdr:rowOff>11249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21426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120287</xdr:rowOff>
    </xdr:from>
    <xdr:to>
      <xdr:col>65</xdr:col>
      <xdr:colOff>53975</xdr:colOff>
      <xdr:row>78</xdr:row>
      <xdr:rowOff>50437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60614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40277</xdr:rowOff>
    </xdr:from>
    <xdr:to>
      <xdr:col>78</xdr:col>
      <xdr:colOff>120650</xdr:colOff>
      <xdr:row>78</xdr:row>
      <xdr:rowOff>141877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126654</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99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123552</xdr:rowOff>
    </xdr:from>
    <xdr:to>
      <xdr:col>74</xdr:col>
      <xdr:colOff>31750</xdr:colOff>
      <xdr:row>78</xdr:row>
      <xdr:rowOff>53702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38479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125186</xdr:rowOff>
    </xdr:from>
    <xdr:to>
      <xdr:col>69</xdr:col>
      <xdr:colOff>142875</xdr:colOff>
      <xdr:row>79</xdr:row>
      <xdr:rowOff>55336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40113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89263</xdr:rowOff>
    </xdr:from>
    <xdr:to>
      <xdr:col>65</xdr:col>
      <xdr:colOff>53975</xdr:colOff>
      <xdr:row>79</xdr:row>
      <xdr:rowOff>19413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4190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85354</xdr:rowOff>
    </xdr:from>
    <xdr:to>
      <xdr:col>29</xdr:col>
      <xdr:colOff>127000</xdr:colOff>
      <xdr:row>18</xdr:row>
      <xdr:rowOff>112234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219079"/>
          <a:ext cx="647700" cy="26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112234</xdr:rowOff>
    </xdr:from>
    <xdr:to>
      <xdr:col>26</xdr:col>
      <xdr:colOff>50800</xdr:colOff>
      <xdr:row>18</xdr:row>
      <xdr:rowOff>126290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245959"/>
          <a:ext cx="698500" cy="14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126290</xdr:rowOff>
    </xdr:from>
    <xdr:to>
      <xdr:col>22</xdr:col>
      <xdr:colOff>114300</xdr:colOff>
      <xdr:row>18</xdr:row>
      <xdr:rowOff>145217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260015"/>
          <a:ext cx="698500" cy="18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145217</xdr:rowOff>
    </xdr:from>
    <xdr:to>
      <xdr:col>18</xdr:col>
      <xdr:colOff>177800</xdr:colOff>
      <xdr:row>19</xdr:row>
      <xdr:rowOff>13938</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278942"/>
          <a:ext cx="698500" cy="40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145991</xdr:rowOff>
    </xdr:from>
    <xdr:to>
      <xdr:col>19</xdr:col>
      <xdr:colOff>38100</xdr:colOff>
      <xdr:row>19</xdr:row>
      <xdr:rowOff>76141</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79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60918</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6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155686</xdr:rowOff>
    </xdr:from>
    <xdr:to>
      <xdr:col>15</xdr:col>
      <xdr:colOff>101600</xdr:colOff>
      <xdr:row>19</xdr:row>
      <xdr:rowOff>85836</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89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70613</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37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34554</xdr:rowOff>
    </xdr:from>
    <xdr:to>
      <xdr:col>29</xdr:col>
      <xdr:colOff>177800</xdr:colOff>
      <xdr:row>18</xdr:row>
      <xdr:rowOff>136154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168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6631</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14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61434</xdr:rowOff>
    </xdr:from>
    <xdr:to>
      <xdr:col>26</xdr:col>
      <xdr:colOff>101600</xdr:colOff>
      <xdr:row>18</xdr:row>
      <xdr:rowOff>163034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195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147811</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281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75490</xdr:rowOff>
    </xdr:from>
    <xdr:to>
      <xdr:col>22</xdr:col>
      <xdr:colOff>165100</xdr:colOff>
      <xdr:row>19</xdr:row>
      <xdr:rowOff>5640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20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15817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97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94417</xdr:rowOff>
    </xdr:from>
    <xdr:to>
      <xdr:col>19</xdr:col>
      <xdr:colOff>38100</xdr:colOff>
      <xdr:row>19</xdr:row>
      <xdr:rowOff>24567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228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34744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99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134588</xdr:rowOff>
    </xdr:from>
    <xdr:to>
      <xdr:col>15</xdr:col>
      <xdr:colOff>101600</xdr:colOff>
      <xdr:row>19</xdr:row>
      <xdr:rowOff>64738</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268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74915</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03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302462</xdr:rowOff>
    </xdr:from>
    <xdr:to>
      <xdr:col>29</xdr:col>
      <xdr:colOff>127000</xdr:colOff>
      <xdr:row>35</xdr:row>
      <xdr:rowOff>326072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12812"/>
          <a:ext cx="647700" cy="23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287239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975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326072</xdr:rowOff>
    </xdr:from>
    <xdr:to>
      <xdr:col>26</xdr:col>
      <xdr:colOff>50800</xdr:colOff>
      <xdr:row>36</xdr:row>
      <xdr:rowOff>733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36422"/>
          <a:ext cx="698500" cy="17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733</xdr:rowOff>
    </xdr:from>
    <xdr:to>
      <xdr:col>22</xdr:col>
      <xdr:colOff>114300</xdr:colOff>
      <xdr:row>36</xdr:row>
      <xdr:rowOff>68246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53983"/>
          <a:ext cx="698500" cy="67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68246</xdr:rowOff>
    </xdr:from>
    <xdr:to>
      <xdr:col>18</xdr:col>
      <xdr:colOff>177800</xdr:colOff>
      <xdr:row>36</xdr:row>
      <xdr:rowOff>73142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21496"/>
          <a:ext cx="698500" cy="4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37986</xdr:rowOff>
    </xdr:from>
    <xdr:to>
      <xdr:col>19</xdr:col>
      <xdr:colOff>38100</xdr:colOff>
      <xdr:row>36</xdr:row>
      <xdr:rowOff>139586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124363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46044</xdr:rowOff>
    </xdr:from>
    <xdr:to>
      <xdr:col>15</xdr:col>
      <xdr:colOff>101600</xdr:colOff>
      <xdr:row>36</xdr:row>
      <xdr:rowOff>147644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132421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8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251662</xdr:rowOff>
    </xdr:from>
    <xdr:to>
      <xdr:col>29</xdr:col>
      <xdr:colOff>177800</xdr:colOff>
      <xdr:row>36</xdr:row>
      <xdr:rowOff>10362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62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96739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0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275272</xdr:rowOff>
    </xdr:from>
    <xdr:to>
      <xdr:col>26</xdr:col>
      <xdr:colOff>101600</xdr:colOff>
      <xdr:row>36</xdr:row>
      <xdr:rowOff>33972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85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44149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54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292833</xdr:rowOff>
    </xdr:from>
    <xdr:to>
      <xdr:col>22</xdr:col>
      <xdr:colOff>165100</xdr:colOff>
      <xdr:row>36</xdr:row>
      <xdr:rowOff>51533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03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7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17446</xdr:rowOff>
    </xdr:from>
    <xdr:to>
      <xdr:col>19</xdr:col>
      <xdr:colOff>38100</xdr:colOff>
      <xdr:row>36</xdr:row>
      <xdr:rowOff>119046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70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129223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3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22342</xdr:rowOff>
    </xdr:from>
    <xdr:to>
      <xdr:col>15</xdr:col>
      <xdr:colOff>101600</xdr:colOff>
      <xdr:row>36</xdr:row>
      <xdr:rowOff>123942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75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134119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2,766
2,729
199.18
4,370,757
4,058,836
220,793
2,398,500
4,245,048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1252</xdr:rowOff>
    </xdr:from>
    <xdr:to>
      <xdr:col>24</xdr:col>
      <xdr:colOff>63500</xdr:colOff>
      <xdr:row>37</xdr:row>
      <xdr:rowOff>21176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44902"/>
          <a:ext cx="838200" cy="1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21176</xdr:rowOff>
    </xdr:from>
    <xdr:to>
      <xdr:col>19</xdr:col>
      <xdr:colOff>177800</xdr:colOff>
      <xdr:row>37</xdr:row>
      <xdr:rowOff>41072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64826"/>
          <a:ext cx="889000" cy="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41072</xdr:rowOff>
    </xdr:from>
    <xdr:to>
      <xdr:col>15</xdr:col>
      <xdr:colOff>50800</xdr:colOff>
      <xdr:row>37</xdr:row>
      <xdr:rowOff>53053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84722"/>
          <a:ext cx="889000" cy="1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53053</xdr:rowOff>
    </xdr:from>
    <xdr:to>
      <xdr:col>10</xdr:col>
      <xdr:colOff>114300</xdr:colOff>
      <xdr:row>37</xdr:row>
      <xdr:rowOff>144316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96703"/>
          <a:ext cx="889000" cy="9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64860</xdr:rowOff>
    </xdr:from>
    <xdr:to>
      <xdr:col>10</xdr:col>
      <xdr:colOff>165100</xdr:colOff>
      <xdr:row>37</xdr:row>
      <xdr:rowOff>166460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157587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0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109794</xdr:rowOff>
    </xdr:from>
    <xdr:to>
      <xdr:col>6</xdr:col>
      <xdr:colOff>38100</xdr:colOff>
      <xdr:row>38</xdr:row>
      <xdr:rowOff>39944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31071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121902</xdr:rowOff>
    </xdr:from>
    <xdr:to>
      <xdr:col>24</xdr:col>
      <xdr:colOff>114300</xdr:colOff>
      <xdr:row>37</xdr:row>
      <xdr:rowOff>52052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100329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2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141826</xdr:rowOff>
    </xdr:from>
    <xdr:to>
      <xdr:col>20</xdr:col>
      <xdr:colOff>38100</xdr:colOff>
      <xdr:row>37</xdr:row>
      <xdr:rowOff>71976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1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88503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8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161722</xdr:rowOff>
    </xdr:from>
    <xdr:to>
      <xdr:col>15</xdr:col>
      <xdr:colOff>101600</xdr:colOff>
      <xdr:row>37</xdr:row>
      <xdr:rowOff>91872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108399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10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2253</xdr:rowOff>
    </xdr:from>
    <xdr:to>
      <xdr:col>10</xdr:col>
      <xdr:colOff>165100</xdr:colOff>
      <xdr:row>37</xdr:row>
      <xdr:rowOff>103853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120380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12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93516</xdr:rowOff>
    </xdr:from>
    <xdr:to>
      <xdr:col>6</xdr:col>
      <xdr:colOff>38100</xdr:colOff>
      <xdr:row>38</xdr:row>
      <xdr:rowOff>23666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40193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21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5411</xdr:rowOff>
    </xdr:from>
    <xdr:to>
      <xdr:col>24</xdr:col>
      <xdr:colOff>63500</xdr:colOff>
      <xdr:row>57</xdr:row>
      <xdr:rowOff>57410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78061"/>
          <a:ext cx="838200" cy="5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57410</xdr:rowOff>
    </xdr:from>
    <xdr:to>
      <xdr:col>19</xdr:col>
      <xdr:colOff>177800</xdr:colOff>
      <xdr:row>57</xdr:row>
      <xdr:rowOff>65488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30060"/>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65488</xdr:rowOff>
    </xdr:from>
    <xdr:to>
      <xdr:col>15</xdr:col>
      <xdr:colOff>50800</xdr:colOff>
      <xdr:row>57</xdr:row>
      <xdr:rowOff>76540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38138"/>
          <a:ext cx="889000" cy="1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65916</xdr:rowOff>
    </xdr:from>
    <xdr:to>
      <xdr:col>10</xdr:col>
      <xdr:colOff>114300</xdr:colOff>
      <xdr:row>57</xdr:row>
      <xdr:rowOff>76540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38566"/>
          <a:ext cx="8890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30222</xdr:rowOff>
    </xdr:from>
    <xdr:to>
      <xdr:col>10</xdr:col>
      <xdr:colOff>165100</xdr:colOff>
      <xdr:row>57</xdr:row>
      <xdr:rowOff>131822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0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122949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9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38112</xdr:rowOff>
    </xdr:from>
    <xdr:to>
      <xdr:col>6</xdr:col>
      <xdr:colOff>38100</xdr:colOff>
      <xdr:row>57</xdr:row>
      <xdr:rowOff>139712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1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130839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90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126061</xdr:rowOff>
    </xdr:from>
    <xdr:to>
      <xdr:col>24</xdr:col>
      <xdr:colOff>114300</xdr:colOff>
      <xdr:row>57</xdr:row>
      <xdr:rowOff>56211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148938</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6610</xdr:rowOff>
    </xdr:from>
    <xdr:to>
      <xdr:col>20</xdr:col>
      <xdr:colOff>38100</xdr:colOff>
      <xdr:row>57</xdr:row>
      <xdr:rowOff>108210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99337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87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14688</xdr:rowOff>
    </xdr:from>
    <xdr:to>
      <xdr:col>15</xdr:col>
      <xdr:colOff>101600</xdr:colOff>
      <xdr:row>57</xdr:row>
      <xdr:rowOff>116288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107415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88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25740</xdr:rowOff>
    </xdr:from>
    <xdr:to>
      <xdr:col>10</xdr:col>
      <xdr:colOff>165100</xdr:colOff>
      <xdr:row>57</xdr:row>
      <xdr:rowOff>127340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143867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7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15116</xdr:rowOff>
    </xdr:from>
    <xdr:to>
      <xdr:col>6</xdr:col>
      <xdr:colOff>38100</xdr:colOff>
      <xdr:row>57</xdr:row>
      <xdr:rowOff>116716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8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133243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56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71262</xdr:rowOff>
    </xdr:from>
    <xdr:to>
      <xdr:col>24</xdr:col>
      <xdr:colOff>63500</xdr:colOff>
      <xdr:row>78</xdr:row>
      <xdr:rowOff>77260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44362"/>
          <a:ext cx="8382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38695</xdr:rowOff>
    </xdr:from>
    <xdr:to>
      <xdr:col>19</xdr:col>
      <xdr:colOff>177800</xdr:colOff>
      <xdr:row>78</xdr:row>
      <xdr:rowOff>71262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11795"/>
          <a:ext cx="889000"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38695</xdr:rowOff>
    </xdr:from>
    <xdr:to>
      <xdr:col>15</xdr:col>
      <xdr:colOff>50800</xdr:colOff>
      <xdr:row>78</xdr:row>
      <xdr:rowOff>78682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11795"/>
          <a:ext cx="8890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78682</xdr:rowOff>
    </xdr:from>
    <xdr:to>
      <xdr:col>10</xdr:col>
      <xdr:colOff>114300</xdr:colOff>
      <xdr:row>78</xdr:row>
      <xdr:rowOff>97830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51782"/>
          <a:ext cx="889000" cy="1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135708</xdr:rowOff>
    </xdr:from>
    <xdr:to>
      <xdr:col>10</xdr:col>
      <xdr:colOff>165100</xdr:colOff>
      <xdr:row>78</xdr:row>
      <xdr:rowOff>65858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82385</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2704</xdr:rowOff>
    </xdr:from>
    <xdr:to>
      <xdr:col>6</xdr:col>
      <xdr:colOff>38100</xdr:colOff>
      <xdr:row>78</xdr:row>
      <xdr:rowOff>104304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120831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26460</xdr:rowOff>
    </xdr:from>
    <xdr:to>
      <xdr:col>24</xdr:col>
      <xdr:colOff>114300</xdr:colOff>
      <xdr:row>78</xdr:row>
      <xdr:rowOff>128060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112837</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20462</xdr:rowOff>
    </xdr:from>
    <xdr:to>
      <xdr:col>20</xdr:col>
      <xdr:colOff>38100</xdr:colOff>
      <xdr:row>78</xdr:row>
      <xdr:rowOff>122062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113189</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159345</xdr:rowOff>
    </xdr:from>
    <xdr:to>
      <xdr:col>15</xdr:col>
      <xdr:colOff>101600</xdr:colOff>
      <xdr:row>78</xdr:row>
      <xdr:rowOff>89495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80622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45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27882</xdr:rowOff>
    </xdr:from>
    <xdr:to>
      <xdr:col>10</xdr:col>
      <xdr:colOff>165100</xdr:colOff>
      <xdr:row>78</xdr:row>
      <xdr:rowOff>129482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120609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49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47030</xdr:rowOff>
    </xdr:from>
    <xdr:to>
      <xdr:col>6</xdr:col>
      <xdr:colOff>38100</xdr:colOff>
      <xdr:row>78</xdr:row>
      <xdr:rowOff>148630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139757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130183</xdr:rowOff>
    </xdr:from>
    <xdr:to>
      <xdr:col>24</xdr:col>
      <xdr:colOff>63500</xdr:colOff>
      <xdr:row>94</xdr:row>
      <xdr:rowOff>168968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246483"/>
          <a:ext cx="8382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141300</xdr:rowOff>
    </xdr:from>
    <xdr:to>
      <xdr:col>19</xdr:col>
      <xdr:colOff>177800</xdr:colOff>
      <xdr:row>94</xdr:row>
      <xdr:rowOff>168968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257600"/>
          <a:ext cx="889000"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141300</xdr:rowOff>
    </xdr:from>
    <xdr:to>
      <xdr:col>15</xdr:col>
      <xdr:colOff>50800</xdr:colOff>
      <xdr:row>95</xdr:row>
      <xdr:rowOff>70236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257600"/>
          <a:ext cx="889000" cy="10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66639</xdr:rowOff>
    </xdr:from>
    <xdr:to>
      <xdr:col>10</xdr:col>
      <xdr:colOff>114300</xdr:colOff>
      <xdr:row>95</xdr:row>
      <xdr:rowOff>70236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354389"/>
          <a:ext cx="889000" cy="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164224</xdr:rowOff>
    </xdr:from>
    <xdr:to>
      <xdr:col>10</xdr:col>
      <xdr:colOff>165100</xdr:colOff>
      <xdr:row>96</xdr:row>
      <xdr:rowOff>94374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85501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54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166129</xdr:rowOff>
    </xdr:from>
    <xdr:to>
      <xdr:col>6</xdr:col>
      <xdr:colOff>38100</xdr:colOff>
      <xdr:row>96</xdr:row>
      <xdr:rowOff>96279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87406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4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79383</xdr:rowOff>
    </xdr:from>
    <xdr:to>
      <xdr:col>24</xdr:col>
      <xdr:colOff>114300</xdr:colOff>
      <xdr:row>95</xdr:row>
      <xdr:rowOff>9533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19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102260</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04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118168</xdr:rowOff>
    </xdr:from>
    <xdr:to>
      <xdr:col>20</xdr:col>
      <xdr:colOff>38100</xdr:colOff>
      <xdr:row>95</xdr:row>
      <xdr:rowOff>48318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2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64845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00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90500</xdr:rowOff>
    </xdr:from>
    <xdr:to>
      <xdr:col>15</xdr:col>
      <xdr:colOff>101600</xdr:colOff>
      <xdr:row>95</xdr:row>
      <xdr:rowOff>20650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2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37177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598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19436</xdr:rowOff>
    </xdr:from>
    <xdr:to>
      <xdr:col>10</xdr:col>
      <xdr:colOff>165100</xdr:colOff>
      <xdr:row>95</xdr:row>
      <xdr:rowOff>121036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137563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08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15839</xdr:rowOff>
    </xdr:from>
    <xdr:to>
      <xdr:col>6</xdr:col>
      <xdr:colOff>38100</xdr:colOff>
      <xdr:row>95</xdr:row>
      <xdr:rowOff>117439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30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133966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07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140184</xdr:rowOff>
    </xdr:from>
    <xdr:to>
      <xdr:col>55</xdr:col>
      <xdr:colOff>0</xdr:colOff>
      <xdr:row>37</xdr:row>
      <xdr:rowOff>148090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483834"/>
          <a:ext cx="8382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138012</xdr:rowOff>
    </xdr:from>
    <xdr:to>
      <xdr:col>50</xdr:col>
      <xdr:colOff>114300</xdr:colOff>
      <xdr:row>37</xdr:row>
      <xdr:rowOff>148090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8750300" y="6481662"/>
          <a:ext cx="8890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47465</xdr:rowOff>
    </xdr:from>
    <xdr:to>
      <xdr:col>45</xdr:col>
      <xdr:colOff>177800</xdr:colOff>
      <xdr:row>37</xdr:row>
      <xdr:rowOff>138012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91115"/>
          <a:ext cx="889000" cy="9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47465</xdr:rowOff>
    </xdr:from>
    <xdr:to>
      <xdr:col>41</xdr:col>
      <xdr:colOff>50800</xdr:colOff>
      <xdr:row>38</xdr:row>
      <xdr:rowOff>8186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91115"/>
          <a:ext cx="889000" cy="13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169737</xdr:rowOff>
    </xdr:from>
    <xdr:to>
      <xdr:col>41</xdr:col>
      <xdr:colOff>101600</xdr:colOff>
      <xdr:row>37</xdr:row>
      <xdr:rowOff>99887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91014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43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133936</xdr:rowOff>
    </xdr:from>
    <xdr:to>
      <xdr:col>36</xdr:col>
      <xdr:colOff>165100</xdr:colOff>
      <xdr:row>38</xdr:row>
      <xdr:rowOff>64086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7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55213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7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89384</xdr:rowOff>
    </xdr:from>
    <xdr:to>
      <xdr:col>55</xdr:col>
      <xdr:colOff>50800</xdr:colOff>
      <xdr:row>38</xdr:row>
      <xdr:rowOff>19534</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17373</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97290</xdr:rowOff>
    </xdr:from>
    <xdr:to>
      <xdr:col>50</xdr:col>
      <xdr:colOff>165100</xdr:colOff>
      <xdr:row>38</xdr:row>
      <xdr:rowOff>27440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18566</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53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87212</xdr:rowOff>
    </xdr:from>
    <xdr:to>
      <xdr:col>46</xdr:col>
      <xdr:colOff>38100</xdr:colOff>
      <xdr:row>38</xdr:row>
      <xdr:rowOff>17362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8489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2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168115</xdr:rowOff>
    </xdr:from>
    <xdr:to>
      <xdr:col>41</xdr:col>
      <xdr:colOff>101600</xdr:colOff>
      <xdr:row>37</xdr:row>
      <xdr:rowOff>98265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114792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11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128836</xdr:rowOff>
    </xdr:from>
    <xdr:to>
      <xdr:col>36</xdr:col>
      <xdr:colOff>165100</xdr:colOff>
      <xdr:row>38</xdr:row>
      <xdr:rowOff>58986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75513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24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103039</xdr:rowOff>
    </xdr:from>
    <xdr:to>
      <xdr:col>55</xdr:col>
      <xdr:colOff>0</xdr:colOff>
      <xdr:row>58</xdr:row>
      <xdr:rowOff>108252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10047139"/>
          <a:ext cx="838200" cy="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99599</xdr:rowOff>
    </xdr:from>
    <xdr:to>
      <xdr:col>50</xdr:col>
      <xdr:colOff>114300</xdr:colOff>
      <xdr:row>58</xdr:row>
      <xdr:rowOff>103039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10043699"/>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92594</xdr:rowOff>
    </xdr:from>
    <xdr:to>
      <xdr:col>45</xdr:col>
      <xdr:colOff>177800</xdr:colOff>
      <xdr:row>58</xdr:row>
      <xdr:rowOff>99599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10036694"/>
          <a:ext cx="88900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92594</xdr:rowOff>
    </xdr:from>
    <xdr:to>
      <xdr:col>41</xdr:col>
      <xdr:colOff>50800</xdr:colOff>
      <xdr:row>58</xdr:row>
      <xdr:rowOff>97538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10036694"/>
          <a:ext cx="889000" cy="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28638</xdr:rowOff>
    </xdr:from>
    <xdr:to>
      <xdr:col>41</xdr:col>
      <xdr:colOff>101600</xdr:colOff>
      <xdr:row>58</xdr:row>
      <xdr:rowOff>130238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146765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4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28497</xdr:rowOff>
    </xdr:from>
    <xdr:to>
      <xdr:col>36</xdr:col>
      <xdr:colOff>165100</xdr:colOff>
      <xdr:row>58</xdr:row>
      <xdr:rowOff>130097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146624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4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57452</xdr:rowOff>
    </xdr:from>
    <xdr:to>
      <xdr:col>55</xdr:col>
      <xdr:colOff>50800</xdr:colOff>
      <xdr:row>58</xdr:row>
      <xdr:rowOff>159052</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1000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52239</xdr:rowOff>
    </xdr:from>
    <xdr:to>
      <xdr:col>50</xdr:col>
      <xdr:colOff>165100</xdr:colOff>
      <xdr:row>58</xdr:row>
      <xdr:rowOff>153839</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144966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08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48799</xdr:rowOff>
    </xdr:from>
    <xdr:to>
      <xdr:col>46</xdr:col>
      <xdr:colOff>38100</xdr:colOff>
      <xdr:row>58</xdr:row>
      <xdr:rowOff>150399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9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141526</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8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41794</xdr:rowOff>
    </xdr:from>
    <xdr:to>
      <xdr:col>41</xdr:col>
      <xdr:colOff>101600</xdr:colOff>
      <xdr:row>58</xdr:row>
      <xdr:rowOff>143394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8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134521</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1007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46738</xdr:rowOff>
    </xdr:from>
    <xdr:to>
      <xdr:col>36</xdr:col>
      <xdr:colOff>165100</xdr:colOff>
      <xdr:row>58</xdr:row>
      <xdr:rowOff>148338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139465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08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127730</xdr:rowOff>
    </xdr:from>
    <xdr:to>
      <xdr:col>55</xdr:col>
      <xdr:colOff>0</xdr:colOff>
      <xdr:row>78</xdr:row>
      <xdr:rowOff>130265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500830"/>
          <a:ext cx="8382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123265</xdr:rowOff>
    </xdr:from>
    <xdr:to>
      <xdr:col>50</xdr:col>
      <xdr:colOff>114300</xdr:colOff>
      <xdr:row>78</xdr:row>
      <xdr:rowOff>130265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496365"/>
          <a:ext cx="889000" cy="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71247</xdr:rowOff>
    </xdr:from>
    <xdr:to>
      <xdr:col>45</xdr:col>
      <xdr:colOff>177800</xdr:colOff>
      <xdr:row>78</xdr:row>
      <xdr:rowOff>123265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444347"/>
          <a:ext cx="889000" cy="5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71247</xdr:rowOff>
    </xdr:from>
    <xdr:to>
      <xdr:col>41</xdr:col>
      <xdr:colOff>50800</xdr:colOff>
      <xdr:row>78</xdr:row>
      <xdr:rowOff>113322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444347"/>
          <a:ext cx="889000" cy="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19360</xdr:rowOff>
    </xdr:from>
    <xdr:to>
      <xdr:col>41</xdr:col>
      <xdr:colOff>101600</xdr:colOff>
      <xdr:row>78</xdr:row>
      <xdr:rowOff>120960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137487</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1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21272</xdr:rowOff>
    </xdr:from>
    <xdr:to>
      <xdr:col>36</xdr:col>
      <xdr:colOff>165100</xdr:colOff>
      <xdr:row>78</xdr:row>
      <xdr:rowOff>122872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139399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16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76930</xdr:rowOff>
    </xdr:from>
    <xdr:to>
      <xdr:col>55</xdr:col>
      <xdr:colOff>50800</xdr:colOff>
      <xdr:row>79</xdr:row>
      <xdr:rowOff>7080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163307</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6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79465</xdr:rowOff>
    </xdr:from>
    <xdr:to>
      <xdr:col>50</xdr:col>
      <xdr:colOff>165100</xdr:colOff>
      <xdr:row>79</xdr:row>
      <xdr:rowOff>9615</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72465</xdr:rowOff>
    </xdr:from>
    <xdr:to>
      <xdr:col>46</xdr:col>
      <xdr:colOff>38100</xdr:colOff>
      <xdr:row>79</xdr:row>
      <xdr:rowOff>2615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165192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3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20447</xdr:rowOff>
    </xdr:from>
    <xdr:to>
      <xdr:col>41</xdr:col>
      <xdr:colOff>101600</xdr:colOff>
      <xdr:row>78</xdr:row>
      <xdr:rowOff>122047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113174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8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62522</xdr:rowOff>
    </xdr:from>
    <xdr:to>
      <xdr:col>36</xdr:col>
      <xdr:colOff>165100</xdr:colOff>
      <xdr:row>78</xdr:row>
      <xdr:rowOff>164122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3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155249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107840</xdr:rowOff>
    </xdr:from>
    <xdr:to>
      <xdr:col>55</xdr:col>
      <xdr:colOff>0</xdr:colOff>
      <xdr:row>98</xdr:row>
      <xdr:rowOff>114556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909940"/>
          <a:ext cx="8382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105598</xdr:rowOff>
    </xdr:from>
    <xdr:to>
      <xdr:col>50</xdr:col>
      <xdr:colOff>114300</xdr:colOff>
      <xdr:row>98</xdr:row>
      <xdr:rowOff>107840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907698"/>
          <a:ext cx="8890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105598</xdr:rowOff>
    </xdr:from>
    <xdr:to>
      <xdr:col>45</xdr:col>
      <xdr:colOff>177800</xdr:colOff>
      <xdr:row>98</xdr:row>
      <xdr:rowOff>111069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907698"/>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109731</xdr:rowOff>
    </xdr:from>
    <xdr:to>
      <xdr:col>41</xdr:col>
      <xdr:colOff>50800</xdr:colOff>
      <xdr:row>98</xdr:row>
      <xdr:rowOff>111069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911831"/>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52519</xdr:rowOff>
    </xdr:from>
    <xdr:to>
      <xdr:col>41</xdr:col>
      <xdr:colOff>101600</xdr:colOff>
      <xdr:row>98</xdr:row>
      <xdr:rowOff>154119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5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170646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50490</xdr:rowOff>
    </xdr:from>
    <xdr:to>
      <xdr:col>36</xdr:col>
      <xdr:colOff>165100</xdr:colOff>
      <xdr:row>98</xdr:row>
      <xdr:rowOff>152090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168617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63756</xdr:rowOff>
    </xdr:from>
    <xdr:to>
      <xdr:col>55</xdr:col>
      <xdr:colOff>50800</xdr:colOff>
      <xdr:row>98</xdr:row>
      <xdr:rowOff>165356</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57040</xdr:rowOff>
    </xdr:from>
    <xdr:to>
      <xdr:col>50</xdr:col>
      <xdr:colOff>165100</xdr:colOff>
      <xdr:row>98</xdr:row>
      <xdr:rowOff>158640</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5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149767</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95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54798</xdr:rowOff>
    </xdr:from>
    <xdr:to>
      <xdr:col>46</xdr:col>
      <xdr:colOff>38100</xdr:colOff>
      <xdr:row>98</xdr:row>
      <xdr:rowOff>156398</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5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147525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94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60269</xdr:rowOff>
    </xdr:from>
    <xdr:to>
      <xdr:col>41</xdr:col>
      <xdr:colOff>101600</xdr:colOff>
      <xdr:row>98</xdr:row>
      <xdr:rowOff>161869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152996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9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58931</xdr:rowOff>
    </xdr:from>
    <xdr:to>
      <xdr:col>36</xdr:col>
      <xdr:colOff>165100</xdr:colOff>
      <xdr:row>98</xdr:row>
      <xdr:rowOff>160531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151658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95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153603</xdr:rowOff>
    </xdr:from>
    <xdr:to>
      <xdr:col>85</xdr:col>
      <xdr:colOff>127000</xdr:colOff>
      <xdr:row>39</xdr:row>
      <xdr:rowOff>11745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668703"/>
          <a:ext cx="838200" cy="2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11745</xdr:rowOff>
    </xdr:from>
    <xdr:to>
      <xdr:col>81</xdr:col>
      <xdr:colOff>50800</xdr:colOff>
      <xdr:row>39</xdr:row>
      <xdr:rowOff>18988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698295"/>
          <a:ext cx="88900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147076</xdr:rowOff>
    </xdr:from>
    <xdr:to>
      <xdr:col>76</xdr:col>
      <xdr:colOff>114300</xdr:colOff>
      <xdr:row>39</xdr:row>
      <xdr:rowOff>18988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490726"/>
          <a:ext cx="889000" cy="21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114748</xdr:rowOff>
    </xdr:from>
    <xdr:to>
      <xdr:col>71</xdr:col>
      <xdr:colOff>177800</xdr:colOff>
      <xdr:row>37</xdr:row>
      <xdr:rowOff>147076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458398"/>
          <a:ext cx="889000" cy="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44361</xdr:rowOff>
    </xdr:from>
    <xdr:to>
      <xdr:col>72</xdr:col>
      <xdr:colOff>38100</xdr:colOff>
      <xdr:row>38</xdr:row>
      <xdr:rowOff>145961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137088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65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111562</xdr:rowOff>
    </xdr:from>
    <xdr:to>
      <xdr:col>67</xdr:col>
      <xdr:colOff>101600</xdr:colOff>
      <xdr:row>39</xdr:row>
      <xdr:rowOff>41712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32839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71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102803</xdr:rowOff>
    </xdr:from>
    <xdr:to>
      <xdr:col>85</xdr:col>
      <xdr:colOff>177800</xdr:colOff>
      <xdr:row>39</xdr:row>
      <xdr:rowOff>32953</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68527</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132395</xdr:rowOff>
    </xdr:from>
    <xdr:to>
      <xdr:col>81</xdr:col>
      <xdr:colOff>101600</xdr:colOff>
      <xdr:row>39</xdr:row>
      <xdr:rowOff>62545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53672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4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139638</xdr:rowOff>
    </xdr:from>
    <xdr:to>
      <xdr:col>76</xdr:col>
      <xdr:colOff>165100</xdr:colOff>
      <xdr:row>39</xdr:row>
      <xdr:rowOff>69788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60915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4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96276</xdr:rowOff>
    </xdr:from>
    <xdr:to>
      <xdr:col>72</xdr:col>
      <xdr:colOff>38100</xdr:colOff>
      <xdr:row>38</xdr:row>
      <xdr:rowOff>26426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4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42953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21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63948</xdr:rowOff>
    </xdr:from>
    <xdr:to>
      <xdr:col>67</xdr:col>
      <xdr:colOff>101600</xdr:colOff>
      <xdr:row>37</xdr:row>
      <xdr:rowOff>165548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40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10625</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18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85936</xdr:rowOff>
    </xdr:from>
    <xdr:to>
      <xdr:col>85</xdr:col>
      <xdr:colOff>127000</xdr:colOff>
      <xdr:row>77</xdr:row>
      <xdr:rowOff>102184</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287586"/>
          <a:ext cx="838200" cy="1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102184</xdr:rowOff>
    </xdr:from>
    <xdr:to>
      <xdr:col>81</xdr:col>
      <xdr:colOff>50800</xdr:colOff>
      <xdr:row>77</xdr:row>
      <xdr:rowOff>129504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303834"/>
          <a:ext cx="889000" cy="2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129504</xdr:rowOff>
    </xdr:from>
    <xdr:to>
      <xdr:col>76</xdr:col>
      <xdr:colOff>114300</xdr:colOff>
      <xdr:row>78</xdr:row>
      <xdr:rowOff>7150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331154"/>
          <a:ext cx="889000" cy="4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2378</xdr:rowOff>
    </xdr:from>
    <xdr:to>
      <xdr:col>71</xdr:col>
      <xdr:colOff>177800</xdr:colOff>
      <xdr:row>78</xdr:row>
      <xdr:rowOff>7150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375478"/>
          <a:ext cx="889000" cy="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102062</xdr:rowOff>
    </xdr:from>
    <xdr:to>
      <xdr:col>72</xdr:col>
      <xdr:colOff>38100</xdr:colOff>
      <xdr:row>78</xdr:row>
      <xdr:rowOff>32212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48739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117799</xdr:rowOff>
    </xdr:from>
    <xdr:to>
      <xdr:col>67</xdr:col>
      <xdr:colOff>101600</xdr:colOff>
      <xdr:row>78</xdr:row>
      <xdr:rowOff>47949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64476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09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35136</xdr:rowOff>
    </xdr:from>
    <xdr:to>
      <xdr:col>85</xdr:col>
      <xdr:colOff>177800</xdr:colOff>
      <xdr:row>77</xdr:row>
      <xdr:rowOff>136736</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2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13563</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2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51384</xdr:rowOff>
    </xdr:from>
    <xdr:to>
      <xdr:col>81</xdr:col>
      <xdr:colOff>101600</xdr:colOff>
      <xdr:row>77</xdr:row>
      <xdr:rowOff>152984</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2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144111</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34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78704</xdr:rowOff>
    </xdr:from>
    <xdr:to>
      <xdr:col>76</xdr:col>
      <xdr:colOff>165100</xdr:colOff>
      <xdr:row>78</xdr:row>
      <xdr:rowOff>8854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2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171431</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37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127800</xdr:rowOff>
    </xdr:from>
    <xdr:to>
      <xdr:col>72</xdr:col>
      <xdr:colOff>38100</xdr:colOff>
      <xdr:row>78</xdr:row>
      <xdr:rowOff>57950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3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49077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42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123028</xdr:rowOff>
    </xdr:from>
    <xdr:to>
      <xdr:col>67</xdr:col>
      <xdr:colOff>101600</xdr:colOff>
      <xdr:row>78</xdr:row>
      <xdr:rowOff>53178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32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44305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41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167286</xdr:rowOff>
    </xdr:from>
    <xdr:to>
      <xdr:col>85</xdr:col>
      <xdr:colOff>127000</xdr:colOff>
      <xdr:row>99</xdr:row>
      <xdr:rowOff>786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969386"/>
          <a:ext cx="8382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85925</xdr:rowOff>
    </xdr:from>
    <xdr:to>
      <xdr:col>81</xdr:col>
      <xdr:colOff>50800</xdr:colOff>
      <xdr:row>98</xdr:row>
      <xdr:rowOff>167286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888025"/>
          <a:ext cx="889000" cy="8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85925</xdr:rowOff>
    </xdr:from>
    <xdr:to>
      <xdr:col>76</xdr:col>
      <xdr:colOff>114300</xdr:colOff>
      <xdr:row>99</xdr:row>
      <xdr:rowOff>22662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888025"/>
          <a:ext cx="889000" cy="10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22662</xdr:rowOff>
    </xdr:from>
    <xdr:to>
      <xdr:col>71</xdr:col>
      <xdr:colOff>177800</xdr:colOff>
      <xdr:row>99</xdr:row>
      <xdr:rowOff>34661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96212"/>
          <a:ext cx="889000" cy="1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17678</xdr:rowOff>
    </xdr:from>
    <xdr:to>
      <xdr:col>72</xdr:col>
      <xdr:colOff>38100</xdr:colOff>
      <xdr:row>98</xdr:row>
      <xdr:rowOff>119278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135805</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03795" y="1659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93980</xdr:rowOff>
    </xdr:from>
    <xdr:to>
      <xdr:col>67</xdr:col>
      <xdr:colOff>101600</xdr:colOff>
      <xdr:row>99</xdr:row>
      <xdr:rowOff>24130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40657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121436</xdr:rowOff>
    </xdr:from>
    <xdr:to>
      <xdr:col>85</xdr:col>
      <xdr:colOff>177800</xdr:colOff>
      <xdr:row>99</xdr:row>
      <xdr:rowOff>51586</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2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36363</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3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116486</xdr:rowOff>
    </xdr:from>
    <xdr:to>
      <xdr:col>81</xdr:col>
      <xdr:colOff>101600</xdr:colOff>
      <xdr:row>99</xdr:row>
      <xdr:rowOff>46636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37763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35125</xdr:rowOff>
    </xdr:from>
    <xdr:to>
      <xdr:col>76</xdr:col>
      <xdr:colOff>165100</xdr:colOff>
      <xdr:row>98</xdr:row>
      <xdr:rowOff>136725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127852</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9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143312</xdr:rowOff>
    </xdr:from>
    <xdr:to>
      <xdr:col>72</xdr:col>
      <xdr:colOff>38100</xdr:colOff>
      <xdr:row>99</xdr:row>
      <xdr:rowOff>73462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4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64589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155311</xdr:rowOff>
    </xdr:from>
    <xdr:to>
      <xdr:col>67</xdr:col>
      <xdr:colOff>101600</xdr:colOff>
      <xdr:row>99</xdr:row>
      <xdr:rowOff>85461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76588</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705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27501</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14051"/>
          <a:ext cx="889000" cy="7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27501</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714051"/>
          <a:ext cx="889000" cy="7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37955</xdr:rowOff>
    </xdr:from>
    <xdr:to>
      <xdr:col>102</xdr:col>
      <xdr:colOff>165100</xdr:colOff>
      <xdr:row>39</xdr:row>
      <xdr:rowOff>139555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130682</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817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45640</xdr:rowOff>
    </xdr:from>
    <xdr:to>
      <xdr:col>98</xdr:col>
      <xdr:colOff>38100</xdr:colOff>
      <xdr:row>39</xdr:row>
      <xdr:rowOff>147240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3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163767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507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148151</xdr:rowOff>
    </xdr:from>
    <xdr:to>
      <xdr:col>102</xdr:col>
      <xdr:colOff>165100</xdr:colOff>
      <xdr:row>39</xdr:row>
      <xdr:rowOff>78301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94828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43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139233</xdr:rowOff>
    </xdr:from>
    <xdr:to>
      <xdr:col>116</xdr:col>
      <xdr:colOff>63500</xdr:colOff>
      <xdr:row>58</xdr:row>
      <xdr:rowOff>139421</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333"/>
          <a:ext cx="8382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139233</xdr:rowOff>
    </xdr:from>
    <xdr:to>
      <xdr:col>111</xdr:col>
      <xdr:colOff>177800</xdr:colOff>
      <xdr:row>58</xdr:row>
      <xdr:rowOff>139325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08333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138877</xdr:rowOff>
    </xdr:from>
    <xdr:to>
      <xdr:col>107</xdr:col>
      <xdr:colOff>50800</xdr:colOff>
      <xdr:row>58</xdr:row>
      <xdr:rowOff>139325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2977"/>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137656</xdr:rowOff>
    </xdr:from>
    <xdr:to>
      <xdr:col>102</xdr:col>
      <xdr:colOff>114300</xdr:colOff>
      <xdr:row>58</xdr:row>
      <xdr:rowOff>138877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1756"/>
          <a:ext cx="889000" cy="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49609</xdr:rowOff>
    </xdr:from>
    <xdr:to>
      <xdr:col>102</xdr:col>
      <xdr:colOff>165100</xdr:colOff>
      <xdr:row>58</xdr:row>
      <xdr:rowOff>151209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167736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6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38869</xdr:rowOff>
    </xdr:from>
    <xdr:to>
      <xdr:col>98</xdr:col>
      <xdr:colOff>38100</xdr:colOff>
      <xdr:row>58</xdr:row>
      <xdr:rowOff>140469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156996</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7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88621</xdr:rowOff>
    </xdr:from>
    <xdr:to>
      <xdr:col>116</xdr:col>
      <xdr:colOff>114300</xdr:colOff>
      <xdr:row>59</xdr:row>
      <xdr:rowOff>18771</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313932"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88433</xdr:rowOff>
    </xdr:from>
    <xdr:to>
      <xdr:col>112</xdr:col>
      <xdr:colOff>38100</xdr:colOff>
      <xdr:row>59</xdr:row>
      <xdr:rowOff>18583</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9710</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10125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88525</xdr:rowOff>
    </xdr:from>
    <xdr:to>
      <xdr:col>107</xdr:col>
      <xdr:colOff>101600</xdr:colOff>
      <xdr:row>59</xdr:row>
      <xdr:rowOff>18675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9802</xdr:rowOff>
    </xdr:from>
    <xdr:ext cx="313932"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77333" y="10125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88077</xdr:rowOff>
    </xdr:from>
    <xdr:to>
      <xdr:col>102</xdr:col>
      <xdr:colOff>165100</xdr:colOff>
      <xdr:row>59</xdr:row>
      <xdr:rowOff>18227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9354</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6017" y="10124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86856</xdr:rowOff>
    </xdr:from>
    <xdr:to>
      <xdr:col>98</xdr:col>
      <xdr:colOff>38100</xdr:colOff>
      <xdr:row>59</xdr:row>
      <xdr:rowOff>17006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8133</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7017" y="10123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85251</xdr:rowOff>
    </xdr:from>
    <xdr:to>
      <xdr:col>116</xdr:col>
      <xdr:colOff>63500</xdr:colOff>
      <xdr:row>76</xdr:row>
      <xdr:rowOff>88830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944001"/>
          <a:ext cx="838200" cy="17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88830</xdr:rowOff>
    </xdr:from>
    <xdr:to>
      <xdr:col>111</xdr:col>
      <xdr:colOff>177800</xdr:colOff>
      <xdr:row>76</xdr:row>
      <xdr:rowOff>143962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119030"/>
          <a:ext cx="889000" cy="5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143962</xdr:rowOff>
    </xdr:from>
    <xdr:to>
      <xdr:col>107</xdr:col>
      <xdr:colOff>50800</xdr:colOff>
      <xdr:row>76</xdr:row>
      <xdr:rowOff>144095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174162"/>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144095</xdr:rowOff>
    </xdr:from>
    <xdr:to>
      <xdr:col>102</xdr:col>
      <xdr:colOff>114300</xdr:colOff>
      <xdr:row>77</xdr:row>
      <xdr:rowOff>20913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174295"/>
          <a:ext cx="889000" cy="4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32762</xdr:rowOff>
    </xdr:from>
    <xdr:to>
      <xdr:col>102</xdr:col>
      <xdr:colOff>165100</xdr:colOff>
      <xdr:row>77</xdr:row>
      <xdr:rowOff>134362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125489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32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39949</xdr:rowOff>
    </xdr:from>
    <xdr:to>
      <xdr:col>98</xdr:col>
      <xdr:colOff>38100</xdr:colOff>
      <xdr:row>77</xdr:row>
      <xdr:rowOff>141549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132676</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33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34451</xdr:rowOff>
    </xdr:from>
    <xdr:to>
      <xdr:col>116</xdr:col>
      <xdr:colOff>114300</xdr:colOff>
      <xdr:row>75</xdr:row>
      <xdr:rowOff>136051</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8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57328</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74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38030</xdr:rowOff>
    </xdr:from>
    <xdr:to>
      <xdr:col>112</xdr:col>
      <xdr:colOff>38100</xdr:colOff>
      <xdr:row>76</xdr:row>
      <xdr:rowOff>139630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156157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84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93162</xdr:rowOff>
    </xdr:from>
    <xdr:to>
      <xdr:col>107</xdr:col>
      <xdr:colOff>101600</xdr:colOff>
      <xdr:row>77</xdr:row>
      <xdr:rowOff>23312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1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39839</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89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93295</xdr:rowOff>
    </xdr:from>
    <xdr:to>
      <xdr:col>102</xdr:col>
      <xdr:colOff>165100</xdr:colOff>
      <xdr:row>77</xdr:row>
      <xdr:rowOff>23445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39973</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89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141563</xdr:rowOff>
    </xdr:from>
    <xdr:to>
      <xdr:col>98</xdr:col>
      <xdr:colOff>38100</xdr:colOff>
      <xdr:row>77</xdr:row>
      <xdr:rowOff>71713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88240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94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1,467,403</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主な構成項目である物件費は、住民一人当たり</a:t>
          </a:r>
          <a:r>
            <a:rPr kumimoji="1" lang="en-US" altLang="ja-JP" sz="1300">
              <a:latin typeface="ＭＳ Ｐゴシック" panose="020B0600070205080204" pitchFamily="50" charset="-128"/>
              <a:ea typeface="ＭＳ Ｐゴシック" panose="020B0600070205080204" pitchFamily="50" charset="-128"/>
            </a:rPr>
            <a:t>334,977</a:t>
          </a:r>
          <a:r>
            <a:rPr kumimoji="1" lang="ja-JP" altLang="en-US" sz="1300">
              <a:latin typeface="ＭＳ Ｐゴシック" panose="020B0600070205080204" pitchFamily="50" charset="-128"/>
              <a:ea typeface="ＭＳ Ｐゴシック" panose="020B0600070205080204" pitchFamily="50" charset="-128"/>
            </a:rPr>
            <a:t>円となっており、地域情報通信基盤施設更新事業（</a:t>
          </a:r>
          <a:r>
            <a:rPr kumimoji="1" lang="en-US" altLang="ja-JP" sz="1300">
              <a:latin typeface="ＭＳ Ｐゴシック" panose="020B0600070205080204" pitchFamily="50" charset="-128"/>
              <a:ea typeface="ＭＳ Ｐゴシック" panose="020B0600070205080204" pitchFamily="50" charset="-128"/>
            </a:rPr>
            <a:t>IRU</a:t>
          </a:r>
          <a:r>
            <a:rPr kumimoji="1" lang="ja-JP" altLang="en-US" sz="1300">
              <a:latin typeface="ＭＳ Ｐゴシック" panose="020B0600070205080204" pitchFamily="50" charset="-128"/>
              <a:ea typeface="ＭＳ Ｐゴシック" panose="020B0600070205080204" pitchFamily="50" charset="-128"/>
            </a:rPr>
            <a:t>告知システム更改）の委託料等が増額したことから前年度と比較しても住民一人当たり</a:t>
          </a:r>
          <a:r>
            <a:rPr kumimoji="1" lang="en-US" altLang="ja-JP" sz="1300">
              <a:latin typeface="ＭＳ Ｐゴシック" panose="020B0600070205080204" pitchFamily="50" charset="-128"/>
              <a:ea typeface="ＭＳ Ｐゴシック" panose="020B0600070205080204" pitchFamily="50" charset="-128"/>
            </a:rPr>
            <a:t>90,988</a:t>
          </a:r>
          <a:r>
            <a:rPr kumimoji="1" lang="ja-JP" altLang="en-US" sz="1300">
              <a:latin typeface="ＭＳ Ｐゴシック" panose="020B0600070205080204" pitchFamily="50" charset="-128"/>
              <a:ea typeface="ＭＳ Ｐゴシック" panose="020B0600070205080204" pitchFamily="50" charset="-128"/>
            </a:rPr>
            <a:t>円増加し、類似団体平均を上回った。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また、繰出金は、公営企業会計移行に伴う繰出金が増額したことから、前年度と比較して住民一人当たり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53,596</a:t>
          </a:r>
          <a:r>
            <a:rPr kumimoji="1" lang="ja-JP" altLang="en-US" sz="1300">
              <a:latin typeface="ＭＳ Ｐゴシック" panose="020B0600070205080204" pitchFamily="50" charset="-128"/>
              <a:ea typeface="ＭＳ Ｐゴシック" panose="020B0600070205080204" pitchFamily="50" charset="-128"/>
            </a:rPr>
            <a:t>円増加し、類似団体平均と比較して大幅に高い水準にある。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鳥取県若桜町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2,766
2,729
199.18
4,370,757
4,058,836
220,793
2,398,500
4,245,048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133845</xdr:rowOff>
    </xdr:from>
    <xdr:to>
      <xdr:col>24</xdr:col>
      <xdr:colOff>63500</xdr:colOff>
      <xdr:row>37</xdr:row>
      <xdr:rowOff>137554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77495"/>
          <a:ext cx="8382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133845</xdr:rowOff>
    </xdr:from>
    <xdr:to>
      <xdr:col>19</xdr:col>
      <xdr:colOff>177800</xdr:colOff>
      <xdr:row>37</xdr:row>
      <xdr:rowOff>160503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7495"/>
          <a:ext cx="889000" cy="2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160503</xdr:rowOff>
    </xdr:from>
    <xdr:to>
      <xdr:col>15</xdr:col>
      <xdr:colOff>50800</xdr:colOff>
      <xdr:row>37</xdr:row>
      <xdr:rowOff>168961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04153"/>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168961</xdr:rowOff>
    </xdr:from>
    <xdr:to>
      <xdr:col>10</xdr:col>
      <xdr:colOff>114300</xdr:colOff>
      <xdr:row>37</xdr:row>
      <xdr:rowOff>169761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1261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128156</xdr:rowOff>
    </xdr:from>
    <xdr:to>
      <xdr:col>10</xdr:col>
      <xdr:colOff>165100</xdr:colOff>
      <xdr:row>38</xdr:row>
      <xdr:rowOff>58306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7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49433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6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120828</xdr:rowOff>
    </xdr:from>
    <xdr:to>
      <xdr:col>6</xdr:col>
      <xdr:colOff>38100</xdr:colOff>
      <xdr:row>38</xdr:row>
      <xdr:rowOff>50978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42105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86754</xdr:rowOff>
    </xdr:from>
    <xdr:to>
      <xdr:col>24</xdr:col>
      <xdr:colOff>114300</xdr:colOff>
      <xdr:row>38</xdr:row>
      <xdr:rowOff>16904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65181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83045</xdr:rowOff>
    </xdr:from>
    <xdr:to>
      <xdr:col>20</xdr:col>
      <xdr:colOff>38100</xdr:colOff>
      <xdr:row>38</xdr:row>
      <xdr:rowOff>13195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4322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109703</xdr:rowOff>
    </xdr:from>
    <xdr:to>
      <xdr:col>15</xdr:col>
      <xdr:colOff>101600</xdr:colOff>
      <xdr:row>38</xdr:row>
      <xdr:rowOff>39853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30980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4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118161</xdr:rowOff>
    </xdr:from>
    <xdr:to>
      <xdr:col>10</xdr:col>
      <xdr:colOff>165100</xdr:colOff>
      <xdr:row>38</xdr:row>
      <xdr:rowOff>48310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64838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23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118961</xdr:rowOff>
    </xdr:from>
    <xdr:to>
      <xdr:col>6</xdr:col>
      <xdr:colOff>38100</xdr:colOff>
      <xdr:row>38</xdr:row>
      <xdr:rowOff>49111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65638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3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60913</xdr:rowOff>
    </xdr:from>
    <xdr:to>
      <xdr:col>24</xdr:col>
      <xdr:colOff>63500</xdr:colOff>
      <xdr:row>58</xdr:row>
      <xdr:rowOff>77416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05013"/>
          <a:ext cx="838200" cy="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72065</xdr:rowOff>
    </xdr:from>
    <xdr:to>
      <xdr:col>19</xdr:col>
      <xdr:colOff>177800</xdr:colOff>
      <xdr:row>58</xdr:row>
      <xdr:rowOff>77416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016165"/>
          <a:ext cx="889000" cy="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66540</xdr:rowOff>
    </xdr:from>
    <xdr:to>
      <xdr:col>15</xdr:col>
      <xdr:colOff>50800</xdr:colOff>
      <xdr:row>58</xdr:row>
      <xdr:rowOff>72065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10640"/>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66540</xdr:rowOff>
    </xdr:from>
    <xdr:to>
      <xdr:col>10</xdr:col>
      <xdr:colOff>114300</xdr:colOff>
      <xdr:row>58</xdr:row>
      <xdr:rowOff>78360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10640"/>
          <a:ext cx="889000" cy="1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163547</xdr:rowOff>
    </xdr:from>
    <xdr:to>
      <xdr:col>10</xdr:col>
      <xdr:colOff>165100</xdr:colOff>
      <xdr:row>58</xdr:row>
      <xdr:rowOff>93697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110224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1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33286</xdr:rowOff>
    </xdr:from>
    <xdr:to>
      <xdr:col>6</xdr:col>
      <xdr:colOff>38100</xdr:colOff>
      <xdr:row>58</xdr:row>
      <xdr:rowOff>134886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7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126013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7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10113</xdr:rowOff>
    </xdr:from>
    <xdr:to>
      <xdr:col>24</xdr:col>
      <xdr:colOff>114300</xdr:colOff>
      <xdr:row>58</xdr:row>
      <xdr:rowOff>111713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26616</xdr:rowOff>
    </xdr:from>
    <xdr:to>
      <xdr:col>20</xdr:col>
      <xdr:colOff>38100</xdr:colOff>
      <xdr:row>58</xdr:row>
      <xdr:rowOff>128216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119343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6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21265</xdr:rowOff>
    </xdr:from>
    <xdr:to>
      <xdr:col>15</xdr:col>
      <xdr:colOff>101600</xdr:colOff>
      <xdr:row>58</xdr:row>
      <xdr:rowOff>122865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113992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5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15740</xdr:rowOff>
    </xdr:from>
    <xdr:to>
      <xdr:col>10</xdr:col>
      <xdr:colOff>165100</xdr:colOff>
      <xdr:row>58</xdr:row>
      <xdr:rowOff>117340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108467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5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27560</xdr:rowOff>
    </xdr:from>
    <xdr:to>
      <xdr:col>6</xdr:col>
      <xdr:colOff>38100</xdr:colOff>
      <xdr:row>58</xdr:row>
      <xdr:rowOff>129160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145687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4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138270</xdr:rowOff>
    </xdr:from>
    <xdr:to>
      <xdr:col>24</xdr:col>
      <xdr:colOff>63500</xdr:colOff>
      <xdr:row>76</xdr:row>
      <xdr:rowOff>71064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97020"/>
          <a:ext cx="838200" cy="10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71064</xdr:rowOff>
    </xdr:from>
    <xdr:to>
      <xdr:col>19</xdr:col>
      <xdr:colOff>177800</xdr:colOff>
      <xdr:row>76</xdr:row>
      <xdr:rowOff>92951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01264"/>
          <a:ext cx="889000" cy="2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1822</xdr:rowOff>
    </xdr:from>
    <xdr:to>
      <xdr:col>15</xdr:col>
      <xdr:colOff>50800</xdr:colOff>
      <xdr:row>76</xdr:row>
      <xdr:rowOff>92951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032022"/>
          <a:ext cx="889000" cy="9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1822</xdr:rowOff>
    </xdr:from>
    <xdr:to>
      <xdr:col>10</xdr:col>
      <xdr:colOff>114300</xdr:colOff>
      <xdr:row>77</xdr:row>
      <xdr:rowOff>17166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32022"/>
          <a:ext cx="889000" cy="18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158038</xdr:rowOff>
    </xdr:from>
    <xdr:to>
      <xdr:col>10</xdr:col>
      <xdr:colOff>165100</xdr:colOff>
      <xdr:row>77</xdr:row>
      <xdr:rowOff>88188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79315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8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48298</xdr:rowOff>
    </xdr:from>
    <xdr:to>
      <xdr:col>6</xdr:col>
      <xdr:colOff>38100</xdr:colOff>
      <xdr:row>77</xdr:row>
      <xdr:rowOff>149898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141025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4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87470</xdr:rowOff>
    </xdr:from>
    <xdr:to>
      <xdr:col>24</xdr:col>
      <xdr:colOff>114300</xdr:colOff>
      <xdr:row>76</xdr:row>
      <xdr:rowOff>17621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462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110347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97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20264</xdr:rowOff>
    </xdr:from>
    <xdr:to>
      <xdr:col>20</xdr:col>
      <xdr:colOff>38100</xdr:colOff>
      <xdr:row>76</xdr:row>
      <xdr:rowOff>121864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0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138392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82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42151</xdr:rowOff>
    </xdr:from>
    <xdr:to>
      <xdr:col>15</xdr:col>
      <xdr:colOff>101600</xdr:colOff>
      <xdr:row>76</xdr:row>
      <xdr:rowOff>143751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7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160278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84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122472</xdr:rowOff>
    </xdr:from>
    <xdr:to>
      <xdr:col>10</xdr:col>
      <xdr:colOff>165100</xdr:colOff>
      <xdr:row>76</xdr:row>
      <xdr:rowOff>52622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69149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5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137816</xdr:rowOff>
    </xdr:from>
    <xdr:to>
      <xdr:col>6</xdr:col>
      <xdr:colOff>38100</xdr:colOff>
      <xdr:row>77</xdr:row>
      <xdr:rowOff>67966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84494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9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116387</xdr:rowOff>
    </xdr:from>
    <xdr:to>
      <xdr:col>24</xdr:col>
      <xdr:colOff>63500</xdr:colOff>
      <xdr:row>97</xdr:row>
      <xdr:rowOff>129735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747037"/>
          <a:ext cx="8382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67495</xdr:rowOff>
    </xdr:from>
    <xdr:to>
      <xdr:col>19</xdr:col>
      <xdr:colOff>177800</xdr:colOff>
      <xdr:row>97</xdr:row>
      <xdr:rowOff>129735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698145"/>
          <a:ext cx="889000" cy="6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67495</xdr:rowOff>
    </xdr:from>
    <xdr:to>
      <xdr:col>15</xdr:col>
      <xdr:colOff>50800</xdr:colOff>
      <xdr:row>97</xdr:row>
      <xdr:rowOff>135021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698145"/>
          <a:ext cx="889000" cy="6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135021</xdr:rowOff>
    </xdr:from>
    <xdr:to>
      <xdr:col>10</xdr:col>
      <xdr:colOff>114300</xdr:colOff>
      <xdr:row>98</xdr:row>
      <xdr:rowOff>7330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765671"/>
          <a:ext cx="889000" cy="4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16139</xdr:rowOff>
    </xdr:from>
    <xdr:to>
      <xdr:col>10</xdr:col>
      <xdr:colOff>165100</xdr:colOff>
      <xdr:row>97</xdr:row>
      <xdr:rowOff>117739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4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134266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42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48552</xdr:rowOff>
    </xdr:from>
    <xdr:to>
      <xdr:col>6</xdr:col>
      <xdr:colOff>38100</xdr:colOff>
      <xdr:row>97</xdr:row>
      <xdr:rowOff>150152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6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166679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4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65587</xdr:rowOff>
    </xdr:from>
    <xdr:to>
      <xdr:col>24</xdr:col>
      <xdr:colOff>114300</xdr:colOff>
      <xdr:row>97</xdr:row>
      <xdr:rowOff>167187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69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151964</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1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78935</xdr:rowOff>
    </xdr:from>
    <xdr:to>
      <xdr:col>20</xdr:col>
      <xdr:colOff>38100</xdr:colOff>
      <xdr:row>98</xdr:row>
      <xdr:rowOff>9085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70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212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80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16695</xdr:rowOff>
    </xdr:from>
    <xdr:to>
      <xdr:col>15</xdr:col>
      <xdr:colOff>101600</xdr:colOff>
      <xdr:row>97</xdr:row>
      <xdr:rowOff>118295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6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109422</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74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84221</xdr:rowOff>
    </xdr:from>
    <xdr:to>
      <xdr:col>10</xdr:col>
      <xdr:colOff>165100</xdr:colOff>
      <xdr:row>98</xdr:row>
      <xdr:rowOff>14371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7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5498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80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127980</xdr:rowOff>
    </xdr:from>
    <xdr:to>
      <xdr:col>6</xdr:col>
      <xdr:colOff>38100</xdr:colOff>
      <xdr:row>98</xdr:row>
      <xdr:rowOff>58130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7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49257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8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141154</xdr:rowOff>
    </xdr:from>
    <xdr:to>
      <xdr:col>41</xdr:col>
      <xdr:colOff>101600</xdr:colOff>
      <xdr:row>39</xdr:row>
      <xdr:rowOff>71304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87831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43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145117</xdr:rowOff>
    </xdr:from>
    <xdr:to>
      <xdr:col>36</xdr:col>
      <xdr:colOff>165100</xdr:colOff>
      <xdr:row>39</xdr:row>
      <xdr:rowOff>75267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91794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43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83993</xdr:rowOff>
    </xdr:from>
    <xdr:to>
      <xdr:col>55</xdr:col>
      <xdr:colOff>0</xdr:colOff>
      <xdr:row>58</xdr:row>
      <xdr:rowOff>116690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28093"/>
          <a:ext cx="838200" cy="3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114509</xdr:rowOff>
    </xdr:from>
    <xdr:to>
      <xdr:col>50</xdr:col>
      <xdr:colOff>114300</xdr:colOff>
      <xdr:row>58</xdr:row>
      <xdr:rowOff>116690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58609"/>
          <a:ext cx="889000" cy="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70294</xdr:rowOff>
    </xdr:from>
    <xdr:to>
      <xdr:col>45</xdr:col>
      <xdr:colOff>177800</xdr:colOff>
      <xdr:row>58</xdr:row>
      <xdr:rowOff>114509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14394"/>
          <a:ext cx="889000" cy="4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70294</xdr:rowOff>
    </xdr:from>
    <xdr:to>
      <xdr:col>41</xdr:col>
      <xdr:colOff>50800</xdr:colOff>
      <xdr:row>58</xdr:row>
      <xdr:rowOff>115035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14394"/>
          <a:ext cx="889000" cy="4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73349</xdr:rowOff>
    </xdr:from>
    <xdr:to>
      <xdr:col>41</xdr:col>
      <xdr:colOff>101600</xdr:colOff>
      <xdr:row>59</xdr:row>
      <xdr:rowOff>3499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166076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89727</xdr:rowOff>
    </xdr:from>
    <xdr:to>
      <xdr:col>36</xdr:col>
      <xdr:colOff>165100</xdr:colOff>
      <xdr:row>59</xdr:row>
      <xdr:rowOff>19877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11004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33193</xdr:rowOff>
    </xdr:from>
    <xdr:to>
      <xdr:col>55</xdr:col>
      <xdr:colOff>50800</xdr:colOff>
      <xdr:row>58</xdr:row>
      <xdr:rowOff>134793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56070</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2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65890</xdr:rowOff>
    </xdr:from>
    <xdr:to>
      <xdr:col>50</xdr:col>
      <xdr:colOff>165100</xdr:colOff>
      <xdr:row>58</xdr:row>
      <xdr:rowOff>167490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0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12567</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8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63709</xdr:rowOff>
    </xdr:from>
    <xdr:to>
      <xdr:col>46</xdr:col>
      <xdr:colOff>38100</xdr:colOff>
      <xdr:row>58</xdr:row>
      <xdr:rowOff>165309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10386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78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19494</xdr:rowOff>
    </xdr:from>
    <xdr:to>
      <xdr:col>41</xdr:col>
      <xdr:colOff>101600</xdr:colOff>
      <xdr:row>58</xdr:row>
      <xdr:rowOff>121094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137621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73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64235</xdr:rowOff>
    </xdr:from>
    <xdr:to>
      <xdr:col>36</xdr:col>
      <xdr:colOff>165100</xdr:colOff>
      <xdr:row>58</xdr:row>
      <xdr:rowOff>165835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0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10912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8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61058</xdr:rowOff>
    </xdr:from>
    <xdr:to>
      <xdr:col>55</xdr:col>
      <xdr:colOff>0</xdr:colOff>
      <xdr:row>78</xdr:row>
      <xdr:rowOff>75278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34158"/>
          <a:ext cx="838200" cy="1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75278</xdr:rowOff>
    </xdr:from>
    <xdr:to>
      <xdr:col>50</xdr:col>
      <xdr:colOff>114300</xdr:colOff>
      <xdr:row>78</xdr:row>
      <xdr:rowOff>84023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48378"/>
          <a:ext cx="889000" cy="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58227</xdr:rowOff>
    </xdr:from>
    <xdr:to>
      <xdr:col>45</xdr:col>
      <xdr:colOff>177800</xdr:colOff>
      <xdr:row>78</xdr:row>
      <xdr:rowOff>84023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31327"/>
          <a:ext cx="889000" cy="2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58227</xdr:rowOff>
    </xdr:from>
    <xdr:to>
      <xdr:col>41</xdr:col>
      <xdr:colOff>50800</xdr:colOff>
      <xdr:row>78</xdr:row>
      <xdr:rowOff>89084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31327"/>
          <a:ext cx="889000" cy="3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30367</xdr:rowOff>
    </xdr:from>
    <xdr:to>
      <xdr:col>41</xdr:col>
      <xdr:colOff>101600</xdr:colOff>
      <xdr:row>78</xdr:row>
      <xdr:rowOff>131967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123094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47394</xdr:rowOff>
    </xdr:from>
    <xdr:to>
      <xdr:col>36</xdr:col>
      <xdr:colOff>165100</xdr:colOff>
      <xdr:row>78</xdr:row>
      <xdr:rowOff>148994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2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140121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51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10258</xdr:rowOff>
    </xdr:from>
    <xdr:to>
      <xdr:col>55</xdr:col>
      <xdr:colOff>50800</xdr:colOff>
      <xdr:row>78</xdr:row>
      <xdr:rowOff>111858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8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156979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24478</xdr:rowOff>
    </xdr:from>
    <xdr:to>
      <xdr:col>50</xdr:col>
      <xdr:colOff>165100</xdr:colOff>
      <xdr:row>78</xdr:row>
      <xdr:rowOff>126078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9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117205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9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33223</xdr:rowOff>
    </xdr:from>
    <xdr:to>
      <xdr:col>46</xdr:col>
      <xdr:colOff>38100</xdr:colOff>
      <xdr:row>78</xdr:row>
      <xdr:rowOff>134823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125950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9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7427</xdr:rowOff>
    </xdr:from>
    <xdr:to>
      <xdr:col>41</xdr:col>
      <xdr:colOff>101600</xdr:colOff>
      <xdr:row>78</xdr:row>
      <xdr:rowOff>109027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8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125554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5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38284</xdr:rowOff>
    </xdr:from>
    <xdr:to>
      <xdr:col>36</xdr:col>
      <xdr:colOff>165100</xdr:colOff>
      <xdr:row>78</xdr:row>
      <xdr:rowOff>139884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1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156411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8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116737</xdr:rowOff>
    </xdr:from>
    <xdr:to>
      <xdr:col>55</xdr:col>
      <xdr:colOff>0</xdr:colOff>
      <xdr:row>98</xdr:row>
      <xdr:rowOff>141478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18837"/>
          <a:ext cx="838200" cy="2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116001</xdr:rowOff>
    </xdr:from>
    <xdr:to>
      <xdr:col>50</xdr:col>
      <xdr:colOff>114300</xdr:colOff>
      <xdr:row>98</xdr:row>
      <xdr:rowOff>141478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18101"/>
          <a:ext cx="889000" cy="2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116001</xdr:rowOff>
    </xdr:from>
    <xdr:to>
      <xdr:col>45</xdr:col>
      <xdr:colOff>177800</xdr:colOff>
      <xdr:row>98</xdr:row>
      <xdr:rowOff>147526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18101"/>
          <a:ext cx="889000" cy="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147526</xdr:rowOff>
    </xdr:from>
    <xdr:to>
      <xdr:col>41</xdr:col>
      <xdr:colOff>50800</xdr:colOff>
      <xdr:row>98</xdr:row>
      <xdr:rowOff>163587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49626"/>
          <a:ext cx="889000" cy="1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58471</xdr:rowOff>
    </xdr:from>
    <xdr:to>
      <xdr:col>41</xdr:col>
      <xdr:colOff>101600</xdr:colOff>
      <xdr:row>98</xdr:row>
      <xdr:rowOff>160071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5148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3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73013</xdr:rowOff>
    </xdr:from>
    <xdr:to>
      <xdr:col>36</xdr:col>
      <xdr:colOff>165100</xdr:colOff>
      <xdr:row>99</xdr:row>
      <xdr:rowOff>3163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7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19690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5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65937</xdr:rowOff>
    </xdr:from>
    <xdr:to>
      <xdr:col>55</xdr:col>
      <xdr:colOff>50800</xdr:colOff>
      <xdr:row>98</xdr:row>
      <xdr:rowOff>167537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6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17840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1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90678</xdr:rowOff>
    </xdr:from>
    <xdr:to>
      <xdr:col>50</xdr:col>
      <xdr:colOff>165100</xdr:colOff>
      <xdr:row>99</xdr:row>
      <xdr:rowOff>20828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9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11955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8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65201</xdr:rowOff>
    </xdr:from>
    <xdr:to>
      <xdr:col>46</xdr:col>
      <xdr:colOff>38100</xdr:colOff>
      <xdr:row>98</xdr:row>
      <xdr:rowOff>166801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6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157928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6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96726</xdr:rowOff>
    </xdr:from>
    <xdr:to>
      <xdr:col>41</xdr:col>
      <xdr:colOff>101600</xdr:colOff>
      <xdr:row>99</xdr:row>
      <xdr:rowOff>26876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9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18003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9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112787</xdr:rowOff>
    </xdr:from>
    <xdr:to>
      <xdr:col>36</xdr:col>
      <xdr:colOff>165100</xdr:colOff>
      <xdr:row>99</xdr:row>
      <xdr:rowOff>42937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1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34064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0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105666</xdr:rowOff>
    </xdr:from>
    <xdr:to>
      <xdr:col>85</xdr:col>
      <xdr:colOff>127000</xdr:colOff>
      <xdr:row>37</xdr:row>
      <xdr:rowOff>136742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277866"/>
          <a:ext cx="838200" cy="20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105666</xdr:rowOff>
    </xdr:from>
    <xdr:to>
      <xdr:col>81</xdr:col>
      <xdr:colOff>50800</xdr:colOff>
      <xdr:row>36</xdr:row>
      <xdr:rowOff>160791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277866"/>
          <a:ext cx="889000" cy="5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160791</xdr:rowOff>
    </xdr:from>
    <xdr:to>
      <xdr:col>76</xdr:col>
      <xdr:colOff>114300</xdr:colOff>
      <xdr:row>37</xdr:row>
      <xdr:rowOff>137469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332991"/>
          <a:ext cx="889000" cy="1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137469</xdr:rowOff>
    </xdr:from>
    <xdr:to>
      <xdr:col>71</xdr:col>
      <xdr:colOff>177800</xdr:colOff>
      <xdr:row>37</xdr:row>
      <xdr:rowOff>165070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81119"/>
          <a:ext cx="889000" cy="2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156031</xdr:rowOff>
    </xdr:from>
    <xdr:to>
      <xdr:col>72</xdr:col>
      <xdr:colOff>38100</xdr:colOff>
      <xdr:row>37</xdr:row>
      <xdr:rowOff>86181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2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102708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114220</xdr:rowOff>
    </xdr:from>
    <xdr:to>
      <xdr:col>67</xdr:col>
      <xdr:colOff>101600</xdr:colOff>
      <xdr:row>37</xdr:row>
      <xdr:rowOff>44370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60897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85942</xdr:rowOff>
    </xdr:from>
    <xdr:to>
      <xdr:col>85</xdr:col>
      <xdr:colOff>177800</xdr:colOff>
      <xdr:row>38</xdr:row>
      <xdr:rowOff>16092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2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64369</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0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54866</xdr:rowOff>
    </xdr:from>
    <xdr:to>
      <xdr:col>81</xdr:col>
      <xdr:colOff>101600</xdr:colOff>
      <xdr:row>36</xdr:row>
      <xdr:rowOff>156466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2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1543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109991</xdr:rowOff>
    </xdr:from>
    <xdr:to>
      <xdr:col>76</xdr:col>
      <xdr:colOff>165100</xdr:colOff>
      <xdr:row>37</xdr:row>
      <xdr:rowOff>40141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8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56668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5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86669</xdr:rowOff>
    </xdr:from>
    <xdr:to>
      <xdr:col>72</xdr:col>
      <xdr:colOff>38100</xdr:colOff>
      <xdr:row>38</xdr:row>
      <xdr:rowOff>16819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7946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114270</xdr:rowOff>
    </xdr:from>
    <xdr:to>
      <xdr:col>67</xdr:col>
      <xdr:colOff>101600</xdr:colOff>
      <xdr:row>38</xdr:row>
      <xdr:rowOff>44421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579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35547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5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123804</xdr:rowOff>
    </xdr:from>
    <xdr:to>
      <xdr:col>85</xdr:col>
      <xdr:colOff>127000</xdr:colOff>
      <xdr:row>58</xdr:row>
      <xdr:rowOff>124523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67904"/>
          <a:ext cx="8382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122269</xdr:rowOff>
    </xdr:from>
    <xdr:to>
      <xdr:col>81</xdr:col>
      <xdr:colOff>50800</xdr:colOff>
      <xdr:row>58</xdr:row>
      <xdr:rowOff>123804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66369"/>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122269</xdr:rowOff>
    </xdr:from>
    <xdr:to>
      <xdr:col>76</xdr:col>
      <xdr:colOff>114300</xdr:colOff>
      <xdr:row>58</xdr:row>
      <xdr:rowOff>133262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66369"/>
          <a:ext cx="889000" cy="1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133262</xdr:rowOff>
    </xdr:from>
    <xdr:to>
      <xdr:col>71</xdr:col>
      <xdr:colOff>177800</xdr:colOff>
      <xdr:row>58</xdr:row>
      <xdr:rowOff>139087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77362"/>
          <a:ext cx="889000" cy="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79622</xdr:rowOff>
    </xdr:from>
    <xdr:to>
      <xdr:col>72</xdr:col>
      <xdr:colOff>38100</xdr:colOff>
      <xdr:row>59</xdr:row>
      <xdr:rowOff>9772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2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26299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9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80838</xdr:rowOff>
    </xdr:from>
    <xdr:to>
      <xdr:col>67</xdr:col>
      <xdr:colOff>101600</xdr:colOff>
      <xdr:row>59</xdr:row>
      <xdr:rowOff>10988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10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27515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73723</xdr:rowOff>
    </xdr:from>
    <xdr:to>
      <xdr:col>85</xdr:col>
      <xdr:colOff>177800</xdr:colOff>
      <xdr:row>59</xdr:row>
      <xdr:rowOff>3873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73004</xdr:rowOff>
    </xdr:from>
    <xdr:to>
      <xdr:col>81</xdr:col>
      <xdr:colOff>101600</xdr:colOff>
      <xdr:row>59</xdr:row>
      <xdr:rowOff>3154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1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165731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101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71469</xdr:rowOff>
    </xdr:from>
    <xdr:to>
      <xdr:col>76</xdr:col>
      <xdr:colOff>165100</xdr:colOff>
      <xdr:row>59</xdr:row>
      <xdr:rowOff>1619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164196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1010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82462</xdr:rowOff>
    </xdr:from>
    <xdr:to>
      <xdr:col>72</xdr:col>
      <xdr:colOff>38100</xdr:colOff>
      <xdr:row>59</xdr:row>
      <xdr:rowOff>12612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59</xdr:row>
      <xdr:rowOff>3739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1011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88287</xdr:rowOff>
    </xdr:from>
    <xdr:to>
      <xdr:col>67</xdr:col>
      <xdr:colOff>101600</xdr:colOff>
      <xdr:row>59</xdr:row>
      <xdr:rowOff>18437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3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59</xdr:row>
      <xdr:rowOff>9564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1012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153603</xdr:rowOff>
    </xdr:from>
    <xdr:to>
      <xdr:col>85</xdr:col>
      <xdr:colOff>127000</xdr:colOff>
      <xdr:row>79</xdr:row>
      <xdr:rowOff>11745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26703"/>
          <a:ext cx="838200" cy="2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11745</xdr:rowOff>
    </xdr:from>
    <xdr:to>
      <xdr:col>81</xdr:col>
      <xdr:colOff>50800</xdr:colOff>
      <xdr:row>79</xdr:row>
      <xdr:rowOff>18988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56295"/>
          <a:ext cx="88900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147076</xdr:rowOff>
    </xdr:from>
    <xdr:to>
      <xdr:col>76</xdr:col>
      <xdr:colOff>114300</xdr:colOff>
      <xdr:row>79</xdr:row>
      <xdr:rowOff>18988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348726"/>
          <a:ext cx="889000" cy="21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114748</xdr:rowOff>
    </xdr:from>
    <xdr:to>
      <xdr:col>71</xdr:col>
      <xdr:colOff>177800</xdr:colOff>
      <xdr:row>77</xdr:row>
      <xdr:rowOff>147076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316398"/>
          <a:ext cx="889000" cy="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44362</xdr:rowOff>
    </xdr:from>
    <xdr:to>
      <xdr:col>72</xdr:col>
      <xdr:colOff>38100</xdr:colOff>
      <xdr:row>78</xdr:row>
      <xdr:rowOff>145962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137089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51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111562</xdr:rowOff>
    </xdr:from>
    <xdr:to>
      <xdr:col>67</xdr:col>
      <xdr:colOff>101600</xdr:colOff>
      <xdr:row>79</xdr:row>
      <xdr:rowOff>41712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32839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7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102803</xdr:rowOff>
    </xdr:from>
    <xdr:to>
      <xdr:col>85</xdr:col>
      <xdr:colOff>177800</xdr:colOff>
      <xdr:row>79</xdr:row>
      <xdr:rowOff>32953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68527</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132395</xdr:rowOff>
    </xdr:from>
    <xdr:to>
      <xdr:col>81</xdr:col>
      <xdr:colOff>101600</xdr:colOff>
      <xdr:row>79</xdr:row>
      <xdr:rowOff>62545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0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53672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59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139638</xdr:rowOff>
    </xdr:from>
    <xdr:to>
      <xdr:col>76</xdr:col>
      <xdr:colOff>165100</xdr:colOff>
      <xdr:row>79</xdr:row>
      <xdr:rowOff>69788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60915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96276</xdr:rowOff>
    </xdr:from>
    <xdr:to>
      <xdr:col>72</xdr:col>
      <xdr:colOff>38100</xdr:colOff>
      <xdr:row>78</xdr:row>
      <xdr:rowOff>26426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29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42953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07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63948</xdr:rowOff>
    </xdr:from>
    <xdr:to>
      <xdr:col>67</xdr:col>
      <xdr:colOff>101600</xdr:colOff>
      <xdr:row>77</xdr:row>
      <xdr:rowOff>165548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26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04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85936</xdr:rowOff>
    </xdr:from>
    <xdr:to>
      <xdr:col>85</xdr:col>
      <xdr:colOff>127000</xdr:colOff>
      <xdr:row>97</xdr:row>
      <xdr:rowOff>102184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16586"/>
          <a:ext cx="838200" cy="1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102184</xdr:rowOff>
    </xdr:from>
    <xdr:to>
      <xdr:col>81</xdr:col>
      <xdr:colOff>50800</xdr:colOff>
      <xdr:row>97</xdr:row>
      <xdr:rowOff>129504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32834"/>
          <a:ext cx="889000" cy="2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129504</xdr:rowOff>
    </xdr:from>
    <xdr:to>
      <xdr:col>76</xdr:col>
      <xdr:colOff>114300</xdr:colOff>
      <xdr:row>98</xdr:row>
      <xdr:rowOff>7150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60154"/>
          <a:ext cx="889000" cy="4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2378</xdr:rowOff>
    </xdr:from>
    <xdr:to>
      <xdr:col>71</xdr:col>
      <xdr:colOff>177800</xdr:colOff>
      <xdr:row>98</xdr:row>
      <xdr:rowOff>7150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804478"/>
          <a:ext cx="889000" cy="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102062</xdr:rowOff>
    </xdr:from>
    <xdr:to>
      <xdr:col>72</xdr:col>
      <xdr:colOff>38100</xdr:colOff>
      <xdr:row>98</xdr:row>
      <xdr:rowOff>32212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48739</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50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117799</xdr:rowOff>
    </xdr:from>
    <xdr:to>
      <xdr:col>67</xdr:col>
      <xdr:colOff>101600</xdr:colOff>
      <xdr:row>98</xdr:row>
      <xdr:rowOff>47949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64476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52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35136</xdr:rowOff>
    </xdr:from>
    <xdr:to>
      <xdr:col>85</xdr:col>
      <xdr:colOff>177800</xdr:colOff>
      <xdr:row>97</xdr:row>
      <xdr:rowOff>136736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13563</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4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51384</xdr:rowOff>
    </xdr:from>
    <xdr:to>
      <xdr:col>81</xdr:col>
      <xdr:colOff>101600</xdr:colOff>
      <xdr:row>97</xdr:row>
      <xdr:rowOff>152984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144111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77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78704</xdr:rowOff>
    </xdr:from>
    <xdr:to>
      <xdr:col>76</xdr:col>
      <xdr:colOff>165100</xdr:colOff>
      <xdr:row>98</xdr:row>
      <xdr:rowOff>8854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0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171431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80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127800</xdr:rowOff>
    </xdr:from>
    <xdr:to>
      <xdr:col>72</xdr:col>
      <xdr:colOff>38100</xdr:colOff>
      <xdr:row>98</xdr:row>
      <xdr:rowOff>57950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49077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85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123028</xdr:rowOff>
    </xdr:from>
    <xdr:to>
      <xdr:col>67</xdr:col>
      <xdr:colOff>101600</xdr:colOff>
      <xdr:row>98</xdr:row>
      <xdr:rowOff>53178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5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44305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84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87665</xdr:rowOff>
    </xdr:from>
    <xdr:to>
      <xdr:col>102</xdr:col>
      <xdr:colOff>165100</xdr:colOff>
      <xdr:row>39</xdr:row>
      <xdr:rowOff>17815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34343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歳出総額は対前年比</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4,099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千円）の増額となった。消防費が前年度より減少した一方で、総務費、農林水産業費、土木費が前年度より増加したことで歳出全体として増加している。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344,648</a:t>
          </a:r>
          <a:r>
            <a:rPr kumimoji="1" lang="ja-JP" altLang="en-US" sz="1300">
              <a:latin typeface="ＭＳ Ｐゴシック" panose="020B0600070205080204" pitchFamily="50" charset="-128"/>
              <a:ea typeface="ＭＳ Ｐゴシック" panose="020B0600070205080204" pitchFamily="50" charset="-128"/>
            </a:rPr>
            <a:t>円となっている。前年度より増額となった。主な要因は、地域情報通信基盤施設更新事業（</a:t>
          </a:r>
          <a:r>
            <a:rPr kumimoji="1" lang="en-US" altLang="ja-JP" sz="1300">
              <a:latin typeface="ＭＳ Ｐゴシック" panose="020B0600070205080204" pitchFamily="50" charset="-128"/>
              <a:ea typeface="ＭＳ Ｐゴシック" panose="020B0600070205080204" pitchFamily="50" charset="-128"/>
            </a:rPr>
            <a:t>IRU</a:t>
          </a:r>
          <a:r>
            <a:rPr kumimoji="1" lang="ja-JP" altLang="en-US" sz="1300">
              <a:latin typeface="ＭＳ Ｐゴシック" panose="020B0600070205080204" pitchFamily="50" charset="-128"/>
              <a:ea typeface="ＭＳ Ｐゴシック" panose="020B0600070205080204" pitchFamily="50" charset="-128"/>
            </a:rPr>
            <a:t>告知システム更改）やふるさと応援基金積立金などの増加による。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171,174</a:t>
          </a:r>
          <a:r>
            <a:rPr kumimoji="1" lang="ja-JP" altLang="en-US" sz="1300">
              <a:latin typeface="ＭＳ Ｐゴシック" panose="020B0600070205080204" pitchFamily="50" charset="-128"/>
              <a:ea typeface="ＭＳ Ｐゴシック" panose="020B0600070205080204" pitchFamily="50" charset="-128"/>
            </a:rPr>
            <a:t>円となっている。前年度より増額となったほか、類似団体平均を上回っている。主な要因は、公営企業会計移行に伴う農業集落排水事業繰出金や地籍調査事業などの増加による。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130,136</a:t>
          </a:r>
          <a:r>
            <a:rPr kumimoji="1" lang="ja-JP" altLang="en-US" sz="1300">
              <a:latin typeface="ＭＳ Ｐゴシック" panose="020B0600070205080204" pitchFamily="50" charset="-128"/>
              <a:ea typeface="ＭＳ Ｐゴシック" panose="020B0600070205080204" pitchFamily="50" charset="-128"/>
            </a:rPr>
            <a:t>円となっている。前年度より増額となった。主な要因は、ドーザー・小型除雪機購入、消雪施設改良工事、町道新設改良・橋梁補修事業、公営企業会計移行に伴う公共下水道事業繰出金などの増加による。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38,147</a:t>
          </a:r>
          <a:r>
            <a:rPr kumimoji="1" lang="ja-JP" altLang="en-US" sz="1300">
              <a:latin typeface="ＭＳ Ｐゴシック" panose="020B0600070205080204" pitchFamily="50" charset="-128"/>
              <a:ea typeface="ＭＳ Ｐゴシック" panose="020B0600070205080204" pitchFamily="50" charset="-128"/>
            </a:rPr>
            <a:t>円となっている。前年度より減額となった。主な要因は、防災行政無線デジタル化整備工事が終了したことによる。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財政調整基金残高の標準財政規模比は</a:t>
          </a:r>
          <a:r>
            <a:rPr kumimoji="1" lang="en-US" altLang="ja-JP" sz="1400">
              <a:latin typeface="ＭＳ ゴシック" pitchFamily="49" charset="-128"/>
              <a:ea typeface="ＭＳ ゴシック" pitchFamily="49" charset="-128"/>
            </a:rPr>
            <a:t>2.99</a:t>
          </a:r>
          <a:r>
            <a:rPr kumimoji="1" lang="ja-JP" altLang="en-US" sz="1400">
              <a:latin typeface="ＭＳ ゴシック" pitchFamily="49" charset="-128"/>
              <a:ea typeface="ＭＳ ゴシック" pitchFamily="49" charset="-128"/>
            </a:rPr>
            <a:t>％減少した。財源の不足により基金の取崩しを行ったことによる。実質収支額は継続的に黒字を確保しているが、自主財源が乏しい本町にあっては、今後も事務事業の見直しなど行財政改革を着実に進め、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資金不足が生じている会計はないが、一般会計からの繰入金をもって運営しているのが現状である。特に公営企業会計については、経営状況を的確に把握し、ルール外の繰出金削減に努め、一般会計の負担を軽減するためにも、住民合意の料金設定による歳入の確保、上下水道施設の統合、下水道接続率の向上、経営健全化のための取り組みがより一層必要であると考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年度の元利償還金は、過去に実施した事業分の起債元金償還が始まったことにより、前年度より</a:t>
          </a:r>
          <a:r>
            <a:rPr kumimoji="1" lang="en-US" altLang="ja-JP" sz="1400">
              <a:latin typeface="ＭＳ ゴシック" pitchFamily="49" charset="-128"/>
              <a:ea typeface="ＭＳ ゴシック" pitchFamily="49" charset="-128"/>
            </a:rPr>
            <a:t>1,300</a:t>
          </a:r>
          <a:r>
            <a:rPr kumimoji="1" lang="ja-JP" altLang="en-US" sz="1400">
              <a:latin typeface="ＭＳ ゴシック" pitchFamily="49" charset="-128"/>
              <a:ea typeface="ＭＳ ゴシック" pitchFamily="49" charset="-128"/>
            </a:rPr>
            <a:t>万円増加。また、公営企業債に対する繰入金も</a:t>
          </a:r>
          <a:r>
            <a:rPr kumimoji="1" lang="en-US" altLang="ja-JP" sz="1400">
              <a:latin typeface="ＭＳ ゴシック" pitchFamily="49" charset="-128"/>
              <a:ea typeface="ＭＳ ゴシック" pitchFamily="49" charset="-128"/>
            </a:rPr>
            <a:t>1,300</a:t>
          </a:r>
          <a:r>
            <a:rPr kumimoji="1" lang="ja-JP" altLang="en-US" sz="1400">
              <a:latin typeface="ＭＳ ゴシック" pitchFamily="49" charset="-128"/>
              <a:ea typeface="ＭＳ ゴシック" pitchFamily="49" charset="-128"/>
            </a:rPr>
            <a:t>万円増加している。公共施設の老朽化等により近年改修費用も膨らんでいる状況にあり、今後も引き続き計画的で交付税措置率の高い地方債の借入を心掛けるとともに、事業の取捨選択・見直しを徹底し公債費の抑制と償還財源の確保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鳥取県若桜町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の起債を財源とした大型事業の実施により、一般会計等に係る地方債現在高は増加傾向にあり、将来負担額も増加したが、基準財政需要額算入見込額が大幅に増加したことで、充当可能財源等が将来負担額を上回り、黒字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公共施設の老朽化に伴う改修等も想定され、地方債現在高は増加する見込みであるが、将来負担の分子は低い水準で推移するものと考える。事業の実施にあたっては、地方債の発行を抑制しつつ、引き続き交付税算入率の高い地方債を活用しながら、将来負担比率の増加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鳥取県若桜町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財源不足により財政調整基金を取り崩したほか、農業集落排水事業推進基金及び公共下水道事業推進基金の廃止に伴い取り崩しを行ったことにより、基金全体として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維持補修経費の増加や地方債の繰上償還等に充てるための取り崩しが予想される。残高は減少する見込みではあるが、経費節減により捻出した額や予算見込みを上回った収入等が生じた場合は、決算状況を踏まえながら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公共施設等整備基金：社会福祉施設、社会教育施設、学校、公園及び庁舎その他これらに類する施設で町が設置するものの整備費に充当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ふるさと応援基金：豊かな自然環境の保全及び活用、まち並みの美化、景観の形成、特色あるまちづくり、若桜鉄道の活性化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地域公共交通維持確保基金：地域公共交通の維持確保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社会福祉振興基金：社会福祉施設の整備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森林整備促進基金：間伐や人材育成、担い手確保、木材利用促進や森林整備に要する経費に充当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ふるさと応援基金は、基金の使途に合致した事業の財源として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万円を取り崩した一方、ふるさと納税として収受した寄付金及び基金の運用により生じた利益等を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森林整備促進基金は、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万円の残となっている。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や地域公共交通の維持確保、ふるさと納税寄附者の社会的投資を具体化するための事業に充てる取り崩しが予想され、今後の残高は減少する見込みであるが、経費節減により捻出した額や予算見込みを上回った収入等が生じた場合やふるさと納税寄附金は、決算状況を踏まえながら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財政調整基金残高は、国県支出金等歳入が減少するなど財源が不足し、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自主財源に乏しい本町においては、災害等不測の事態に備えるためにも可能な限り積み立てていくと同時に、公債費の発行と基金の取り崩しとのバランスを取っていく必要がある。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基金の運用により生じた利益等の積み立てにより、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額が他の年度と比較して著しく多額になる場合や実質公債費比率の抑制のために繰上償還を行う場合に、必要に応じて取り崩しを行うため残高は減少する見込みであるが、決算状況を踏まえながら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4370757</v>
      </c>
      <c r="BO4" s="449"/>
      <c r="BP4" s="449"/>
      <c r="BQ4" s="449"/>
      <c r="BR4" s="449"/>
      <c r="BS4" s="449"/>
      <c r="BT4" s="449"/>
      <c r="BU4" s="450"/>
      <c r="BV4" s="448">
        <v>4020880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9.1999999999999993</v>
      </c>
      <c r="CU4" s="589"/>
      <c r="CV4" s="589"/>
      <c r="CW4" s="589"/>
      <c r="CX4" s="589"/>
      <c r="CY4" s="589"/>
      <c r="CZ4" s="589"/>
      <c r="DA4" s="590"/>
      <c r="DB4" s="588">
        <v>11.5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4058836</v>
      </c>
      <c r="BO5" s="420"/>
      <c r="BP5" s="420"/>
      <c r="BQ5" s="420"/>
      <c r="BR5" s="420"/>
      <c r="BS5" s="420"/>
      <c r="BT5" s="420"/>
      <c r="BU5" s="421"/>
      <c r="BV5" s="419">
        <v>3717837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91.9</v>
      </c>
      <c r="CU5" s="417"/>
      <c r="CV5" s="417"/>
      <c r="CW5" s="417"/>
      <c r="CX5" s="417"/>
      <c r="CY5" s="417"/>
      <c r="CZ5" s="417"/>
      <c r="DA5" s="418"/>
      <c r="DB5" s="416">
        <v>88.3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311921</v>
      </c>
      <c r="BO6" s="420"/>
      <c r="BP6" s="420"/>
      <c r="BQ6" s="420"/>
      <c r="BR6" s="420"/>
      <c r="BS6" s="420"/>
      <c r="BT6" s="420"/>
      <c r="BU6" s="421"/>
      <c r="BV6" s="419">
        <v>303043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92.2</v>
      </c>
      <c r="CU6" s="563"/>
      <c r="CV6" s="563"/>
      <c r="CW6" s="563"/>
      <c r="CX6" s="563"/>
      <c r="CY6" s="563"/>
      <c r="CZ6" s="563"/>
      <c r="DA6" s="564"/>
      <c r="DB6" s="562">
        <v>88.9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91128</v>
      </c>
      <c r="BO7" s="420"/>
      <c r="BP7" s="420"/>
      <c r="BQ7" s="420"/>
      <c r="BR7" s="420"/>
      <c r="BS7" s="420"/>
      <c r="BT7" s="420"/>
      <c r="BU7" s="421"/>
      <c r="BV7" s="419">
        <v>29145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2398500</v>
      </c>
      <c r="CU7" s="420"/>
      <c r="CV7" s="420"/>
      <c r="CW7" s="420"/>
      <c r="CX7" s="420"/>
      <c r="CY7" s="420"/>
      <c r="CZ7" s="420"/>
      <c r="DA7" s="421"/>
      <c r="DB7" s="419">
        <v>2389591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220793</v>
      </c>
      <c r="BO8" s="420"/>
      <c r="BP8" s="420"/>
      <c r="BQ8" s="420"/>
      <c r="BR8" s="420"/>
      <c r="BS8" s="420"/>
      <c r="BT8" s="420"/>
      <c r="BU8" s="421"/>
      <c r="BV8" s="419">
        <v>273898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0.13</v>
      </c>
      <c r="CU8" s="523"/>
      <c r="CV8" s="523"/>
      <c r="CW8" s="523"/>
      <c r="CX8" s="523"/>
      <c r="CY8" s="523"/>
      <c r="CZ8" s="523"/>
      <c r="DA8" s="524"/>
      <c r="DB8" s="522">
        <v>0.13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2864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-53105</v>
      </c>
      <c r="BO9" s="420"/>
      <c r="BP9" s="420"/>
      <c r="BQ9" s="420"/>
      <c r="BR9" s="420"/>
      <c r="BS9" s="420"/>
      <c r="BT9" s="420"/>
      <c r="BU9" s="421"/>
      <c r="BV9" s="419">
        <v>49724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13.9</v>
      </c>
      <c r="CU9" s="417"/>
      <c r="CV9" s="417"/>
      <c r="CW9" s="417"/>
      <c r="CX9" s="417"/>
      <c r="CY9" s="417"/>
      <c r="CZ9" s="417"/>
      <c r="DA9" s="418"/>
      <c r="DB9" s="416">
        <v>14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3269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1000</v>
      </c>
      <c r="BO10" s="420"/>
      <c r="BP10" s="420"/>
      <c r="BQ10" s="420"/>
      <c r="BR10" s="420"/>
      <c r="BS10" s="420"/>
      <c r="BT10" s="420"/>
      <c r="BU10" s="421"/>
      <c r="BV10" s="419">
        <v>58000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40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2766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67706</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2729</v>
      </c>
      <c r="S13" s="507"/>
      <c r="T13" s="507"/>
      <c r="U13" s="507"/>
      <c r="V13" s="508"/>
      <c r="W13" s="509" t="s">
        <v>131</v>
      </c>
      <c r="X13" s="405"/>
      <c r="Y13" s="405"/>
      <c r="Z13" s="405"/>
      <c r="AA13" s="405"/>
      <c r="AB13" s="406"/>
      <c r="AC13" s="372">
        <v>170</v>
      </c>
      <c r="AD13" s="373"/>
      <c r="AE13" s="373"/>
      <c r="AF13" s="373"/>
      <c r="AG13" s="374"/>
      <c r="AH13" s="372">
        <v>198</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-119811</v>
      </c>
      <c r="BO13" s="420"/>
      <c r="BP13" s="420"/>
      <c r="BQ13" s="420"/>
      <c r="BR13" s="420"/>
      <c r="BS13" s="420"/>
      <c r="BT13" s="420"/>
      <c r="BU13" s="421"/>
      <c r="BV13" s="419">
        <v>107764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8.9</v>
      </c>
      <c r="CU13" s="417"/>
      <c r="CV13" s="417"/>
      <c r="CW13" s="417"/>
      <c r="CX13" s="417"/>
      <c r="CY13" s="417"/>
      <c r="CZ13" s="417"/>
      <c r="DA13" s="418"/>
      <c r="DB13" s="416">
        <v>7.9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2841</v>
      </c>
      <c r="S14" s="507"/>
      <c r="T14" s="507"/>
      <c r="U14" s="507"/>
      <c r="V14" s="508"/>
      <c r="W14" s="510"/>
      <c r="X14" s="408"/>
      <c r="Y14" s="408"/>
      <c r="Z14" s="408"/>
      <c r="AA14" s="408"/>
      <c r="AB14" s="409"/>
      <c r="AC14" s="499">
        <v>12.5</v>
      </c>
      <c r="AD14" s="500"/>
      <c r="AE14" s="500"/>
      <c r="AF14" s="500"/>
      <c r="AG14" s="501"/>
      <c r="AH14" s="499">
        <v>13.1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v>1.8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2815</v>
      </c>
      <c r="S15" s="507"/>
      <c r="T15" s="507"/>
      <c r="U15" s="507"/>
      <c r="V15" s="508"/>
      <c r="W15" s="509" t="s">
        <v>137</v>
      </c>
      <c r="X15" s="405"/>
      <c r="Y15" s="405"/>
      <c r="Z15" s="405"/>
      <c r="AA15" s="405"/>
      <c r="AB15" s="406"/>
      <c r="AC15" s="372">
        <v>362</v>
      </c>
      <c r="AD15" s="373"/>
      <c r="AE15" s="373"/>
      <c r="AF15" s="373"/>
      <c r="AG15" s="374"/>
      <c r="AH15" s="372">
        <v>433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332886</v>
      </c>
      <c r="BO15" s="449"/>
      <c r="BP15" s="449"/>
      <c r="BQ15" s="449"/>
      <c r="BR15" s="449"/>
      <c r="BS15" s="449"/>
      <c r="BT15" s="449"/>
      <c r="BU15" s="450"/>
      <c r="BV15" s="448">
        <v>328271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26.5</v>
      </c>
      <c r="AD16" s="500"/>
      <c r="AE16" s="500"/>
      <c r="AF16" s="500"/>
      <c r="AG16" s="501"/>
      <c r="AH16" s="499">
        <v>28.5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2316814</v>
      </c>
      <c r="BO16" s="420"/>
      <c r="BP16" s="420"/>
      <c r="BQ16" s="420"/>
      <c r="BR16" s="420"/>
      <c r="BS16" s="420"/>
      <c r="BT16" s="420"/>
      <c r="BU16" s="421"/>
      <c r="BV16" s="419">
        <v>2298229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833</v>
      </c>
      <c r="AD17" s="373"/>
      <c r="AE17" s="373"/>
      <c r="AF17" s="373"/>
      <c r="AG17" s="374"/>
      <c r="AH17" s="372">
        <v>886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406230</v>
      </c>
      <c r="BO17" s="420"/>
      <c r="BP17" s="420"/>
      <c r="BQ17" s="420"/>
      <c r="BR17" s="420"/>
      <c r="BS17" s="420"/>
      <c r="BT17" s="420"/>
      <c r="BU17" s="421"/>
      <c r="BV17" s="419">
        <v>399803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199.18</v>
      </c>
      <c r="M18" s="472"/>
      <c r="N18" s="472"/>
      <c r="O18" s="472"/>
      <c r="P18" s="472"/>
      <c r="Q18" s="472"/>
      <c r="R18" s="473"/>
      <c r="S18" s="473"/>
      <c r="T18" s="473"/>
      <c r="U18" s="473"/>
      <c r="V18" s="474"/>
      <c r="W18" s="490"/>
      <c r="X18" s="491"/>
      <c r="Y18" s="491"/>
      <c r="Z18" s="491"/>
      <c r="AA18" s="491"/>
      <c r="AB18" s="515"/>
      <c r="AC18" s="389">
        <v>61</v>
      </c>
      <c r="AD18" s="390"/>
      <c r="AE18" s="390"/>
      <c r="AF18" s="390"/>
      <c r="AG18" s="475"/>
      <c r="AH18" s="389">
        <v>58.4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2212320</v>
      </c>
      <c r="BO18" s="420"/>
      <c r="BP18" s="420"/>
      <c r="BQ18" s="420"/>
      <c r="BR18" s="420"/>
      <c r="BS18" s="420"/>
      <c r="BT18" s="420"/>
      <c r="BU18" s="421"/>
      <c r="BV18" s="419">
        <v>2120182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3075029</v>
      </c>
      <c r="BO19" s="420"/>
      <c r="BP19" s="420"/>
      <c r="BQ19" s="420"/>
      <c r="BR19" s="420"/>
      <c r="BS19" s="420"/>
      <c r="BT19" s="420"/>
      <c r="BU19" s="421"/>
      <c r="BV19" s="419">
        <v>2972107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1182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4245048</v>
      </c>
      <c r="BO22" s="449"/>
      <c r="BP22" s="449"/>
      <c r="BQ22" s="449"/>
      <c r="BR22" s="449"/>
      <c r="BS22" s="449"/>
      <c r="BT22" s="449"/>
      <c r="BU22" s="450"/>
      <c r="BV22" s="448">
        <v>4179716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4025970</v>
      </c>
      <c r="BO23" s="420"/>
      <c r="BP23" s="420"/>
      <c r="BQ23" s="420"/>
      <c r="BR23" s="420"/>
      <c r="BS23" s="420"/>
      <c r="BT23" s="420"/>
      <c r="BU23" s="421"/>
      <c r="BV23" s="419">
        <v>3869755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8000</v>
      </c>
      <c r="R24" s="373"/>
      <c r="S24" s="373"/>
      <c r="T24" s="373"/>
      <c r="U24" s="373"/>
      <c r="V24" s="374"/>
      <c r="W24" s="462"/>
      <c r="X24" s="399"/>
      <c r="Y24" s="400"/>
      <c r="Z24" s="375" t="s">
        <v>162</v>
      </c>
      <c r="AA24" s="376"/>
      <c r="AB24" s="376"/>
      <c r="AC24" s="376"/>
      <c r="AD24" s="376"/>
      <c r="AE24" s="376"/>
      <c r="AF24" s="376"/>
      <c r="AG24" s="377"/>
      <c r="AH24" s="372">
        <v>71</v>
      </c>
      <c r="AI24" s="373"/>
      <c r="AJ24" s="373"/>
      <c r="AK24" s="373"/>
      <c r="AL24" s="374"/>
      <c r="AM24" s="372">
        <v>204409</v>
      </c>
      <c r="AN24" s="373"/>
      <c r="AO24" s="373"/>
      <c r="AP24" s="373"/>
      <c r="AQ24" s="373"/>
      <c r="AR24" s="374"/>
      <c r="AS24" s="372">
        <v>2879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3387605</v>
      </c>
      <c r="BO24" s="420"/>
      <c r="BP24" s="420"/>
      <c r="BQ24" s="420"/>
      <c r="BR24" s="420"/>
      <c r="BS24" s="420"/>
      <c r="BT24" s="420"/>
      <c r="BU24" s="421"/>
      <c r="BV24" s="419">
        <v>3182935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6320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31776</v>
      </c>
      <c r="BO25" s="449"/>
      <c r="BP25" s="449"/>
      <c r="BQ25" s="449"/>
      <c r="BR25" s="449"/>
      <c r="BS25" s="449"/>
      <c r="BT25" s="449"/>
      <c r="BU25" s="450"/>
      <c r="BV25" s="448">
        <v>45147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5920</v>
      </c>
      <c r="R26" s="373"/>
      <c r="S26" s="373"/>
      <c r="T26" s="373"/>
      <c r="U26" s="373"/>
      <c r="V26" s="374"/>
      <c r="W26" s="462"/>
      <c r="X26" s="399"/>
      <c r="Y26" s="400"/>
      <c r="Z26" s="375" t="s">
        <v>168</v>
      </c>
      <c r="AA26" s="430"/>
      <c r="AB26" s="430"/>
      <c r="AC26" s="430"/>
      <c r="AD26" s="430"/>
      <c r="AE26" s="430"/>
      <c r="AF26" s="430"/>
      <c r="AG26" s="431"/>
      <c r="AH26" s="372">
        <v>3</v>
      </c>
      <c r="AI26" s="373"/>
      <c r="AJ26" s="373"/>
      <c r="AK26" s="373"/>
      <c r="AL26" s="374"/>
      <c r="AM26" s="372">
        <v>8454</v>
      </c>
      <c r="AN26" s="373"/>
      <c r="AO26" s="373"/>
      <c r="AP26" s="373"/>
      <c r="AQ26" s="373"/>
      <c r="AR26" s="374"/>
      <c r="AS26" s="372">
        <v>2818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2860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74214</v>
      </c>
      <c r="BO27" s="454"/>
      <c r="BP27" s="454"/>
      <c r="BQ27" s="454"/>
      <c r="BR27" s="454"/>
      <c r="BS27" s="454"/>
      <c r="BT27" s="454"/>
      <c r="BU27" s="455"/>
      <c r="BV27" s="453">
        <v>74214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2130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1242051</v>
      </c>
      <c r="BO28" s="449"/>
      <c r="BP28" s="449"/>
      <c r="BQ28" s="449"/>
      <c r="BR28" s="449"/>
      <c r="BS28" s="449"/>
      <c r="BT28" s="449"/>
      <c r="BU28" s="450"/>
      <c r="BV28" s="448">
        <v>1308757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8</v>
      </c>
      <c r="M29" s="373"/>
      <c r="N29" s="373"/>
      <c r="O29" s="373"/>
      <c r="P29" s="374"/>
      <c r="Q29" s="372">
        <v>1980</v>
      </c>
      <c r="R29" s="373"/>
      <c r="S29" s="373"/>
      <c r="T29" s="373"/>
      <c r="U29" s="373"/>
      <c r="V29" s="374"/>
      <c r="W29" s="463"/>
      <c r="X29" s="464"/>
      <c r="Y29" s="465"/>
      <c r="Z29" s="375" t="s">
        <v>178</v>
      </c>
      <c r="AA29" s="376"/>
      <c r="AB29" s="376"/>
      <c r="AC29" s="376"/>
      <c r="AD29" s="376"/>
      <c r="AE29" s="376"/>
      <c r="AF29" s="376"/>
      <c r="AG29" s="377"/>
      <c r="AH29" s="372">
        <v>72</v>
      </c>
      <c r="AI29" s="373"/>
      <c r="AJ29" s="373"/>
      <c r="AK29" s="373"/>
      <c r="AL29" s="374"/>
      <c r="AM29" s="372">
        <v>208212</v>
      </c>
      <c r="AN29" s="373"/>
      <c r="AO29" s="373"/>
      <c r="AP29" s="373"/>
      <c r="AQ29" s="373"/>
      <c r="AR29" s="374"/>
      <c r="AS29" s="372">
        <v>2892</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135781</v>
      </c>
      <c r="BO29" s="420"/>
      <c r="BP29" s="420"/>
      <c r="BQ29" s="420"/>
      <c r="BR29" s="420"/>
      <c r="BS29" s="420"/>
      <c r="BT29" s="420"/>
      <c r="BU29" s="421"/>
      <c r="BV29" s="419">
        <v>135631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93.4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667430</v>
      </c>
      <c r="BO30" s="454"/>
      <c r="BP30" s="454"/>
      <c r="BQ30" s="454"/>
      <c r="BR30" s="454"/>
      <c r="BS30" s="454"/>
      <c r="BT30" s="454"/>
      <c r="BU30" s="455"/>
      <c r="BV30" s="453">
        <v>721562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IF('各会計、関係団体の財政状況及び健全化判断比率'!B31="","",'各会計、関係団体の財政状況及び健全化判断比率'!B31)</f>
        <v>簡易水道事業</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鳥取県町村総合事務組合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（一財）若桜町観光開発事業団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住宅新築資金等貸付事業</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IF('各会計、関係団体の財政状況及び健全化判断比率'!B32="","",'各会計、関係団体の財政状況及び健全化判断比率'!B32)</f>
        <v>公共下水道事業</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鳥取県東部広域行政管理組合（一般会計）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（有）若桜農林振興</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8</v>
      </c>
      <c r="BF36" s="367"/>
      <c r="BG36" s="368" t="str">
        <f>IF('各会計、関係団体の財政状況及び健全化判断比率'!B33="","",'各会計、関係団体の財政状況及び健全化判断比率'!B33)</f>
        <v>農業集落排水事業</v>
      </c>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鳥取県東部広域行政管理組合
（因幡ふるさと振興事業費特別会計）</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若桜鉄道（株）</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9</v>
      </c>
      <c r="BF37" s="367"/>
      <c r="BG37" s="368" t="str">
        <f>IF('各会計、関係団体の財政状況及び健全化判断比率'!B34="","",'各会計、関係団体の財政状況及び健全化判断比率'!B34)</f>
        <v>索道事業</v>
      </c>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鳥取県後期高齢者医療広域連合（一般会計）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f t="shared" si="1"/>
        <v>10</v>
      </c>
      <c r="BF38" s="367"/>
      <c r="BG38" s="368" t="str">
        <f>IF('各会計、関係団体の財政状況及び健全化判断比率'!B35="","",'各会計、関係団体の財政状況及び健全化判断比率'!B35)</f>
        <v>赤松団地造成事業</v>
      </c>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鳥取県後期高齢者医療広域連合（特別会計）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VXGYbLcwydjJPr193xecAuusqitoyBXXbfHoykeH8o2FFdCjIqaYUdR1VfidxipuLgXTaAPdAwQq6clTzXLMIw==" saltValue="lrIOZD6y5wzeV8nWs+fLU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37"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282813</v>
      </c>
      <c r="S5" s="677"/>
      <c r="T5" s="677"/>
      <c r="U5" s="677"/>
      <c r="V5" s="677"/>
      <c r="W5" s="677"/>
      <c r="X5" s="677"/>
      <c r="Y5" s="702"/>
      <c r="Z5" s="715">
        <v>6.5</v>
      </c>
      <c r="AA5" s="715"/>
      <c r="AB5" s="715"/>
      <c r="AC5" s="715"/>
      <c r="AD5" s="716">
        <v>282813</v>
      </c>
      <c r="AE5" s="716"/>
      <c r="AF5" s="716"/>
      <c r="AG5" s="716"/>
      <c r="AH5" s="716"/>
      <c r="AI5" s="716"/>
      <c r="AJ5" s="716"/>
      <c r="AK5" s="716"/>
      <c r="AL5" s="703">
        <v>11.8</v>
      </c>
      <c r="AM5" s="685"/>
      <c r="AN5" s="685"/>
      <c r="AO5" s="704"/>
      <c r="AP5" s="679" t="s">
        <v>217</v>
      </c>
      <c r="AQ5" s="680"/>
      <c r="AR5" s="680"/>
      <c r="AS5" s="680"/>
      <c r="AT5" s="680"/>
      <c r="AU5" s="680"/>
      <c r="AV5" s="680"/>
      <c r="AW5" s="680"/>
      <c r="AX5" s="680"/>
      <c r="AY5" s="680"/>
      <c r="AZ5" s="680"/>
      <c r="BA5" s="680"/>
      <c r="BB5" s="680"/>
      <c r="BC5" s="680"/>
      <c r="BD5" s="680"/>
      <c r="BE5" s="680"/>
      <c r="BF5" s="681"/>
      <c r="BG5" s="621">
        <v>282813</v>
      </c>
      <c r="BH5" s="622"/>
      <c r="BI5" s="622"/>
      <c r="BJ5" s="622"/>
      <c r="BK5" s="622"/>
      <c r="BL5" s="622"/>
      <c r="BM5" s="622"/>
      <c r="BN5" s="623"/>
      <c r="BO5" s="659">
        <v>100</v>
      </c>
      <c r="BP5" s="659"/>
      <c r="BQ5" s="659"/>
      <c r="BR5" s="659"/>
      <c r="BS5" s="660" t="s">
        <v>122</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47913</v>
      </c>
      <c r="S6" s="622"/>
      <c r="T6" s="622"/>
      <c r="U6" s="622"/>
      <c r="V6" s="622"/>
      <c r="W6" s="622"/>
      <c r="X6" s="622"/>
      <c r="Y6" s="623"/>
      <c r="Z6" s="659">
        <v>1.1000000000000001</v>
      </c>
      <c r="AA6" s="659"/>
      <c r="AB6" s="659"/>
      <c r="AC6" s="659"/>
      <c r="AD6" s="660">
        <v>47913</v>
      </c>
      <c r="AE6" s="660"/>
      <c r="AF6" s="660"/>
      <c r="AG6" s="660"/>
      <c r="AH6" s="660"/>
      <c r="AI6" s="660"/>
      <c r="AJ6" s="660"/>
      <c r="AK6" s="660"/>
      <c r="AL6" s="624">
        <v>2</v>
      </c>
      <c r="AM6" s="625"/>
      <c r="AN6" s="625"/>
      <c r="AO6" s="661"/>
      <c r="AP6" s="618" t="s">
        <v>222</v>
      </c>
      <c r="AQ6" s="619"/>
      <c r="AR6" s="619"/>
      <c r="AS6" s="619"/>
      <c r="AT6" s="619"/>
      <c r="AU6" s="619"/>
      <c r="AV6" s="619"/>
      <c r="AW6" s="619"/>
      <c r="AX6" s="619"/>
      <c r="AY6" s="619"/>
      <c r="AZ6" s="619"/>
      <c r="BA6" s="619"/>
      <c r="BB6" s="619"/>
      <c r="BC6" s="619"/>
      <c r="BD6" s="619"/>
      <c r="BE6" s="619"/>
      <c r="BF6" s="620"/>
      <c r="BG6" s="621">
        <v>282813</v>
      </c>
      <c r="BH6" s="622"/>
      <c r="BI6" s="622"/>
      <c r="BJ6" s="622"/>
      <c r="BK6" s="622"/>
      <c r="BL6" s="622"/>
      <c r="BM6" s="622"/>
      <c r="BN6" s="623"/>
      <c r="BO6" s="659">
        <v>100</v>
      </c>
      <c r="BP6" s="659"/>
      <c r="BQ6" s="659"/>
      <c r="BR6" s="659"/>
      <c r="BS6" s="660" t="s">
        <v>122</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54404</v>
      </c>
      <c r="CS6" s="622"/>
      <c r="CT6" s="622"/>
      <c r="CU6" s="622"/>
      <c r="CV6" s="622"/>
      <c r="CW6" s="622"/>
      <c r="CX6" s="622"/>
      <c r="CY6" s="623"/>
      <c r="CZ6" s="703">
        <v>1.3</v>
      </c>
      <c r="DA6" s="685"/>
      <c r="DB6" s="685"/>
      <c r="DC6" s="705"/>
      <c r="DD6" s="627" t="s">
        <v>122</v>
      </c>
      <c r="DE6" s="622"/>
      <c r="DF6" s="622"/>
      <c r="DG6" s="622"/>
      <c r="DH6" s="622"/>
      <c r="DI6" s="622"/>
      <c r="DJ6" s="622"/>
      <c r="DK6" s="622"/>
      <c r="DL6" s="622"/>
      <c r="DM6" s="622"/>
      <c r="DN6" s="622"/>
      <c r="DO6" s="622"/>
      <c r="DP6" s="623"/>
      <c r="DQ6" s="627">
        <v>54404</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146</v>
      </c>
      <c r="S7" s="622"/>
      <c r="T7" s="622"/>
      <c r="U7" s="622"/>
      <c r="V7" s="622"/>
      <c r="W7" s="622"/>
      <c r="X7" s="622"/>
      <c r="Y7" s="623"/>
      <c r="Z7" s="659">
        <v>0</v>
      </c>
      <c r="AA7" s="659"/>
      <c r="AB7" s="659"/>
      <c r="AC7" s="659"/>
      <c r="AD7" s="660">
        <v>146</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99232</v>
      </c>
      <c r="BH7" s="622"/>
      <c r="BI7" s="622"/>
      <c r="BJ7" s="622"/>
      <c r="BK7" s="622"/>
      <c r="BL7" s="622"/>
      <c r="BM7" s="622"/>
      <c r="BN7" s="623"/>
      <c r="BO7" s="659">
        <v>35.1</v>
      </c>
      <c r="BP7" s="659"/>
      <c r="BQ7" s="659"/>
      <c r="BR7" s="659"/>
      <c r="BS7" s="660" t="s">
        <v>122</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953295</v>
      </c>
      <c r="CS7" s="622"/>
      <c r="CT7" s="622"/>
      <c r="CU7" s="622"/>
      <c r="CV7" s="622"/>
      <c r="CW7" s="622"/>
      <c r="CX7" s="622"/>
      <c r="CY7" s="623"/>
      <c r="CZ7" s="659">
        <v>23.5</v>
      </c>
      <c r="DA7" s="659"/>
      <c r="DB7" s="659"/>
      <c r="DC7" s="659"/>
      <c r="DD7" s="627">
        <v>74157</v>
      </c>
      <c r="DE7" s="622"/>
      <c r="DF7" s="622"/>
      <c r="DG7" s="622"/>
      <c r="DH7" s="622"/>
      <c r="DI7" s="622"/>
      <c r="DJ7" s="622"/>
      <c r="DK7" s="622"/>
      <c r="DL7" s="622"/>
      <c r="DM7" s="622"/>
      <c r="DN7" s="622"/>
      <c r="DO7" s="622"/>
      <c r="DP7" s="623"/>
      <c r="DQ7" s="627">
        <v>552316</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1425</v>
      </c>
      <c r="S8" s="622"/>
      <c r="T8" s="622"/>
      <c r="U8" s="622"/>
      <c r="V8" s="622"/>
      <c r="W8" s="622"/>
      <c r="X8" s="622"/>
      <c r="Y8" s="623"/>
      <c r="Z8" s="659">
        <v>0</v>
      </c>
      <c r="AA8" s="659"/>
      <c r="AB8" s="659"/>
      <c r="AC8" s="659"/>
      <c r="AD8" s="660">
        <v>1425</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5425</v>
      </c>
      <c r="BH8" s="622"/>
      <c r="BI8" s="622"/>
      <c r="BJ8" s="622"/>
      <c r="BK8" s="622"/>
      <c r="BL8" s="622"/>
      <c r="BM8" s="622"/>
      <c r="BN8" s="623"/>
      <c r="BO8" s="659">
        <v>1.9</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824096</v>
      </c>
      <c r="CS8" s="622"/>
      <c r="CT8" s="622"/>
      <c r="CU8" s="622"/>
      <c r="CV8" s="622"/>
      <c r="CW8" s="622"/>
      <c r="CX8" s="622"/>
      <c r="CY8" s="623"/>
      <c r="CZ8" s="659">
        <v>20.3</v>
      </c>
      <c r="DA8" s="659"/>
      <c r="DB8" s="659"/>
      <c r="DC8" s="659"/>
      <c r="DD8" s="627">
        <v>17895</v>
      </c>
      <c r="DE8" s="622"/>
      <c r="DF8" s="622"/>
      <c r="DG8" s="622"/>
      <c r="DH8" s="622"/>
      <c r="DI8" s="622"/>
      <c r="DJ8" s="622"/>
      <c r="DK8" s="622"/>
      <c r="DL8" s="622"/>
      <c r="DM8" s="622"/>
      <c r="DN8" s="622"/>
      <c r="DO8" s="622"/>
      <c r="DP8" s="623"/>
      <c r="DQ8" s="627">
        <v>537211</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1641</v>
      </c>
      <c r="S9" s="622"/>
      <c r="T9" s="622"/>
      <c r="U9" s="622"/>
      <c r="V9" s="622"/>
      <c r="W9" s="622"/>
      <c r="X9" s="622"/>
      <c r="Y9" s="623"/>
      <c r="Z9" s="659">
        <v>0</v>
      </c>
      <c r="AA9" s="659"/>
      <c r="AB9" s="659"/>
      <c r="AC9" s="659"/>
      <c r="AD9" s="660">
        <v>1641</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81840</v>
      </c>
      <c r="BH9" s="622"/>
      <c r="BI9" s="622"/>
      <c r="BJ9" s="622"/>
      <c r="BK9" s="622"/>
      <c r="BL9" s="622"/>
      <c r="BM9" s="622"/>
      <c r="BN9" s="623"/>
      <c r="BO9" s="659">
        <v>28.9</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235658</v>
      </c>
      <c r="CS9" s="622"/>
      <c r="CT9" s="622"/>
      <c r="CU9" s="622"/>
      <c r="CV9" s="622"/>
      <c r="CW9" s="622"/>
      <c r="CX9" s="622"/>
      <c r="CY9" s="623"/>
      <c r="CZ9" s="659">
        <v>5.8</v>
      </c>
      <c r="DA9" s="659"/>
      <c r="DB9" s="659"/>
      <c r="DC9" s="659"/>
      <c r="DD9" s="627">
        <v>1968</v>
      </c>
      <c r="DE9" s="622"/>
      <c r="DF9" s="622"/>
      <c r="DG9" s="622"/>
      <c r="DH9" s="622"/>
      <c r="DI9" s="622"/>
      <c r="DJ9" s="622"/>
      <c r="DK9" s="622"/>
      <c r="DL9" s="622"/>
      <c r="DM9" s="622"/>
      <c r="DN9" s="622"/>
      <c r="DO9" s="622"/>
      <c r="DP9" s="623"/>
      <c r="DQ9" s="627">
        <v>214486</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7095</v>
      </c>
      <c r="BH10" s="622"/>
      <c r="BI10" s="622"/>
      <c r="BJ10" s="622"/>
      <c r="BK10" s="622"/>
      <c r="BL10" s="622"/>
      <c r="BM10" s="622"/>
      <c r="BN10" s="623"/>
      <c r="BO10" s="659">
        <v>2.5</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66722</v>
      </c>
      <c r="S11" s="622"/>
      <c r="T11" s="622"/>
      <c r="U11" s="622"/>
      <c r="V11" s="622"/>
      <c r="W11" s="622"/>
      <c r="X11" s="622"/>
      <c r="Y11" s="623"/>
      <c r="Z11" s="624">
        <v>1.5</v>
      </c>
      <c r="AA11" s="625"/>
      <c r="AB11" s="625"/>
      <c r="AC11" s="626"/>
      <c r="AD11" s="627">
        <v>66722</v>
      </c>
      <c r="AE11" s="622"/>
      <c r="AF11" s="622"/>
      <c r="AG11" s="622"/>
      <c r="AH11" s="622"/>
      <c r="AI11" s="622"/>
      <c r="AJ11" s="622"/>
      <c r="AK11" s="623"/>
      <c r="AL11" s="624">
        <v>2.8</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4872</v>
      </c>
      <c r="BH11" s="622"/>
      <c r="BI11" s="622"/>
      <c r="BJ11" s="622"/>
      <c r="BK11" s="622"/>
      <c r="BL11" s="622"/>
      <c r="BM11" s="622"/>
      <c r="BN11" s="623"/>
      <c r="BO11" s="659">
        <v>1.7</v>
      </c>
      <c r="BP11" s="659"/>
      <c r="BQ11" s="659"/>
      <c r="BR11" s="659"/>
      <c r="BS11" s="660" t="s">
        <v>122</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473466</v>
      </c>
      <c r="CS11" s="622"/>
      <c r="CT11" s="622"/>
      <c r="CU11" s="622"/>
      <c r="CV11" s="622"/>
      <c r="CW11" s="622"/>
      <c r="CX11" s="622"/>
      <c r="CY11" s="623"/>
      <c r="CZ11" s="659">
        <v>11.7</v>
      </c>
      <c r="DA11" s="659"/>
      <c r="DB11" s="659"/>
      <c r="DC11" s="659"/>
      <c r="DD11" s="627">
        <v>67249</v>
      </c>
      <c r="DE11" s="622"/>
      <c r="DF11" s="622"/>
      <c r="DG11" s="622"/>
      <c r="DH11" s="622"/>
      <c r="DI11" s="622"/>
      <c r="DJ11" s="622"/>
      <c r="DK11" s="622"/>
      <c r="DL11" s="622"/>
      <c r="DM11" s="622"/>
      <c r="DN11" s="622"/>
      <c r="DO11" s="622"/>
      <c r="DP11" s="623"/>
      <c r="DQ11" s="627">
        <v>199643</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163267</v>
      </c>
      <c r="BH12" s="622"/>
      <c r="BI12" s="622"/>
      <c r="BJ12" s="622"/>
      <c r="BK12" s="622"/>
      <c r="BL12" s="622"/>
      <c r="BM12" s="622"/>
      <c r="BN12" s="623"/>
      <c r="BO12" s="659">
        <v>57.7</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237883</v>
      </c>
      <c r="CS12" s="622"/>
      <c r="CT12" s="622"/>
      <c r="CU12" s="622"/>
      <c r="CV12" s="622"/>
      <c r="CW12" s="622"/>
      <c r="CX12" s="622"/>
      <c r="CY12" s="623"/>
      <c r="CZ12" s="659">
        <v>5.9</v>
      </c>
      <c r="DA12" s="659"/>
      <c r="DB12" s="659"/>
      <c r="DC12" s="659"/>
      <c r="DD12" s="627">
        <v>83015</v>
      </c>
      <c r="DE12" s="622"/>
      <c r="DF12" s="622"/>
      <c r="DG12" s="622"/>
      <c r="DH12" s="622"/>
      <c r="DI12" s="622"/>
      <c r="DJ12" s="622"/>
      <c r="DK12" s="622"/>
      <c r="DL12" s="622"/>
      <c r="DM12" s="622"/>
      <c r="DN12" s="622"/>
      <c r="DO12" s="622"/>
      <c r="DP12" s="623"/>
      <c r="DQ12" s="627">
        <v>155610</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94731</v>
      </c>
      <c r="BH13" s="622"/>
      <c r="BI13" s="622"/>
      <c r="BJ13" s="622"/>
      <c r="BK13" s="622"/>
      <c r="BL13" s="622"/>
      <c r="BM13" s="622"/>
      <c r="BN13" s="623"/>
      <c r="BO13" s="659">
        <v>33.5</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359957</v>
      </c>
      <c r="CS13" s="622"/>
      <c r="CT13" s="622"/>
      <c r="CU13" s="622"/>
      <c r="CV13" s="622"/>
      <c r="CW13" s="622"/>
      <c r="CX13" s="622"/>
      <c r="CY13" s="623"/>
      <c r="CZ13" s="659">
        <v>8.9</v>
      </c>
      <c r="DA13" s="659"/>
      <c r="DB13" s="659"/>
      <c r="DC13" s="659"/>
      <c r="DD13" s="627">
        <v>114437</v>
      </c>
      <c r="DE13" s="622"/>
      <c r="DF13" s="622"/>
      <c r="DG13" s="622"/>
      <c r="DH13" s="622"/>
      <c r="DI13" s="622"/>
      <c r="DJ13" s="622"/>
      <c r="DK13" s="622"/>
      <c r="DL13" s="622"/>
      <c r="DM13" s="622"/>
      <c r="DN13" s="622"/>
      <c r="DO13" s="622"/>
      <c r="DP13" s="623"/>
      <c r="DQ13" s="627">
        <v>189285</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200</v>
      </c>
      <c r="S14" s="622"/>
      <c r="T14" s="622"/>
      <c r="U14" s="622"/>
      <c r="V14" s="622"/>
      <c r="W14" s="622"/>
      <c r="X14" s="622"/>
      <c r="Y14" s="623"/>
      <c r="Z14" s="659">
        <v>0</v>
      </c>
      <c r="AA14" s="659"/>
      <c r="AB14" s="659"/>
      <c r="AC14" s="659"/>
      <c r="AD14" s="660">
        <v>200</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12927</v>
      </c>
      <c r="BH14" s="622"/>
      <c r="BI14" s="622"/>
      <c r="BJ14" s="622"/>
      <c r="BK14" s="622"/>
      <c r="BL14" s="622"/>
      <c r="BM14" s="622"/>
      <c r="BN14" s="623"/>
      <c r="BO14" s="659">
        <v>4.5999999999999996</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105515</v>
      </c>
      <c r="CS14" s="622"/>
      <c r="CT14" s="622"/>
      <c r="CU14" s="622"/>
      <c r="CV14" s="622"/>
      <c r="CW14" s="622"/>
      <c r="CX14" s="622"/>
      <c r="CY14" s="623"/>
      <c r="CZ14" s="659">
        <v>2.6</v>
      </c>
      <c r="DA14" s="659"/>
      <c r="DB14" s="659"/>
      <c r="DC14" s="659"/>
      <c r="DD14" s="627">
        <v>1204</v>
      </c>
      <c r="DE14" s="622"/>
      <c r="DF14" s="622"/>
      <c r="DG14" s="622"/>
      <c r="DH14" s="622"/>
      <c r="DI14" s="622"/>
      <c r="DJ14" s="622"/>
      <c r="DK14" s="622"/>
      <c r="DL14" s="622"/>
      <c r="DM14" s="622"/>
      <c r="DN14" s="622"/>
      <c r="DO14" s="622"/>
      <c r="DP14" s="623"/>
      <c r="DQ14" s="627">
        <v>99326</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7387</v>
      </c>
      <c r="BH15" s="622"/>
      <c r="BI15" s="622"/>
      <c r="BJ15" s="622"/>
      <c r="BK15" s="622"/>
      <c r="BL15" s="622"/>
      <c r="BM15" s="622"/>
      <c r="BN15" s="623"/>
      <c r="BO15" s="659">
        <v>2.6</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331690</v>
      </c>
      <c r="CS15" s="622"/>
      <c r="CT15" s="622"/>
      <c r="CU15" s="622"/>
      <c r="CV15" s="622"/>
      <c r="CW15" s="622"/>
      <c r="CX15" s="622"/>
      <c r="CY15" s="623"/>
      <c r="CZ15" s="659">
        <v>8.1999999999999993</v>
      </c>
      <c r="DA15" s="659"/>
      <c r="DB15" s="659"/>
      <c r="DC15" s="659"/>
      <c r="DD15" s="627">
        <v>20597</v>
      </c>
      <c r="DE15" s="622"/>
      <c r="DF15" s="622"/>
      <c r="DG15" s="622"/>
      <c r="DH15" s="622"/>
      <c r="DI15" s="622"/>
      <c r="DJ15" s="622"/>
      <c r="DK15" s="622"/>
      <c r="DL15" s="622"/>
      <c r="DM15" s="622"/>
      <c r="DN15" s="622"/>
      <c r="DO15" s="622"/>
      <c r="DP15" s="623"/>
      <c r="DQ15" s="627">
        <v>304183</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2116</v>
      </c>
      <c r="S16" s="622"/>
      <c r="T16" s="622"/>
      <c r="U16" s="622"/>
      <c r="V16" s="622"/>
      <c r="W16" s="622"/>
      <c r="X16" s="622"/>
      <c r="Y16" s="623"/>
      <c r="Z16" s="659">
        <v>0</v>
      </c>
      <c r="AA16" s="659"/>
      <c r="AB16" s="659"/>
      <c r="AC16" s="659"/>
      <c r="AD16" s="660">
        <v>2116</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45226</v>
      </c>
      <c r="CS16" s="622"/>
      <c r="CT16" s="622"/>
      <c r="CU16" s="622"/>
      <c r="CV16" s="622"/>
      <c r="CW16" s="622"/>
      <c r="CX16" s="622"/>
      <c r="CY16" s="623"/>
      <c r="CZ16" s="659">
        <v>1.1000000000000001</v>
      </c>
      <c r="DA16" s="659"/>
      <c r="DB16" s="659"/>
      <c r="DC16" s="659"/>
      <c r="DD16" s="627" t="s">
        <v>122</v>
      </c>
      <c r="DE16" s="622"/>
      <c r="DF16" s="622"/>
      <c r="DG16" s="622"/>
      <c r="DH16" s="622"/>
      <c r="DI16" s="622"/>
      <c r="DJ16" s="622"/>
      <c r="DK16" s="622"/>
      <c r="DL16" s="622"/>
      <c r="DM16" s="622"/>
      <c r="DN16" s="622"/>
      <c r="DO16" s="622"/>
      <c r="DP16" s="623"/>
      <c r="DQ16" s="627">
        <v>27723</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4131</v>
      </c>
      <c r="S17" s="622"/>
      <c r="T17" s="622"/>
      <c r="U17" s="622"/>
      <c r="V17" s="622"/>
      <c r="W17" s="622"/>
      <c r="X17" s="622"/>
      <c r="Y17" s="623"/>
      <c r="Z17" s="659">
        <v>0.1</v>
      </c>
      <c r="AA17" s="659"/>
      <c r="AB17" s="659"/>
      <c r="AC17" s="659"/>
      <c r="AD17" s="660">
        <v>4131</v>
      </c>
      <c r="AE17" s="660"/>
      <c r="AF17" s="660"/>
      <c r="AG17" s="660"/>
      <c r="AH17" s="660"/>
      <c r="AI17" s="660"/>
      <c r="AJ17" s="660"/>
      <c r="AK17" s="660"/>
      <c r="AL17" s="624">
        <v>0.2</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437646</v>
      </c>
      <c r="CS17" s="622"/>
      <c r="CT17" s="622"/>
      <c r="CU17" s="622"/>
      <c r="CV17" s="622"/>
      <c r="CW17" s="622"/>
      <c r="CX17" s="622"/>
      <c r="CY17" s="623"/>
      <c r="CZ17" s="659">
        <v>10.8</v>
      </c>
      <c r="DA17" s="659"/>
      <c r="DB17" s="659"/>
      <c r="DC17" s="659"/>
      <c r="DD17" s="627" t="s">
        <v>122</v>
      </c>
      <c r="DE17" s="622"/>
      <c r="DF17" s="622"/>
      <c r="DG17" s="622"/>
      <c r="DH17" s="622"/>
      <c r="DI17" s="622"/>
      <c r="DJ17" s="622"/>
      <c r="DK17" s="622"/>
      <c r="DL17" s="622"/>
      <c r="DM17" s="622"/>
      <c r="DN17" s="622"/>
      <c r="DO17" s="622"/>
      <c r="DP17" s="623"/>
      <c r="DQ17" s="627">
        <v>428921</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571</v>
      </c>
      <c r="S18" s="622"/>
      <c r="T18" s="622"/>
      <c r="U18" s="622"/>
      <c r="V18" s="622"/>
      <c r="W18" s="622"/>
      <c r="X18" s="622"/>
      <c r="Y18" s="623"/>
      <c r="Z18" s="659">
        <v>0</v>
      </c>
      <c r="AA18" s="659"/>
      <c r="AB18" s="659"/>
      <c r="AC18" s="659"/>
      <c r="AD18" s="660">
        <v>571</v>
      </c>
      <c r="AE18" s="660"/>
      <c r="AF18" s="660"/>
      <c r="AG18" s="660"/>
      <c r="AH18" s="660"/>
      <c r="AI18" s="660"/>
      <c r="AJ18" s="660"/>
      <c r="AK18" s="660"/>
      <c r="AL18" s="624">
        <v>0</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571</v>
      </c>
      <c r="S19" s="622"/>
      <c r="T19" s="622"/>
      <c r="U19" s="622"/>
      <c r="V19" s="622"/>
      <c r="W19" s="622"/>
      <c r="X19" s="622"/>
      <c r="Y19" s="623"/>
      <c r="Z19" s="659">
        <v>0</v>
      </c>
      <c r="AA19" s="659"/>
      <c r="AB19" s="659"/>
      <c r="AC19" s="659"/>
      <c r="AD19" s="660">
        <v>571</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4058836</v>
      </c>
      <c r="CS20" s="622"/>
      <c r="CT20" s="622"/>
      <c r="CU20" s="622"/>
      <c r="CV20" s="622"/>
      <c r="CW20" s="622"/>
      <c r="CX20" s="622"/>
      <c r="CY20" s="623"/>
      <c r="CZ20" s="659">
        <v>100</v>
      </c>
      <c r="DA20" s="659"/>
      <c r="DB20" s="659"/>
      <c r="DC20" s="659"/>
      <c r="DD20" s="627">
        <v>380522</v>
      </c>
      <c r="DE20" s="622"/>
      <c r="DF20" s="622"/>
      <c r="DG20" s="622"/>
      <c r="DH20" s="622"/>
      <c r="DI20" s="622"/>
      <c r="DJ20" s="622"/>
      <c r="DK20" s="622"/>
      <c r="DL20" s="622"/>
      <c r="DM20" s="622"/>
      <c r="DN20" s="622"/>
      <c r="DO20" s="622"/>
      <c r="DP20" s="623"/>
      <c r="DQ20" s="627">
        <v>2763108</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2166634</v>
      </c>
      <c r="S21" s="622"/>
      <c r="T21" s="622"/>
      <c r="U21" s="622"/>
      <c r="V21" s="622"/>
      <c r="W21" s="622"/>
      <c r="X21" s="622"/>
      <c r="Y21" s="623"/>
      <c r="Z21" s="659">
        <v>49.6</v>
      </c>
      <c r="AA21" s="659"/>
      <c r="AB21" s="659"/>
      <c r="AC21" s="659"/>
      <c r="AD21" s="660">
        <v>1983928</v>
      </c>
      <c r="AE21" s="660"/>
      <c r="AF21" s="660"/>
      <c r="AG21" s="660"/>
      <c r="AH21" s="660"/>
      <c r="AI21" s="660"/>
      <c r="AJ21" s="660"/>
      <c r="AK21" s="660"/>
      <c r="AL21" s="624">
        <v>82.7</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1983928</v>
      </c>
      <c r="S22" s="622"/>
      <c r="T22" s="622"/>
      <c r="U22" s="622"/>
      <c r="V22" s="622"/>
      <c r="W22" s="622"/>
      <c r="X22" s="622"/>
      <c r="Y22" s="623"/>
      <c r="Z22" s="659">
        <v>45.4</v>
      </c>
      <c r="AA22" s="659"/>
      <c r="AB22" s="659"/>
      <c r="AC22" s="659"/>
      <c r="AD22" s="660">
        <v>1983928</v>
      </c>
      <c r="AE22" s="660"/>
      <c r="AF22" s="660"/>
      <c r="AG22" s="660"/>
      <c r="AH22" s="660"/>
      <c r="AI22" s="660"/>
      <c r="AJ22" s="660"/>
      <c r="AK22" s="660"/>
      <c r="AL22" s="624">
        <v>82.7</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182706</v>
      </c>
      <c r="S23" s="622"/>
      <c r="T23" s="622"/>
      <c r="U23" s="622"/>
      <c r="V23" s="622"/>
      <c r="W23" s="622"/>
      <c r="X23" s="622"/>
      <c r="Y23" s="623"/>
      <c r="Z23" s="659">
        <v>4.2</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1463936</v>
      </c>
      <c r="CS24" s="677"/>
      <c r="CT24" s="677"/>
      <c r="CU24" s="677"/>
      <c r="CV24" s="677"/>
      <c r="CW24" s="677"/>
      <c r="CX24" s="677"/>
      <c r="CY24" s="702"/>
      <c r="CZ24" s="703">
        <v>36.1</v>
      </c>
      <c r="DA24" s="685"/>
      <c r="DB24" s="685"/>
      <c r="DC24" s="705"/>
      <c r="DD24" s="701">
        <v>1272409</v>
      </c>
      <c r="DE24" s="677"/>
      <c r="DF24" s="677"/>
      <c r="DG24" s="677"/>
      <c r="DH24" s="677"/>
      <c r="DI24" s="677"/>
      <c r="DJ24" s="677"/>
      <c r="DK24" s="702"/>
      <c r="DL24" s="701">
        <v>1213418</v>
      </c>
      <c r="DM24" s="677"/>
      <c r="DN24" s="677"/>
      <c r="DO24" s="677"/>
      <c r="DP24" s="677"/>
      <c r="DQ24" s="677"/>
      <c r="DR24" s="677"/>
      <c r="DS24" s="677"/>
      <c r="DT24" s="677"/>
      <c r="DU24" s="677"/>
      <c r="DV24" s="702"/>
      <c r="DW24" s="703">
        <v>50.4</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2574312</v>
      </c>
      <c r="S25" s="622"/>
      <c r="T25" s="622"/>
      <c r="U25" s="622"/>
      <c r="V25" s="622"/>
      <c r="W25" s="622"/>
      <c r="X25" s="622"/>
      <c r="Y25" s="623"/>
      <c r="Z25" s="659">
        <v>58.9</v>
      </c>
      <c r="AA25" s="659"/>
      <c r="AB25" s="659"/>
      <c r="AC25" s="659"/>
      <c r="AD25" s="660">
        <v>2391606</v>
      </c>
      <c r="AE25" s="660"/>
      <c r="AF25" s="660"/>
      <c r="AG25" s="660"/>
      <c r="AH25" s="660"/>
      <c r="AI25" s="660"/>
      <c r="AJ25" s="660"/>
      <c r="AK25" s="660"/>
      <c r="AL25" s="624">
        <v>99.7</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746235</v>
      </c>
      <c r="CS25" s="634"/>
      <c r="CT25" s="634"/>
      <c r="CU25" s="634"/>
      <c r="CV25" s="634"/>
      <c r="CW25" s="634"/>
      <c r="CX25" s="634"/>
      <c r="CY25" s="635"/>
      <c r="CZ25" s="624">
        <v>18.399999999999999</v>
      </c>
      <c r="DA25" s="636"/>
      <c r="DB25" s="636"/>
      <c r="DC25" s="637"/>
      <c r="DD25" s="627">
        <v>710619</v>
      </c>
      <c r="DE25" s="634"/>
      <c r="DF25" s="634"/>
      <c r="DG25" s="634"/>
      <c r="DH25" s="634"/>
      <c r="DI25" s="634"/>
      <c r="DJ25" s="634"/>
      <c r="DK25" s="635"/>
      <c r="DL25" s="627">
        <v>706741</v>
      </c>
      <c r="DM25" s="634"/>
      <c r="DN25" s="634"/>
      <c r="DO25" s="634"/>
      <c r="DP25" s="634"/>
      <c r="DQ25" s="634"/>
      <c r="DR25" s="634"/>
      <c r="DS25" s="634"/>
      <c r="DT25" s="634"/>
      <c r="DU25" s="634"/>
      <c r="DV25" s="635"/>
      <c r="DW25" s="624">
        <v>29.4</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361505</v>
      </c>
      <c r="CS26" s="622"/>
      <c r="CT26" s="622"/>
      <c r="CU26" s="622"/>
      <c r="CV26" s="622"/>
      <c r="CW26" s="622"/>
      <c r="CX26" s="622"/>
      <c r="CY26" s="623"/>
      <c r="CZ26" s="624">
        <v>8.9</v>
      </c>
      <c r="DA26" s="636"/>
      <c r="DB26" s="636"/>
      <c r="DC26" s="637"/>
      <c r="DD26" s="627">
        <v>342984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12755</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282813</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280055</v>
      </c>
      <c r="CS27" s="634"/>
      <c r="CT27" s="634"/>
      <c r="CU27" s="634"/>
      <c r="CV27" s="634"/>
      <c r="CW27" s="634"/>
      <c r="CX27" s="634"/>
      <c r="CY27" s="635"/>
      <c r="CZ27" s="624">
        <v>6.9</v>
      </c>
      <c r="DA27" s="636"/>
      <c r="DB27" s="636"/>
      <c r="DC27" s="637"/>
      <c r="DD27" s="627">
        <v>132869</v>
      </c>
      <c r="DE27" s="634"/>
      <c r="DF27" s="634"/>
      <c r="DG27" s="634"/>
      <c r="DH27" s="634"/>
      <c r="DI27" s="634"/>
      <c r="DJ27" s="634"/>
      <c r="DK27" s="635"/>
      <c r="DL27" s="627">
        <v>77756</v>
      </c>
      <c r="DM27" s="634"/>
      <c r="DN27" s="634"/>
      <c r="DO27" s="634"/>
      <c r="DP27" s="634"/>
      <c r="DQ27" s="634"/>
      <c r="DR27" s="634"/>
      <c r="DS27" s="634"/>
      <c r="DT27" s="634"/>
      <c r="DU27" s="634"/>
      <c r="DV27" s="635"/>
      <c r="DW27" s="624">
        <v>3.2</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27893</v>
      </c>
      <c r="S28" s="622"/>
      <c r="T28" s="622"/>
      <c r="U28" s="622"/>
      <c r="V28" s="622"/>
      <c r="W28" s="622"/>
      <c r="X28" s="622"/>
      <c r="Y28" s="623"/>
      <c r="Z28" s="659">
        <v>0.6</v>
      </c>
      <c r="AA28" s="659"/>
      <c r="AB28" s="659"/>
      <c r="AC28" s="659"/>
      <c r="AD28" s="660">
        <v>2763</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437646</v>
      </c>
      <c r="CS28" s="622"/>
      <c r="CT28" s="622"/>
      <c r="CU28" s="622"/>
      <c r="CV28" s="622"/>
      <c r="CW28" s="622"/>
      <c r="CX28" s="622"/>
      <c r="CY28" s="623"/>
      <c r="CZ28" s="624">
        <v>10.8</v>
      </c>
      <c r="DA28" s="636"/>
      <c r="DB28" s="636"/>
      <c r="DC28" s="637"/>
      <c r="DD28" s="627">
        <v>428921</v>
      </c>
      <c r="DE28" s="622"/>
      <c r="DF28" s="622"/>
      <c r="DG28" s="622"/>
      <c r="DH28" s="622"/>
      <c r="DI28" s="622"/>
      <c r="DJ28" s="622"/>
      <c r="DK28" s="623"/>
      <c r="DL28" s="627">
        <v>428921</v>
      </c>
      <c r="DM28" s="622"/>
      <c r="DN28" s="622"/>
      <c r="DO28" s="622"/>
      <c r="DP28" s="622"/>
      <c r="DQ28" s="622"/>
      <c r="DR28" s="622"/>
      <c r="DS28" s="622"/>
      <c r="DT28" s="622"/>
      <c r="DU28" s="622"/>
      <c r="DV28" s="623"/>
      <c r="DW28" s="624">
        <v>17.8</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6760</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437646</v>
      </c>
      <c r="CS29" s="634"/>
      <c r="CT29" s="634"/>
      <c r="CU29" s="634"/>
      <c r="CV29" s="634"/>
      <c r="CW29" s="634"/>
      <c r="CX29" s="634"/>
      <c r="CY29" s="635"/>
      <c r="CZ29" s="624">
        <v>10.8</v>
      </c>
      <c r="DA29" s="636"/>
      <c r="DB29" s="636"/>
      <c r="DC29" s="637"/>
      <c r="DD29" s="627">
        <v>428921</v>
      </c>
      <c r="DE29" s="634"/>
      <c r="DF29" s="634"/>
      <c r="DG29" s="634"/>
      <c r="DH29" s="634"/>
      <c r="DI29" s="634"/>
      <c r="DJ29" s="634"/>
      <c r="DK29" s="635"/>
      <c r="DL29" s="627">
        <v>428921</v>
      </c>
      <c r="DM29" s="634"/>
      <c r="DN29" s="634"/>
      <c r="DO29" s="634"/>
      <c r="DP29" s="634"/>
      <c r="DQ29" s="634"/>
      <c r="DR29" s="634"/>
      <c r="DS29" s="634"/>
      <c r="DT29" s="634"/>
      <c r="DU29" s="634"/>
      <c r="DV29" s="635"/>
      <c r="DW29" s="624">
        <v>17.8</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359326</v>
      </c>
      <c r="S30" s="622"/>
      <c r="T30" s="622"/>
      <c r="U30" s="622"/>
      <c r="V30" s="622"/>
      <c r="W30" s="622"/>
      <c r="X30" s="622"/>
      <c r="Y30" s="623"/>
      <c r="Z30" s="659">
        <v>8.1999999999999993</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428710</v>
      </c>
      <c r="CS30" s="622"/>
      <c r="CT30" s="622"/>
      <c r="CU30" s="622"/>
      <c r="CV30" s="622"/>
      <c r="CW30" s="622"/>
      <c r="CX30" s="622"/>
      <c r="CY30" s="623"/>
      <c r="CZ30" s="624">
        <v>10.6</v>
      </c>
      <c r="DA30" s="636"/>
      <c r="DB30" s="636"/>
      <c r="DC30" s="637"/>
      <c r="DD30" s="627">
        <v>419985</v>
      </c>
      <c r="DE30" s="622"/>
      <c r="DF30" s="622"/>
      <c r="DG30" s="622"/>
      <c r="DH30" s="622"/>
      <c r="DI30" s="622"/>
      <c r="DJ30" s="622"/>
      <c r="DK30" s="623"/>
      <c r="DL30" s="627">
        <v>419985</v>
      </c>
      <c r="DM30" s="622"/>
      <c r="DN30" s="622"/>
      <c r="DO30" s="622"/>
      <c r="DP30" s="622"/>
      <c r="DQ30" s="622"/>
      <c r="DR30" s="622"/>
      <c r="DS30" s="622"/>
      <c r="DT30" s="622"/>
      <c r="DU30" s="622"/>
      <c r="DV30" s="623"/>
      <c r="DW30" s="624">
        <v>17.399999999999999</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99.6</v>
      </c>
      <c r="BH31" s="684"/>
      <c r="BI31" s="684"/>
      <c r="BJ31" s="684"/>
      <c r="BK31" s="684"/>
      <c r="BL31" s="684"/>
      <c r="BM31" s="685">
        <v>97</v>
      </c>
      <c r="BN31" s="684"/>
      <c r="BO31" s="684"/>
      <c r="BP31" s="684"/>
      <c r="BQ31" s="686"/>
      <c r="BR31" s="683">
        <v>99.7</v>
      </c>
      <c r="BS31" s="684"/>
      <c r="BT31" s="684"/>
      <c r="BU31" s="684"/>
      <c r="BV31" s="684"/>
      <c r="BW31" s="684"/>
      <c r="BX31" s="685">
        <v>97.2</v>
      </c>
      <c r="BY31" s="684"/>
      <c r="BZ31" s="684"/>
      <c r="CA31" s="684"/>
      <c r="CB31" s="686"/>
      <c r="CD31" s="642"/>
      <c r="CE31" s="643"/>
      <c r="CF31" s="618" t="s">
        <v>301</v>
      </c>
      <c r="CG31" s="619"/>
      <c r="CH31" s="619"/>
      <c r="CI31" s="619"/>
      <c r="CJ31" s="619"/>
      <c r="CK31" s="619"/>
      <c r="CL31" s="619"/>
      <c r="CM31" s="619"/>
      <c r="CN31" s="619"/>
      <c r="CO31" s="619"/>
      <c r="CP31" s="619"/>
      <c r="CQ31" s="620"/>
      <c r="CR31" s="621">
        <v>8936</v>
      </c>
      <c r="CS31" s="634"/>
      <c r="CT31" s="634"/>
      <c r="CU31" s="634"/>
      <c r="CV31" s="634"/>
      <c r="CW31" s="634"/>
      <c r="CX31" s="634"/>
      <c r="CY31" s="635"/>
      <c r="CZ31" s="624">
        <v>0.2</v>
      </c>
      <c r="DA31" s="636"/>
      <c r="DB31" s="636"/>
      <c r="DC31" s="637"/>
      <c r="DD31" s="627">
        <v>8936</v>
      </c>
      <c r="DE31" s="634"/>
      <c r="DF31" s="634"/>
      <c r="DG31" s="634"/>
      <c r="DH31" s="634"/>
      <c r="DI31" s="634"/>
      <c r="DJ31" s="634"/>
      <c r="DK31" s="635"/>
      <c r="DL31" s="627">
        <v>8936</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253277</v>
      </c>
      <c r="S32" s="622"/>
      <c r="T32" s="622"/>
      <c r="U32" s="622"/>
      <c r="V32" s="622"/>
      <c r="W32" s="622"/>
      <c r="X32" s="622"/>
      <c r="Y32" s="623"/>
      <c r="Z32" s="659">
        <v>5.8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99.4</v>
      </c>
      <c r="BH32" s="634"/>
      <c r="BI32" s="634"/>
      <c r="BJ32" s="634"/>
      <c r="BK32" s="634"/>
      <c r="BL32" s="634"/>
      <c r="BM32" s="625">
        <v>99.1</v>
      </c>
      <c r="BN32" s="634"/>
      <c r="BO32" s="634"/>
      <c r="BP32" s="634"/>
      <c r="BQ32" s="657"/>
      <c r="BR32" s="687">
        <v>99.8</v>
      </c>
      <c r="BS32" s="634"/>
      <c r="BT32" s="634"/>
      <c r="BU32" s="634"/>
      <c r="BV32" s="634"/>
      <c r="BW32" s="634"/>
      <c r="BX32" s="625">
        <v>99.5</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20157</v>
      </c>
      <c r="S33" s="622"/>
      <c r="T33" s="622"/>
      <c r="U33" s="622"/>
      <c r="V33" s="622"/>
      <c r="W33" s="622"/>
      <c r="X33" s="622"/>
      <c r="Y33" s="623"/>
      <c r="Z33" s="659">
        <v>0.5</v>
      </c>
      <c r="AA33" s="659"/>
      <c r="AB33" s="659"/>
      <c r="AC33" s="659"/>
      <c r="AD33" s="660">
        <v>2776</v>
      </c>
      <c r="AE33" s="660"/>
      <c r="AF33" s="660"/>
      <c r="AG33" s="660"/>
      <c r="AH33" s="660"/>
      <c r="AI33" s="660"/>
      <c r="AJ33" s="660"/>
      <c r="AK33" s="660"/>
      <c r="AL33" s="624">
        <v>0.1</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99.4</v>
      </c>
      <c r="BH33" s="606"/>
      <c r="BI33" s="606"/>
      <c r="BJ33" s="606"/>
      <c r="BK33" s="606"/>
      <c r="BL33" s="606"/>
      <c r="BM33" s="652">
        <v>92.6</v>
      </c>
      <c r="BN33" s="606"/>
      <c r="BO33" s="606"/>
      <c r="BP33" s="606"/>
      <c r="BQ33" s="669"/>
      <c r="BR33" s="682">
        <v>99.4</v>
      </c>
      <c r="BS33" s="606"/>
      <c r="BT33" s="606"/>
      <c r="BU33" s="606"/>
      <c r="BV33" s="606"/>
      <c r="BW33" s="606"/>
      <c r="BX33" s="652">
        <v>92.3</v>
      </c>
      <c r="BY33" s="606"/>
      <c r="BZ33" s="606"/>
      <c r="CA33" s="606"/>
      <c r="CB33" s="669"/>
      <c r="CD33" s="618" t="s">
        <v>308</v>
      </c>
      <c r="CE33" s="619"/>
      <c r="CF33" s="619"/>
      <c r="CG33" s="619"/>
      <c r="CH33" s="619"/>
      <c r="CI33" s="619"/>
      <c r="CJ33" s="619"/>
      <c r="CK33" s="619"/>
      <c r="CL33" s="619"/>
      <c r="CM33" s="619"/>
      <c r="CN33" s="619"/>
      <c r="CO33" s="619"/>
      <c r="CP33" s="619"/>
      <c r="CQ33" s="620"/>
      <c r="CR33" s="621">
        <v>2169152</v>
      </c>
      <c r="CS33" s="634"/>
      <c r="CT33" s="634"/>
      <c r="CU33" s="634"/>
      <c r="CV33" s="634"/>
      <c r="CW33" s="634"/>
      <c r="CX33" s="634"/>
      <c r="CY33" s="635"/>
      <c r="CZ33" s="624">
        <v>53.4</v>
      </c>
      <c r="DA33" s="636"/>
      <c r="DB33" s="636"/>
      <c r="DC33" s="637"/>
      <c r="DD33" s="627">
        <v>1402931</v>
      </c>
      <c r="DE33" s="634"/>
      <c r="DF33" s="634"/>
      <c r="DG33" s="634"/>
      <c r="DH33" s="634"/>
      <c r="DI33" s="634"/>
      <c r="DJ33" s="634"/>
      <c r="DK33" s="635"/>
      <c r="DL33" s="627">
        <v>998902</v>
      </c>
      <c r="DM33" s="634"/>
      <c r="DN33" s="634"/>
      <c r="DO33" s="634"/>
      <c r="DP33" s="634"/>
      <c r="DQ33" s="634"/>
      <c r="DR33" s="634"/>
      <c r="DS33" s="634"/>
      <c r="DT33" s="634"/>
      <c r="DU33" s="634"/>
      <c r="DV33" s="635"/>
      <c r="DW33" s="624">
        <v>41.5</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65176</v>
      </c>
      <c r="S34" s="622"/>
      <c r="T34" s="622"/>
      <c r="U34" s="622"/>
      <c r="V34" s="622"/>
      <c r="W34" s="622"/>
      <c r="X34" s="622"/>
      <c r="Y34" s="623"/>
      <c r="Z34" s="659">
        <v>1.5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926547</v>
      </c>
      <c r="CS34" s="622"/>
      <c r="CT34" s="622"/>
      <c r="CU34" s="622"/>
      <c r="CV34" s="622"/>
      <c r="CW34" s="622"/>
      <c r="CX34" s="622"/>
      <c r="CY34" s="623"/>
      <c r="CZ34" s="624">
        <v>22.8</v>
      </c>
      <c r="DA34" s="636"/>
      <c r="DB34" s="636"/>
      <c r="DC34" s="637"/>
      <c r="DD34" s="627">
        <v>563387</v>
      </c>
      <c r="DE34" s="622"/>
      <c r="DF34" s="622"/>
      <c r="DG34" s="622"/>
      <c r="DH34" s="622"/>
      <c r="DI34" s="622"/>
      <c r="DJ34" s="622"/>
      <c r="DK34" s="623"/>
      <c r="DL34" s="627">
        <v>451129</v>
      </c>
      <c r="DM34" s="622"/>
      <c r="DN34" s="622"/>
      <c r="DO34" s="622"/>
      <c r="DP34" s="622"/>
      <c r="DQ34" s="622"/>
      <c r="DR34" s="622"/>
      <c r="DS34" s="622"/>
      <c r="DT34" s="622"/>
      <c r="DU34" s="622"/>
      <c r="DV34" s="623"/>
      <c r="DW34" s="624">
        <v>18.7</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216237</v>
      </c>
      <c r="S35" s="622"/>
      <c r="T35" s="622"/>
      <c r="U35" s="622"/>
      <c r="V35" s="622"/>
      <c r="W35" s="622"/>
      <c r="X35" s="622"/>
      <c r="Y35" s="623"/>
      <c r="Z35" s="659">
        <v>4.9000000000000004</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37775</v>
      </c>
      <c r="CS35" s="634"/>
      <c r="CT35" s="634"/>
      <c r="CU35" s="634"/>
      <c r="CV35" s="634"/>
      <c r="CW35" s="634"/>
      <c r="CX35" s="634"/>
      <c r="CY35" s="635"/>
      <c r="CZ35" s="624">
        <v>0.9</v>
      </c>
      <c r="DA35" s="636"/>
      <c r="DB35" s="636"/>
      <c r="DC35" s="637"/>
      <c r="DD35" s="627">
        <v>24751</v>
      </c>
      <c r="DE35" s="634"/>
      <c r="DF35" s="634"/>
      <c r="DG35" s="634"/>
      <c r="DH35" s="634"/>
      <c r="DI35" s="634"/>
      <c r="DJ35" s="634"/>
      <c r="DK35" s="635"/>
      <c r="DL35" s="627">
        <v>7347</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303043</v>
      </c>
      <c r="S36" s="622"/>
      <c r="T36" s="622"/>
      <c r="U36" s="622"/>
      <c r="V36" s="622"/>
      <c r="W36" s="622"/>
      <c r="X36" s="622"/>
      <c r="Y36" s="623"/>
      <c r="Z36" s="659">
        <v>6.9</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592403</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33701</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517158</v>
      </c>
      <c r="CS36" s="622"/>
      <c r="CT36" s="622"/>
      <c r="CU36" s="622"/>
      <c r="CV36" s="622"/>
      <c r="CW36" s="622"/>
      <c r="CX36" s="622"/>
      <c r="CY36" s="623"/>
      <c r="CZ36" s="624">
        <v>12.7</v>
      </c>
      <c r="DA36" s="636"/>
      <c r="DB36" s="636"/>
      <c r="DC36" s="637"/>
      <c r="DD36" s="627">
        <v>352958</v>
      </c>
      <c r="DE36" s="622"/>
      <c r="DF36" s="622"/>
      <c r="DG36" s="622"/>
      <c r="DH36" s="622"/>
      <c r="DI36" s="622"/>
      <c r="DJ36" s="622"/>
      <c r="DK36" s="623"/>
      <c r="DL36" s="627">
        <v>200945</v>
      </c>
      <c r="DM36" s="622"/>
      <c r="DN36" s="622"/>
      <c r="DO36" s="622"/>
      <c r="DP36" s="622"/>
      <c r="DQ36" s="622"/>
      <c r="DR36" s="622"/>
      <c r="DS36" s="622"/>
      <c r="DT36" s="622"/>
      <c r="DU36" s="622"/>
      <c r="DV36" s="623"/>
      <c r="DW36" s="624">
        <v>8.3000000000000007</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37779</v>
      </c>
      <c r="S37" s="622"/>
      <c r="T37" s="622"/>
      <c r="U37" s="622"/>
      <c r="V37" s="622"/>
      <c r="W37" s="622"/>
      <c r="X37" s="622"/>
      <c r="Y37" s="623"/>
      <c r="Z37" s="659">
        <v>0.9</v>
      </c>
      <c r="AA37" s="659"/>
      <c r="AB37" s="659"/>
      <c r="AC37" s="659"/>
      <c r="AD37" s="660">
        <v>1314</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283913</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21190</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91954</v>
      </c>
      <c r="CS37" s="634"/>
      <c r="CT37" s="634"/>
      <c r="CU37" s="634"/>
      <c r="CV37" s="634"/>
      <c r="CW37" s="634"/>
      <c r="CX37" s="634"/>
      <c r="CY37" s="635"/>
      <c r="CZ37" s="624">
        <v>2.2999999999999998</v>
      </c>
      <c r="DA37" s="636"/>
      <c r="DB37" s="636"/>
      <c r="DC37" s="637"/>
      <c r="DD37" s="627">
        <v>91943</v>
      </c>
      <c r="DE37" s="634"/>
      <c r="DF37" s="634"/>
      <c r="DG37" s="634"/>
      <c r="DH37" s="634"/>
      <c r="DI37" s="634"/>
      <c r="DJ37" s="634"/>
      <c r="DK37" s="635"/>
      <c r="DL37" s="627">
        <v>88656</v>
      </c>
      <c r="DM37" s="634"/>
      <c r="DN37" s="634"/>
      <c r="DO37" s="634"/>
      <c r="DP37" s="634"/>
      <c r="DQ37" s="634"/>
      <c r="DR37" s="634"/>
      <c r="DS37" s="634"/>
      <c r="DT37" s="634"/>
      <c r="DU37" s="634"/>
      <c r="DV37" s="635"/>
      <c r="DW37" s="624">
        <v>3.7</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494042</v>
      </c>
      <c r="S38" s="622"/>
      <c r="T38" s="622"/>
      <c r="U38" s="622"/>
      <c r="V38" s="622"/>
      <c r="W38" s="622"/>
      <c r="X38" s="622"/>
      <c r="Y38" s="623"/>
      <c r="Z38" s="659">
        <v>11.3</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73525</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445</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592403</v>
      </c>
      <c r="CS38" s="622"/>
      <c r="CT38" s="622"/>
      <c r="CU38" s="622"/>
      <c r="CV38" s="622"/>
      <c r="CW38" s="622"/>
      <c r="CX38" s="622"/>
      <c r="CY38" s="623"/>
      <c r="CZ38" s="624">
        <v>14.6</v>
      </c>
      <c r="DA38" s="636"/>
      <c r="DB38" s="636"/>
      <c r="DC38" s="637"/>
      <c r="DD38" s="627">
        <v>430894</v>
      </c>
      <c r="DE38" s="622"/>
      <c r="DF38" s="622"/>
      <c r="DG38" s="622"/>
      <c r="DH38" s="622"/>
      <c r="DI38" s="622"/>
      <c r="DJ38" s="622"/>
      <c r="DK38" s="623"/>
      <c r="DL38" s="627">
        <v>339481</v>
      </c>
      <c r="DM38" s="622"/>
      <c r="DN38" s="622"/>
      <c r="DO38" s="622"/>
      <c r="DP38" s="622"/>
      <c r="DQ38" s="622"/>
      <c r="DR38" s="622"/>
      <c r="DS38" s="622"/>
      <c r="DT38" s="622"/>
      <c r="DU38" s="622"/>
      <c r="DV38" s="623"/>
      <c r="DW38" s="624">
        <v>14.1</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13988</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632</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95099</v>
      </c>
      <c r="CS39" s="634"/>
      <c r="CT39" s="634"/>
      <c r="CU39" s="634"/>
      <c r="CV39" s="634"/>
      <c r="CW39" s="634"/>
      <c r="CX39" s="634"/>
      <c r="CY39" s="635"/>
      <c r="CZ39" s="624">
        <v>2.2999999999999998</v>
      </c>
      <c r="DA39" s="636"/>
      <c r="DB39" s="636"/>
      <c r="DC39" s="637"/>
      <c r="DD39" s="627">
        <v>30941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8342</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93</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170</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4370757</v>
      </c>
      <c r="S41" s="646"/>
      <c r="T41" s="646"/>
      <c r="U41" s="646"/>
      <c r="V41" s="646"/>
      <c r="W41" s="646"/>
      <c r="X41" s="646"/>
      <c r="Y41" s="649"/>
      <c r="Z41" s="650">
        <v>100</v>
      </c>
      <c r="AA41" s="650"/>
      <c r="AB41" s="650"/>
      <c r="AC41" s="650"/>
      <c r="AD41" s="651">
        <v>2398459</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51526</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169451</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488</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425748</v>
      </c>
      <c r="CS42" s="634"/>
      <c r="CT42" s="634"/>
      <c r="CU42" s="634"/>
      <c r="CV42" s="634"/>
      <c r="CW42" s="634"/>
      <c r="CX42" s="634"/>
      <c r="CY42" s="635"/>
      <c r="CZ42" s="624">
        <v>10.5</v>
      </c>
      <c r="DA42" s="636"/>
      <c r="DB42" s="636"/>
      <c r="DC42" s="637"/>
      <c r="DD42" s="627">
        <v>87768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21653</v>
      </c>
      <c r="CS43" s="634"/>
      <c r="CT43" s="634"/>
      <c r="CU43" s="634"/>
      <c r="CV43" s="634"/>
      <c r="CW43" s="634"/>
      <c r="CX43" s="634"/>
      <c r="CY43" s="635"/>
      <c r="CZ43" s="624">
        <v>0.5</v>
      </c>
      <c r="DA43" s="636"/>
      <c r="DB43" s="636"/>
      <c r="DC43" s="637"/>
      <c r="DD43" s="627">
        <v>21653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380522</v>
      </c>
      <c r="CS44" s="622"/>
      <c r="CT44" s="622"/>
      <c r="CU44" s="622"/>
      <c r="CV44" s="622"/>
      <c r="CW44" s="622"/>
      <c r="CX44" s="622"/>
      <c r="CY44" s="623"/>
      <c r="CZ44" s="624">
        <v>9.4</v>
      </c>
      <c r="DA44" s="625"/>
      <c r="DB44" s="625"/>
      <c r="DC44" s="626"/>
      <c r="DD44" s="627">
        <v>60045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99161</v>
      </c>
      <c r="CS45" s="634"/>
      <c r="CT45" s="634"/>
      <c r="CU45" s="634"/>
      <c r="CV45" s="634"/>
      <c r="CW45" s="634"/>
      <c r="CX45" s="634"/>
      <c r="CY45" s="635"/>
      <c r="CZ45" s="624">
        <v>2.4</v>
      </c>
      <c r="DA45" s="636"/>
      <c r="DB45" s="636"/>
      <c r="DC45" s="637"/>
      <c r="DD45" s="627">
        <v>8091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272015</v>
      </c>
      <c r="CS46" s="622"/>
      <c r="CT46" s="622"/>
      <c r="CU46" s="622"/>
      <c r="CV46" s="622"/>
      <c r="CW46" s="622"/>
      <c r="CX46" s="622"/>
      <c r="CY46" s="623"/>
      <c r="CZ46" s="624">
        <v>6.7</v>
      </c>
      <c r="DA46" s="625"/>
      <c r="DB46" s="625"/>
      <c r="DC46" s="626"/>
      <c r="DD46" s="627">
        <v>51858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45226</v>
      </c>
      <c r="CS47" s="634"/>
      <c r="CT47" s="634"/>
      <c r="CU47" s="634"/>
      <c r="CV47" s="634"/>
      <c r="CW47" s="634"/>
      <c r="CX47" s="634"/>
      <c r="CY47" s="635"/>
      <c r="CZ47" s="624">
        <v>1.1000000000000001</v>
      </c>
      <c r="DA47" s="636"/>
      <c r="DB47" s="636"/>
      <c r="DC47" s="637"/>
      <c r="DD47" s="627">
        <v>27723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4058836</v>
      </c>
      <c r="CS49" s="606"/>
      <c r="CT49" s="606"/>
      <c r="CU49" s="606"/>
      <c r="CV49" s="606"/>
      <c r="CW49" s="606"/>
      <c r="CX49" s="606"/>
      <c r="CY49" s="607"/>
      <c r="CZ49" s="608">
        <v>100</v>
      </c>
      <c r="DA49" s="609"/>
      <c r="DB49" s="609"/>
      <c r="DC49" s="610"/>
      <c r="DD49" s="611">
        <v>2763108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jCYPaG78RH0YILQxOZR9L3KTJYK5UVNBBidCWQaAK+MFR37VR8xVoe1JwOljxlNUFgrIUK1qa/P2ljYXujLrw==" saltValue="2y2xu6HpXtRQ25NjOCcm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1" t="s">
        <v>353</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354</v>
      </c>
      <c r="DK2" s="1093"/>
      <c r="DL2" s="1093"/>
      <c r="DM2" s="1093"/>
      <c r="DN2" s="1093"/>
      <c r="DO2" s="1094"/>
      <c r="DP2" s="228"/>
      <c r="DQ2" s="1092" t="s">
        <v>355</v>
      </c>
      <c r="DR2" s="1093"/>
      <c r="DS2" s="1093"/>
      <c r="DT2" s="1093"/>
      <c r="DU2" s="1093"/>
      <c r="DV2" s="1093"/>
      <c r="DW2" s="1093"/>
      <c r="DX2" s="1093"/>
      <c r="DY2" s="1093"/>
      <c r="DZ2" s="109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0" t="s">
        <v>356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6" t="s">
        <v>358</v>
      </c>
      <c r="B5" s="997"/>
      <c r="C5" s="997"/>
      <c r="D5" s="997"/>
      <c r="E5" s="997"/>
      <c r="F5" s="997"/>
      <c r="G5" s="997"/>
      <c r="H5" s="997"/>
      <c r="I5" s="997"/>
      <c r="J5" s="997"/>
      <c r="K5" s="997"/>
      <c r="L5" s="997"/>
      <c r="M5" s="997"/>
      <c r="N5" s="997"/>
      <c r="O5" s="997"/>
      <c r="P5" s="998"/>
      <c r="Q5" s="1002" t="s">
        <v>359</v>
      </c>
      <c r="R5" s="1003"/>
      <c r="S5" s="1003"/>
      <c r="T5" s="1003"/>
      <c r="U5" s="1004"/>
      <c r="V5" s="1002" t="s">
        <v>360</v>
      </c>
      <c r="W5" s="1003"/>
      <c r="X5" s="1003"/>
      <c r="Y5" s="1003"/>
      <c r="Z5" s="1004"/>
      <c r="AA5" s="1002" t="s">
        <v>361</v>
      </c>
      <c r="AB5" s="1003"/>
      <c r="AC5" s="1003"/>
      <c r="AD5" s="1003"/>
      <c r="AE5" s="1003"/>
      <c r="AF5" s="1095" t="s">
        <v>362</v>
      </c>
      <c r="AG5" s="1003"/>
      <c r="AH5" s="1003"/>
      <c r="AI5" s="1003"/>
      <c r="AJ5" s="1016"/>
      <c r="AK5" s="1003" t="s">
        <v>363</v>
      </c>
      <c r="AL5" s="1003"/>
      <c r="AM5" s="1003"/>
      <c r="AN5" s="1003"/>
      <c r="AO5" s="1004"/>
      <c r="AP5" s="1002" t="s">
        <v>364</v>
      </c>
      <c r="AQ5" s="1003"/>
      <c r="AR5" s="1003"/>
      <c r="AS5" s="1003"/>
      <c r="AT5" s="1004"/>
      <c r="AU5" s="1002" t="s">
        <v>365</v>
      </c>
      <c r="AV5" s="1003"/>
      <c r="AW5" s="1003"/>
      <c r="AX5" s="1003"/>
      <c r="AY5" s="1016"/>
      <c r="AZ5" s="232"/>
      <c r="BA5" s="232"/>
      <c r="BB5" s="232"/>
      <c r="BC5" s="232"/>
      <c r="BD5" s="232"/>
      <c r="BE5" s="233"/>
      <c r="BF5" s="233"/>
      <c r="BG5" s="233"/>
      <c r="BH5" s="233"/>
      <c r="BI5" s="233"/>
      <c r="BJ5" s="233"/>
      <c r="BK5" s="233"/>
      <c r="BL5" s="233"/>
      <c r="BM5" s="233"/>
      <c r="BN5" s="233"/>
      <c r="BO5" s="233"/>
      <c r="BP5" s="233"/>
      <c r="BQ5" s="996" t="s">
        <v>366</v>
      </c>
      <c r="BR5" s="997"/>
      <c r="BS5" s="997"/>
      <c r="BT5" s="997"/>
      <c r="BU5" s="997"/>
      <c r="BV5" s="997"/>
      <c r="BW5" s="997"/>
      <c r="BX5" s="997"/>
      <c r="BY5" s="997"/>
      <c r="BZ5" s="997"/>
      <c r="CA5" s="997"/>
      <c r="CB5" s="997"/>
      <c r="CC5" s="997"/>
      <c r="CD5" s="997"/>
      <c r="CE5" s="997"/>
      <c r="CF5" s="997"/>
      <c r="CG5" s="998"/>
      <c r="CH5" s="1002" t="s">
        <v>367</v>
      </c>
      <c r="CI5" s="1003"/>
      <c r="CJ5" s="1003"/>
      <c r="CK5" s="1003"/>
      <c r="CL5" s="1004"/>
      <c r="CM5" s="1002" t="s">
        <v>368</v>
      </c>
      <c r="CN5" s="1003"/>
      <c r="CO5" s="1003"/>
      <c r="CP5" s="1003"/>
      <c r="CQ5" s="1004"/>
      <c r="CR5" s="1002" t="s">
        <v>369</v>
      </c>
      <c r="CS5" s="1003"/>
      <c r="CT5" s="1003"/>
      <c r="CU5" s="1003"/>
      <c r="CV5" s="1004"/>
      <c r="CW5" s="1002" t="s">
        <v>370</v>
      </c>
      <c r="CX5" s="1003"/>
      <c r="CY5" s="1003"/>
      <c r="CZ5" s="1003"/>
      <c r="DA5" s="1004"/>
      <c r="DB5" s="1002" t="s">
        <v>371</v>
      </c>
      <c r="DC5" s="1003"/>
      <c r="DD5" s="1003"/>
      <c r="DE5" s="1003"/>
      <c r="DF5" s="1004"/>
      <c r="DG5" s="1085" t="s">
        <v>372</v>
      </c>
      <c r="DH5" s="1086"/>
      <c r="DI5" s="1086"/>
      <c r="DJ5" s="1086"/>
      <c r="DK5" s="1087"/>
      <c r="DL5" s="1085" t="s">
        <v>373</v>
      </c>
      <c r="DM5" s="1086"/>
      <c r="DN5" s="1086"/>
      <c r="DO5" s="1086"/>
      <c r="DP5" s="1087"/>
      <c r="DQ5" s="1002" t="s">
        <v>374</v>
      </c>
      <c r="DR5" s="1003"/>
      <c r="DS5" s="1003"/>
      <c r="DT5" s="1003"/>
      <c r="DU5" s="1004"/>
      <c r="DV5" s="1002" t="s">
        <v>365</v>
      </c>
      <c r="DW5" s="1003"/>
      <c r="DX5" s="1003"/>
      <c r="DY5" s="1003"/>
      <c r="DZ5" s="1016"/>
      <c r="EA5" s="234"/>
    </row>
    <row r="6" spans="1:131" s="235" customFormat="1" ht="26.25" customHeight="1" thickBot="1" x14ac:dyDescent="0.2">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4"/>
    </row>
    <row r="7" spans="1:131" s="235" customFormat="1" ht="26.25" customHeight="1" thickTop="1" x14ac:dyDescent="0.15">
      <c r="A7" s="236">
        <v>1</v>
      </c>
      <c r="B7" s="1048" t="s">
        <v>375</v>
      </c>
      <c r="C7" s="1049"/>
      <c r="D7" s="1049"/>
      <c r="E7" s="1049"/>
      <c r="F7" s="1049"/>
      <c r="G7" s="1049"/>
      <c r="H7" s="1049"/>
      <c r="I7" s="1049"/>
      <c r="J7" s="1049"/>
      <c r="K7" s="1049"/>
      <c r="L7" s="1049"/>
      <c r="M7" s="1049"/>
      <c r="N7" s="1049"/>
      <c r="O7" s="1049"/>
      <c r="P7" s="1050"/>
      <c r="Q7" s="1103">
        <v>4371</v>
      </c>
      <c r="R7" s="1104"/>
      <c r="S7" s="1104"/>
      <c r="T7" s="1104"/>
      <c r="U7" s="1104"/>
      <c r="V7" s="1104">
        <v>4059</v>
      </c>
      <c r="W7" s="1104"/>
      <c r="X7" s="1104"/>
      <c r="Y7" s="1104"/>
      <c r="Z7" s="1104"/>
      <c r="AA7" s="1104">
        <v>312</v>
      </c>
      <c r="AB7" s="1104"/>
      <c r="AC7" s="1104"/>
      <c r="AD7" s="1104"/>
      <c r="AE7" s="1105"/>
      <c r="AF7" s="1106">
        <v>221</v>
      </c>
      <c r="AG7" s="1107"/>
      <c r="AH7" s="1107"/>
      <c r="AI7" s="1107"/>
      <c r="AJ7" s="1108"/>
      <c r="AK7" s="1109" t="s">
        <v>551</v>
      </c>
      <c r="AL7" s="1110"/>
      <c r="AM7" s="1110"/>
      <c r="AN7" s="1110"/>
      <c r="AO7" s="1110"/>
      <c r="AP7" s="1110">
        <v>4245</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t="s">
        <v>557</v>
      </c>
      <c r="BT7" s="1101"/>
      <c r="BU7" s="1101"/>
      <c r="BV7" s="1101"/>
      <c r="BW7" s="1101"/>
      <c r="BX7" s="1101"/>
      <c r="BY7" s="1101"/>
      <c r="BZ7" s="1101"/>
      <c r="CA7" s="1101"/>
      <c r="CB7" s="1101"/>
      <c r="CC7" s="1101"/>
      <c r="CD7" s="1101"/>
      <c r="CE7" s="1101"/>
      <c r="CF7" s="1101"/>
      <c r="CG7" s="1113"/>
      <c r="CH7" s="1097">
        <v>-28</v>
      </c>
      <c r="CI7" s="1098"/>
      <c r="CJ7" s="1098"/>
      <c r="CK7" s="1098"/>
      <c r="CL7" s="1099"/>
      <c r="CM7" s="1097">
        <v>-28</v>
      </c>
      <c r="CN7" s="1098"/>
      <c r="CO7" s="1098"/>
      <c r="CP7" s="1098"/>
      <c r="CQ7" s="1099"/>
      <c r="CR7" s="1097">
        <v>3</v>
      </c>
      <c r="CS7" s="1098"/>
      <c r="CT7" s="1098"/>
      <c r="CU7" s="1098"/>
      <c r="CV7" s="1099"/>
      <c r="CW7" s="1097" t="s">
        <v>551</v>
      </c>
      <c r="CX7" s="1098"/>
      <c r="CY7" s="1098"/>
      <c r="CZ7" s="1098"/>
      <c r="DA7" s="1099"/>
      <c r="DB7" s="1097" t="s">
        <v>551</v>
      </c>
      <c r="DC7" s="1098"/>
      <c r="DD7" s="1098"/>
      <c r="DE7" s="1098"/>
      <c r="DF7" s="1099"/>
      <c r="DG7" s="1097" t="s">
        <v>551</v>
      </c>
      <c r="DH7" s="1098"/>
      <c r="DI7" s="1098"/>
      <c r="DJ7" s="1098"/>
      <c r="DK7" s="1099"/>
      <c r="DL7" s="1097" t="s">
        <v>551</v>
      </c>
      <c r="DM7" s="1098"/>
      <c r="DN7" s="1098"/>
      <c r="DO7" s="1098"/>
      <c r="DP7" s="1099"/>
      <c r="DQ7" s="1097" t="s">
        <v>551</v>
      </c>
      <c r="DR7" s="1098"/>
      <c r="DS7" s="1098"/>
      <c r="DT7" s="1098"/>
      <c r="DU7" s="1099"/>
      <c r="DV7" s="1100"/>
      <c r="DW7" s="1101"/>
      <c r="DX7" s="1101"/>
      <c r="DY7" s="1101"/>
      <c r="DZ7" s="1102"/>
      <c r="EA7" s="234"/>
    </row>
    <row r="8" spans="1:131" s="235" customFormat="1" ht="26.25" customHeight="1" x14ac:dyDescent="0.15">
      <c r="A8" s="238">
        <v>2</v>
      </c>
      <c r="B8" s="1031" t="s">
        <v>376</v>
      </c>
      <c r="C8" s="1032"/>
      <c r="D8" s="1032"/>
      <c r="E8" s="1032"/>
      <c r="F8" s="1032"/>
      <c r="G8" s="1032"/>
      <c r="H8" s="1032"/>
      <c r="I8" s="1032"/>
      <c r="J8" s="1032"/>
      <c r="K8" s="1032"/>
      <c r="L8" s="1032"/>
      <c r="M8" s="1032"/>
      <c r="N8" s="1032"/>
      <c r="O8" s="1032"/>
      <c r="P8" s="1033"/>
      <c r="Q8" s="1039">
        <v>0</v>
      </c>
      <c r="R8" s="1040"/>
      <c r="S8" s="1040"/>
      <c r="T8" s="1040"/>
      <c r="U8" s="1040"/>
      <c r="V8" s="1040">
        <v>0</v>
      </c>
      <c r="W8" s="1040"/>
      <c r="X8" s="1040"/>
      <c r="Y8" s="1040"/>
      <c r="Z8" s="1040"/>
      <c r="AA8" s="1040" t="s">
        <v>551</v>
      </c>
      <c r="AB8" s="1040"/>
      <c r="AC8" s="1040"/>
      <c r="AD8" s="1040"/>
      <c r="AE8" s="1041"/>
      <c r="AF8" s="1036" t="s">
        <v>122</v>
      </c>
      <c r="AG8" s="1037"/>
      <c r="AH8" s="1037"/>
      <c r="AI8" s="1037"/>
      <c r="AJ8" s="1038"/>
      <c r="AK8" s="1081" t="s">
        <v>551</v>
      </c>
      <c r="AL8" s="1082"/>
      <c r="AM8" s="1082"/>
      <c r="AN8" s="1082"/>
      <c r="AO8" s="1082"/>
      <c r="AP8" s="1082" t="s">
        <v>551</v>
      </c>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3" t="s">
        <v>558</v>
      </c>
      <c r="BT8" s="994"/>
      <c r="BU8" s="994"/>
      <c r="BV8" s="994"/>
      <c r="BW8" s="994"/>
      <c r="BX8" s="994"/>
      <c r="BY8" s="994"/>
      <c r="BZ8" s="994"/>
      <c r="CA8" s="994"/>
      <c r="CB8" s="994"/>
      <c r="CC8" s="994"/>
      <c r="CD8" s="994"/>
      <c r="CE8" s="994"/>
      <c r="CF8" s="994"/>
      <c r="CG8" s="1015"/>
      <c r="CH8" s="990">
        <v>1</v>
      </c>
      <c r="CI8" s="991"/>
      <c r="CJ8" s="991"/>
      <c r="CK8" s="991"/>
      <c r="CL8" s="992"/>
      <c r="CM8" s="990">
        <v>22</v>
      </c>
      <c r="CN8" s="991"/>
      <c r="CO8" s="991"/>
      <c r="CP8" s="991"/>
      <c r="CQ8" s="992"/>
      <c r="CR8" s="990">
        <v>30</v>
      </c>
      <c r="CS8" s="991"/>
      <c r="CT8" s="991"/>
      <c r="CU8" s="991"/>
      <c r="CV8" s="992"/>
      <c r="CW8" s="990" t="s">
        <v>551</v>
      </c>
      <c r="CX8" s="991"/>
      <c r="CY8" s="991"/>
      <c r="CZ8" s="991"/>
      <c r="DA8" s="992"/>
      <c r="DB8" s="990" t="s">
        <v>551</v>
      </c>
      <c r="DC8" s="991"/>
      <c r="DD8" s="991"/>
      <c r="DE8" s="991"/>
      <c r="DF8" s="992"/>
      <c r="DG8" s="990" t="s">
        <v>551</v>
      </c>
      <c r="DH8" s="991"/>
      <c r="DI8" s="991"/>
      <c r="DJ8" s="991"/>
      <c r="DK8" s="992"/>
      <c r="DL8" s="990" t="s">
        <v>551</v>
      </c>
      <c r="DM8" s="991"/>
      <c r="DN8" s="991"/>
      <c r="DO8" s="991"/>
      <c r="DP8" s="992"/>
      <c r="DQ8" s="990" t="s">
        <v>551</v>
      </c>
      <c r="DR8" s="991"/>
      <c r="DS8" s="991"/>
      <c r="DT8" s="991"/>
      <c r="DU8" s="992"/>
      <c r="DV8" s="993"/>
      <c r="DW8" s="994"/>
      <c r="DX8" s="994"/>
      <c r="DY8" s="994"/>
      <c r="DZ8" s="995"/>
      <c r="EA8" s="234"/>
    </row>
    <row r="9" spans="1:131" s="235" customFormat="1" ht="26.25" customHeight="1" x14ac:dyDescent="0.15">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t="s">
        <v>559</v>
      </c>
      <c r="BT9" s="994"/>
      <c r="BU9" s="994"/>
      <c r="BV9" s="994"/>
      <c r="BW9" s="994"/>
      <c r="BX9" s="994"/>
      <c r="BY9" s="994"/>
      <c r="BZ9" s="994"/>
      <c r="CA9" s="994"/>
      <c r="CB9" s="994"/>
      <c r="CC9" s="994"/>
      <c r="CD9" s="994"/>
      <c r="CE9" s="994"/>
      <c r="CF9" s="994"/>
      <c r="CG9" s="1015"/>
      <c r="CH9" s="990">
        <v>-12</v>
      </c>
      <c r="CI9" s="991"/>
      <c r="CJ9" s="991"/>
      <c r="CK9" s="991"/>
      <c r="CL9" s="992"/>
      <c r="CM9" s="990">
        <v>103</v>
      </c>
      <c r="CN9" s="991"/>
      <c r="CO9" s="991"/>
      <c r="CP9" s="991"/>
      <c r="CQ9" s="992"/>
      <c r="CR9" s="990">
        <v>33</v>
      </c>
      <c r="CS9" s="991"/>
      <c r="CT9" s="991"/>
      <c r="CU9" s="991"/>
      <c r="CV9" s="992"/>
      <c r="CW9" s="990" t="s">
        <v>551</v>
      </c>
      <c r="CX9" s="991"/>
      <c r="CY9" s="991"/>
      <c r="CZ9" s="991"/>
      <c r="DA9" s="992"/>
      <c r="DB9" s="990" t="s">
        <v>551</v>
      </c>
      <c r="DC9" s="991"/>
      <c r="DD9" s="991"/>
      <c r="DE9" s="991"/>
      <c r="DF9" s="992"/>
      <c r="DG9" s="990" t="s">
        <v>551</v>
      </c>
      <c r="DH9" s="991"/>
      <c r="DI9" s="991"/>
      <c r="DJ9" s="991"/>
      <c r="DK9" s="992"/>
      <c r="DL9" s="990" t="s">
        <v>551</v>
      </c>
      <c r="DM9" s="991"/>
      <c r="DN9" s="991"/>
      <c r="DO9" s="991"/>
      <c r="DP9" s="992"/>
      <c r="DQ9" s="990" t="s">
        <v>551</v>
      </c>
      <c r="DR9" s="991"/>
      <c r="DS9" s="991"/>
      <c r="DT9" s="991"/>
      <c r="DU9" s="992"/>
      <c r="DV9" s="993"/>
      <c r="DW9" s="994"/>
      <c r="DX9" s="994"/>
      <c r="DY9" s="994"/>
      <c r="DZ9" s="995"/>
      <c r="EA9" s="234"/>
    </row>
    <row r="10" spans="1:131" s="235" customFormat="1" ht="26.25" customHeight="1" x14ac:dyDescent="0.15">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15">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15">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15">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15">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15">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15">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15">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15">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15">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15">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15">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377</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8">
        <v>4371</v>
      </c>
      <c r="R23" s="1062"/>
      <c r="S23" s="1062"/>
      <c r="T23" s="1062"/>
      <c r="U23" s="1062"/>
      <c r="V23" s="1062">
        <v>4059</v>
      </c>
      <c r="W23" s="1062"/>
      <c r="X23" s="1062"/>
      <c r="Y23" s="1062"/>
      <c r="Z23" s="1062"/>
      <c r="AA23" s="1062">
        <v>312</v>
      </c>
      <c r="AB23" s="1062"/>
      <c r="AC23" s="1062"/>
      <c r="AD23" s="1062"/>
      <c r="AE23" s="1069"/>
      <c r="AF23" s="1070">
        <v>221</v>
      </c>
      <c r="AG23" s="1062"/>
      <c r="AH23" s="1062"/>
      <c r="AI23" s="1062"/>
      <c r="AJ23" s="1071"/>
      <c r="AK23" s="1072"/>
      <c r="AL23" s="1073"/>
      <c r="AM23" s="1073"/>
      <c r="AN23" s="1073"/>
      <c r="AO23" s="1073"/>
      <c r="AP23" s="1062">
        <v>4245</v>
      </c>
      <c r="AQ23" s="1062"/>
      <c r="AR23" s="1062"/>
      <c r="AS23" s="1062"/>
      <c r="AT23" s="1062"/>
      <c r="AU23" s="1063"/>
      <c r="AV23" s="1063"/>
      <c r="AW23" s="1063"/>
      <c r="AX23" s="1063"/>
      <c r="AY23" s="1064"/>
      <c r="AZ23" s="1065" t="s">
        <v>122</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15">
      <c r="A24" s="1061" t="s">
        <v>380</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
      <c r="A25" s="1060" t="s">
        <v>381</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15">
      <c r="A26" s="996" t="s">
        <v>358</v>
      </c>
      <c r="B26" s="997"/>
      <c r="C26" s="997"/>
      <c r="D26" s="997"/>
      <c r="E26" s="997"/>
      <c r="F26" s="997"/>
      <c r="G26" s="997"/>
      <c r="H26" s="997"/>
      <c r="I26" s="997"/>
      <c r="J26" s="997"/>
      <c r="K26" s="997"/>
      <c r="L26" s="997"/>
      <c r="M26" s="997"/>
      <c r="N26" s="997"/>
      <c r="O26" s="997"/>
      <c r="P26" s="998"/>
      <c r="Q26" s="1002" t="s">
        <v>382</v>
      </c>
      <c r="R26" s="1003"/>
      <c r="S26" s="1003"/>
      <c r="T26" s="1003"/>
      <c r="U26" s="1004"/>
      <c r="V26" s="1002" t="s">
        <v>383</v>
      </c>
      <c r="W26" s="1003"/>
      <c r="X26" s="1003"/>
      <c r="Y26" s="1003"/>
      <c r="Z26" s="1004"/>
      <c r="AA26" s="1002" t="s">
        <v>384</v>
      </c>
      <c r="AB26" s="1003"/>
      <c r="AC26" s="1003"/>
      <c r="AD26" s="1003"/>
      <c r="AE26" s="1003"/>
      <c r="AF26" s="1056" t="s">
        <v>385</v>
      </c>
      <c r="AG26" s="1009"/>
      <c r="AH26" s="1009"/>
      <c r="AI26" s="1009"/>
      <c r="AJ26" s="1057"/>
      <c r="AK26" s="1003" t="s">
        <v>386</v>
      </c>
      <c r="AL26" s="1003"/>
      <c r="AM26" s="1003"/>
      <c r="AN26" s="1003"/>
      <c r="AO26" s="1004"/>
      <c r="AP26" s="1002" t="s">
        <v>387</v>
      </c>
      <c r="AQ26" s="1003"/>
      <c r="AR26" s="1003"/>
      <c r="AS26" s="1003"/>
      <c r="AT26" s="1004"/>
      <c r="AU26" s="1002" t="s">
        <v>388</v>
      </c>
      <c r="AV26" s="1003"/>
      <c r="AW26" s="1003"/>
      <c r="AX26" s="1003"/>
      <c r="AY26" s="1004"/>
      <c r="AZ26" s="1002" t="s">
        <v>389</v>
      </c>
      <c r="BA26" s="1003"/>
      <c r="BB26" s="1003"/>
      <c r="BC26" s="1003"/>
      <c r="BD26" s="1004"/>
      <c r="BE26" s="1002" t="s">
        <v>365</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15">
      <c r="A28" s="242">
        <v>1</v>
      </c>
      <c r="B28" s="1048" t="s">
        <v>390</v>
      </c>
      <c r="C28" s="1049"/>
      <c r="D28" s="1049"/>
      <c r="E28" s="1049"/>
      <c r="F28" s="1049"/>
      <c r="G28" s="1049"/>
      <c r="H28" s="1049"/>
      <c r="I28" s="1049"/>
      <c r="J28" s="1049"/>
      <c r="K28" s="1049"/>
      <c r="L28" s="1049"/>
      <c r="M28" s="1049"/>
      <c r="N28" s="1049"/>
      <c r="O28" s="1049"/>
      <c r="P28" s="1050"/>
      <c r="Q28" s="1051">
        <v>466</v>
      </c>
      <c r="R28" s="1052"/>
      <c r="S28" s="1052"/>
      <c r="T28" s="1052"/>
      <c r="U28" s="1052"/>
      <c r="V28" s="1052">
        <v>433</v>
      </c>
      <c r="W28" s="1052"/>
      <c r="X28" s="1052"/>
      <c r="Y28" s="1052"/>
      <c r="Z28" s="1052"/>
      <c r="AA28" s="1052">
        <v>34</v>
      </c>
      <c r="AB28" s="1052"/>
      <c r="AC28" s="1052"/>
      <c r="AD28" s="1052"/>
      <c r="AE28" s="1053"/>
      <c r="AF28" s="1054">
        <v>34</v>
      </c>
      <c r="AG28" s="1052"/>
      <c r="AH28" s="1052"/>
      <c r="AI28" s="1052"/>
      <c r="AJ28" s="1055"/>
      <c r="AK28" s="1043">
        <v>52</v>
      </c>
      <c r="AL28" s="1044"/>
      <c r="AM28" s="1044"/>
      <c r="AN28" s="1044"/>
      <c r="AO28" s="1044"/>
      <c r="AP28" s="1044" t="s">
        <v>551</v>
      </c>
      <c r="AQ28" s="1044"/>
      <c r="AR28" s="1044"/>
      <c r="AS28" s="1044"/>
      <c r="AT28" s="1044"/>
      <c r="AU28" s="1044" t="s">
        <v>551</v>
      </c>
      <c r="AV28" s="1044"/>
      <c r="AW28" s="1044"/>
      <c r="AX28" s="1044"/>
      <c r="AY28" s="1044"/>
      <c r="AZ28" s="1045" t="s">
        <v>551</v>
      </c>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15">
      <c r="A29" s="242">
        <v>2</v>
      </c>
      <c r="B29" s="1031" t="s">
        <v>391</v>
      </c>
      <c r="C29" s="1032"/>
      <c r="D29" s="1032"/>
      <c r="E29" s="1032"/>
      <c r="F29" s="1032"/>
      <c r="G29" s="1032"/>
      <c r="H29" s="1032"/>
      <c r="I29" s="1032"/>
      <c r="J29" s="1032"/>
      <c r="K29" s="1032"/>
      <c r="L29" s="1032"/>
      <c r="M29" s="1032"/>
      <c r="N29" s="1032"/>
      <c r="O29" s="1032"/>
      <c r="P29" s="1033"/>
      <c r="Q29" s="1039">
        <v>647</v>
      </c>
      <c r="R29" s="1040"/>
      <c r="S29" s="1040"/>
      <c r="T29" s="1040"/>
      <c r="U29" s="1040"/>
      <c r="V29" s="1040">
        <v>605</v>
      </c>
      <c r="W29" s="1040"/>
      <c r="X29" s="1040"/>
      <c r="Y29" s="1040"/>
      <c r="Z29" s="1040"/>
      <c r="AA29" s="1040">
        <v>42</v>
      </c>
      <c r="AB29" s="1040"/>
      <c r="AC29" s="1040"/>
      <c r="AD29" s="1040"/>
      <c r="AE29" s="1041"/>
      <c r="AF29" s="1036">
        <v>42</v>
      </c>
      <c r="AG29" s="1037"/>
      <c r="AH29" s="1037"/>
      <c r="AI29" s="1037"/>
      <c r="AJ29" s="1038"/>
      <c r="AK29" s="980">
        <v>96</v>
      </c>
      <c r="AL29" s="971"/>
      <c r="AM29" s="971"/>
      <c r="AN29" s="971"/>
      <c r="AO29" s="971"/>
      <c r="AP29" s="971" t="s">
        <v>551</v>
      </c>
      <c r="AQ29" s="971"/>
      <c r="AR29" s="971"/>
      <c r="AS29" s="971"/>
      <c r="AT29" s="971"/>
      <c r="AU29" s="971" t="s">
        <v>551</v>
      </c>
      <c r="AV29" s="971"/>
      <c r="AW29" s="971"/>
      <c r="AX29" s="971"/>
      <c r="AY29" s="971"/>
      <c r="AZ29" s="1042" t="s">
        <v>551</v>
      </c>
      <c r="BA29" s="1042"/>
      <c r="BB29" s="1042"/>
      <c r="BC29" s="1042"/>
      <c r="BD29" s="1042"/>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15">
      <c r="A30" s="242">
        <v>3</v>
      </c>
      <c r="B30" s="1031" t="s">
        <v>392</v>
      </c>
      <c r="C30" s="1032"/>
      <c r="D30" s="1032"/>
      <c r="E30" s="1032"/>
      <c r="F30" s="1032"/>
      <c r="G30" s="1032"/>
      <c r="H30" s="1032"/>
      <c r="I30" s="1032"/>
      <c r="J30" s="1032"/>
      <c r="K30" s="1032"/>
      <c r="L30" s="1032"/>
      <c r="M30" s="1032"/>
      <c r="N30" s="1032"/>
      <c r="O30" s="1032"/>
      <c r="P30" s="1033"/>
      <c r="Q30" s="1039">
        <v>68</v>
      </c>
      <c r="R30" s="1040"/>
      <c r="S30" s="1040"/>
      <c r="T30" s="1040"/>
      <c r="U30" s="1040"/>
      <c r="V30" s="1040">
        <v>68</v>
      </c>
      <c r="W30" s="1040"/>
      <c r="X30" s="1040"/>
      <c r="Y30" s="1040"/>
      <c r="Z30" s="1040"/>
      <c r="AA30" s="1040">
        <v>0</v>
      </c>
      <c r="AB30" s="1040"/>
      <c r="AC30" s="1040"/>
      <c r="AD30" s="1040"/>
      <c r="AE30" s="1041"/>
      <c r="AF30" s="1036">
        <v>0</v>
      </c>
      <c r="AG30" s="1037"/>
      <c r="AH30" s="1037"/>
      <c r="AI30" s="1037"/>
      <c r="AJ30" s="1038"/>
      <c r="AK30" s="980">
        <v>19</v>
      </c>
      <c r="AL30" s="971"/>
      <c r="AM30" s="971"/>
      <c r="AN30" s="971"/>
      <c r="AO30" s="971"/>
      <c r="AP30" s="971" t="s">
        <v>551</v>
      </c>
      <c r="AQ30" s="971"/>
      <c r="AR30" s="971"/>
      <c r="AS30" s="971"/>
      <c r="AT30" s="971"/>
      <c r="AU30" s="971" t="s">
        <v>551</v>
      </c>
      <c r="AV30" s="971"/>
      <c r="AW30" s="971"/>
      <c r="AX30" s="971"/>
      <c r="AY30" s="971"/>
      <c r="AZ30" s="1042" t="s">
        <v>551</v>
      </c>
      <c r="BA30" s="1042"/>
      <c r="BB30" s="1042"/>
      <c r="BC30" s="1042"/>
      <c r="BD30" s="1042"/>
      <c r="BE30" s="972"/>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15">
      <c r="A31" s="242">
        <v>4</v>
      </c>
      <c r="B31" s="1031" t="s">
        <v>393</v>
      </c>
      <c r="C31" s="1032"/>
      <c r="D31" s="1032"/>
      <c r="E31" s="1032"/>
      <c r="F31" s="1032"/>
      <c r="G31" s="1032"/>
      <c r="H31" s="1032"/>
      <c r="I31" s="1032"/>
      <c r="J31" s="1032"/>
      <c r="K31" s="1032"/>
      <c r="L31" s="1032"/>
      <c r="M31" s="1032"/>
      <c r="N31" s="1032"/>
      <c r="O31" s="1032"/>
      <c r="P31" s="1033"/>
      <c r="Q31" s="1039">
        <v>233</v>
      </c>
      <c r="R31" s="1040"/>
      <c r="S31" s="1040"/>
      <c r="T31" s="1040"/>
      <c r="U31" s="1040"/>
      <c r="V31" s="1040">
        <v>136</v>
      </c>
      <c r="W31" s="1040"/>
      <c r="X31" s="1040"/>
      <c r="Y31" s="1040"/>
      <c r="Z31" s="1040"/>
      <c r="AA31" s="1040">
        <v>98</v>
      </c>
      <c r="AB31" s="1040"/>
      <c r="AC31" s="1040"/>
      <c r="AD31" s="1040"/>
      <c r="AE31" s="1041"/>
      <c r="AF31" s="1036">
        <v>98</v>
      </c>
      <c r="AG31" s="1037"/>
      <c r="AH31" s="1037"/>
      <c r="AI31" s="1037"/>
      <c r="AJ31" s="1038"/>
      <c r="AK31" s="980">
        <v>75</v>
      </c>
      <c r="AL31" s="971"/>
      <c r="AM31" s="971"/>
      <c r="AN31" s="971"/>
      <c r="AO31" s="971"/>
      <c r="AP31" s="971">
        <v>779</v>
      </c>
      <c r="AQ31" s="971"/>
      <c r="AR31" s="971"/>
      <c r="AS31" s="971"/>
      <c r="AT31" s="971"/>
      <c r="AU31" s="971">
        <v>628</v>
      </c>
      <c r="AV31" s="971"/>
      <c r="AW31" s="971"/>
      <c r="AX31" s="971"/>
      <c r="AY31" s="971"/>
      <c r="AZ31" s="1042" t="s">
        <v>551</v>
      </c>
      <c r="BA31" s="1042"/>
      <c r="BB31" s="1042"/>
      <c r="BC31" s="1042"/>
      <c r="BD31" s="1042"/>
      <c r="BE31" s="972" t="s">
        <v>394</v>
      </c>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15">
      <c r="A32" s="242">
        <v>5</v>
      </c>
      <c r="B32" s="1031" t="s">
        <v>395</v>
      </c>
      <c r="C32" s="1032"/>
      <c r="D32" s="1032"/>
      <c r="E32" s="1032"/>
      <c r="F32" s="1032"/>
      <c r="G32" s="1032"/>
      <c r="H32" s="1032"/>
      <c r="I32" s="1032"/>
      <c r="J32" s="1032"/>
      <c r="K32" s="1032"/>
      <c r="L32" s="1032"/>
      <c r="M32" s="1032"/>
      <c r="N32" s="1032"/>
      <c r="O32" s="1032"/>
      <c r="P32" s="1033"/>
      <c r="Q32" s="1039">
        <v>160</v>
      </c>
      <c r="R32" s="1040"/>
      <c r="S32" s="1040"/>
      <c r="T32" s="1040"/>
      <c r="U32" s="1040"/>
      <c r="V32" s="1040">
        <v>118</v>
      </c>
      <c r="W32" s="1040"/>
      <c r="X32" s="1040"/>
      <c r="Y32" s="1040"/>
      <c r="Z32" s="1040"/>
      <c r="AA32" s="1040">
        <v>43</v>
      </c>
      <c r="AB32" s="1040"/>
      <c r="AC32" s="1040"/>
      <c r="AD32" s="1040"/>
      <c r="AE32" s="1041"/>
      <c r="AF32" s="1036">
        <v>43</v>
      </c>
      <c r="AG32" s="1037"/>
      <c r="AH32" s="1037"/>
      <c r="AI32" s="1037"/>
      <c r="AJ32" s="1038"/>
      <c r="AK32" s="980">
        <v>113</v>
      </c>
      <c r="AL32" s="971"/>
      <c r="AM32" s="971"/>
      <c r="AN32" s="971"/>
      <c r="AO32" s="971"/>
      <c r="AP32" s="971">
        <v>456</v>
      </c>
      <c r="AQ32" s="971"/>
      <c r="AR32" s="971"/>
      <c r="AS32" s="971"/>
      <c r="AT32" s="971"/>
      <c r="AU32" s="971">
        <v>455</v>
      </c>
      <c r="AV32" s="971"/>
      <c r="AW32" s="971"/>
      <c r="AX32" s="971"/>
      <c r="AY32" s="971"/>
      <c r="AZ32" s="1042" t="s">
        <v>551</v>
      </c>
      <c r="BA32" s="1042"/>
      <c r="BB32" s="1042"/>
      <c r="BC32" s="1042"/>
      <c r="BD32" s="1042"/>
      <c r="BE32" s="972" t="s">
        <v>394</v>
      </c>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15">
      <c r="A33" s="242">
        <v>6</v>
      </c>
      <c r="B33" s="1031" t="s">
        <v>396</v>
      </c>
      <c r="C33" s="1032"/>
      <c r="D33" s="1032"/>
      <c r="E33" s="1032"/>
      <c r="F33" s="1032"/>
      <c r="G33" s="1032"/>
      <c r="H33" s="1032"/>
      <c r="I33" s="1032"/>
      <c r="J33" s="1032"/>
      <c r="K33" s="1032"/>
      <c r="L33" s="1032"/>
      <c r="M33" s="1032"/>
      <c r="N33" s="1032"/>
      <c r="O33" s="1032"/>
      <c r="P33" s="1033"/>
      <c r="Q33" s="1039">
        <v>179</v>
      </c>
      <c r="R33" s="1040"/>
      <c r="S33" s="1040"/>
      <c r="T33" s="1040"/>
      <c r="U33" s="1040"/>
      <c r="V33" s="1040">
        <v>61</v>
      </c>
      <c r="W33" s="1040"/>
      <c r="X33" s="1040"/>
      <c r="Y33" s="1040"/>
      <c r="Z33" s="1040"/>
      <c r="AA33" s="1040">
        <v>118</v>
      </c>
      <c r="AB33" s="1040"/>
      <c r="AC33" s="1040"/>
      <c r="AD33" s="1040"/>
      <c r="AE33" s="1041"/>
      <c r="AF33" s="1036">
        <v>118</v>
      </c>
      <c r="AG33" s="1037"/>
      <c r="AH33" s="1037"/>
      <c r="AI33" s="1037"/>
      <c r="AJ33" s="1038"/>
      <c r="AK33" s="980">
        <v>171</v>
      </c>
      <c r="AL33" s="971"/>
      <c r="AM33" s="971"/>
      <c r="AN33" s="971"/>
      <c r="AO33" s="971"/>
      <c r="AP33" s="971">
        <v>278</v>
      </c>
      <c r="AQ33" s="971"/>
      <c r="AR33" s="971"/>
      <c r="AS33" s="971"/>
      <c r="AT33" s="971"/>
      <c r="AU33" s="971">
        <v>278</v>
      </c>
      <c r="AV33" s="971"/>
      <c r="AW33" s="971"/>
      <c r="AX33" s="971"/>
      <c r="AY33" s="971"/>
      <c r="AZ33" s="1042" t="s">
        <v>551</v>
      </c>
      <c r="BA33" s="1042"/>
      <c r="BB33" s="1042"/>
      <c r="BC33" s="1042"/>
      <c r="BD33" s="1042"/>
      <c r="BE33" s="972" t="s">
        <v>394</v>
      </c>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15">
      <c r="A34" s="242">
        <v>7</v>
      </c>
      <c r="B34" s="1031" t="s">
        <v>397</v>
      </c>
      <c r="C34" s="1032"/>
      <c r="D34" s="1032"/>
      <c r="E34" s="1032"/>
      <c r="F34" s="1032"/>
      <c r="G34" s="1032"/>
      <c r="H34" s="1032"/>
      <c r="I34" s="1032"/>
      <c r="J34" s="1032"/>
      <c r="K34" s="1032"/>
      <c r="L34" s="1032"/>
      <c r="M34" s="1032"/>
      <c r="N34" s="1032"/>
      <c r="O34" s="1032"/>
      <c r="P34" s="1033"/>
      <c r="Q34" s="1039">
        <v>64</v>
      </c>
      <c r="R34" s="1040"/>
      <c r="S34" s="1040"/>
      <c r="T34" s="1040"/>
      <c r="U34" s="1040"/>
      <c r="V34" s="1040">
        <v>64</v>
      </c>
      <c r="W34" s="1040"/>
      <c r="X34" s="1040"/>
      <c r="Y34" s="1040"/>
      <c r="Z34" s="1040"/>
      <c r="AA34" s="1040" t="s">
        <v>551</v>
      </c>
      <c r="AB34" s="1040"/>
      <c r="AC34" s="1040"/>
      <c r="AD34" s="1040"/>
      <c r="AE34" s="1041"/>
      <c r="AF34" s="1036" t="s">
        <v>122</v>
      </c>
      <c r="AG34" s="1037"/>
      <c r="AH34" s="1037"/>
      <c r="AI34" s="1037"/>
      <c r="AJ34" s="1038"/>
      <c r="AK34" s="980">
        <v>14</v>
      </c>
      <c r="AL34" s="971"/>
      <c r="AM34" s="971"/>
      <c r="AN34" s="971"/>
      <c r="AO34" s="971"/>
      <c r="AP34" s="971">
        <v>181</v>
      </c>
      <c r="AQ34" s="971"/>
      <c r="AR34" s="971"/>
      <c r="AS34" s="971"/>
      <c r="AT34" s="971"/>
      <c r="AU34" s="971">
        <v>130</v>
      </c>
      <c r="AV34" s="971"/>
      <c r="AW34" s="971"/>
      <c r="AX34" s="971"/>
      <c r="AY34" s="971"/>
      <c r="AZ34" s="1042" t="s">
        <v>551</v>
      </c>
      <c r="BA34" s="1042"/>
      <c r="BB34" s="1042"/>
      <c r="BC34" s="1042"/>
      <c r="BD34" s="1042"/>
      <c r="BE34" s="972" t="s">
        <v>394</v>
      </c>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15">
      <c r="A35" s="242">
        <v>8</v>
      </c>
      <c r="B35" s="1031" t="s">
        <v>398</v>
      </c>
      <c r="C35" s="1032"/>
      <c r="D35" s="1032"/>
      <c r="E35" s="1032"/>
      <c r="F35" s="1032"/>
      <c r="G35" s="1032"/>
      <c r="H35" s="1032"/>
      <c r="I35" s="1032"/>
      <c r="J35" s="1032"/>
      <c r="K35" s="1032"/>
      <c r="L35" s="1032"/>
      <c r="M35" s="1032"/>
      <c r="N35" s="1032"/>
      <c r="O35" s="1032"/>
      <c r="P35" s="1033"/>
      <c r="Q35" s="1039">
        <v>1</v>
      </c>
      <c r="R35" s="1040"/>
      <c r="S35" s="1040"/>
      <c r="T35" s="1040"/>
      <c r="U35" s="1040"/>
      <c r="V35" s="1040">
        <v>1</v>
      </c>
      <c r="W35" s="1040"/>
      <c r="X35" s="1040"/>
      <c r="Y35" s="1040"/>
      <c r="Z35" s="1040"/>
      <c r="AA35" s="1040" t="s">
        <v>551</v>
      </c>
      <c r="AB35" s="1040"/>
      <c r="AC35" s="1040"/>
      <c r="AD35" s="1040"/>
      <c r="AE35" s="1041"/>
      <c r="AF35" s="1036">
        <v>22</v>
      </c>
      <c r="AG35" s="1037"/>
      <c r="AH35" s="1037"/>
      <c r="AI35" s="1037"/>
      <c r="AJ35" s="1038"/>
      <c r="AK35" s="980" t="s">
        <v>551</v>
      </c>
      <c r="AL35" s="971"/>
      <c r="AM35" s="971"/>
      <c r="AN35" s="971"/>
      <c r="AO35" s="971"/>
      <c r="AP35" s="971">
        <v>4</v>
      </c>
      <c r="AQ35" s="971"/>
      <c r="AR35" s="971"/>
      <c r="AS35" s="971"/>
      <c r="AT35" s="971"/>
      <c r="AU35" s="971" t="s">
        <v>551</v>
      </c>
      <c r="AV35" s="971"/>
      <c r="AW35" s="971"/>
      <c r="AX35" s="971"/>
      <c r="AY35" s="971"/>
      <c r="AZ35" s="1042" t="s">
        <v>551</v>
      </c>
      <c r="BA35" s="1042"/>
      <c r="BB35" s="1042"/>
      <c r="BC35" s="1042"/>
      <c r="BD35" s="1042"/>
      <c r="BE35" s="972" t="s">
        <v>394</v>
      </c>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15">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0"/>
      <c r="AL36" s="971"/>
      <c r="AM36" s="971"/>
      <c r="AN36" s="971"/>
      <c r="AO36" s="971"/>
      <c r="AP36" s="971"/>
      <c r="AQ36" s="971"/>
      <c r="AR36" s="971"/>
      <c r="AS36" s="971"/>
      <c r="AT36" s="971"/>
      <c r="AU36" s="971"/>
      <c r="AV36" s="971"/>
      <c r="AW36" s="971"/>
      <c r="AX36" s="971"/>
      <c r="AY36" s="971"/>
      <c r="AZ36" s="1042"/>
      <c r="BA36" s="1042"/>
      <c r="BB36" s="1042"/>
      <c r="BC36" s="1042"/>
      <c r="BD36" s="1042"/>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15">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0"/>
      <c r="AL37" s="971"/>
      <c r="AM37" s="971"/>
      <c r="AN37" s="971"/>
      <c r="AO37" s="971"/>
      <c r="AP37" s="971"/>
      <c r="AQ37" s="971"/>
      <c r="AR37" s="971"/>
      <c r="AS37" s="971"/>
      <c r="AT37" s="971"/>
      <c r="AU37" s="971"/>
      <c r="AV37" s="971"/>
      <c r="AW37" s="971"/>
      <c r="AX37" s="971"/>
      <c r="AY37" s="971"/>
      <c r="AZ37" s="1042"/>
      <c r="BA37" s="1042"/>
      <c r="BB37" s="1042"/>
      <c r="BC37" s="1042"/>
      <c r="BD37" s="1042"/>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15">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0"/>
      <c r="AL38" s="971"/>
      <c r="AM38" s="971"/>
      <c r="AN38" s="971"/>
      <c r="AO38" s="971"/>
      <c r="AP38" s="971"/>
      <c r="AQ38" s="971"/>
      <c r="AR38" s="971"/>
      <c r="AS38" s="971"/>
      <c r="AT38" s="971"/>
      <c r="AU38" s="971"/>
      <c r="AV38" s="971"/>
      <c r="AW38" s="971"/>
      <c r="AX38" s="971"/>
      <c r="AY38" s="971"/>
      <c r="AZ38" s="1042"/>
      <c r="BA38" s="1042"/>
      <c r="BB38" s="1042"/>
      <c r="BC38" s="1042"/>
      <c r="BD38" s="1042"/>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15">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0"/>
      <c r="AL39" s="971"/>
      <c r="AM39" s="971"/>
      <c r="AN39" s="971"/>
      <c r="AO39" s="971"/>
      <c r="AP39" s="971"/>
      <c r="AQ39" s="971"/>
      <c r="AR39" s="971"/>
      <c r="AS39" s="971"/>
      <c r="AT39" s="971"/>
      <c r="AU39" s="971"/>
      <c r="AV39" s="971"/>
      <c r="AW39" s="971"/>
      <c r="AX39" s="971"/>
      <c r="AY39" s="971"/>
      <c r="AZ39" s="1042"/>
      <c r="BA39" s="1042"/>
      <c r="BB39" s="1042"/>
      <c r="BC39" s="1042"/>
      <c r="BD39" s="1042"/>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15">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0"/>
      <c r="AL40" s="971"/>
      <c r="AM40" s="971"/>
      <c r="AN40" s="971"/>
      <c r="AO40" s="971"/>
      <c r="AP40" s="971"/>
      <c r="AQ40" s="971"/>
      <c r="AR40" s="971"/>
      <c r="AS40" s="971"/>
      <c r="AT40" s="971"/>
      <c r="AU40" s="971"/>
      <c r="AV40" s="971"/>
      <c r="AW40" s="971"/>
      <c r="AX40" s="971"/>
      <c r="AY40" s="971"/>
      <c r="AZ40" s="1042"/>
      <c r="BA40" s="1042"/>
      <c r="BB40" s="1042"/>
      <c r="BC40" s="1042"/>
      <c r="BD40" s="1042"/>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15">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0"/>
      <c r="AL41" s="971"/>
      <c r="AM41" s="971"/>
      <c r="AN41" s="971"/>
      <c r="AO41" s="971"/>
      <c r="AP41" s="971"/>
      <c r="AQ41" s="971"/>
      <c r="AR41" s="971"/>
      <c r="AS41" s="971"/>
      <c r="AT41" s="971"/>
      <c r="AU41" s="971"/>
      <c r="AV41" s="971"/>
      <c r="AW41" s="971"/>
      <c r="AX41" s="971"/>
      <c r="AY41" s="971"/>
      <c r="AZ41" s="1042"/>
      <c r="BA41" s="1042"/>
      <c r="BB41" s="1042"/>
      <c r="BC41" s="1042"/>
      <c r="BD41" s="1042"/>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15">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0"/>
      <c r="AL42" s="971"/>
      <c r="AM42" s="971"/>
      <c r="AN42" s="971"/>
      <c r="AO42" s="971"/>
      <c r="AP42" s="971"/>
      <c r="AQ42" s="971"/>
      <c r="AR42" s="971"/>
      <c r="AS42" s="971"/>
      <c r="AT42" s="971"/>
      <c r="AU42" s="971"/>
      <c r="AV42" s="971"/>
      <c r="AW42" s="971"/>
      <c r="AX42" s="971"/>
      <c r="AY42" s="971"/>
      <c r="AZ42" s="1042"/>
      <c r="BA42" s="1042"/>
      <c r="BB42" s="1042"/>
      <c r="BC42" s="1042"/>
      <c r="BD42" s="1042"/>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15">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0"/>
      <c r="AL43" s="971"/>
      <c r="AM43" s="971"/>
      <c r="AN43" s="971"/>
      <c r="AO43" s="971"/>
      <c r="AP43" s="971"/>
      <c r="AQ43" s="971"/>
      <c r="AR43" s="971"/>
      <c r="AS43" s="971"/>
      <c r="AT43" s="971"/>
      <c r="AU43" s="971"/>
      <c r="AV43" s="971"/>
      <c r="AW43" s="971"/>
      <c r="AX43" s="971"/>
      <c r="AY43" s="971"/>
      <c r="AZ43" s="1042"/>
      <c r="BA43" s="1042"/>
      <c r="BB43" s="1042"/>
      <c r="BC43" s="1042"/>
      <c r="BD43" s="1042"/>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15">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0"/>
      <c r="AL44" s="971"/>
      <c r="AM44" s="971"/>
      <c r="AN44" s="971"/>
      <c r="AO44" s="971"/>
      <c r="AP44" s="971"/>
      <c r="AQ44" s="971"/>
      <c r="AR44" s="971"/>
      <c r="AS44" s="971"/>
      <c r="AT44" s="971"/>
      <c r="AU44" s="971"/>
      <c r="AV44" s="971"/>
      <c r="AW44" s="971"/>
      <c r="AX44" s="971"/>
      <c r="AY44" s="971"/>
      <c r="AZ44" s="1042"/>
      <c r="BA44" s="1042"/>
      <c r="BB44" s="1042"/>
      <c r="BC44" s="1042"/>
      <c r="BD44" s="1042"/>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15">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0"/>
      <c r="AL45" s="971"/>
      <c r="AM45" s="971"/>
      <c r="AN45" s="971"/>
      <c r="AO45" s="971"/>
      <c r="AP45" s="971"/>
      <c r="AQ45" s="971"/>
      <c r="AR45" s="971"/>
      <c r="AS45" s="971"/>
      <c r="AT45" s="971"/>
      <c r="AU45" s="971"/>
      <c r="AV45" s="971"/>
      <c r="AW45" s="971"/>
      <c r="AX45" s="971"/>
      <c r="AY45" s="971"/>
      <c r="AZ45" s="1042"/>
      <c r="BA45" s="1042"/>
      <c r="BB45" s="1042"/>
      <c r="BC45" s="1042"/>
      <c r="BD45" s="1042"/>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15">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0"/>
      <c r="AL46" s="971"/>
      <c r="AM46" s="971"/>
      <c r="AN46" s="971"/>
      <c r="AO46" s="971"/>
      <c r="AP46" s="971"/>
      <c r="AQ46" s="971"/>
      <c r="AR46" s="971"/>
      <c r="AS46" s="971"/>
      <c r="AT46" s="971"/>
      <c r="AU46" s="971"/>
      <c r="AV46" s="971"/>
      <c r="AW46" s="971"/>
      <c r="AX46" s="971"/>
      <c r="AY46" s="971"/>
      <c r="AZ46" s="1042"/>
      <c r="BA46" s="1042"/>
      <c r="BB46" s="1042"/>
      <c r="BC46" s="1042"/>
      <c r="BD46" s="1042"/>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15">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0"/>
      <c r="AL47" s="971"/>
      <c r="AM47" s="971"/>
      <c r="AN47" s="971"/>
      <c r="AO47" s="971"/>
      <c r="AP47" s="971"/>
      <c r="AQ47" s="971"/>
      <c r="AR47" s="971"/>
      <c r="AS47" s="971"/>
      <c r="AT47" s="971"/>
      <c r="AU47" s="971"/>
      <c r="AV47" s="971"/>
      <c r="AW47" s="971"/>
      <c r="AX47" s="971"/>
      <c r="AY47" s="971"/>
      <c r="AZ47" s="1042"/>
      <c r="BA47" s="1042"/>
      <c r="BB47" s="1042"/>
      <c r="BC47" s="1042"/>
      <c r="BD47" s="1042"/>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15">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0"/>
      <c r="AL48" s="971"/>
      <c r="AM48" s="971"/>
      <c r="AN48" s="971"/>
      <c r="AO48" s="971"/>
      <c r="AP48" s="971"/>
      <c r="AQ48" s="971"/>
      <c r="AR48" s="971"/>
      <c r="AS48" s="971"/>
      <c r="AT48" s="971"/>
      <c r="AU48" s="971"/>
      <c r="AV48" s="971"/>
      <c r="AW48" s="971"/>
      <c r="AX48" s="971"/>
      <c r="AY48" s="971"/>
      <c r="AZ48" s="1042"/>
      <c r="BA48" s="1042"/>
      <c r="BB48" s="1042"/>
      <c r="BC48" s="1042"/>
      <c r="BD48" s="1042"/>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15">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0"/>
      <c r="AL49" s="971"/>
      <c r="AM49" s="971"/>
      <c r="AN49" s="971"/>
      <c r="AO49" s="971"/>
      <c r="AP49" s="971"/>
      <c r="AQ49" s="971"/>
      <c r="AR49" s="971"/>
      <c r="AS49" s="971"/>
      <c r="AT49" s="971"/>
      <c r="AU49" s="971"/>
      <c r="AV49" s="971"/>
      <c r="AW49" s="971"/>
      <c r="AX49" s="971"/>
      <c r="AY49" s="971"/>
      <c r="AZ49" s="1042"/>
      <c r="BA49" s="1042"/>
      <c r="BB49" s="1042"/>
      <c r="BC49" s="1042"/>
      <c r="BD49" s="1042"/>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15">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15">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15">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15">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15">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15">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15">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15">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15">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15">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15">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15">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399</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
      <c r="A63" s="240" t="s">
        <v>378</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356</v>
      </c>
      <c r="AG63" s="959"/>
      <c r="AH63" s="959"/>
      <c r="AI63" s="959"/>
      <c r="AJ63" s="1023"/>
      <c r="AK63" s="1024"/>
      <c r="AL63" s="963"/>
      <c r="AM63" s="963"/>
      <c r="AN63" s="963"/>
      <c r="AO63" s="963"/>
      <c r="AP63" s="959">
        <v>1698</v>
      </c>
      <c r="AQ63" s="959"/>
      <c r="AR63" s="959"/>
      <c r="AS63" s="959"/>
      <c r="AT63" s="959"/>
      <c r="AU63" s="959">
        <v>1691</v>
      </c>
      <c r="AV63" s="959"/>
      <c r="AW63" s="959"/>
      <c r="AX63" s="959"/>
      <c r="AY63" s="959"/>
      <c r="AZ63" s="1018"/>
      <c r="BA63" s="1018"/>
      <c r="BB63" s="1018"/>
      <c r="BC63" s="1018"/>
      <c r="BD63" s="1018"/>
      <c r="BE63" s="960"/>
      <c r="BF63" s="960"/>
      <c r="BG63" s="960"/>
      <c r="BH63" s="960"/>
      <c r="BI63" s="961"/>
      <c r="BJ63" s="1019" t="s">
        <v>122</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15">
      <c r="A66" s="996" t="s">
        <v>402</v>
      </c>
      <c r="B66" s="997"/>
      <c r="C66" s="997"/>
      <c r="D66" s="997"/>
      <c r="E66" s="997"/>
      <c r="F66" s="997"/>
      <c r="G66" s="997"/>
      <c r="H66" s="997"/>
      <c r="I66" s="997"/>
      <c r="J66" s="997"/>
      <c r="K66" s="997"/>
      <c r="L66" s="997"/>
      <c r="M66" s="997"/>
      <c r="N66" s="997"/>
      <c r="O66" s="997"/>
      <c r="P66" s="998"/>
      <c r="Q66" s="1002" t="s">
        <v>382</v>
      </c>
      <c r="R66" s="1003"/>
      <c r="S66" s="1003"/>
      <c r="T66" s="1003"/>
      <c r="U66" s="1004"/>
      <c r="V66" s="1002" t="s">
        <v>383</v>
      </c>
      <c r="W66" s="1003"/>
      <c r="X66" s="1003"/>
      <c r="Y66" s="1003"/>
      <c r="Z66" s="1004"/>
      <c r="AA66" s="1002" t="s">
        <v>384</v>
      </c>
      <c r="AB66" s="1003"/>
      <c r="AC66" s="1003"/>
      <c r="AD66" s="1003"/>
      <c r="AE66" s="1004"/>
      <c r="AF66" s="1008" t="s">
        <v>385</v>
      </c>
      <c r="AG66" s="1009"/>
      <c r="AH66" s="1009"/>
      <c r="AI66" s="1009"/>
      <c r="AJ66" s="1010"/>
      <c r="AK66" s="1002" t="s">
        <v>386</v>
      </c>
      <c r="AL66" s="997"/>
      <c r="AM66" s="997"/>
      <c r="AN66" s="997"/>
      <c r="AO66" s="998"/>
      <c r="AP66" s="1002" t="s">
        <v>387</v>
      </c>
      <c r="AQ66" s="1003"/>
      <c r="AR66" s="1003"/>
      <c r="AS66" s="1003"/>
      <c r="AT66" s="1004"/>
      <c r="AU66" s="1002" t="s">
        <v>403</v>
      </c>
      <c r="AV66" s="1003"/>
      <c r="AW66" s="1003"/>
      <c r="AX66" s="1003"/>
      <c r="AY66" s="1004"/>
      <c r="AZ66" s="1002" t="s">
        <v>365</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6" t="s">
        <v>552</v>
      </c>
      <c r="C68" s="987"/>
      <c r="D68" s="987"/>
      <c r="E68" s="987"/>
      <c r="F68" s="987"/>
      <c r="G68" s="987"/>
      <c r="H68" s="987"/>
      <c r="I68" s="987"/>
      <c r="J68" s="987"/>
      <c r="K68" s="987"/>
      <c r="L68" s="987"/>
      <c r="M68" s="987"/>
      <c r="N68" s="987"/>
      <c r="O68" s="987"/>
      <c r="P68" s="988"/>
      <c r="Q68" s="989">
        <v>1897</v>
      </c>
      <c r="R68" s="983"/>
      <c r="S68" s="983"/>
      <c r="T68" s="983"/>
      <c r="U68" s="983"/>
      <c r="V68" s="983">
        <v>1841</v>
      </c>
      <c r="W68" s="983"/>
      <c r="X68" s="983"/>
      <c r="Y68" s="983"/>
      <c r="Z68" s="983"/>
      <c r="AA68" s="983">
        <v>57</v>
      </c>
      <c r="AB68" s="983"/>
      <c r="AC68" s="983"/>
      <c r="AD68" s="983"/>
      <c r="AE68" s="983"/>
      <c r="AF68" s="983">
        <v>57</v>
      </c>
      <c r="AG68" s="983"/>
      <c r="AH68" s="983"/>
      <c r="AI68" s="983"/>
      <c r="AJ68" s="983"/>
      <c r="AK68" s="983" t="s">
        <v>560</v>
      </c>
      <c r="AL68" s="983"/>
      <c r="AM68" s="983"/>
      <c r="AN68" s="983"/>
      <c r="AO68" s="983"/>
      <c r="AP68" s="983" t="s">
        <v>560</v>
      </c>
      <c r="AQ68" s="983"/>
      <c r="AR68" s="983"/>
      <c r="AS68" s="983"/>
      <c r="AT68" s="983"/>
      <c r="AU68" s="983" t="s">
        <v>560</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553</v>
      </c>
      <c r="C69" s="975"/>
      <c r="D69" s="975"/>
      <c r="E69" s="975"/>
      <c r="F69" s="975"/>
      <c r="G69" s="975"/>
      <c r="H69" s="975"/>
      <c r="I69" s="975"/>
      <c r="J69" s="975"/>
      <c r="K69" s="975"/>
      <c r="L69" s="975"/>
      <c r="M69" s="975"/>
      <c r="N69" s="975"/>
      <c r="O69" s="975"/>
      <c r="P69" s="976"/>
      <c r="Q69" s="977">
        <v>5195</v>
      </c>
      <c r="R69" s="971"/>
      <c r="S69" s="971"/>
      <c r="T69" s="971"/>
      <c r="U69" s="971"/>
      <c r="V69" s="971">
        <v>5087</v>
      </c>
      <c r="W69" s="971"/>
      <c r="X69" s="971"/>
      <c r="Y69" s="971"/>
      <c r="Z69" s="971"/>
      <c r="AA69" s="971">
        <v>108</v>
      </c>
      <c r="AB69" s="971"/>
      <c r="AC69" s="971"/>
      <c r="AD69" s="971"/>
      <c r="AE69" s="971"/>
      <c r="AF69" s="971">
        <v>108</v>
      </c>
      <c r="AG69" s="971"/>
      <c r="AH69" s="971"/>
      <c r="AI69" s="971"/>
      <c r="AJ69" s="971"/>
      <c r="AK69" s="971">
        <v>24</v>
      </c>
      <c r="AL69" s="971"/>
      <c r="AM69" s="971"/>
      <c r="AN69" s="971"/>
      <c r="AO69" s="971"/>
      <c r="AP69" s="971">
        <v>2207</v>
      </c>
      <c r="AQ69" s="971"/>
      <c r="AR69" s="971"/>
      <c r="AS69" s="971"/>
      <c r="AT69" s="971"/>
      <c r="AU69" s="971">
        <v>31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39.950000000000003" customHeight="1" x14ac:dyDescent="0.15">
      <c r="A70" s="238">
        <v>3</v>
      </c>
      <c r="B70" s="982" t="s">
        <v>554</v>
      </c>
      <c r="C70" s="975"/>
      <c r="D70" s="975"/>
      <c r="E70" s="975"/>
      <c r="F70" s="975"/>
      <c r="G70" s="975"/>
      <c r="H70" s="975"/>
      <c r="I70" s="975"/>
      <c r="J70" s="975"/>
      <c r="K70" s="975"/>
      <c r="L70" s="975"/>
      <c r="M70" s="975"/>
      <c r="N70" s="975"/>
      <c r="O70" s="975"/>
      <c r="P70" s="976"/>
      <c r="Q70" s="977">
        <v>2</v>
      </c>
      <c r="R70" s="971"/>
      <c r="S70" s="971"/>
      <c r="T70" s="971"/>
      <c r="U70" s="971"/>
      <c r="V70" s="971">
        <v>2</v>
      </c>
      <c r="W70" s="971"/>
      <c r="X70" s="971"/>
      <c r="Y70" s="971"/>
      <c r="Z70" s="971"/>
      <c r="AA70" s="971">
        <v>0</v>
      </c>
      <c r="AB70" s="971"/>
      <c r="AC70" s="971"/>
      <c r="AD70" s="971"/>
      <c r="AE70" s="971"/>
      <c r="AF70" s="971">
        <v>0</v>
      </c>
      <c r="AG70" s="971"/>
      <c r="AH70" s="971"/>
      <c r="AI70" s="971"/>
      <c r="AJ70" s="971"/>
      <c r="AK70" s="971" t="s">
        <v>560</v>
      </c>
      <c r="AL70" s="971"/>
      <c r="AM70" s="971"/>
      <c r="AN70" s="971"/>
      <c r="AO70" s="971"/>
      <c r="AP70" s="971" t="s">
        <v>560</v>
      </c>
      <c r="AQ70" s="971"/>
      <c r="AR70" s="971"/>
      <c r="AS70" s="971"/>
      <c r="AT70" s="971"/>
      <c r="AU70" s="971" t="s">
        <v>560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555</v>
      </c>
      <c r="C71" s="975"/>
      <c r="D71" s="975"/>
      <c r="E71" s="975"/>
      <c r="F71" s="975"/>
      <c r="G71" s="975"/>
      <c r="H71" s="975"/>
      <c r="I71" s="975"/>
      <c r="J71" s="975"/>
      <c r="K71" s="975"/>
      <c r="L71" s="975"/>
      <c r="M71" s="975"/>
      <c r="N71" s="975"/>
      <c r="O71" s="975"/>
      <c r="P71" s="976"/>
      <c r="Q71" s="977">
        <v>115</v>
      </c>
      <c r="R71" s="971"/>
      <c r="S71" s="971"/>
      <c r="T71" s="971"/>
      <c r="U71" s="971"/>
      <c r="V71" s="971">
        <v>107</v>
      </c>
      <c r="W71" s="971"/>
      <c r="X71" s="971"/>
      <c r="Y71" s="971"/>
      <c r="Z71" s="971"/>
      <c r="AA71" s="971">
        <v>8</v>
      </c>
      <c r="AB71" s="971"/>
      <c r="AC71" s="971"/>
      <c r="AD71" s="971"/>
      <c r="AE71" s="971"/>
      <c r="AF71" s="971">
        <v>8</v>
      </c>
      <c r="AG71" s="971"/>
      <c r="AH71" s="971"/>
      <c r="AI71" s="971"/>
      <c r="AJ71" s="971"/>
      <c r="AK71" s="971">
        <v>34</v>
      </c>
      <c r="AL71" s="971"/>
      <c r="AM71" s="971"/>
      <c r="AN71" s="971"/>
      <c r="AO71" s="971"/>
      <c r="AP71" s="971" t="s">
        <v>560</v>
      </c>
      <c r="AQ71" s="971"/>
      <c r="AR71" s="971"/>
      <c r="AS71" s="971"/>
      <c r="AT71" s="971"/>
      <c r="AU71" s="971" t="s">
        <v>560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556</v>
      </c>
      <c r="C72" s="975"/>
      <c r="D72" s="975"/>
      <c r="E72" s="975"/>
      <c r="F72" s="975"/>
      <c r="G72" s="975"/>
      <c r="H72" s="975"/>
      <c r="I72" s="975"/>
      <c r="J72" s="975"/>
      <c r="K72" s="975"/>
      <c r="L72" s="975"/>
      <c r="M72" s="975"/>
      <c r="N72" s="975"/>
      <c r="O72" s="975"/>
      <c r="P72" s="976"/>
      <c r="Q72" s="977">
        <v>88193</v>
      </c>
      <c r="R72" s="971"/>
      <c r="S72" s="971"/>
      <c r="T72" s="971"/>
      <c r="U72" s="971"/>
      <c r="V72" s="971">
        <v>87571</v>
      </c>
      <c r="W72" s="971"/>
      <c r="X72" s="971"/>
      <c r="Y72" s="971"/>
      <c r="Z72" s="971"/>
      <c r="AA72" s="971">
        <v>622</v>
      </c>
      <c r="AB72" s="971"/>
      <c r="AC72" s="971"/>
      <c r="AD72" s="971"/>
      <c r="AE72" s="971"/>
      <c r="AF72" s="971">
        <v>622</v>
      </c>
      <c r="AG72" s="971"/>
      <c r="AH72" s="971"/>
      <c r="AI72" s="971"/>
      <c r="AJ72" s="971"/>
      <c r="AK72" s="971">
        <v>242</v>
      </c>
      <c r="AL72" s="971"/>
      <c r="AM72" s="971"/>
      <c r="AN72" s="971"/>
      <c r="AO72" s="971"/>
      <c r="AP72" s="971" t="s">
        <v>560</v>
      </c>
      <c r="AQ72" s="971"/>
      <c r="AR72" s="971"/>
      <c r="AS72" s="971"/>
      <c r="AT72" s="971"/>
      <c r="AU72" s="971" t="s">
        <v>560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795</v>
      </c>
      <c r="AG88" s="959"/>
      <c r="AH88" s="959"/>
      <c r="AI88" s="959"/>
      <c r="AJ88" s="959"/>
      <c r="AK88" s="963"/>
      <c r="AL88" s="963"/>
      <c r="AM88" s="963"/>
      <c r="AN88" s="963"/>
      <c r="AO88" s="963"/>
      <c r="AP88" s="959">
        <v>2207</v>
      </c>
      <c r="AQ88" s="959"/>
      <c r="AR88" s="959"/>
      <c r="AS88" s="959"/>
      <c r="AT88" s="959"/>
      <c r="AU88" s="959">
        <v>31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66</v>
      </c>
      <c r="CS102" s="953"/>
      <c r="CT102" s="953"/>
      <c r="CU102" s="953"/>
      <c r="CV102" s="954"/>
      <c r="CW102" s="952" t="s">
        <v>566</v>
      </c>
      <c r="CX102" s="953"/>
      <c r="CY102" s="953"/>
      <c r="CZ102" s="953"/>
      <c r="DA102" s="954"/>
      <c r="DB102" s="952" t="s">
        <v>566</v>
      </c>
      <c r="DC102" s="953"/>
      <c r="DD102" s="953"/>
      <c r="DE102" s="953"/>
      <c r="DF102" s="954"/>
      <c r="DG102" s="952" t="s">
        <v>566</v>
      </c>
      <c r="DH102" s="953"/>
      <c r="DI102" s="953"/>
      <c r="DJ102" s="953"/>
      <c r="DK102" s="954"/>
      <c r="DL102" s="952" t="s">
        <v>566</v>
      </c>
      <c r="DM102" s="953"/>
      <c r="DN102" s="953"/>
      <c r="DO102" s="953"/>
      <c r="DP102" s="954"/>
      <c r="DQ102" s="952" t="s">
        <v>566</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295</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295</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295</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398068</v>
      </c>
      <c r="AB110" s="889"/>
      <c r="AC110" s="889"/>
      <c r="AD110" s="889"/>
      <c r="AE110" s="890"/>
      <c r="AF110" s="891">
        <v>425277</v>
      </c>
      <c r="AG110" s="889"/>
      <c r="AH110" s="889"/>
      <c r="AI110" s="889"/>
      <c r="AJ110" s="890"/>
      <c r="AK110" s="891">
        <v>437646</v>
      </c>
      <c r="AL110" s="889"/>
      <c r="AM110" s="889"/>
      <c r="AN110" s="889"/>
      <c r="AO110" s="890"/>
      <c r="AP110" s="892">
        <v>22</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4196128</v>
      </c>
      <c r="BR110" s="842"/>
      <c r="BS110" s="842"/>
      <c r="BT110" s="842"/>
      <c r="BU110" s="842"/>
      <c r="BV110" s="842">
        <v>4179716</v>
      </c>
      <c r="BW110" s="842"/>
      <c r="BX110" s="842"/>
      <c r="BY110" s="842"/>
      <c r="BZ110" s="842"/>
      <c r="CA110" s="842">
        <v>4245047</v>
      </c>
      <c r="CB110" s="842"/>
      <c r="CC110" s="842"/>
      <c r="CD110" s="842"/>
      <c r="CE110" s="842"/>
      <c r="CF110" s="866">
        <v>213.7</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1529126</v>
      </c>
      <c r="BR112" s="817"/>
      <c r="BS112" s="817"/>
      <c r="BT112" s="817"/>
      <c r="BU112" s="817"/>
      <c r="BV112" s="817">
        <v>1510691</v>
      </c>
      <c r="BW112" s="817"/>
      <c r="BX112" s="817"/>
      <c r="BY112" s="817"/>
      <c r="BZ112" s="817"/>
      <c r="CA112" s="817">
        <v>1490194</v>
      </c>
      <c r="CB112" s="817"/>
      <c r="CC112" s="817"/>
      <c r="CD112" s="817"/>
      <c r="CE112" s="817"/>
      <c r="CF112" s="875">
        <v>75</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148885</v>
      </c>
      <c r="AB113" s="919"/>
      <c r="AC113" s="919"/>
      <c r="AD113" s="919"/>
      <c r="AE113" s="920"/>
      <c r="AF113" s="921">
        <v>156920</v>
      </c>
      <c r="AG113" s="919"/>
      <c r="AH113" s="919"/>
      <c r="AI113" s="919"/>
      <c r="AJ113" s="920"/>
      <c r="AK113" s="921">
        <v>169947</v>
      </c>
      <c r="AL113" s="919"/>
      <c r="AM113" s="919"/>
      <c r="AN113" s="919"/>
      <c r="AO113" s="920"/>
      <c r="AP113" s="922">
        <v>8.6</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32836</v>
      </c>
      <c r="BR113" s="817"/>
      <c r="BS113" s="817"/>
      <c r="BT113" s="817"/>
      <c r="BU113" s="817"/>
      <c r="BV113" s="817">
        <v>33159</v>
      </c>
      <c r="BW113" s="817"/>
      <c r="BX113" s="817"/>
      <c r="BY113" s="817"/>
      <c r="BZ113" s="817"/>
      <c r="CA113" s="817">
        <v>31144</v>
      </c>
      <c r="CB113" s="817"/>
      <c r="CC113" s="817"/>
      <c r="CD113" s="817"/>
      <c r="CE113" s="817"/>
      <c r="CF113" s="875">
        <v>1.6</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2839</v>
      </c>
      <c r="AB114" s="780"/>
      <c r="AC114" s="780"/>
      <c r="AD114" s="780"/>
      <c r="AE114" s="781"/>
      <c r="AF114" s="782">
        <v>4308</v>
      </c>
      <c r="AG114" s="780"/>
      <c r="AH114" s="780"/>
      <c r="AI114" s="780"/>
      <c r="AJ114" s="781"/>
      <c r="AK114" s="782">
        <v>2864</v>
      </c>
      <c r="AL114" s="780"/>
      <c r="AM114" s="780"/>
      <c r="AN114" s="780"/>
      <c r="AO114" s="781"/>
      <c r="AP114" s="824">
        <v>0.1</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426194</v>
      </c>
      <c r="BR114" s="817"/>
      <c r="BS114" s="817"/>
      <c r="BT114" s="817"/>
      <c r="BU114" s="817"/>
      <c r="BV114" s="817">
        <v>418332</v>
      </c>
      <c r="BW114" s="817"/>
      <c r="BX114" s="817"/>
      <c r="BY114" s="817"/>
      <c r="BZ114" s="817"/>
      <c r="CA114" s="817">
        <v>434286</v>
      </c>
      <c r="CB114" s="817"/>
      <c r="CC114" s="817"/>
      <c r="CD114" s="817"/>
      <c r="CE114" s="817"/>
      <c r="CF114" s="875">
        <v>21.9</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v>
      </c>
      <c r="AB116" s="780"/>
      <c r="AC116" s="780"/>
      <c r="AD116" s="780"/>
      <c r="AE116" s="781"/>
      <c r="AF116" s="782">
        <v>1</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549793</v>
      </c>
      <c r="AB117" s="903"/>
      <c r="AC117" s="903"/>
      <c r="AD117" s="903"/>
      <c r="AE117" s="904"/>
      <c r="AF117" s="905">
        <v>586506</v>
      </c>
      <c r="AG117" s="903"/>
      <c r="AH117" s="903"/>
      <c r="AI117" s="903"/>
      <c r="AJ117" s="904"/>
      <c r="AK117" s="905">
        <v>610457</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295</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445</v>
      </c>
      <c r="BP119" s="878"/>
      <c r="BQ119" s="879">
        <v>6184284</v>
      </c>
      <c r="BR119" s="845"/>
      <c r="BS119" s="845"/>
      <c r="BT119" s="845"/>
      <c r="BU119" s="845"/>
      <c r="BV119" s="845">
        <v>6141898</v>
      </c>
      <c r="BW119" s="845"/>
      <c r="BX119" s="845"/>
      <c r="BY119" s="845"/>
      <c r="BZ119" s="845"/>
      <c r="CA119" s="845">
        <v>6200671</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2314924</v>
      </c>
      <c r="BR120" s="842"/>
      <c r="BS120" s="842"/>
      <c r="BT120" s="842"/>
      <c r="BU120" s="842"/>
      <c r="BV120" s="842">
        <v>2427599</v>
      </c>
      <c r="BW120" s="842"/>
      <c r="BX120" s="842"/>
      <c r="BY120" s="842"/>
      <c r="BZ120" s="842"/>
      <c r="CA120" s="842">
        <v>2329783</v>
      </c>
      <c r="CB120" s="842"/>
      <c r="CC120" s="842"/>
      <c r="CD120" s="842"/>
      <c r="CE120" s="842"/>
      <c r="CF120" s="866">
        <v>117.3</v>
      </c>
      <c r="CG120" s="867"/>
      <c r="CH120" s="867"/>
      <c r="CI120" s="867"/>
      <c r="CJ120" s="867"/>
      <c r="CK120" s="868" t="s">
        <v>449</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475191</v>
      </c>
      <c r="DH120" s="842"/>
      <c r="DI120" s="842"/>
      <c r="DJ120" s="842"/>
      <c r="DK120" s="842"/>
      <c r="DL120" s="842">
        <v>550519</v>
      </c>
      <c r="DM120" s="842"/>
      <c r="DN120" s="842"/>
      <c r="DO120" s="842"/>
      <c r="DP120" s="842"/>
      <c r="DQ120" s="842">
        <v>627940</v>
      </c>
      <c r="DR120" s="842"/>
      <c r="DS120" s="842"/>
      <c r="DT120" s="842"/>
      <c r="DU120" s="842"/>
      <c r="DV120" s="843">
        <v>31.6</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50006</v>
      </c>
      <c r="BR121" s="817"/>
      <c r="BS121" s="817"/>
      <c r="BT121" s="817"/>
      <c r="BU121" s="817"/>
      <c r="BV121" s="817">
        <v>42568</v>
      </c>
      <c r="BW121" s="817"/>
      <c r="BX121" s="817"/>
      <c r="BY121" s="817"/>
      <c r="BZ121" s="817"/>
      <c r="CA121" s="817">
        <v>35124</v>
      </c>
      <c r="CB121" s="817"/>
      <c r="CC121" s="817"/>
      <c r="CD121" s="817"/>
      <c r="CE121" s="817"/>
      <c r="CF121" s="875">
        <v>1.8</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563018</v>
      </c>
      <c r="DH121" s="817"/>
      <c r="DI121" s="817"/>
      <c r="DJ121" s="817"/>
      <c r="DK121" s="817"/>
      <c r="DL121" s="817">
        <v>512020</v>
      </c>
      <c r="DM121" s="817"/>
      <c r="DN121" s="817"/>
      <c r="DO121" s="817"/>
      <c r="DP121" s="817"/>
      <c r="DQ121" s="817">
        <v>455206</v>
      </c>
      <c r="DR121" s="817"/>
      <c r="DS121" s="817"/>
      <c r="DT121" s="817"/>
      <c r="DU121" s="817"/>
      <c r="DV121" s="794">
        <v>22.9</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3974877</v>
      </c>
      <c r="BR122" s="845"/>
      <c r="BS122" s="845"/>
      <c r="BT122" s="845"/>
      <c r="BU122" s="845"/>
      <c r="BV122" s="845">
        <v>3635698</v>
      </c>
      <c r="BW122" s="845"/>
      <c r="BX122" s="845"/>
      <c r="BY122" s="845"/>
      <c r="BZ122" s="845"/>
      <c r="CA122" s="845">
        <v>3848809</v>
      </c>
      <c r="CB122" s="845"/>
      <c r="CC122" s="845"/>
      <c r="CD122" s="845"/>
      <c r="CE122" s="845"/>
      <c r="CF122" s="846">
        <v>193.8</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369206</v>
      </c>
      <c r="DH122" s="817"/>
      <c r="DI122" s="817"/>
      <c r="DJ122" s="817"/>
      <c r="DK122" s="817"/>
      <c r="DL122" s="817">
        <v>324375</v>
      </c>
      <c r="DM122" s="817"/>
      <c r="DN122" s="817"/>
      <c r="DO122" s="817"/>
      <c r="DP122" s="817"/>
      <c r="DQ122" s="817">
        <v>277525</v>
      </c>
      <c r="DR122" s="817"/>
      <c r="DS122" s="817"/>
      <c r="DT122" s="817"/>
      <c r="DU122" s="817"/>
      <c r="DV122" s="794">
        <v>14</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453</v>
      </c>
      <c r="BP123" s="878"/>
      <c r="BQ123" s="832">
        <v>6339807</v>
      </c>
      <c r="BR123" s="833"/>
      <c r="BS123" s="833"/>
      <c r="BT123" s="833"/>
      <c r="BU123" s="833"/>
      <c r="BV123" s="833">
        <v>6105865</v>
      </c>
      <c r="BW123" s="833"/>
      <c r="BX123" s="833"/>
      <c r="BY123" s="833"/>
      <c r="BZ123" s="833"/>
      <c r="CA123" s="833">
        <v>6213716</v>
      </c>
      <c r="CB123" s="833"/>
      <c r="CC123" s="833"/>
      <c r="CD123" s="833"/>
      <c r="CE123" s="833"/>
      <c r="CF123" s="748"/>
      <c r="CG123" s="749"/>
      <c r="CH123" s="749"/>
      <c r="CI123" s="749"/>
      <c r="CJ123" s="834"/>
      <c r="CK123" s="869"/>
      <c r="CL123" s="855"/>
      <c r="CM123" s="855"/>
      <c r="CN123" s="855"/>
      <c r="CO123" s="856"/>
      <c r="CP123" s="835" t="s">
        <v>397</v>
      </c>
      <c r="CQ123" s="836"/>
      <c r="CR123" s="836"/>
      <c r="CS123" s="836"/>
      <c r="CT123" s="836"/>
      <c r="CU123" s="836"/>
      <c r="CV123" s="836"/>
      <c r="CW123" s="836"/>
      <c r="CX123" s="836"/>
      <c r="CY123" s="836"/>
      <c r="CZ123" s="836"/>
      <c r="DA123" s="836"/>
      <c r="DB123" s="836"/>
      <c r="DC123" s="836"/>
      <c r="DD123" s="836"/>
      <c r="DE123" s="836"/>
      <c r="DF123" s="837"/>
      <c r="DG123" s="779">
        <v>121711</v>
      </c>
      <c r="DH123" s="780"/>
      <c r="DI123" s="780"/>
      <c r="DJ123" s="780"/>
      <c r="DK123" s="781"/>
      <c r="DL123" s="782">
        <v>123777</v>
      </c>
      <c r="DM123" s="780"/>
      <c r="DN123" s="780"/>
      <c r="DO123" s="780"/>
      <c r="DP123" s="781"/>
      <c r="DQ123" s="782">
        <v>129523</v>
      </c>
      <c r="DR123" s="780"/>
      <c r="DS123" s="780"/>
      <c r="DT123" s="780"/>
      <c r="DU123" s="781"/>
      <c r="DV123" s="824">
        <v>6.5</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v>1.8</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7472</v>
      </c>
      <c r="AB128" s="801"/>
      <c r="AC128" s="801"/>
      <c r="AD128" s="801"/>
      <c r="AE128" s="802"/>
      <c r="AF128" s="803">
        <v>7472</v>
      </c>
      <c r="AG128" s="801"/>
      <c r="AH128" s="801"/>
      <c r="AI128" s="801"/>
      <c r="AJ128" s="802"/>
      <c r="AK128" s="803">
        <v>7472</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2427855</v>
      </c>
      <c r="AB129" s="780"/>
      <c r="AC129" s="780"/>
      <c r="AD129" s="780"/>
      <c r="AE129" s="781"/>
      <c r="AF129" s="782">
        <v>2389591</v>
      </c>
      <c r="AG129" s="780"/>
      <c r="AH129" s="780"/>
      <c r="AI129" s="780"/>
      <c r="AJ129" s="781"/>
      <c r="AK129" s="782">
        <v>2398500</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371327</v>
      </c>
      <c r="AB130" s="780"/>
      <c r="AC130" s="780"/>
      <c r="AD130" s="780"/>
      <c r="AE130" s="781"/>
      <c r="AF130" s="782">
        <v>400761</v>
      </c>
      <c r="AG130" s="780"/>
      <c r="AH130" s="780"/>
      <c r="AI130" s="780"/>
      <c r="AJ130" s="781"/>
      <c r="AK130" s="782">
        <v>412278</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8.9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2056528</v>
      </c>
      <c r="AB131" s="764"/>
      <c r="AC131" s="764"/>
      <c r="AD131" s="764"/>
      <c r="AE131" s="765"/>
      <c r="AF131" s="766">
        <v>1988830</v>
      </c>
      <c r="AG131" s="764"/>
      <c r="AH131" s="764"/>
      <c r="AI131" s="764"/>
      <c r="AJ131" s="765"/>
      <c r="AK131" s="766">
        <v>1986222</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8.3146935030000009</v>
      </c>
      <c r="AB132" s="745"/>
      <c r="AC132" s="745"/>
      <c r="AD132" s="745"/>
      <c r="AE132" s="746"/>
      <c r="AF132" s="747">
        <v>8.9637123330000001</v>
      </c>
      <c r="AG132" s="745"/>
      <c r="AH132" s="745"/>
      <c r="AI132" s="745"/>
      <c r="AJ132" s="746"/>
      <c r="AK132" s="747">
        <v>9.6014946969999997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7.2</v>
      </c>
      <c r="AB133" s="724"/>
      <c r="AC133" s="724"/>
      <c r="AD133" s="724"/>
      <c r="AE133" s="725"/>
      <c r="AF133" s="723">
        <v>7.9</v>
      </c>
      <c r="AG133" s="724"/>
      <c r="AH133" s="724"/>
      <c r="AI133" s="724"/>
      <c r="AJ133" s="725"/>
      <c r="AK133" s="723">
        <v>8.9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g3DyLi+AQcoakh9VVLRvjuLrfrQFnL14w9BfqrE2ViGhET6xQ0m9CqcViRgZ4TPDoTkHxGKgEs9OHcjCKd9AA==" saltValue="uIs+X2P5QCuGw0eYndhG0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TablJ4B5YecomGbAMfgiQuo5fFcKN3OXU+ve6eYy/Sk0U5LtUdk8e/3Df6VP04TC8b8ImS3DX++ArsoZaTIaA==" saltValue="k9zmt92AL/X33hcksjlA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yFUg29HDjnpltu3+AOPIwFdSNqlmddExsS0PEEJnQKy0XEWo7y7j05D1WvkQAs/+08sSMPgGSDtW6FKroE8Eg==" saltValue="aFerIpWPiC1K2WOy4C3S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487</v>
      </c>
      <c r="AL9" s="1132"/>
      <c r="AM9" s="1132"/>
      <c r="AN9" s="1133"/>
      <c r="AO9" s="281">
        <v>746235</v>
      </c>
      <c r="AP9" s="281">
        <v>269789</v>
      </c>
      <c r="AQ9" s="282">
        <v>273733</v>
      </c>
      <c r="AR9" s="283">
        <v>-1.4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488</v>
      </c>
      <c r="AL10" s="1132"/>
      <c r="AM10" s="1132"/>
      <c r="AN10" s="1133"/>
      <c r="AO10" s="284">
        <v>61887</v>
      </c>
      <c r="AP10" s="284">
        <v>22374</v>
      </c>
      <c r="AQ10" s="285">
        <v>30345</v>
      </c>
      <c r="AR10" s="286">
        <v>-26.3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489</v>
      </c>
      <c r="AL11" s="1132"/>
      <c r="AM11" s="1132"/>
      <c r="AN11" s="1133"/>
      <c r="AO11" s="284" t="s">
        <v>490</v>
      </c>
      <c r="AP11" s="284" t="s">
        <v>490</v>
      </c>
      <c r="AQ11" s="285">
        <v>4149</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491</v>
      </c>
      <c r="AL12" s="1132"/>
      <c r="AM12" s="1132"/>
      <c r="AN12" s="1133"/>
      <c r="AO12" s="284" t="s">
        <v>490</v>
      </c>
      <c r="AP12" s="284" t="s">
        <v>490</v>
      </c>
      <c r="AQ12" s="285" t="s">
        <v>490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492</v>
      </c>
      <c r="AL13" s="1132"/>
      <c r="AM13" s="1132"/>
      <c r="AN13" s="1133"/>
      <c r="AO13" s="284">
        <v>35195</v>
      </c>
      <c r="AP13" s="284">
        <v>12724</v>
      </c>
      <c r="AQ13" s="285">
        <v>9494</v>
      </c>
      <c r="AR13" s="286">
        <v>34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493</v>
      </c>
      <c r="AL14" s="1132"/>
      <c r="AM14" s="1132"/>
      <c r="AN14" s="1133"/>
      <c r="AO14" s="284">
        <v>21653</v>
      </c>
      <c r="AP14" s="284">
        <v>7828</v>
      </c>
      <c r="AQ14" s="285">
        <v>5033</v>
      </c>
      <c r="AR14" s="286">
        <v>55.5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494</v>
      </c>
      <c r="AL15" s="1135"/>
      <c r="AM15" s="1135"/>
      <c r="AN15" s="1136"/>
      <c r="AO15" s="284">
        <v>-28304</v>
      </c>
      <c r="AP15" s="284">
        <v>-10233</v>
      </c>
      <c r="AQ15" s="285">
        <v>-17000</v>
      </c>
      <c r="AR15" s="286">
        <v>-39.799999999999997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178</v>
      </c>
      <c r="AL16" s="1135"/>
      <c r="AM16" s="1135"/>
      <c r="AN16" s="1136"/>
      <c r="AO16" s="284">
        <v>836666</v>
      </c>
      <c r="AP16" s="284">
        <v>302482</v>
      </c>
      <c r="AQ16" s="285">
        <v>305754</v>
      </c>
      <c r="AR16" s="286">
        <v>-1.1000000000000001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499</v>
      </c>
      <c r="AL21" s="1138"/>
      <c r="AM21" s="1138"/>
      <c r="AN21" s="1139"/>
      <c r="AO21" s="297">
        <v>26.03</v>
      </c>
      <c r="AP21" s="298">
        <v>26.54</v>
      </c>
      <c r="AQ21" s="299">
        <v>-0.51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500</v>
      </c>
      <c r="AL22" s="1138"/>
      <c r="AM22" s="1138"/>
      <c r="AN22" s="1139"/>
      <c r="AO22" s="302">
        <v>93.4</v>
      </c>
      <c r="AP22" s="303">
        <v>93.9</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0" t="s">
        <v>501</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504</v>
      </c>
      <c r="AL32" s="1122"/>
      <c r="AM32" s="1122"/>
      <c r="AN32" s="1123"/>
      <c r="AO32" s="312">
        <v>437646</v>
      </c>
      <c r="AP32" s="312">
        <v>158223</v>
      </c>
      <c r="AQ32" s="313">
        <v>170830</v>
      </c>
      <c r="AR32" s="314">
        <v>-7.4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505</v>
      </c>
      <c r="AL33" s="1122"/>
      <c r="AM33" s="1122"/>
      <c r="AN33" s="1123"/>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506</v>
      </c>
      <c r="AL34" s="1122"/>
      <c r="AM34" s="1122"/>
      <c r="AN34" s="1123"/>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507</v>
      </c>
      <c r="AL35" s="1122"/>
      <c r="AM35" s="1122"/>
      <c r="AN35" s="1123"/>
      <c r="AO35" s="312">
        <v>169947</v>
      </c>
      <c r="AP35" s="312">
        <v>61441</v>
      </c>
      <c r="AQ35" s="313">
        <v>32606</v>
      </c>
      <c r="AR35" s="314">
        <v>88.4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508</v>
      </c>
      <c r="AL36" s="1122"/>
      <c r="AM36" s="1122"/>
      <c r="AN36" s="1123"/>
      <c r="AO36" s="312">
        <v>2864</v>
      </c>
      <c r="AP36" s="312">
        <v>1035</v>
      </c>
      <c r="AQ36" s="313">
        <v>4875</v>
      </c>
      <c r="AR36" s="314">
        <v>-78.8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509</v>
      </c>
      <c r="AL37" s="1122"/>
      <c r="AM37" s="1122"/>
      <c r="AN37" s="1123"/>
      <c r="AO37" s="312" t="s">
        <v>490</v>
      </c>
      <c r="AP37" s="312" t="s">
        <v>490</v>
      </c>
      <c r="AQ37" s="313">
        <v>993</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510</v>
      </c>
      <c r="AL38" s="1125"/>
      <c r="AM38" s="1125"/>
      <c r="AN38" s="1126"/>
      <c r="AO38" s="315" t="s">
        <v>490</v>
      </c>
      <c r="AP38" s="315" t="s">
        <v>490</v>
      </c>
      <c r="AQ38" s="316">
        <v>50</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511</v>
      </c>
      <c r="AL39" s="1125"/>
      <c r="AM39" s="1125"/>
      <c r="AN39" s="1126"/>
      <c r="AO39" s="312">
        <v>-7472</v>
      </c>
      <c r="AP39" s="312">
        <v>-2701</v>
      </c>
      <c r="AQ39" s="313">
        <v>-6626</v>
      </c>
      <c r="AR39" s="314">
        <v>-59.2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512</v>
      </c>
      <c r="AL40" s="1122"/>
      <c r="AM40" s="1122"/>
      <c r="AN40" s="1123"/>
      <c r="AO40" s="312">
        <v>-412278</v>
      </c>
      <c r="AP40" s="312">
        <v>-149052</v>
      </c>
      <c r="AQ40" s="313">
        <v>-145454</v>
      </c>
      <c r="AR40" s="314">
        <v>2.5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288</v>
      </c>
      <c r="AL41" s="1128"/>
      <c r="AM41" s="1128"/>
      <c r="AN41" s="1129"/>
      <c r="AO41" s="312">
        <v>190707</v>
      </c>
      <c r="AP41" s="312">
        <v>68947</v>
      </c>
      <c r="AQ41" s="313">
        <v>57274</v>
      </c>
      <c r="AR41" s="314">
        <v>20.399999999999999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482</v>
      </c>
      <c r="AN49" s="1116" t="s">
        <v>515</v>
      </c>
      <c r="AO49" s="1117"/>
      <c r="AP49" s="1117"/>
      <c r="AQ49" s="1117"/>
      <c r="AR49" s="111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578014</v>
      </c>
      <c r="AN51" s="334">
        <v>184433</v>
      </c>
      <c r="AO51" s="335">
        <v>-2.2000000000000002</v>
      </c>
      <c r="AP51" s="336">
        <v>264232</v>
      </c>
      <c r="AQ51" s="337">
        <v>15.8</v>
      </c>
      <c r="AR51" s="338">
        <v>-18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213836</v>
      </c>
      <c r="AN52" s="342">
        <v>68231</v>
      </c>
      <c r="AO52" s="343">
        <v>-41.8</v>
      </c>
      <c r="AP52" s="344">
        <v>133959</v>
      </c>
      <c r="AQ52" s="345">
        <v>13.9</v>
      </c>
      <c r="AR52" s="346">
        <v>-55.7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628484</v>
      </c>
      <c r="AN53" s="334">
        <v>206060</v>
      </c>
      <c r="AO53" s="335">
        <v>11.7</v>
      </c>
      <c r="AP53" s="336">
        <v>263613</v>
      </c>
      <c r="AQ53" s="337">
        <v>-0.2</v>
      </c>
      <c r="AR53" s="338">
        <v>11.9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292281</v>
      </c>
      <c r="AN54" s="342">
        <v>95830</v>
      </c>
      <c r="AO54" s="343">
        <v>40.4</v>
      </c>
      <c r="AP54" s="344">
        <v>128823</v>
      </c>
      <c r="AQ54" s="345">
        <v>-3.8</v>
      </c>
      <c r="AR54" s="346">
        <v>44.2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515904</v>
      </c>
      <c r="AN55" s="334">
        <v>175418</v>
      </c>
      <c r="AO55" s="335">
        <v>-14.9</v>
      </c>
      <c r="AP55" s="336">
        <v>362690</v>
      </c>
      <c r="AQ55" s="337">
        <v>37.6</v>
      </c>
      <c r="AR55" s="338">
        <v>-52.5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303817</v>
      </c>
      <c r="AN56" s="342">
        <v>103304</v>
      </c>
      <c r="AO56" s="343">
        <v>7.8</v>
      </c>
      <c r="AP56" s="344">
        <v>172580</v>
      </c>
      <c r="AQ56" s="345">
        <v>34</v>
      </c>
      <c r="AR56" s="346">
        <v>-26.2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455619</v>
      </c>
      <c r="AN57" s="334">
        <v>160373</v>
      </c>
      <c r="AO57" s="335">
        <v>-8.6</v>
      </c>
      <c r="AP57" s="336">
        <v>296093</v>
      </c>
      <c r="AQ57" s="337">
        <v>-18.399999999999999</v>
      </c>
      <c r="AR57" s="338">
        <v>9.8000000000000007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311700</v>
      </c>
      <c r="AN58" s="342">
        <v>109715</v>
      </c>
      <c r="AO58" s="343">
        <v>6.2</v>
      </c>
      <c r="AP58" s="344">
        <v>140545</v>
      </c>
      <c r="AQ58" s="345">
        <v>-18.600000000000001</v>
      </c>
      <c r="AR58" s="346">
        <v>24.8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380522</v>
      </c>
      <c r="AN59" s="334">
        <v>137571</v>
      </c>
      <c r="AO59" s="335">
        <v>-14.2</v>
      </c>
      <c r="AP59" s="336">
        <v>308655</v>
      </c>
      <c r="AQ59" s="337">
        <v>4.2</v>
      </c>
      <c r="AR59" s="338">
        <v>-18.399999999999999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272015</v>
      </c>
      <c r="AN60" s="342">
        <v>98342</v>
      </c>
      <c r="AO60" s="343">
        <v>-10.4</v>
      </c>
      <c r="AP60" s="344">
        <v>169887</v>
      </c>
      <c r="AQ60" s="345">
        <v>20.9</v>
      </c>
      <c r="AR60" s="346">
        <v>-31.3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511709</v>
      </c>
      <c r="AN61" s="349">
        <v>172771</v>
      </c>
      <c r="AO61" s="350">
        <v>-5.6</v>
      </c>
      <c r="AP61" s="351">
        <v>299057</v>
      </c>
      <c r="AQ61" s="352">
        <v>7.8</v>
      </c>
      <c r="AR61" s="338">
        <v>-13.4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278730</v>
      </c>
      <c r="AN62" s="342">
        <v>95084</v>
      </c>
      <c r="AO62" s="343">
        <v>0.4</v>
      </c>
      <c r="AP62" s="344">
        <v>149159</v>
      </c>
      <c r="AQ62" s="345">
        <v>9.3000000000000007</v>
      </c>
      <c r="AR62" s="346">
        <v>-8.9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cDX0ZJDK1evYopGR3Om0ezh0VcFfB2lQV53BDC7y0n7Yqv2RuXKtsQyAftlZDUp4TQzkrbCZzcyM895pdoTEQ==" saltValue="/eChr2to8XZ3+j/AVBvFH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3"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Lh2DaiOlI7F56SPuM1Vp7Ezu2O5O84M6mKiyen1OaY3VRYExKPmAcSTXjslvx+L3sZZAgmRvxuSJaJqi+Jod+w==" saltValue="VpGFhA8nnBuwKoQ0zXC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s4f15gGKVepPWCyKJcZ5yOmp0KMudTNYLTdxpb25ndzU79A0YAuJONKS7VB6ZylRwH+SYQuxG5/rxS8Khf03aQ==" saltValue="WBb7frQ5DFQYlT1FlOQ9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40" t="s">
        <v>3</v>
      </c>
      <c r="D47" s="1140"/>
      <c r="E47" s="1141"/>
      <c r="F47" s="11">
        <v>50.26</v>
      </c>
      <c r="G47" s="12">
        <v>45.54</v>
      </c>
      <c r="H47" s="12">
        <v>51.52</v>
      </c>
      <c r="I47" s="12">
        <v>54.77</v>
      </c>
      <c r="J47" s="13">
        <v>51.78</v>
      </c>
    </row>
    <row r="48" spans="2:10" ht="57.75" customHeight="1" x14ac:dyDescent="0.15">
      <c r="B48" s="14"/>
      <c r="C48" s="1142" t="s">
        <v>4</v>
      </c>
      <c r="D48" s="1142"/>
      <c r="E48" s="1143"/>
      <c r="F48" s="15">
        <v>9.8000000000000007</v>
      </c>
      <c r="G48" s="16">
        <v>11.99</v>
      </c>
      <c r="H48" s="16">
        <v>9.23</v>
      </c>
      <c r="I48" s="16">
        <v>11.46</v>
      </c>
      <c r="J48" s="17">
        <v>9.2100000000000009</v>
      </c>
    </row>
    <row r="49" spans="2:10" ht="57.75" customHeight="1" thickBot="1" x14ac:dyDescent="0.2">
      <c r="B49" s="18"/>
      <c r="C49" s="1144" t="s">
        <v>5</v>
      </c>
      <c r="D49" s="1144"/>
      <c r="E49" s="1145"/>
      <c r="F49" s="19" t="s">
        <v>534</v>
      </c>
      <c r="G49" s="20">
        <v>0.03</v>
      </c>
      <c r="H49" s="20">
        <v>8.11</v>
      </c>
      <c r="I49" s="20">
        <v>4.51</v>
      </c>
      <c r="J49" s="21" t="s">
        <v>535</v>
      </c>
    </row>
    <row r="50" spans="2:10" x14ac:dyDescent="0.15"/>
  </sheetData>
  <sheetProtection algorithmName="SHA-512" hashValue="0eNUcrV/FdtToZDjW1zIWEh8lnrVpDofnjOzF14twksv8yiJX5NiXfPEXLVcKWl1/KPDdc+8Dy5CdnyGOGcUwA==" saltValue="eUn5b2grx+o6Ma3CFUbs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2" t="s">
        <v>536</v>
      </c>
      <c r="D34" s="1152"/>
      <c r="E34" s="1153"/>
      <c r="F34" s="32">
        <v>9.8000000000000007</v>
      </c>
      <c r="G34" s="33">
        <v>11.98</v>
      </c>
      <c r="H34" s="33">
        <v>9.23</v>
      </c>
      <c r="I34" s="33">
        <v>11.46</v>
      </c>
      <c r="J34" s="34">
        <v>9.1999999999999993</v>
      </c>
      <c r="K34" s="22"/>
      <c r="L34" s="22"/>
      <c r="M34" s="22"/>
      <c r="N34" s="22"/>
      <c r="O34" s="22"/>
      <c r="P34" s="22"/>
    </row>
    <row r="35" spans="1:16" ht="39" customHeight="1" x14ac:dyDescent="0.15">
      <c r="A35" s="22"/>
      <c r="B35" s="35"/>
      <c r="C35" s="1146" t="s">
        <v>537</v>
      </c>
      <c r="D35" s="1147"/>
      <c r="E35" s="1148"/>
      <c r="F35" s="36">
        <v>0</v>
      </c>
      <c r="G35" s="37">
        <v>0</v>
      </c>
      <c r="H35" s="37">
        <v>0</v>
      </c>
      <c r="I35" s="37">
        <v>0</v>
      </c>
      <c r="J35" s="38">
        <v>4.92</v>
      </c>
      <c r="K35" s="22"/>
      <c r="L35" s="22"/>
      <c r="M35" s="22"/>
      <c r="N35" s="22"/>
      <c r="O35" s="22"/>
      <c r="P35" s="22"/>
    </row>
    <row r="36" spans="1:16" ht="39" customHeight="1" x14ac:dyDescent="0.15">
      <c r="A36" s="22"/>
      <c r="B36" s="35"/>
      <c r="C36" s="1146" t="s">
        <v>538</v>
      </c>
      <c r="D36" s="1147"/>
      <c r="E36" s="1148"/>
      <c r="F36" s="36">
        <v>0</v>
      </c>
      <c r="G36" s="37">
        <v>0</v>
      </c>
      <c r="H36" s="37">
        <v>0</v>
      </c>
      <c r="I36" s="37">
        <v>0</v>
      </c>
      <c r="J36" s="38">
        <v>4.0599999999999996</v>
      </c>
      <c r="K36" s="22"/>
      <c r="L36" s="22"/>
      <c r="M36" s="22"/>
      <c r="N36" s="22"/>
      <c r="O36" s="22"/>
      <c r="P36" s="22"/>
    </row>
    <row r="37" spans="1:16" ht="39" customHeight="1" x14ac:dyDescent="0.15">
      <c r="A37" s="22"/>
      <c r="B37" s="35"/>
      <c r="C37" s="1146" t="s">
        <v>539</v>
      </c>
      <c r="D37" s="1147"/>
      <c r="E37" s="1148"/>
      <c r="F37" s="36">
        <v>0</v>
      </c>
      <c r="G37" s="37">
        <v>0</v>
      </c>
      <c r="H37" s="37">
        <v>0</v>
      </c>
      <c r="I37" s="37">
        <v>0</v>
      </c>
      <c r="J37" s="38">
        <v>1.77</v>
      </c>
      <c r="K37" s="22"/>
      <c r="L37" s="22"/>
      <c r="M37" s="22"/>
      <c r="N37" s="22"/>
      <c r="O37" s="22"/>
      <c r="P37" s="22"/>
    </row>
    <row r="38" spans="1:16" ht="39" customHeight="1" x14ac:dyDescent="0.15">
      <c r="A38" s="22"/>
      <c r="B38" s="35"/>
      <c r="C38" s="1146" t="s">
        <v>540</v>
      </c>
      <c r="D38" s="1147"/>
      <c r="E38" s="1148"/>
      <c r="F38" s="36">
        <v>0.66</v>
      </c>
      <c r="G38" s="37">
        <v>1.7</v>
      </c>
      <c r="H38" s="37">
        <v>2.08</v>
      </c>
      <c r="I38" s="37">
        <v>2.1800000000000002</v>
      </c>
      <c r="J38" s="38">
        <v>1.74</v>
      </c>
      <c r="K38" s="22"/>
      <c r="L38" s="22"/>
      <c r="M38" s="22"/>
      <c r="N38" s="22"/>
      <c r="O38" s="22"/>
      <c r="P38" s="22"/>
    </row>
    <row r="39" spans="1:16" ht="39" customHeight="1" x14ac:dyDescent="0.15">
      <c r="A39" s="22"/>
      <c r="B39" s="35"/>
      <c r="C39" s="1146" t="s">
        <v>541</v>
      </c>
      <c r="D39" s="1147"/>
      <c r="E39" s="1148"/>
      <c r="F39" s="36">
        <v>1.02</v>
      </c>
      <c r="G39" s="37">
        <v>0.86</v>
      </c>
      <c r="H39" s="37">
        <v>0.85</v>
      </c>
      <c r="I39" s="37">
        <v>0.78</v>
      </c>
      <c r="J39" s="38">
        <v>1.4</v>
      </c>
      <c r="K39" s="22"/>
      <c r="L39" s="22"/>
      <c r="M39" s="22"/>
      <c r="N39" s="22"/>
      <c r="O39" s="22"/>
      <c r="P39" s="22"/>
    </row>
    <row r="40" spans="1:16" ht="39" customHeight="1" x14ac:dyDescent="0.15">
      <c r="A40" s="22"/>
      <c r="B40" s="35"/>
      <c r="C40" s="1146" t="s">
        <v>542</v>
      </c>
      <c r="D40" s="1147"/>
      <c r="E40" s="1148"/>
      <c r="F40" s="36">
        <v>0.95</v>
      </c>
      <c r="G40" s="37">
        <v>0.93</v>
      </c>
      <c r="H40" s="37">
        <v>0.87</v>
      </c>
      <c r="I40" s="37">
        <v>0.9</v>
      </c>
      <c r="J40" s="38">
        <v>0.91</v>
      </c>
      <c r="K40" s="22"/>
      <c r="L40" s="22"/>
      <c r="M40" s="22"/>
      <c r="N40" s="22"/>
      <c r="O40" s="22"/>
      <c r="P40" s="22"/>
    </row>
    <row r="41" spans="1:16" ht="39" customHeight="1" x14ac:dyDescent="0.15">
      <c r="A41" s="22"/>
      <c r="B41" s="35"/>
      <c r="C41" s="1146" t="s">
        <v>543</v>
      </c>
      <c r="D41" s="1147"/>
      <c r="E41" s="1148"/>
      <c r="F41" s="36">
        <v>0</v>
      </c>
      <c r="G41" s="37">
        <v>0</v>
      </c>
      <c r="H41" s="37">
        <v>0</v>
      </c>
      <c r="I41" s="37">
        <v>0</v>
      </c>
      <c r="J41" s="38">
        <v>0</v>
      </c>
      <c r="K41" s="22"/>
      <c r="L41" s="22"/>
      <c r="M41" s="22"/>
      <c r="N41" s="22"/>
      <c r="O41" s="22"/>
      <c r="P41" s="22"/>
    </row>
    <row r="42" spans="1:16" ht="39" customHeight="1" x14ac:dyDescent="0.15">
      <c r="A42" s="22"/>
      <c r="B42" s="39"/>
      <c r="C42" s="1146" t="s">
        <v>544</v>
      </c>
      <c r="D42" s="1147"/>
      <c r="E42" s="1148"/>
      <c r="F42" s="36" t="s">
        <v>490</v>
      </c>
      <c r="G42" s="37" t="s">
        <v>490</v>
      </c>
      <c r="H42" s="37" t="s">
        <v>490</v>
      </c>
      <c r="I42" s="37" t="s">
        <v>490</v>
      </c>
      <c r="J42" s="38" t="s">
        <v>490</v>
      </c>
      <c r="K42" s="22"/>
      <c r="L42" s="22"/>
      <c r="M42" s="22"/>
      <c r="N42" s="22"/>
      <c r="O42" s="22"/>
      <c r="P42" s="22"/>
    </row>
    <row r="43" spans="1:16" ht="39" customHeight="1" thickBot="1" x14ac:dyDescent="0.2">
      <c r="A43" s="22"/>
      <c r="B43" s="40"/>
      <c r="C43" s="1149" t="s">
        <v>545</v>
      </c>
      <c r="D43" s="1150"/>
      <c r="E43" s="1151"/>
      <c r="F43" s="41">
        <v>0.33</v>
      </c>
      <c r="G43" s="42">
        <v>0.3</v>
      </c>
      <c r="H43" s="42">
        <v>0.54</v>
      </c>
      <c r="I43" s="42">
        <v>0.39</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HPwxzmngjkknI1hQgCe9xsxjUZxrmdsWpdFRBmPzdVSKPMyzwv71hZu6N7is12yIvxS9034O6OEYRypl1w5xw==" saltValue="58cLCikKFLq201GNkdDY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7" t="s">
        <v>9</v>
      </c>
      <c r="C45" s="1178"/>
      <c r="D45" s="58"/>
      <c r="E45" s="1183" t="s">
        <v>10</v>
      </c>
      <c r="F45" s="1183"/>
      <c r="G45" s="1183"/>
      <c r="H45" s="1183"/>
      <c r="I45" s="1183"/>
      <c r="J45" s="1184"/>
      <c r="K45" s="59">
        <v>351</v>
      </c>
      <c r="L45" s="60">
        <v>334</v>
      </c>
      <c r="M45" s="60">
        <v>398</v>
      </c>
      <c r="N45" s="60">
        <v>425</v>
      </c>
      <c r="O45" s="61">
        <v>438</v>
      </c>
      <c r="P45" s="48"/>
      <c r="Q45" s="48"/>
      <c r="R45" s="48"/>
      <c r="S45" s="48"/>
      <c r="T45" s="48"/>
      <c r="U45" s="48"/>
    </row>
    <row r="46" spans="1:21" ht="30.75" customHeight="1" x14ac:dyDescent="0.15">
      <c r="A46" s="48"/>
      <c r="B46" s="1179"/>
      <c r="C46" s="1180"/>
      <c r="D46" s="62"/>
      <c r="E46" s="1156" t="s">
        <v>11</v>
      </c>
      <c r="F46" s="1156"/>
      <c r="G46" s="1156"/>
      <c r="H46" s="1156"/>
      <c r="I46" s="1156"/>
      <c r="J46" s="1157"/>
      <c r="K46" s="63" t="s">
        <v>490</v>
      </c>
      <c r="L46" s="64" t="s">
        <v>490</v>
      </c>
      <c r="M46" s="64" t="s">
        <v>490</v>
      </c>
      <c r="N46" s="64" t="s">
        <v>490</v>
      </c>
      <c r="O46" s="65" t="s">
        <v>490</v>
      </c>
      <c r="P46" s="48"/>
      <c r="Q46" s="48"/>
      <c r="R46" s="48"/>
      <c r="S46" s="48"/>
      <c r="T46" s="48"/>
      <c r="U46" s="48"/>
    </row>
    <row r="47" spans="1:21" ht="30.75" customHeight="1" x14ac:dyDescent="0.15">
      <c r="A47" s="48"/>
      <c r="B47" s="1179"/>
      <c r="C47" s="1180"/>
      <c r="D47" s="62"/>
      <c r="E47" s="1156" t="s">
        <v>12</v>
      </c>
      <c r="F47" s="1156"/>
      <c r="G47" s="1156"/>
      <c r="H47" s="1156"/>
      <c r="I47" s="1156"/>
      <c r="J47" s="1157"/>
      <c r="K47" s="63" t="s">
        <v>490</v>
      </c>
      <c r="L47" s="64" t="s">
        <v>490</v>
      </c>
      <c r="M47" s="64" t="s">
        <v>490</v>
      </c>
      <c r="N47" s="64" t="s">
        <v>490</v>
      </c>
      <c r="O47" s="65" t="s">
        <v>490</v>
      </c>
      <c r="P47" s="48"/>
      <c r="Q47" s="48"/>
      <c r="R47" s="48"/>
      <c r="S47" s="48"/>
      <c r="T47" s="48"/>
      <c r="U47" s="48"/>
    </row>
    <row r="48" spans="1:21" ht="30.75" customHeight="1" x14ac:dyDescent="0.15">
      <c r="A48" s="48"/>
      <c r="B48" s="1179"/>
      <c r="C48" s="1180"/>
      <c r="D48" s="62"/>
      <c r="E48" s="1156" t="s">
        <v>13</v>
      </c>
      <c r="F48" s="1156"/>
      <c r="G48" s="1156"/>
      <c r="H48" s="1156"/>
      <c r="I48" s="1156"/>
      <c r="J48" s="1157"/>
      <c r="K48" s="63">
        <v>140</v>
      </c>
      <c r="L48" s="64">
        <v>142</v>
      </c>
      <c r="M48" s="64">
        <v>149</v>
      </c>
      <c r="N48" s="64">
        <v>157</v>
      </c>
      <c r="O48" s="65">
        <v>170</v>
      </c>
      <c r="P48" s="48"/>
      <c r="Q48" s="48"/>
      <c r="R48" s="48"/>
      <c r="S48" s="48"/>
      <c r="T48" s="48"/>
      <c r="U48" s="48"/>
    </row>
    <row r="49" spans="1:21" ht="30.75" customHeight="1" x14ac:dyDescent="0.15">
      <c r="A49" s="48"/>
      <c r="B49" s="1179"/>
      <c r="C49" s="1180"/>
      <c r="D49" s="62"/>
      <c r="E49" s="1156" t="s">
        <v>14</v>
      </c>
      <c r="F49" s="1156"/>
      <c r="G49" s="1156"/>
      <c r="H49" s="1156"/>
      <c r="I49" s="1156"/>
      <c r="J49" s="1157"/>
      <c r="K49" s="63">
        <v>3</v>
      </c>
      <c r="L49" s="64">
        <v>3</v>
      </c>
      <c r="M49" s="64">
        <v>3</v>
      </c>
      <c r="N49" s="64">
        <v>4</v>
      </c>
      <c r="O49" s="65">
        <v>3</v>
      </c>
      <c r="P49" s="48"/>
      <c r="Q49" s="48"/>
      <c r="R49" s="48"/>
      <c r="S49" s="48"/>
      <c r="T49" s="48"/>
      <c r="U49" s="48"/>
    </row>
    <row r="50" spans="1:21" ht="30.75" customHeight="1" x14ac:dyDescent="0.15">
      <c r="A50" s="48"/>
      <c r="B50" s="1179"/>
      <c r="C50" s="1180"/>
      <c r="D50" s="62"/>
      <c r="E50" s="1156" t="s">
        <v>15</v>
      </c>
      <c r="F50" s="1156"/>
      <c r="G50" s="1156"/>
      <c r="H50" s="1156"/>
      <c r="I50" s="1156"/>
      <c r="J50" s="1157"/>
      <c r="K50" s="63" t="s">
        <v>490</v>
      </c>
      <c r="L50" s="64" t="s">
        <v>490</v>
      </c>
      <c r="M50" s="64" t="s">
        <v>490</v>
      </c>
      <c r="N50" s="64" t="s">
        <v>490</v>
      </c>
      <c r="O50" s="65" t="s">
        <v>490</v>
      </c>
      <c r="P50" s="48"/>
      <c r="Q50" s="48"/>
      <c r="R50" s="48"/>
      <c r="S50" s="48"/>
      <c r="T50" s="48"/>
      <c r="U50" s="48"/>
    </row>
    <row r="51" spans="1:21" ht="30.75" customHeight="1" x14ac:dyDescent="0.15">
      <c r="A51" s="48"/>
      <c r="B51" s="1181"/>
      <c r="C51" s="1182"/>
      <c r="D51" s="66"/>
      <c r="E51" s="1156" t="s">
        <v>16</v>
      </c>
      <c r="F51" s="1156"/>
      <c r="G51" s="1156"/>
      <c r="H51" s="1156"/>
      <c r="I51" s="1156"/>
      <c r="J51" s="1157"/>
      <c r="K51" s="63">
        <v>0</v>
      </c>
      <c r="L51" s="64">
        <v>0</v>
      </c>
      <c r="M51" s="64">
        <v>0</v>
      </c>
      <c r="N51" s="64">
        <v>0</v>
      </c>
      <c r="O51" s="65" t="s">
        <v>490</v>
      </c>
      <c r="P51" s="48"/>
      <c r="Q51" s="48"/>
      <c r="R51" s="48"/>
      <c r="S51" s="48"/>
      <c r="T51" s="48"/>
      <c r="U51" s="48"/>
    </row>
    <row r="52" spans="1:21" ht="30.75" customHeight="1" x14ac:dyDescent="0.15">
      <c r="A52" s="48"/>
      <c r="B52" s="1154" t="s">
        <v>17</v>
      </c>
      <c r="C52" s="1155"/>
      <c r="D52" s="66"/>
      <c r="E52" s="1156" t="s">
        <v>18</v>
      </c>
      <c r="F52" s="1156"/>
      <c r="G52" s="1156"/>
      <c r="H52" s="1156"/>
      <c r="I52" s="1156"/>
      <c r="J52" s="1157"/>
      <c r="K52" s="63">
        <v>372</v>
      </c>
      <c r="L52" s="64">
        <v>357</v>
      </c>
      <c r="M52" s="64">
        <v>378</v>
      </c>
      <c r="N52" s="64">
        <v>408</v>
      </c>
      <c r="O52" s="65">
        <v>419</v>
      </c>
      <c r="P52" s="48"/>
      <c r="Q52" s="48"/>
      <c r="R52" s="48"/>
      <c r="S52" s="48"/>
      <c r="T52" s="48"/>
      <c r="U52" s="48"/>
    </row>
    <row r="53" spans="1:21" ht="30.75" customHeight="1" thickBot="1" x14ac:dyDescent="0.2">
      <c r="A53" s="48"/>
      <c r="B53" s="1158" t="s">
        <v>19</v>
      </c>
      <c r="C53" s="1159"/>
      <c r="D53" s="67"/>
      <c r="E53" s="1160" t="s">
        <v>20</v>
      </c>
      <c r="F53" s="1160"/>
      <c r="G53" s="1160"/>
      <c r="H53" s="1160"/>
      <c r="I53" s="1160"/>
      <c r="J53" s="1161"/>
      <c r="K53" s="68">
        <v>122</v>
      </c>
      <c r="L53" s="69">
        <v>122</v>
      </c>
      <c r="M53" s="69">
        <v>172</v>
      </c>
      <c r="N53" s="69">
        <v>178</v>
      </c>
      <c r="O53" s="70">
        <v>192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2" t="s">
        <v>24</v>
      </c>
      <c r="C58" s="1163"/>
      <c r="D58" s="1168" t="s">
        <v>25</v>
      </c>
      <c r="E58" s="1169"/>
      <c r="F58" s="1169"/>
      <c r="G58" s="1169"/>
      <c r="H58" s="1169"/>
      <c r="I58" s="1169"/>
      <c r="J58" s="1170"/>
      <c r="K58" s="83"/>
      <c r="L58" s="84"/>
      <c r="M58" s="84"/>
      <c r="N58" s="84"/>
      <c r="O58" s="85"/>
    </row>
    <row r="59" spans="1:21" ht="31.5" customHeight="1" x14ac:dyDescent="0.15">
      <c r="B59" s="1164"/>
      <c r="C59" s="1165"/>
      <c r="D59" s="1171" t="s">
        <v>26</v>
      </c>
      <c r="E59" s="1172"/>
      <c r="F59" s="1172"/>
      <c r="G59" s="1172"/>
      <c r="H59" s="1172"/>
      <c r="I59" s="1172"/>
      <c r="J59" s="1173"/>
      <c r="K59" s="86"/>
      <c r="L59" s="87"/>
      <c r="M59" s="87"/>
      <c r="N59" s="87"/>
      <c r="O59" s="88"/>
    </row>
    <row r="60" spans="1:21" ht="31.5" customHeight="1" thickBot="1" x14ac:dyDescent="0.2">
      <c r="B60" s="1166"/>
      <c r="C60" s="1167"/>
      <c r="D60" s="1174" t="s">
        <v>27</v>
      </c>
      <c r="E60" s="1175"/>
      <c r="F60" s="1175"/>
      <c r="G60" s="1175"/>
      <c r="H60" s="1175"/>
      <c r="I60" s="1175"/>
      <c r="J60" s="117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F+Rq6dHgOJlB+WqS4CJ7vm0rszpCw7Ztk4luSBSkgO/AEQki4v1veiErYVhxZcuchLigacnC7C49RPmE7lwjw==" saltValue="kYelOl5kkDeDx6wcJFLbz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7" t="s">
        <v>30</v>
      </c>
      <c r="C41" s="1198"/>
      <c r="D41" s="105"/>
      <c r="E41" s="1199" t="s">
        <v>31</v>
      </c>
      <c r="F41" s="1199"/>
      <c r="G41" s="1199"/>
      <c r="H41" s="1200"/>
      <c r="I41" s="355">
        <v>3800</v>
      </c>
      <c r="J41" s="356">
        <v>4068</v>
      </c>
      <c r="K41" s="356">
        <v>4196</v>
      </c>
      <c r="L41" s="356">
        <v>4180</v>
      </c>
      <c r="M41" s="357">
        <v>4245</v>
      </c>
    </row>
    <row r="42" spans="2:13" ht="27.75" customHeight="1" x14ac:dyDescent="0.15">
      <c r="B42" s="1187"/>
      <c r="C42" s="1188"/>
      <c r="D42" s="106"/>
      <c r="E42" s="1191" t="s">
        <v>32</v>
      </c>
      <c r="F42" s="1191"/>
      <c r="G42" s="1191"/>
      <c r="H42" s="1192"/>
      <c r="I42" s="358" t="s">
        <v>490</v>
      </c>
      <c r="J42" s="359" t="s">
        <v>490</v>
      </c>
      <c r="K42" s="359" t="s">
        <v>490</v>
      </c>
      <c r="L42" s="359" t="s">
        <v>490</v>
      </c>
      <c r="M42" s="360" t="s">
        <v>490</v>
      </c>
    </row>
    <row r="43" spans="2:13" ht="27.75" customHeight="1" x14ac:dyDescent="0.15">
      <c r="B43" s="1187"/>
      <c r="C43" s="1188"/>
      <c r="D43" s="106"/>
      <c r="E43" s="1191" t="s">
        <v>33</v>
      </c>
      <c r="F43" s="1191"/>
      <c r="G43" s="1191"/>
      <c r="H43" s="1192"/>
      <c r="I43" s="358">
        <v>1483</v>
      </c>
      <c r="J43" s="359">
        <v>1604</v>
      </c>
      <c r="K43" s="359">
        <v>1529</v>
      </c>
      <c r="L43" s="359">
        <v>1511</v>
      </c>
      <c r="M43" s="360">
        <v>1490</v>
      </c>
    </row>
    <row r="44" spans="2:13" ht="27.75" customHeight="1" x14ac:dyDescent="0.15">
      <c r="B44" s="1187"/>
      <c r="C44" s="1188"/>
      <c r="D44" s="106"/>
      <c r="E44" s="1191" t="s">
        <v>34</v>
      </c>
      <c r="F44" s="1191"/>
      <c r="G44" s="1191"/>
      <c r="H44" s="1192"/>
      <c r="I44" s="358">
        <v>38</v>
      </c>
      <c r="J44" s="359">
        <v>36</v>
      </c>
      <c r="K44" s="359">
        <v>33</v>
      </c>
      <c r="L44" s="359">
        <v>33</v>
      </c>
      <c r="M44" s="360">
        <v>31</v>
      </c>
    </row>
    <row r="45" spans="2:13" ht="27.75" customHeight="1" x14ac:dyDescent="0.15">
      <c r="B45" s="1187"/>
      <c r="C45" s="1188"/>
      <c r="D45" s="106"/>
      <c r="E45" s="1191" t="s">
        <v>35</v>
      </c>
      <c r="F45" s="1191"/>
      <c r="G45" s="1191"/>
      <c r="H45" s="1192"/>
      <c r="I45" s="358">
        <v>435</v>
      </c>
      <c r="J45" s="359">
        <v>430</v>
      </c>
      <c r="K45" s="359">
        <v>426</v>
      </c>
      <c r="L45" s="359">
        <v>418</v>
      </c>
      <c r="M45" s="360">
        <v>434</v>
      </c>
    </row>
    <row r="46" spans="2:13" ht="27.75" customHeight="1" x14ac:dyDescent="0.15">
      <c r="B46" s="1187"/>
      <c r="C46" s="1188"/>
      <c r="D46" s="107"/>
      <c r="E46" s="1191" t="s">
        <v>36</v>
      </c>
      <c r="F46" s="1191"/>
      <c r="G46" s="1191"/>
      <c r="H46" s="1192"/>
      <c r="I46" s="358" t="s">
        <v>490</v>
      </c>
      <c r="J46" s="359" t="s">
        <v>490</v>
      </c>
      <c r="K46" s="359" t="s">
        <v>490</v>
      </c>
      <c r="L46" s="359" t="s">
        <v>490</v>
      </c>
      <c r="M46" s="360" t="s">
        <v>490</v>
      </c>
    </row>
    <row r="47" spans="2:13" ht="27.75" customHeight="1" x14ac:dyDescent="0.15">
      <c r="B47" s="1187"/>
      <c r="C47" s="1188"/>
      <c r="D47" s="108"/>
      <c r="E47" s="1201" t="s">
        <v>37</v>
      </c>
      <c r="F47" s="1202"/>
      <c r="G47" s="1202"/>
      <c r="H47" s="1203"/>
      <c r="I47" s="358" t="s">
        <v>490</v>
      </c>
      <c r="J47" s="359" t="s">
        <v>490</v>
      </c>
      <c r="K47" s="359" t="s">
        <v>490</v>
      </c>
      <c r="L47" s="359" t="s">
        <v>490</v>
      </c>
      <c r="M47" s="360" t="s">
        <v>490</v>
      </c>
    </row>
    <row r="48" spans="2:13" ht="27.75" customHeight="1" x14ac:dyDescent="0.15">
      <c r="B48" s="1187"/>
      <c r="C48" s="1188"/>
      <c r="D48" s="106"/>
      <c r="E48" s="1191" t="s">
        <v>38</v>
      </c>
      <c r="F48" s="1191"/>
      <c r="G48" s="1191"/>
      <c r="H48" s="1192"/>
      <c r="I48" s="358" t="s">
        <v>490</v>
      </c>
      <c r="J48" s="359" t="s">
        <v>490</v>
      </c>
      <c r="K48" s="359" t="s">
        <v>490</v>
      </c>
      <c r="L48" s="359" t="s">
        <v>490</v>
      </c>
      <c r="M48" s="360" t="s">
        <v>490</v>
      </c>
    </row>
    <row r="49" spans="2:13" ht="27.75" customHeight="1" x14ac:dyDescent="0.15">
      <c r="B49" s="1189"/>
      <c r="C49" s="1190"/>
      <c r="D49" s="106"/>
      <c r="E49" s="1191" t="s">
        <v>39</v>
      </c>
      <c r="F49" s="1191"/>
      <c r="G49" s="1191"/>
      <c r="H49" s="1192"/>
      <c r="I49" s="358" t="s">
        <v>490</v>
      </c>
      <c r="J49" s="359" t="s">
        <v>490</v>
      </c>
      <c r="K49" s="359" t="s">
        <v>490</v>
      </c>
      <c r="L49" s="359" t="s">
        <v>490</v>
      </c>
      <c r="M49" s="360" t="s">
        <v>490</v>
      </c>
    </row>
    <row r="50" spans="2:13" ht="27.75" customHeight="1" x14ac:dyDescent="0.15">
      <c r="B50" s="1185" t="s">
        <v>40</v>
      </c>
      <c r="C50" s="1186"/>
      <c r="D50" s="109"/>
      <c r="E50" s="1191" t="s">
        <v>41</v>
      </c>
      <c r="F50" s="1191"/>
      <c r="G50" s="1191"/>
      <c r="H50" s="1192"/>
      <c r="I50" s="358">
        <v>2034</v>
      </c>
      <c r="J50" s="359">
        <v>2031</v>
      </c>
      <c r="K50" s="359">
        <v>2315</v>
      </c>
      <c r="L50" s="359">
        <v>2428</v>
      </c>
      <c r="M50" s="360">
        <v>2330</v>
      </c>
    </row>
    <row r="51" spans="2:13" ht="27.75" customHeight="1" x14ac:dyDescent="0.15">
      <c r="B51" s="1187"/>
      <c r="C51" s="1188"/>
      <c r="D51" s="106"/>
      <c r="E51" s="1191" t="s">
        <v>42</v>
      </c>
      <c r="F51" s="1191"/>
      <c r="G51" s="1191"/>
      <c r="H51" s="1192"/>
      <c r="I51" s="358">
        <v>67</v>
      </c>
      <c r="J51" s="359">
        <v>57</v>
      </c>
      <c r="K51" s="359">
        <v>50</v>
      </c>
      <c r="L51" s="359">
        <v>43</v>
      </c>
      <c r="M51" s="360">
        <v>35</v>
      </c>
    </row>
    <row r="52" spans="2:13" ht="27.75" customHeight="1" x14ac:dyDescent="0.15">
      <c r="B52" s="1189"/>
      <c r="C52" s="1190"/>
      <c r="D52" s="106"/>
      <c r="E52" s="1191" t="s">
        <v>43</v>
      </c>
      <c r="F52" s="1191"/>
      <c r="G52" s="1191"/>
      <c r="H52" s="1192"/>
      <c r="I52" s="358">
        <v>3721</v>
      </c>
      <c r="J52" s="359">
        <v>3706</v>
      </c>
      <c r="K52" s="359">
        <v>3975</v>
      </c>
      <c r="L52" s="359">
        <v>3636</v>
      </c>
      <c r="M52" s="360">
        <v>3849</v>
      </c>
    </row>
    <row r="53" spans="2:13" ht="27.75" customHeight="1" thickBot="1" x14ac:dyDescent="0.2">
      <c r="B53" s="1193" t="s">
        <v>19</v>
      </c>
      <c r="C53" s="1194"/>
      <c r="D53" s="110"/>
      <c r="E53" s="1195" t="s">
        <v>44</v>
      </c>
      <c r="F53" s="1195"/>
      <c r="G53" s="1195"/>
      <c r="H53" s="1196"/>
      <c r="I53" s="361">
        <v>-67</v>
      </c>
      <c r="J53" s="362">
        <v>344</v>
      </c>
      <c r="K53" s="362">
        <v>-156</v>
      </c>
      <c r="L53" s="362">
        <v>36</v>
      </c>
      <c r="M53" s="363">
        <v>-13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xg5vMAL0mY5Gtk2oITvRGAXeze5nt9IPzwnCEqQTWp1SUnsyivrc2SXUz1f2S9TCSgVFfcChrnDBIHIv1UOXg==" saltValue="POM5r+I+9GS4So0vfiPN0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2" t="s">
        <v>46</v>
      </c>
      <c r="D55" s="1212"/>
      <c r="E55" s="1213"/>
      <c r="F55" s="122">
        <v>1251</v>
      </c>
      <c r="G55" s="122">
        <v>1309</v>
      </c>
      <c r="H55" s="123">
        <v>1242</v>
      </c>
    </row>
    <row r="56" spans="2:8" ht="52.5" customHeight="1" x14ac:dyDescent="0.15">
      <c r="B56" s="124"/>
      <c r="C56" s="1214" t="s">
        <v>47</v>
      </c>
      <c r="D56" s="1214"/>
      <c r="E56" s="1215"/>
      <c r="F56" s="125">
        <v>135</v>
      </c>
      <c r="G56" s="125">
        <v>136</v>
      </c>
      <c r="H56" s="126">
        <v>136</v>
      </c>
    </row>
    <row r="57" spans="2:8" ht="53.25" customHeight="1" x14ac:dyDescent="0.15">
      <c r="B57" s="124"/>
      <c r="C57" s="1216" t="s">
        <v>48</v>
      </c>
      <c r="D57" s="1216"/>
      <c r="E57" s="1217"/>
      <c r="F57" s="127">
        <v>695</v>
      </c>
      <c r="G57" s="127">
        <v>722</v>
      </c>
      <c r="H57" s="128">
        <v>667</v>
      </c>
    </row>
    <row r="58" spans="2:8" ht="45.75" customHeight="1" x14ac:dyDescent="0.15">
      <c r="B58" s="129"/>
      <c r="C58" s="1204" t="s">
        <v>561</v>
      </c>
      <c r="D58" s="1205"/>
      <c r="E58" s="1206"/>
      <c r="F58" s="130">
        <v>184</v>
      </c>
      <c r="G58" s="130">
        <v>184</v>
      </c>
      <c r="H58" s="131">
        <v>184</v>
      </c>
    </row>
    <row r="59" spans="2:8" ht="45.75" customHeight="1" x14ac:dyDescent="0.15">
      <c r="B59" s="129"/>
      <c r="C59" s="1204" t="s">
        <v>562</v>
      </c>
      <c r="D59" s="1205"/>
      <c r="E59" s="1206"/>
      <c r="F59" s="130">
        <v>73</v>
      </c>
      <c r="G59" s="130">
        <v>89</v>
      </c>
      <c r="H59" s="131">
        <v>147</v>
      </c>
    </row>
    <row r="60" spans="2:8" ht="45.75" customHeight="1" x14ac:dyDescent="0.15">
      <c r="B60" s="129"/>
      <c r="C60" s="1204" t="s">
        <v>563</v>
      </c>
      <c r="D60" s="1205"/>
      <c r="E60" s="1206"/>
      <c r="F60" s="130">
        <v>143</v>
      </c>
      <c r="G60" s="130">
        <v>143</v>
      </c>
      <c r="H60" s="131">
        <v>143</v>
      </c>
    </row>
    <row r="61" spans="2:8" ht="45.75" customHeight="1" x14ac:dyDescent="0.15">
      <c r="B61" s="129"/>
      <c r="C61" s="1204" t="s">
        <v>564</v>
      </c>
      <c r="D61" s="1205"/>
      <c r="E61" s="1206"/>
      <c r="F61" s="130">
        <v>70</v>
      </c>
      <c r="G61" s="130">
        <v>70</v>
      </c>
      <c r="H61" s="131">
        <v>70</v>
      </c>
    </row>
    <row r="62" spans="2:8" ht="45.75" customHeight="1" thickBot="1" x14ac:dyDescent="0.2">
      <c r="B62" s="132"/>
      <c r="C62" s="1207" t="s">
        <v>565</v>
      </c>
      <c r="D62" s="1208"/>
      <c r="E62" s="1209"/>
      <c r="F62" s="133">
        <v>21</v>
      </c>
      <c r="G62" s="133">
        <v>32</v>
      </c>
      <c r="H62" s="134">
        <v>49</v>
      </c>
    </row>
    <row r="63" spans="2:8" ht="52.5" customHeight="1" thickBot="1" x14ac:dyDescent="0.2">
      <c r="B63" s="135"/>
      <c r="C63" s="1210" t="s">
        <v>49</v>
      </c>
      <c r="D63" s="1210"/>
      <c r="E63" s="1211"/>
      <c r="F63" s="136">
        <v>2081</v>
      </c>
      <c r="G63" s="136">
        <v>2166</v>
      </c>
      <c r="H63" s="137">
        <v>2045</v>
      </c>
    </row>
    <row r="64" spans="2:8" x14ac:dyDescent="0.15"/>
  </sheetData>
  <sheetProtection algorithmName="SHA-512" hashValue="aXU2w1M6qFJxIw+FjS3hknYq4fIjgBA3HipneqWg+MN/eK3g5Ow2F9p9HfP3uBj2Kj3l1N1+n8dUO/VK8lu2RA==" saltValue="H8Uwu88SbF5XYe3DFGj7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184433</v>
      </c>
      <c r="E3" s="156"/>
      <c r="F3" s="157">
        <v>264232</v>
      </c>
      <c r="G3" s="158"/>
      <c r="H3" s="159"/>
    </row>
    <row r="4" spans="1:8" x14ac:dyDescent="0.15">
      <c r="A4" s="160"/>
      <c r="B4" s="161"/>
      <c r="C4" s="162"/>
      <c r="D4" s="163">
        <v>68231</v>
      </c>
      <c r="E4" s="164"/>
      <c r="F4" s="165">
        <v>133959</v>
      </c>
      <c r="G4" s="166"/>
      <c r="H4" s="167"/>
    </row>
    <row r="5" spans="1:8" x14ac:dyDescent="0.15">
      <c r="A5" s="148" t="s">
        <v>523</v>
      </c>
      <c r="B5" s="153"/>
      <c r="C5" s="154"/>
      <c r="D5" s="155">
        <v>206060</v>
      </c>
      <c r="E5" s="156"/>
      <c r="F5" s="157">
        <v>263613</v>
      </c>
      <c r="G5" s="158"/>
      <c r="H5" s="159"/>
    </row>
    <row r="6" spans="1:8" x14ac:dyDescent="0.15">
      <c r="A6" s="160"/>
      <c r="B6" s="161"/>
      <c r="C6" s="162"/>
      <c r="D6" s="163">
        <v>95830</v>
      </c>
      <c r="E6" s="164"/>
      <c r="F6" s="165">
        <v>128823</v>
      </c>
      <c r="G6" s="166"/>
      <c r="H6" s="167"/>
    </row>
    <row r="7" spans="1:8" x14ac:dyDescent="0.15">
      <c r="A7" s="148" t="s">
        <v>524</v>
      </c>
      <c r="B7" s="153"/>
      <c r="C7" s="154"/>
      <c r="D7" s="155">
        <v>175418</v>
      </c>
      <c r="E7" s="156"/>
      <c r="F7" s="157">
        <v>362690</v>
      </c>
      <c r="G7" s="158"/>
      <c r="H7" s="159"/>
    </row>
    <row r="8" spans="1:8" x14ac:dyDescent="0.15">
      <c r="A8" s="160"/>
      <c r="B8" s="161"/>
      <c r="C8" s="162"/>
      <c r="D8" s="163">
        <v>103304</v>
      </c>
      <c r="E8" s="164"/>
      <c r="F8" s="165">
        <v>172580</v>
      </c>
      <c r="G8" s="166"/>
      <c r="H8" s="167"/>
    </row>
    <row r="9" spans="1:8" x14ac:dyDescent="0.15">
      <c r="A9" s="148" t="s">
        <v>525</v>
      </c>
      <c r="B9" s="153"/>
      <c r="C9" s="154"/>
      <c r="D9" s="155">
        <v>160373</v>
      </c>
      <c r="E9" s="156"/>
      <c r="F9" s="157">
        <v>296093</v>
      </c>
      <c r="G9" s="158"/>
      <c r="H9" s="159"/>
    </row>
    <row r="10" spans="1:8" x14ac:dyDescent="0.15">
      <c r="A10" s="160"/>
      <c r="B10" s="161"/>
      <c r="C10" s="162"/>
      <c r="D10" s="163">
        <v>109715</v>
      </c>
      <c r="E10" s="164"/>
      <c r="F10" s="165">
        <v>140545</v>
      </c>
      <c r="G10" s="166"/>
      <c r="H10" s="167"/>
    </row>
    <row r="11" spans="1:8" x14ac:dyDescent="0.15">
      <c r="A11" s="148" t="s">
        <v>526</v>
      </c>
      <c r="B11" s="153"/>
      <c r="C11" s="154"/>
      <c r="D11" s="155">
        <v>137571</v>
      </c>
      <c r="E11" s="156"/>
      <c r="F11" s="157">
        <v>308655</v>
      </c>
      <c r="G11" s="158"/>
      <c r="H11" s="159"/>
    </row>
    <row r="12" spans="1:8" x14ac:dyDescent="0.15">
      <c r="A12" s="160"/>
      <c r="B12" s="161"/>
      <c r="C12" s="168"/>
      <c r="D12" s="163">
        <v>98342</v>
      </c>
      <c r="E12" s="164"/>
      <c r="F12" s="165">
        <v>169887</v>
      </c>
      <c r="G12" s="166"/>
      <c r="H12" s="167"/>
    </row>
    <row r="13" spans="1:8" x14ac:dyDescent="0.15">
      <c r="A13" s="148"/>
      <c r="B13" s="153"/>
      <c r="C13" s="169"/>
      <c r="D13" s="170">
        <v>172771</v>
      </c>
      <c r="E13" s="171"/>
      <c r="F13" s="172">
        <v>299057</v>
      </c>
      <c r="G13" s="173"/>
      <c r="H13" s="159"/>
    </row>
    <row r="14" spans="1:8" x14ac:dyDescent="0.15">
      <c r="A14" s="160"/>
      <c r="B14" s="161"/>
      <c r="C14" s="162"/>
      <c r="D14" s="163">
        <v>95084</v>
      </c>
      <c r="E14" s="164"/>
      <c r="F14" s="165">
        <v>149159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9.8000000000000007</v>
      </c>
      <c r="C19" s="174">
        <f>ROUND(VALUE(SUBSTITUTE(実質収支比率等に係る経年分析!G$48,"▲","-")),2)</f>
        <v>11.99</v>
      </c>
      <c r="D19" s="174">
        <f>ROUND(VALUE(SUBSTITUTE(実質収支比率等に係る経年分析!H$48,"▲","-")),2)</f>
        <v>9.23</v>
      </c>
      <c r="E19" s="174">
        <f>ROUND(VALUE(SUBSTITUTE(実質収支比率等に係る経年分析!I$48,"▲","-")),2)</f>
        <v>11.46</v>
      </c>
      <c r="F19" s="174">
        <f>ROUND(VALUE(SUBSTITUTE(実質収支比率等に係る経年分析!J$48,"▲","-")),2)</f>
        <v>9.2100000000000009</v>
      </c>
    </row>
    <row r="20" spans="1:11" x14ac:dyDescent="0.15">
      <c r="A20" s="174" t="s">
        <v>53</v>
      </c>
      <c r="B20" s="174">
        <f>ROUND(VALUE(SUBSTITUTE(実質収支比率等に係る経年分析!F$47,"▲","-")),2)</f>
        <v>50.26</v>
      </c>
      <c r="C20" s="174">
        <f>ROUND(VALUE(SUBSTITUTE(実質収支比率等に係る経年分析!G$47,"▲","-")),2)</f>
        <v>45.54</v>
      </c>
      <c r="D20" s="174">
        <f>ROUND(VALUE(SUBSTITUTE(実質収支比率等に係る経年分析!H$47,"▲","-")),2)</f>
        <v>51.52</v>
      </c>
      <c r="E20" s="174">
        <f>ROUND(VALUE(SUBSTITUTE(実質収支比率等に係る経年分析!I$47,"▲","-")),2)</f>
        <v>54.77</v>
      </c>
      <c r="F20" s="174">
        <f>ROUND(VALUE(SUBSTITUTE(実質収支比率等に係る経年分析!J$47,"▲","-")),2)</f>
        <v>51.78</v>
      </c>
    </row>
    <row r="21" spans="1:11" x14ac:dyDescent="0.15">
      <c r="A21" s="174" t="s">
        <v>54</v>
      </c>
      <c r="B21" s="174">
        <f>IF(ISNUMBER(VALUE(SUBSTITUTE(実質収支比率等に係る経年分析!F$49,"▲","-"))),ROUND(VALUE(SUBSTITUTE(実質収支比率等に係る経年分析!F$49,"▲","-")),2),NA())</f>
        <v>-3.08</v>
      </c>
      <c r="C21" s="174">
        <f>IF(ISNUMBER(VALUE(SUBSTITUTE(実質収支比率等に係る経年分析!G$49,"▲","-"))),ROUND(VALUE(SUBSTITUTE(実質収支比率等に係る経年分析!G$49,"▲","-")),2),NA())</f>
        <v>0.03</v>
      </c>
      <c r="D21" s="174">
        <f>IF(ISNUMBER(VALUE(SUBSTITUTE(実質収支比率等に係る経年分析!H$49,"▲","-"))),ROUND(VALUE(SUBSTITUTE(実質収支比率等に係る経年分析!H$49,"▲","-")),2),NA())</f>
        <v>8.11</v>
      </c>
      <c r="E21" s="174">
        <f>IF(ISNUMBER(VALUE(SUBSTITUTE(実質収支比率等に係る経年分析!I$49,"▲","-"))),ROUND(VALUE(SUBSTITUTE(実質収支比率等に係る経年分析!I$49,"▲","-")),2),NA())</f>
        <v>4.51</v>
      </c>
      <c r="F21" s="174">
        <f>IF(ISNUMBER(VALUE(SUBSTITUTE(実質収支比率等に係る経年分析!J$49,"▲","-"))),ROUND(VALUE(SUBSTITUTE(実質収支比率等に係る経年分析!J$49,"▲","-")),2),NA())</f>
        <v>-5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0.54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赤松団地造成事業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0.95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0.93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0.87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0.91</v>
      </c>
    </row>
    <row r="31" spans="1:11" x14ac:dyDescent="0.15">
      <c r="A31" s="175" t="str">
        <f>IF(連結実質赤字比率に係る赤字・黒字の構成分析!C$39="",NA(),連結実質赤字比率に係る赤字・黒字の構成分析!C$39)</f>
        <v>国民健康保険事業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1.4</v>
      </c>
    </row>
    <row r="32" spans="1:11" x14ac:dyDescent="0.15">
      <c r="A32" s="175" t="str">
        <f>IF(連結実質赤字比率に係る赤字・黒字の構成分析!C$38="",NA(),連結実質赤字比率に係る赤字・黒字の構成分析!C$38)</f>
        <v>介護保険事業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2.1800000000000002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1.74</v>
      </c>
    </row>
    <row r="33" spans="1:16" x14ac:dyDescent="0.15">
      <c r="A33" s="175" t="str">
        <f>IF(連結実質赤字比率に係る赤字・黒字の構成分析!C$37="",NA(),連結実質赤字比率に係る赤字・黒字の構成分析!C$37)</f>
        <v>公共下水道事業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1.77</v>
      </c>
    </row>
    <row r="34" spans="1:16" x14ac:dyDescent="0.15">
      <c r="A34" s="175" t="str">
        <f>IF(連結実質赤字比率に係る赤字・黒字の構成分析!C$36="",NA(),連結実質赤字比率に係る赤字・黒字の構成分析!C$36)</f>
        <v>簡易水道事業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4.0599999999999996</v>
      </c>
    </row>
    <row r="35" spans="1:16" x14ac:dyDescent="0.15">
      <c r="A35" s="175" t="str">
        <f>IF(連結実質赤字比率に係る赤字・黒字の構成分析!C$35="",NA(),連結実質赤字比率に係る赤字・黒字の構成分析!C$35)</f>
        <v>農業集落排水事業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9.8000000000000007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9.23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9.1999999999999993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372</v>
      </c>
      <c r="E42" s="176"/>
      <c r="F42" s="176"/>
      <c r="G42" s="176">
        <f>'実質公債費比率（分子）の構造'!L$52</f>
        <v>357</v>
      </c>
      <c r="H42" s="176"/>
      <c r="I42" s="176"/>
      <c r="J42" s="176">
        <f>'実質公債費比率（分子）の構造'!M$52</f>
        <v>378</v>
      </c>
      <c r="K42" s="176"/>
      <c r="L42" s="176"/>
      <c r="M42" s="176">
        <f>'実質公債費比率（分子）の構造'!N$52</f>
        <v>408</v>
      </c>
      <c r="N42" s="176"/>
      <c r="O42" s="176"/>
      <c r="P42" s="176">
        <f>'実質公債費比率（分子）の構造'!O$52</f>
        <v>419</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3</v>
      </c>
      <c r="C45" s="176"/>
      <c r="D45" s="176"/>
      <c r="E45" s="176">
        <f>'実質公債費比率（分子）の構造'!L$49</f>
        <v>3</v>
      </c>
      <c r="F45" s="176"/>
      <c r="G45" s="176"/>
      <c r="H45" s="176">
        <f>'実質公債費比率（分子）の構造'!M$49</f>
        <v>3</v>
      </c>
      <c r="I45" s="176"/>
      <c r="J45" s="176"/>
      <c r="K45" s="176">
        <f>'実質公債費比率（分子）の構造'!N$49</f>
        <v>4</v>
      </c>
      <c r="L45" s="176"/>
      <c r="M45" s="176"/>
      <c r="N45" s="176">
        <f>'実質公債費比率（分子）の構造'!O$49</f>
        <v>3</v>
      </c>
      <c r="O45" s="176"/>
      <c r="P45" s="176"/>
    </row>
    <row r="46" spans="1:16" x14ac:dyDescent="0.15">
      <c r="A46" s="176" t="s">
        <v>64</v>
      </c>
      <c r="B46" s="176">
        <f>'実質公債費比率（分子）の構造'!K$48</f>
        <v>140</v>
      </c>
      <c r="C46" s="176"/>
      <c r="D46" s="176"/>
      <c r="E46" s="176">
        <f>'実質公債費比率（分子）の構造'!L$48</f>
        <v>142</v>
      </c>
      <c r="F46" s="176"/>
      <c r="G46" s="176"/>
      <c r="H46" s="176">
        <f>'実質公債費比率（分子）の構造'!M$48</f>
        <v>149</v>
      </c>
      <c r="I46" s="176"/>
      <c r="J46" s="176"/>
      <c r="K46" s="176">
        <f>'実質公債費比率（分子）の構造'!N$48</f>
        <v>157</v>
      </c>
      <c r="L46" s="176"/>
      <c r="M46" s="176"/>
      <c r="N46" s="176">
        <f>'実質公債費比率（分子）の構造'!O$48</f>
        <v>170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351</v>
      </c>
      <c r="C49" s="176"/>
      <c r="D49" s="176"/>
      <c r="E49" s="176">
        <f>'実質公債費比率（分子）の構造'!L$45</f>
        <v>334</v>
      </c>
      <c r="F49" s="176"/>
      <c r="G49" s="176"/>
      <c r="H49" s="176">
        <f>'実質公債費比率（分子）の構造'!M$45</f>
        <v>398</v>
      </c>
      <c r="I49" s="176"/>
      <c r="J49" s="176"/>
      <c r="K49" s="176">
        <f>'実質公債費比率（分子）の構造'!N$45</f>
        <v>425</v>
      </c>
      <c r="L49" s="176"/>
      <c r="M49" s="176"/>
      <c r="N49" s="176">
        <f>'実質公債費比率（分子）の構造'!O$45</f>
        <v>438</v>
      </c>
      <c r="O49" s="176"/>
      <c r="P49" s="176"/>
    </row>
    <row r="50" spans="1:16" x14ac:dyDescent="0.15">
      <c r="A50" s="176" t="s">
        <v>67</v>
      </c>
      <c r="B50" s="176" t="e">
        <f>NA()</f>
        <v>#N/A</v>
      </c>
      <c r="C50" s="176">
        <f>IF(ISNUMBER('実質公債費比率（分子）の構造'!K$53),'実質公債費比率（分子）の構造'!K$53,NA())</f>
        <v>122</v>
      </c>
      <c r="D50" s="176" t="e">
        <f>NA()</f>
        <v>#N/A</v>
      </c>
      <c r="E50" s="176" t="e">
        <f>NA()</f>
        <v>#N/A</v>
      </c>
      <c r="F50" s="176">
        <f>IF(ISNUMBER('実質公債費比率（分子）の構造'!L$53),'実質公債費比率（分子）の構造'!L$53,NA())</f>
        <v>122</v>
      </c>
      <c r="G50" s="176" t="e">
        <f>NA()</f>
        <v>#N/A</v>
      </c>
      <c r="H50" s="176" t="e">
        <f>NA()</f>
        <v>#N/A</v>
      </c>
      <c r="I50" s="176">
        <f>IF(ISNUMBER('実質公債費比率（分子）の構造'!M$53),'実質公債費比率（分子）の構造'!M$53,NA())</f>
        <v>172</v>
      </c>
      <c r="J50" s="176" t="e">
        <f>NA()</f>
        <v>#N/A</v>
      </c>
      <c r="K50" s="176" t="e">
        <f>NA()</f>
        <v>#N/A</v>
      </c>
      <c r="L50" s="176">
        <f>IF(ISNUMBER('実質公債費比率（分子）の構造'!N$53),'実質公債費比率（分子）の構造'!N$53,NA())</f>
        <v>178</v>
      </c>
      <c r="M50" s="176" t="e">
        <f>NA()</f>
        <v>#N/A</v>
      </c>
      <c r="N50" s="176" t="e">
        <f>NA()</f>
        <v>#N/A</v>
      </c>
      <c r="O50" s="176">
        <f>IF(ISNUMBER('実質公債費比率（分子）の構造'!O$53),'実質公債費比率（分子）の構造'!O$53,NA())</f>
        <v>192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3721</v>
      </c>
      <c r="E56" s="175"/>
      <c r="F56" s="175"/>
      <c r="G56" s="175">
        <f>'将来負担比率（分子）の構造'!J$52</f>
        <v>3706</v>
      </c>
      <c r="H56" s="175"/>
      <c r="I56" s="175"/>
      <c r="J56" s="175">
        <f>'将来負担比率（分子）の構造'!K$52</f>
        <v>3975</v>
      </c>
      <c r="K56" s="175"/>
      <c r="L56" s="175"/>
      <c r="M56" s="175">
        <f>'将来負担比率（分子）の構造'!L$52</f>
        <v>3636</v>
      </c>
      <c r="N56" s="175"/>
      <c r="O56" s="175"/>
      <c r="P56" s="175">
        <f>'将来負担比率（分子）の構造'!M$52</f>
        <v>3849</v>
      </c>
    </row>
    <row r="57" spans="1:16" x14ac:dyDescent="0.15">
      <c r="A57" s="175" t="s">
        <v>42</v>
      </c>
      <c r="B57" s="175"/>
      <c r="C57" s="175"/>
      <c r="D57" s="175">
        <f>'将来負担比率（分子）の構造'!I$51</f>
        <v>67</v>
      </c>
      <c r="E57" s="175"/>
      <c r="F57" s="175"/>
      <c r="G57" s="175">
        <f>'将来負担比率（分子）の構造'!J$51</f>
        <v>57</v>
      </c>
      <c r="H57" s="175"/>
      <c r="I57" s="175"/>
      <c r="J57" s="175">
        <f>'将来負担比率（分子）の構造'!K$51</f>
        <v>50</v>
      </c>
      <c r="K57" s="175"/>
      <c r="L57" s="175"/>
      <c r="M57" s="175">
        <f>'将来負担比率（分子）の構造'!L$51</f>
        <v>43</v>
      </c>
      <c r="N57" s="175"/>
      <c r="O57" s="175"/>
      <c r="P57" s="175">
        <f>'将来負担比率（分子）の構造'!M$51</f>
        <v>35</v>
      </c>
    </row>
    <row r="58" spans="1:16" x14ac:dyDescent="0.15">
      <c r="A58" s="175" t="s">
        <v>41</v>
      </c>
      <c r="B58" s="175"/>
      <c r="C58" s="175"/>
      <c r="D58" s="175">
        <f>'将来負担比率（分子）の構造'!I$50</f>
        <v>2034</v>
      </c>
      <c r="E58" s="175"/>
      <c r="F58" s="175"/>
      <c r="G58" s="175">
        <f>'将来負担比率（分子）の構造'!J$50</f>
        <v>2031</v>
      </c>
      <c r="H58" s="175"/>
      <c r="I58" s="175"/>
      <c r="J58" s="175">
        <f>'将来負担比率（分子）の構造'!K$50</f>
        <v>2315</v>
      </c>
      <c r="K58" s="175"/>
      <c r="L58" s="175"/>
      <c r="M58" s="175">
        <f>'将来負担比率（分子）の構造'!L$50</f>
        <v>2428</v>
      </c>
      <c r="N58" s="175"/>
      <c r="O58" s="175"/>
      <c r="P58" s="175">
        <f>'将来負担比率（分子）の構造'!M$50</f>
        <v>2330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435</v>
      </c>
      <c r="C62" s="175"/>
      <c r="D62" s="175"/>
      <c r="E62" s="175">
        <f>'将来負担比率（分子）の構造'!J$45</f>
        <v>430</v>
      </c>
      <c r="F62" s="175"/>
      <c r="G62" s="175"/>
      <c r="H62" s="175">
        <f>'将来負担比率（分子）の構造'!K$45</f>
        <v>426</v>
      </c>
      <c r="I62" s="175"/>
      <c r="J62" s="175"/>
      <c r="K62" s="175">
        <f>'将来負担比率（分子）の構造'!L$45</f>
        <v>418</v>
      </c>
      <c r="L62" s="175"/>
      <c r="M62" s="175"/>
      <c r="N62" s="175">
        <f>'将来負担比率（分子）の構造'!M$45</f>
        <v>434</v>
      </c>
      <c r="O62" s="175"/>
      <c r="P62" s="175"/>
    </row>
    <row r="63" spans="1:16" x14ac:dyDescent="0.15">
      <c r="A63" s="175" t="s">
        <v>34</v>
      </c>
      <c r="B63" s="175">
        <f>'将来負担比率（分子）の構造'!I$44</f>
        <v>38</v>
      </c>
      <c r="C63" s="175"/>
      <c r="D63" s="175"/>
      <c r="E63" s="175">
        <f>'将来負担比率（分子）の構造'!J$44</f>
        <v>36</v>
      </c>
      <c r="F63" s="175"/>
      <c r="G63" s="175"/>
      <c r="H63" s="175">
        <f>'将来負担比率（分子）の構造'!K$44</f>
        <v>33</v>
      </c>
      <c r="I63" s="175"/>
      <c r="J63" s="175"/>
      <c r="K63" s="175">
        <f>'将来負担比率（分子）の構造'!L$44</f>
        <v>33</v>
      </c>
      <c r="L63" s="175"/>
      <c r="M63" s="175"/>
      <c r="N63" s="175">
        <f>'将来負担比率（分子）の構造'!M$44</f>
        <v>31</v>
      </c>
      <c r="O63" s="175"/>
      <c r="P63" s="175"/>
    </row>
    <row r="64" spans="1:16" x14ac:dyDescent="0.15">
      <c r="A64" s="175" t="s">
        <v>33</v>
      </c>
      <c r="B64" s="175">
        <f>'将来負担比率（分子）の構造'!I$43</f>
        <v>1483</v>
      </c>
      <c r="C64" s="175"/>
      <c r="D64" s="175"/>
      <c r="E64" s="175">
        <f>'将来負担比率（分子）の構造'!J$43</f>
        <v>1604</v>
      </c>
      <c r="F64" s="175"/>
      <c r="G64" s="175"/>
      <c r="H64" s="175">
        <f>'将来負担比率（分子）の構造'!K$43</f>
        <v>1529</v>
      </c>
      <c r="I64" s="175"/>
      <c r="J64" s="175"/>
      <c r="K64" s="175">
        <f>'将来負担比率（分子）の構造'!L$43</f>
        <v>1511</v>
      </c>
      <c r="L64" s="175"/>
      <c r="M64" s="175"/>
      <c r="N64" s="175">
        <f>'将来負担比率（分子）の構造'!M$43</f>
        <v>1490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3800</v>
      </c>
      <c r="C66" s="175"/>
      <c r="D66" s="175"/>
      <c r="E66" s="175">
        <f>'将来負担比率（分子）の構造'!J$41</f>
        <v>4068</v>
      </c>
      <c r="F66" s="175"/>
      <c r="G66" s="175"/>
      <c r="H66" s="175">
        <f>'将来負担比率（分子）の構造'!K$41</f>
        <v>4196</v>
      </c>
      <c r="I66" s="175"/>
      <c r="J66" s="175"/>
      <c r="K66" s="175">
        <f>'将来負担比率（分子）の構造'!L$41</f>
        <v>4180</v>
      </c>
      <c r="L66" s="175"/>
      <c r="M66" s="175"/>
      <c r="N66" s="175">
        <f>'将来負担比率（分子）の構造'!M$41</f>
        <v>4245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344</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36</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1251</v>
      </c>
      <c r="C72" s="179">
        <f>基金残高に係る経年分析!G55</f>
        <v>1309</v>
      </c>
      <c r="D72" s="179">
        <f>基金残高に係る経年分析!H55</f>
        <v>1242</v>
      </c>
    </row>
    <row r="73" spans="1:16" x14ac:dyDescent="0.15">
      <c r="A73" s="178" t="s">
        <v>74</v>
      </c>
      <c r="B73" s="179">
        <f>基金残高に係る経年分析!F56</f>
        <v>135</v>
      </c>
      <c r="C73" s="179">
        <f>基金残高に係る経年分析!G56</f>
        <v>136</v>
      </c>
      <c r="D73" s="179">
        <f>基金残高に係る経年分析!H56</f>
        <v>136</v>
      </c>
    </row>
    <row r="74" spans="1:16" x14ac:dyDescent="0.15">
      <c r="A74" s="178" t="s">
        <v>75</v>
      </c>
      <c r="B74" s="179">
        <f>基金残高に係る経年分析!F57</f>
        <v>695</v>
      </c>
      <c r="C74" s="179">
        <f>基金残高に係る経年分析!G57</f>
        <v>722</v>
      </c>
      <c r="D74" s="179">
        <f>基金残高に係る経年分析!H57</f>
        <v>667</v>
      </c>
    </row>
  </sheetData>
  <sheetProtection algorithmName="SHA-512" hashValue="/5iguf4Ha+cefzylW3vyeTqmP0oDYHAqnwKpMhhGZYbpv+grYxD0aSn/sB9M5HuXxnAX0d6LGzC/yfG5Rq8ckw==" saltValue="DjCrVIYlUB7RqqlRCJJt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2025-03-14T00:35:10Z</cp:lastPrinted>
  <dcterms:created xsi:type="dcterms:W3CDTF">2025-02-19T03:59:59Z</dcterms:created>
  <dcterms:modified xsi:type="dcterms:W3CDTF">2025-03-14T01:37:04Z</dcterms:modified>
  <cp:category/>
</cp:coreProperties>
</file>