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inai\Desktop\R7.3財政状況資料集\"/>
    </mc:Choice>
  </mc:AlternateContent>
  <xr:revisionPtr revIDLastSave="0" documentId="13_ncr:1_{D68D9ACB-6D57-4F5A-9322-A65F29B2332C}" xr6:coauthVersionLast="45" xr6:coauthVersionMax="45" xr10:uidLastSave="{00000000-0000-0000-0000-000000000000}"/>
  <bookViews>
    <workbookView xWindow="-28920" yWindow="-4755"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C35" i="10"/>
  <c r="BW34" i="10"/>
  <c r="BW35" i="10" s="1"/>
  <c r="U34" i="10"/>
  <c r="U35" i="10" s="1"/>
  <c r="C34" i="10"/>
  <c r="BW36" i="10" l="1"/>
  <c r="BW37" i="10" s="1"/>
  <c r="BW38" i="10" s="1"/>
  <c r="BW39" i="10" s="1"/>
  <c r="CO34" i="10"/>
  <c r="CO35" i="10" s="1"/>
  <c r="U36" i="10"/>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<sst xmlns="http://schemas.openxmlformats.org/spreadsheetml/2006/main" count="1074" uniqueCount="571">
  <si>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</si>
  <si>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</si>
  <si>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</si>
  <si>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</si>
  <si>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</si>
  <si>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</si>
  <si>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</si>
  <si>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</si>
  <si>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</si>
  <si>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</si>
  <si>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</si>
  <si>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</si>
  <si>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</si>
  <si>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</si>
  <si>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</si>
  <si>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</si>
  <si>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</si>
  <si>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</si>
  <si>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</si>
  <si>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</si>
  <si>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</si>
  <si>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</si>
  <si>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</si>
  <si>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</si>
  <si>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</si>
  <si>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</si>
  <si>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</si>
  <si>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</si>
  <si>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</si>
  <si>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</si>
  <si>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</si>
  <si>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</si>
  <si>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</si>
  <si>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</si>
  <si>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</si>
  <si>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</si>
  <si>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</si>
  <si>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</si>
  <si>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</si>
  <si>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</si>
  <si>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</si>
  <si>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</si>
  <si>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</si>
  <si>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</si>
  <si>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</si>
  <si>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</si>
  <si>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</si>
  <si>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</si>
  <si>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</si>
  <si>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</si>
  <si>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</si>
  <si>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</si>
  <si>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</si>
  <si>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</si>
  <si>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</si>
  <si>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</si>
  <si>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</si>
  <si>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</si>
  <si>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</si>
  <si>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</si>
  <si>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</si>
  <si>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</si>
  <si>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</si>
  <si>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</si>
  <si>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</si>
  <si>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</si>
  <si>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</si>
  <si>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</si>
  <si>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</si>
  <si>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</si>
  <si>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</si>
  <si>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</si>
  <si>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</si>
  <si>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</si>
  <si>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</si>
  <si>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</si>
  <si>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</si>
  <si>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</si>
  <si>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</si>
  <si>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</si>
  <si>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</si>
  <si>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</si>
  <si>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</si>
  <si>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</si>
  <si>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</si>
  <si>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</si>
  <si>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</si>
  <si>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</si>
  <si>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</si>
  <si>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</si>
  <si>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</si>
  <si>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</si>
  <si>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</si>
  <si>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</si>
  <si>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</si>
  <si>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</si>
  <si>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</si>
  <si>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</si>
  <si>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</si>
  <si>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</si>
  <si>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</si>
  <si>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</si>
  <si>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</si>
  <si>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</si>
  <si>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</si>
  <si>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</si>
  <si>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</si>
  <si>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</si>
  <si>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</si>
  <si>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</si>
  <si>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</si>
  <si>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</si>
  <si>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</si>
  <si>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</si>
  <si>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</si>
  <si>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</si>
  <si>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</si>
  <si>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</si>
  <si>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</si>
  <si>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</si>
  <si>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</si>
  <si>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</si>
  <si>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</si>
  <si>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</si>
  <si>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</si>
  <si>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</si>
  <si>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</si>
  <si>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</si>
  <si>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</si>
  <si>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</si>
  <si>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</si>
  <si>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</si>
  <si>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</si>
  <si>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</si>
  <si>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</si>
  <si>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</si>
  <si>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</si>
  <si>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</si>
  <si>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</si>
  <si>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</si>
  <si>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</si>
  <si>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</si>
  <si>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</si>
  <si>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</si>
  <si>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</si>
  <si>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</si>
  <si>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</si>
  <si>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</si>
  <si>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</si>
  <si>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</si>
  <si>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</si>
  <si>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</si>
  <si>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</si>
  <si>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</si>
  <si>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</si>
  <si>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</si>
  <si>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</si>
  <si>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</si>
  <si>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</si>
  <si>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</si>
  <si>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</si>
  <si>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</si>
  <si>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</si>
  <si>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</si>
  <si>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</si>
  <si>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</si>
  <si>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</si>
  <si>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</si>
  <si>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</si>
  <si>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</si>
  <si>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</si>
  <si>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</si>
  <si>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</si>
  <si>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</si>
  <si>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</si>
  <si>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</si>
  <si>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</si>
  <si>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</si>
  <si>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</si>
  <si>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</si>
  <si>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</si>
  <si>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</si>
  <si>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</si>
  <si>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</si>
  <si>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</si>
  <si>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</si>
  <si>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</si>
  <si>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</si>
  <si>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</si>
  <si>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</si>
  <si>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</si>
  <si>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</si>
  <si>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</si>
  <si>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</si>
  <si>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</si>
  <si>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</si>
  <si>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</si>
  <si>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</si>
  <si>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</si>
  <si>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</si>
  <si>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</si>
  <si>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</si>
  <si>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</si>
  <si>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鳥取県北栄町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</si>
  <si>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</si>
  <si>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</si>
  <si>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</si>
  <si>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</si>
  <si>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</si>
  <si>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</si>
  <si>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</si>
  <si>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</si>
  <si>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</si>
  <si>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</si>
  <si>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</si>
  <si>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</si>
  <si>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</si>
  <si>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</si>
  <si>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</si>
  <si>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</si>
  <si>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</si>
  <si>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</si>
  <si>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</si>
  <si>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</si>
  <si>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</si>
  <si>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</si>
  <si>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</si>
  <si>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</si>
  <si>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</si>
  <si>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</si>
  <si>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</si>
  <si>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</si>
  <si>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</si>
  <si>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</si>
  <si>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</si>
  <si>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</si>
  <si>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</si>
  <si>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</si>
  <si>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</si>
  <si>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</si>
  <si>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</si>
  <si>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</si>
  <si>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</si>
  <si>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</si>
  <si>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</si>
  <si>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</si>
  <si>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</si>
  <si>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</si>
  <si>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</si>
  <si>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</si>
  <si>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</si>
  <si>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</si>
  <si>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</si>
  <si>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</si>
  <si>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</si>
  <si>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</si>
  <si>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</si>
  <si>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</si>
  <si>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</si>
  <si>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</si>
  <si>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</si>
  <si>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</si>
  <si>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</si>
  <si>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</si>
  <si>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</si>
  <si>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</si>
  <si>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</si>
  <si>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</si>
  <si>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</si>
  <si>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</si>
  <si>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</si>
  <si>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</si>
  <si>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</si>
  <si>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</si>
  <si>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</si>
  <si>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</si>
  <si>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</si>
  <si>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</si>
  <si>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</si>
  <si>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</si>
  <si>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</si>
  <si>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</si>
  <si>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</si>
  <si>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</si>
  <si>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</si>
  <si>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</si>
  <si>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</si>
  <si>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</si>
  <si>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</si>
  <si>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</si>
  <si>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</si>
  <si>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</si>
  <si>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</si>
  <si>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</si>
  <si>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</si>
  <si>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</si>
  <si>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</si>
  <si>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</si>
  <si>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</si>
  <si>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</si>
  <si>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</si>
  <si>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</si>
  <si>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</si>
  <si>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</si>
  <si>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</si>
  <si>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</si>
  <si>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</si>
  <si>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</si>
  <si>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</si>
  <si>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</si>
  <si>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</si>
  <si>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</si>
  <si>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</si>
  <si>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</si>
  <si>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</si>
  <si>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</si>
  <si>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</si>
  <si>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</si>
  <si>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</si>
  <si>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</si>
  <si>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</si>
  <si>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</si>
  <si>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</si>
  <si>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</si>
  <si>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</si>
  <si>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</si>
  <si>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</si>
  <si>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</si>
  <si>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</si>
  <si>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</si>
  <si>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</si>
  <si>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</si>
  <si>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</si>
  <si>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</si>
  <si>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</si>
  <si>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</si>
  <si>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</si>
  <si>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</si>
  <si>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</si>
  <si>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</si>
  <si>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</si>
  <si>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</si>
  <si>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</si>
  <si>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</si>
  <si>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</si>
  <si>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</si>
  <si>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</si>
  <si>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</si>
  <si>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</si>
  <si>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</si>
  <si>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</si>
  <si>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</si>
  <si>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</si>
  <si>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</si>
  <si>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鳥取県北栄町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</si>
  <si>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</si>
  <si>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</si>
  <si>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</si>
  <si>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</si>
  <si>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</si>
  <si>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</si>
  <si>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</si>
  <si>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</si>
  <si>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</si>
  <si>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</si>
  <si>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</si>
  <si>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</si>
  <si>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</si>
  <si>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</si>
  <si>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</si>
  <si>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</si>
  <si>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</si>
  <si>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</si>
  <si>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</si>
  <si>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</si>
  <si>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</si>
  <si>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</si>
  <si>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</si>
  <si>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</si>
  <si>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</si>
  <si>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</si>
  <si>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</si>
  <si>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</si>
  <si>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</si>
  <si>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</si>
  <si>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</si>
  <si>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</si>
  <si>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</si>
  <si>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</si>
  <si>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</si>
  <si>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</si>
  <si>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</si>
  <si>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</si>
  <si>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</si>
  <si>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風力発電事業会計</t>
    <phoneticPr fontId="5"/>
  </si>
  <si>
    <t>農業集落排水事業特別会計</t>
    <phoneticPr fontId="5"/>
  </si>
  <si>
    <t>法非適用企業</t>
    <phoneticPr fontId="5"/>
  </si>
  <si>
    <t>合併処理浄化槽事業特別会計</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</si>
  <si>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</si>
  <si>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</si>
  <si>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</si>
  <si>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</si>
  <si>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</si>
  <si>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</si>
  <si>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</si>
  <si>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</si>
  <si>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</si>
  <si>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</si>
  <si>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</si>
  <si>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</si>
  <si>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</si>
  <si>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</si>
  <si>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</si>
  <si>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</si>
  <si>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</si>
  <si>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</si>
  <si>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</si>
  <si>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</si>
  <si>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</si>
  <si>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</si>
  <si>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</si>
  <si>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</si>
  <si>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</si>
  <si>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</si>
  <si>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</si>
  <si>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</si>
  <si>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</si>
  <si>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</si>
  <si>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</si>
  <si>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</si>
  <si>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</si>
  <si>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</si>
  <si>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</si>
  <si>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</si>
  <si>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</si>
  <si>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</si>
  <si>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</si>
  <si>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</si>
  <si>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</si>
  <si>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</si>
  <si>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</si>
  <si>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</si>
  <si>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</si>
  <si>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</si>
  <si>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</si>
  <si>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</si>
  <si>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</si>
  <si>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</si>
  <si>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</si>
  <si>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</si>
  <si>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</si>
  <si>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</si>
  <si>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</si>
  <si>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</si>
  <si>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</si>
  <si>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</si>
  <si>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</si>
  <si>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</si>
  <si>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</si>
  <si>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</si>
  <si>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</si>
  <si>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</si>
  <si>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</si>
  <si>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</si>
  <si>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</si>
  <si>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</si>
  <si>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</si>
  <si>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</si>
  <si>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</si>
  <si>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</si>
  <si>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</si>
  <si>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</si>
  <si>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</si>
  <si>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</si>
  <si>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</si>
  <si>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</si>
  <si>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</si>
  <si>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</si>
  <si>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</si>
  <si>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</si>
  <si>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</si>
  <si>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</si>
  <si>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</si>
  <si>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</si>
  <si>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</si>
  <si>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</si>
  <si>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</si>
  <si>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</si>
  <si>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</si>
  <si>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</si>
  <si>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</si>
  <si>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</si>
  <si>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</si>
  <si>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</si>
  <si>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</si>
  <si>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</si>
  <si>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</si>
  <si>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</si>
  <si>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</si>
  <si>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</si>
  <si>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</si>
  <si>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</si>
  <si>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</si>
  <si>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</si>
  <si>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</si>
  <si>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</si>
  <si>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</si>
  <si>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</si>
  <si>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</si>
  <si>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</si>
  <si>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</si>
  <si>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</si>
  <si>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</si>
  <si>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</si>
  <si>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</si>
  <si>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</si>
  <si>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</si>
  <si>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</si>
  <si>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</si>
  <si>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</si>
  <si>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</si>
  <si>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</si>
  <si>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</si>
  <si>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</si>
  <si>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</si>
  <si>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</si>
  <si>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</si>
  <si>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</si>
  <si>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</si>
  <si>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</si>
  <si>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</si>
  <si>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</si>
  <si>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</si>
  <si>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</si>
  <si>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0.53</t>
  </si>
  <si>
    <t>▲ 1.13</t>
  </si>
  <si>
    <t>水道事業会計</t>
  </si>
  <si>
    <t>下水道事業会計</t>
  </si>
  <si>
    <t>風力発電事業会計</t>
  </si>
  <si>
    <t>一般会計</t>
  </si>
  <si>
    <t>介護保険事業特別会計</t>
  </si>
  <si>
    <t>国民健康保険事業特別会計</t>
  </si>
  <si>
    <t>大栄歴史文化学習館特別会計</t>
  </si>
  <si>
    <t>合併処理浄化槽事業特別会計</t>
  </si>
  <si>
    <t>その他会計（赤字）</t>
  </si>
  <si>
    <t>▲ 0.55</t>
  </si>
  <si>
    <t>その他会計（黒字）</t>
  </si>
  <si>
    <t>R01</t>
    <phoneticPr fontId="5"/>
  </si>
  <si>
    <t>R02</t>
    <phoneticPr fontId="5"/>
  </si>
  <si>
    <t>R03</t>
    <phoneticPr fontId="5"/>
  </si>
  <si>
    <t>R04</t>
    <phoneticPr fontId="5"/>
  </si>
  <si>
    <t>R05</t>
    <phoneticPr fontId="5"/>
  </si>
  <si>
    <t>一般財団法人北栄スポーツクラブ</t>
    <rPh sb="0" eb="6">
      <t>イッパンザイダンホウジン</t>
    </rPh>
    <rPh sb="6" eb="8">
      <t>ホクエイ</t>
    </rPh>
    <phoneticPr fontId="10"/>
  </si>
  <si>
    <t>株式会社北栄ドリーム農場</t>
    <rPh sb="0" eb="4">
      <t>カブシキカイシャ</t>
    </rPh>
    <rPh sb="4" eb="6">
      <t>ホクエイ</t>
    </rPh>
    <rPh sb="10" eb="12">
      <t>ノウジョウ</t>
    </rPh>
    <phoneticPr fontId="10"/>
  </si>
  <si>
    <t>鳥取県町村総合事務組合</t>
    <rPh sb="0" eb="3">
      <t>トットリケン</t>
    </rPh>
    <rPh sb="3" eb="5">
      <t>チョウソン</t>
    </rPh>
    <rPh sb="5" eb="7">
      <t>ソウゴウ</t>
    </rPh>
    <rPh sb="7" eb="9">
      <t>ジム</t>
    </rPh>
    <rPh sb="9" eb="11">
      <t>クミアイ</t>
    </rPh>
    <phoneticPr fontId="10"/>
  </si>
  <si>
    <t>鳥取中部ふるさと広域連合</t>
    <rPh sb="0" eb="2">
      <t>トットリ</t>
    </rPh>
    <rPh sb="2" eb="4">
      <t>チュウブ</t>
    </rPh>
    <rPh sb="8" eb="10">
      <t>コウイキ</t>
    </rPh>
    <rPh sb="10" eb="12">
      <t>レンゴウ</t>
    </rPh>
    <phoneticPr fontId="10"/>
  </si>
  <si>
    <t>鳥取中部ふるさと広域連合</t>
    <phoneticPr fontId="10"/>
  </si>
  <si>
    <t>鳥取県後期高齢者医療広域連合</t>
    <rPh sb="0" eb="3">
      <t>トットリケン</t>
    </rPh>
    <rPh sb="3" eb="5">
      <t>コウキ</t>
    </rPh>
    <rPh sb="5" eb="8">
      <t>コウレイシャ</t>
    </rPh>
    <rPh sb="8" eb="10">
      <t>イリョウ</t>
    </rPh>
    <rPh sb="10" eb="12">
      <t>コウイキ</t>
    </rPh>
    <rPh sb="12" eb="14">
      <t>レンゴウ</t>
    </rPh>
    <phoneticPr fontId="10"/>
  </si>
  <si>
    <t>鳥取県後期高齢者医療広域連合</t>
    <phoneticPr fontId="10"/>
  </si>
  <si>
    <t>一般会計</t>
    <rPh sb="0" eb="2">
      <t>イッパン</t>
    </rPh>
    <rPh sb="2" eb="4">
      <t>カイケイ</t>
    </rPh>
    <phoneticPr fontId="10"/>
  </si>
  <si>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10"/>
  </si>
  <si>
    <t>交通災害共済事業
特別会計</t>
    <phoneticPr fontId="10"/>
  </si>
  <si>
    <t>一般会計</t>
    <phoneticPr fontId="10"/>
  </si>
  <si>
    <t>後期高齢者医療
特別会計</t>
    <phoneticPr fontId="10"/>
  </si>
  <si>
    <t>－</t>
    <phoneticPr fontId="10"/>
  </si>
  <si>
    <t>－</t>
  </si>
  <si>
    <t>まちづくり振興基金</t>
    <phoneticPr fontId="5"/>
  </si>
  <si>
    <t>ふるさと北栄基金</t>
    <phoneticPr fontId="2"/>
  </si>
  <si>
    <t>風のまちづくり基金</t>
    <phoneticPr fontId="2"/>
  </si>
  <si>
    <t>新型コロナウイルス感染症対策利子補助事業基金</t>
    <phoneticPr fontId="2"/>
  </si>
  <si>
    <t>民間診療所新規開設継承支援基金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</si>
</sst>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956A-40A0-B0D4-BDE933E23F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56543</c:v>
                </c:pt>
                <c:pt idx="1">
                  <c:v>66772</c:v>
                </c:pt>
                <c:pt idx="2">
                  <c:v>76792</c:v>
                </c:pt>
                <c:pt idx="3">
                  <c:v>57891</c:v>
                </c:pt>
                <c:pt idx="4">
                  <c:v>83973</c:v>
                </c:pt>
              </c:numCache>
            </c:numRef>
          </c:val>
          <c:smooth val="0"/>
          <c:extLst>
            <c:ext xmlns:c16="http://schemas.microsoft.com/office/drawing/2014/chart" uri="{C3380CC4-5D6E-409C-BE32-E72D297353CC}">
              <c16:uniqueId val="{00000001-956A-40A0-B0D4-BDE933E23F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2.36</c:v>
                </c:pt>
                <c:pt idx="1">
                  <c:v>4.37</c:v>
                </c:pt>
                <c:pt idx="2">
                  <c:v>6.58</c:v>
                </c:pt>
                <c:pt idx="3">
                  <c:v>5.18</c:v>
                </c:pt>
                <c:pt idx="4">
                  <c:v>6.47</c:v>
                </c:pt>
              </c:numCache>
            </c:numRef>
          </c:val>
          <c:extLst>
            <c:ext xmlns:c16="http://schemas.microsoft.com/office/drawing/2014/chart" uri="{C3380CC4-5D6E-409C-BE32-E72D297353CC}">
              <c16:uniqueId val="{00000000-9484-4DEC-85EE-20D9157778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30.11</c:v>
                </c:pt>
                <c:pt idx="1">
                  <c:v>26.5</c:v>
                </c:pt>
                <c:pt idx="2">
                  <c:v>30.62</c:v>
                </c:pt>
                <c:pt idx="3">
                  <c:v>40.44</c:v>
                </c:pt>
                <c:pt idx="4">
                  <c:v>37.409999999999997</c:v>
                </c:pt>
              </c:numCache>
            </c:numRef>
          </c:val>
          <c:extLst>
            <c:ext xmlns:c16="http://schemas.microsoft.com/office/drawing/2014/chart" uri="{C3380CC4-5D6E-409C-BE32-E72D297353CC}">
              <c16:uniqueId val="{00000001-9484-4DEC-85EE-20D9157778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-0.53</c:v>
                </c:pt>
                <c:pt idx="1">
                  <c:v>-1.1299999999999999</c:v>
                </c:pt>
                <c:pt idx="2">
                  <c:v>7.58</c:v>
                </c:pt>
                <c:pt idx="3">
                  <c:v>7.15</c:v>
                </c:pt>
                <c:pt idx="4">
                  <c:v>0.5</c:v>
                </c:pt>
              </c:numCache>
            </c:numRef>
          </c:val>
          <c:smooth val="0"/>
          <c:extLst>
            <c:ext xmlns:c16="http://schemas.microsoft.com/office/drawing/2014/chart" uri="{C3380CC4-5D6E-409C-BE32-E72D297353CC}">
              <c16:uniqueId val="{00000002-9484-4DEC-85EE-20D9157778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BFA6-4EFD-BBB5-EA31F29C9F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0.55000000000000004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A6-4EFD-BBB5-EA31F29C9F0B}"/>
            </c:ext>
          </c:extLst>
        </c:ser>
        <c:ser>
          <c:idx val="2"/>
          <c:order val="2"/>
          <c:tx>
            <c:strRef>
              <c:f>データシート!$A$29</c:f>
              <c:strCache>
                <c:ptCount val="1"/>
                <c:pt idx="0">
                  <c:v>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2-BFA6-4EFD-BBB5-EA31F29C9F0B}"/>
            </c:ext>
          </c:extLst>
        </c:ser>
        <c:ser>
          <c:idx val="3"/>
          <c:order val="3"/>
          <c:tx>
            <c:strRef>
              <c:f>データシート!$A$30</c:f>
              <c:strCache>
                <c:ptCount val="1"/>
                <c:pt idx="0">
                  <c:v>大栄歴史文化学習館特別会計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c:v>
                </c:pt>
                <c:pt idx="4">
                  <c:v>#N/A</c:v>
                </c:pt>
                <c:pt idx="5">
                  <c:v>0</c:v>
                </c:pt>
                <c:pt idx="6">
                  <c:v>#N/A</c:v>
                </c:pt>
                <c:pt idx="7">
                  <c:v>0.24</c:v>
                </c:pt>
                <c:pt idx="8">
                  <c:v>#N/A</c:v>
                </c:pt>
                <c:pt idx="9">
                  <c:v>0.69</c:v>
                </c:pt>
              </c:numCache>
            </c:numRef>
          </c:val>
          <c:extLst>
            <c:ext xmlns:c16="http://schemas.microsoft.com/office/drawing/2014/chart" uri="{C3380CC4-5D6E-409C-BE32-E72D297353CC}">
              <c16:uniqueId val="{00000003-BFA6-4EFD-BBB5-EA31F29C9F0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1.46</c:v>
                </c:pt>
                <c:pt idx="2">
                  <c:v>#N/A</c:v>
                </c:pt>
                <c:pt idx="3">
                  <c:v>1.56</c:v>
                </c:pt>
                <c:pt idx="4">
                  <c:v>#N/A</c:v>
                </c:pt>
                <c:pt idx="5">
                  <c:v>1.82</c:v>
                </c:pt>
                <c:pt idx="6">
                  <c:v>#N/A</c:v>
                </c:pt>
                <c:pt idx="7">
                  <c:v>1.04</c:v>
                </c:pt>
                <c:pt idx="8">
                  <c:v>#N/A</c:v>
                </c:pt>
                <c:pt idx="9">
                  <c:v>1.1200000000000001</c:v>
                </c:pt>
              </c:numCache>
            </c:numRef>
          </c:val>
          <c:extLst>
            <c:ext xmlns:c16="http://schemas.microsoft.com/office/drawing/2014/chart" uri="{C3380CC4-5D6E-409C-BE32-E72D297353CC}">
              <c16:uniqueId val="{00000004-BFA6-4EFD-BBB5-EA31F29C9F0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0.8</c:v>
                </c:pt>
                <c:pt idx="4">
                  <c:v>#N/A</c:v>
                </c:pt>
                <c:pt idx="5">
                  <c:v>1.2</c:v>
                </c:pt>
                <c:pt idx="6">
                  <c:v>#N/A</c:v>
                </c:pt>
                <c:pt idx="7">
                  <c:v>2.78</c:v>
                </c:pt>
                <c:pt idx="8">
                  <c:v>#N/A</c:v>
                </c:pt>
                <c:pt idx="9">
                  <c:v>2.91</c:v>
                </c:pt>
              </c:numCache>
            </c:numRef>
          </c:val>
          <c:extLst>
            <c:ext xmlns:c16="http://schemas.microsoft.com/office/drawing/2014/chart" uri="{C3380CC4-5D6E-409C-BE32-E72D297353CC}">
              <c16:uniqueId val="{00000005-BFA6-4EFD-BBB5-EA31F29C9F0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c:v>
                </c:pt>
                <c:pt idx="2">
                  <c:v>#N/A</c:v>
                </c:pt>
                <c:pt idx="3">
                  <c:v>4.3600000000000003</c:v>
                </c:pt>
                <c:pt idx="4">
                  <c:v>#N/A</c:v>
                </c:pt>
                <c:pt idx="5">
                  <c:v>6.58</c:v>
                </c:pt>
                <c:pt idx="6">
                  <c:v>#N/A</c:v>
                </c:pt>
                <c:pt idx="7">
                  <c:v>5.18</c:v>
                </c:pt>
                <c:pt idx="8">
                  <c:v>#N/A</c:v>
                </c:pt>
                <c:pt idx="9">
                  <c:v>6.46</c:v>
                </c:pt>
              </c:numCache>
            </c:numRef>
          </c:val>
          <c:extLst>
            <c:ext xmlns:c16="http://schemas.microsoft.com/office/drawing/2014/chart" uri="{C3380CC4-5D6E-409C-BE32-E72D297353CC}">
              <c16:uniqueId val="{00000006-BFA6-4EFD-BBB5-EA31F29C9F0B}"/>
            </c:ext>
          </c:extLst>
        </c:ser>
        <c:ser>
          <c:idx val="7"/>
          <c:order val="7"/>
          <c:tx>
            <c:strRef>
              <c:f>データシート!$A$34</c:f>
              <c:strCache>
                <c:ptCount val="1"/>
                <c:pt idx="0">
                  <c:v>風力発電事業会計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4.1399999999999997</c:v>
                </c:pt>
                <c:pt idx="2">
                  <c:v>#N/A</c:v>
                </c:pt>
                <c:pt idx="3">
                  <c:v>5.89</c:v>
                </c:pt>
                <c:pt idx="4">
                  <c:v>#N/A</c:v>
                </c:pt>
                <c:pt idx="5">
                  <c:v>5.34</c:v>
                </c:pt>
                <c:pt idx="6">
                  <c:v>#N/A</c:v>
                </c:pt>
                <c:pt idx="7">
                  <c:v>5.9</c:v>
                </c:pt>
                <c:pt idx="8">
                  <c:v>#N/A</c:v>
                </c:pt>
                <c:pt idx="9">
                  <c:v>7.15</c:v>
                </c:pt>
              </c:numCache>
            </c:numRef>
          </c:val>
          <c:extLst>
            <c:ext xmlns:c16="http://schemas.microsoft.com/office/drawing/2014/chart" uri="{C3380CC4-5D6E-409C-BE32-E72D297353CC}">
              <c16:uniqueId val="{00000007-BFA6-4EFD-BBB5-EA31F29C9F0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c:v>
                </c:pt>
                <c:pt idx="2">
                  <c:v>#N/A</c:v>
                </c:pt>
                <c:pt idx="3">
                  <c:v>4.8600000000000003</c:v>
                </c:pt>
                <c:pt idx="4">
                  <c:v>#N/A</c:v>
                </c:pt>
                <c:pt idx="5">
                  <c:v>4.63</c:v>
                </c:pt>
                <c:pt idx="6">
                  <c:v>#N/A</c:v>
                </c:pt>
                <c:pt idx="7">
                  <c:v>6.41</c:v>
                </c:pt>
                <c:pt idx="8">
                  <c:v>#N/A</c:v>
                </c:pt>
                <c:pt idx="9">
                  <c:v>7.55</c:v>
                </c:pt>
              </c:numCache>
            </c:numRef>
          </c:val>
          <c:extLst>
            <c:ext xmlns:c16="http://schemas.microsoft.com/office/drawing/2014/chart" uri="{C3380CC4-5D6E-409C-BE32-E72D297353CC}">
              <c16:uniqueId val="{00000008-BFA6-4EFD-BBB5-EA31F29C9F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3.14</c:v>
                </c:pt>
                <c:pt idx="2">
                  <c:v>#N/A</c:v>
                </c:pt>
                <c:pt idx="3">
                  <c:v>5.5</c:v>
                </c:pt>
                <c:pt idx="4">
                  <c:v>#N/A</c:v>
                </c:pt>
                <c:pt idx="5">
                  <c:v>6.11</c:v>
                </c:pt>
                <c:pt idx="6">
                  <c:v>#N/A</c:v>
                </c:pt>
                <c:pt idx="7">
                  <c:v>7.33</c:v>
                </c:pt>
                <c:pt idx="8">
                  <c:v>#N/A</c:v>
                </c:pt>
                <c:pt idx="9">
                  <c:v>8.34</c:v>
                </c:pt>
              </c:numCache>
            </c:numRef>
          </c:val>
          <c:extLst>
            <c:ext xmlns:c16="http://schemas.microsoft.com/office/drawing/2014/chart" uri="{C3380CC4-5D6E-409C-BE32-E72D297353CC}">
              <c16:uniqueId val="{00000009-BFA6-4EFD-BBB5-EA31F29C9F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1189</c:v>
                </c:pt>
                <c:pt idx="5">
                  <c:v>1152</c:v>
                </c:pt>
                <c:pt idx="8">
                  <c:v>1134</c:v>
                </c:pt>
                <c:pt idx="11">
                  <c:v>1044</c:v>
                </c:pt>
                <c:pt idx="14">
                  <c:v>1007</c:v>
                </c:pt>
              </c:numCache>
            </c:numRef>
          </c:val>
          <c:extLst>
            <c:ext xmlns:c16="http://schemas.microsoft.com/office/drawing/2014/chart" uri="{C3380CC4-5D6E-409C-BE32-E72D297353CC}">
              <c16:uniqueId val="{00000000-9C9C-4674-B296-E437B8B1A7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9C-4674-B296-E437B8B1A7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9C9C-4674-B296-E437B8B1A7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16</c:v>
                </c:pt>
                <c:pt idx="6">
                  <c:v>18</c:v>
                </c:pt>
                <c:pt idx="9">
                  <c:v>23</c:v>
                </c:pt>
                <c:pt idx="12">
                  <c:v>30</c:v>
                </c:pt>
              </c:numCache>
            </c:numRef>
          </c:val>
          <c:extLst>
            <c:ext xmlns:c16="http://schemas.microsoft.com/office/drawing/2014/chart" uri="{C3380CC4-5D6E-409C-BE32-E72D297353CC}">
              <c16:uniqueId val="{00000003-9C9C-4674-B296-E437B8B1A7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826</c:v>
                </c:pt>
                <c:pt idx="3">
                  <c:v>814</c:v>
                </c:pt>
                <c:pt idx="6">
                  <c:v>701</c:v>
                </c:pt>
                <c:pt idx="9">
                  <c:v>766</c:v>
                </c:pt>
                <c:pt idx="12">
                  <c:v>715</c:v>
                </c:pt>
              </c:numCache>
            </c:numRef>
          </c:val>
          <c:extLst>
            <c:ext xmlns:c16="http://schemas.microsoft.com/office/drawing/2014/chart" uri="{C3380CC4-5D6E-409C-BE32-E72D297353CC}">
              <c16:uniqueId val="{00000004-9C9C-4674-B296-E437B8B1A7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9C-4674-B296-E437B8B1A7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9C-4674-B296-E437B8B1A7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853</c:v>
                </c:pt>
                <c:pt idx="3">
                  <c:v>795</c:v>
                </c:pt>
                <c:pt idx="6">
                  <c:v>804</c:v>
                </c:pt>
                <c:pt idx="9">
                  <c:v>715</c:v>
                </c:pt>
                <c:pt idx="12">
                  <c:v>714</c:v>
                </c:pt>
              </c:numCache>
            </c:numRef>
          </c:val>
          <c:extLst>
            <c:ext xmlns:c16="http://schemas.microsoft.com/office/drawing/2014/chart" uri="{C3380CC4-5D6E-409C-BE32-E72D297353CC}">
              <c16:uniqueId val="{00000007-9C9C-4674-B296-E437B8B1A7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506</c:v>
                </c:pt>
                <c:pt idx="2">
                  <c:v>#N/A</c:v>
                </c:pt>
                <c:pt idx="3">
                  <c:v>#N/A</c:v>
                </c:pt>
                <c:pt idx="4">
                  <c:v>475</c:v>
                </c:pt>
                <c:pt idx="5">
                  <c:v>#N/A</c:v>
                </c:pt>
                <c:pt idx="6">
                  <c:v>#N/A</c:v>
                </c:pt>
                <c:pt idx="7">
                  <c:v>390</c:v>
                </c:pt>
                <c:pt idx="8">
                  <c:v>#N/A</c:v>
                </c:pt>
                <c:pt idx="9">
                  <c:v>#N/A</c:v>
                </c:pt>
                <c:pt idx="10">
                  <c:v>461</c:v>
                </c:pt>
                <c:pt idx="11">
                  <c:v>#N/A</c:v>
                </c:pt>
                <c:pt idx="12">
                  <c:v>#N/A</c:v>
                </c:pt>
                <c:pt idx="13">
                  <c:v>453</c:v>
                </c:pt>
                <c:pt idx="14">
                  <c:v>#N/A</c:v>
                </c:pt>
              </c:numCache>
            </c:numRef>
          </c:val>
          <c:smooth val="0"/>
          <c:extLst>
            <c:ext xmlns:c16="http://schemas.microsoft.com/office/drawing/2014/chart" uri="{C3380CC4-5D6E-409C-BE32-E72D297353CC}">
              <c16:uniqueId val="{00000008-9C9C-4674-B296-E437B8B1A7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10439</c:v>
                </c:pt>
                <c:pt idx="5">
                  <c:v>9709</c:v>
                </c:pt>
                <c:pt idx="8">
                  <c:v>8999</c:v>
                </c:pt>
                <c:pt idx="11">
                  <c:v>8395</c:v>
                </c:pt>
                <c:pt idx="14">
                  <c:v>7886</c:v>
                </c:pt>
              </c:numCache>
            </c:numRef>
          </c:val>
          <c:extLst>
            <c:ext xmlns:c16="http://schemas.microsoft.com/office/drawing/2014/chart" uri="{C3380CC4-5D6E-409C-BE32-E72D297353CC}">
              <c16:uniqueId val="{00000000-2E2D-456A-A026-5336C31657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c:v>
                </c:pt>
                <c:pt idx="5">
                  <c:v>368</c:v>
                </c:pt>
                <c:pt idx="8">
                  <c:v>365</c:v>
                </c:pt>
                <c:pt idx="11">
                  <c:v>363</c:v>
                </c:pt>
                <c:pt idx="14">
                  <c:v>330</c:v>
                </c:pt>
              </c:numCache>
            </c:numRef>
          </c:val>
          <c:extLst>
            <c:ext xmlns:c16="http://schemas.microsoft.com/office/drawing/2014/chart" uri="{C3380CC4-5D6E-409C-BE32-E72D297353CC}">
              <c16:uniqueId val="{00000001-2E2D-456A-A026-5336C31657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2317</c:v>
                </c:pt>
                <c:pt idx="5">
                  <c:v>2209</c:v>
                </c:pt>
                <c:pt idx="8">
                  <c:v>2581</c:v>
                </c:pt>
                <c:pt idx="11">
                  <c:v>3223</c:v>
                </c:pt>
                <c:pt idx="14">
                  <c:v>3231</c:v>
                </c:pt>
              </c:numCache>
            </c:numRef>
          </c:val>
          <c:extLst>
            <c:ext xmlns:c16="http://schemas.microsoft.com/office/drawing/2014/chart" uri="{C3380CC4-5D6E-409C-BE32-E72D297353CC}">
              <c16:uniqueId val="{00000002-2E2D-456A-A026-5336C31657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2D-456A-A026-5336C31657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2D-456A-A026-5336C31657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D-456A-A026-5336C31657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799</c:v>
                </c:pt>
                <c:pt idx="3">
                  <c:v>774</c:v>
                </c:pt>
                <c:pt idx="6">
                  <c:v>798</c:v>
                </c:pt>
                <c:pt idx="9">
                  <c:v>755</c:v>
                </c:pt>
                <c:pt idx="12">
                  <c:v>706</c:v>
                </c:pt>
              </c:numCache>
            </c:numRef>
          </c:val>
          <c:extLst>
            <c:ext xmlns:c16="http://schemas.microsoft.com/office/drawing/2014/chart" uri="{C3380CC4-5D6E-409C-BE32-E72D297353CC}">
              <c16:uniqueId val="{00000006-2E2D-456A-A026-5336C31657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278</c:v>
                </c:pt>
                <c:pt idx="3">
                  <c:v>265</c:v>
                </c:pt>
                <c:pt idx="6">
                  <c:v>232</c:v>
                </c:pt>
                <c:pt idx="9">
                  <c:v>212</c:v>
                </c:pt>
                <c:pt idx="12">
                  <c:v>202</c:v>
                </c:pt>
              </c:numCache>
            </c:numRef>
          </c:val>
          <c:extLst>
            <c:ext xmlns:c16="http://schemas.microsoft.com/office/drawing/2014/chart" uri="{C3380CC4-5D6E-409C-BE32-E72D297353CC}">
              <c16:uniqueId val="{00000007-2E2D-456A-A026-5336C31657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7865</c:v>
                </c:pt>
                <c:pt idx="3">
                  <c:v>7330</c:v>
                </c:pt>
                <c:pt idx="6">
                  <c:v>6433</c:v>
                </c:pt>
                <c:pt idx="9">
                  <c:v>5821</c:v>
                </c:pt>
                <c:pt idx="12">
                  <c:v>5092</c:v>
                </c:pt>
              </c:numCache>
            </c:numRef>
          </c:val>
          <c:extLst>
            <c:ext xmlns:c16="http://schemas.microsoft.com/office/drawing/2014/chart" uri="{C3380CC4-5D6E-409C-BE32-E72D297353CC}">
              <c16:uniqueId val="{00000008-2E2D-456A-A026-5336C31657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6</c:v>
                </c:pt>
                <c:pt idx="6">
                  <c:v>4</c:v>
                </c:pt>
                <c:pt idx="9">
                  <c:v>3</c:v>
                </c:pt>
                <c:pt idx="12">
                  <c:v>2</c:v>
                </c:pt>
              </c:numCache>
            </c:numRef>
          </c:val>
          <c:extLst>
            <c:ext xmlns:c16="http://schemas.microsoft.com/office/drawing/2014/chart" uri="{C3380CC4-5D6E-409C-BE32-E72D297353CC}">
              <c16:uniqueId val="{00000009-2E2D-456A-A026-5336C31657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7126</c:v>
                </c:pt>
                <c:pt idx="3">
                  <c:v>7366</c:v>
                </c:pt>
                <c:pt idx="6">
                  <c:v>7464</c:v>
                </c:pt>
                <c:pt idx="9">
                  <c:v>7327</c:v>
                </c:pt>
                <c:pt idx="12">
                  <c:v>7226</c:v>
                </c:pt>
              </c:numCache>
            </c:numRef>
          </c:val>
          <c:extLst>
            <c:ext xmlns:c16="http://schemas.microsoft.com/office/drawing/2014/chart" uri="{C3380CC4-5D6E-409C-BE32-E72D297353CC}">
              <c16:uniqueId val="{0000000A-2E2D-456A-A026-5336C31657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3305</c:v>
                </c:pt>
                <c:pt idx="2">
                  <c:v>#N/A</c:v>
                </c:pt>
                <c:pt idx="3">
                  <c:v>#N/A</c:v>
                </c:pt>
                <c:pt idx="4">
                  <c:v>3455</c:v>
                </c:pt>
                <c:pt idx="5">
                  <c:v>#N/A</c:v>
                </c:pt>
                <c:pt idx="6">
                  <c:v>#N/A</c:v>
                </c:pt>
                <c:pt idx="7">
                  <c:v>2988</c:v>
                </c:pt>
                <c:pt idx="8">
                  <c:v>#N/A</c:v>
                </c:pt>
                <c:pt idx="9">
                  <c:v>#N/A</c:v>
                </c:pt>
                <c:pt idx="10">
                  <c:v>2138</c:v>
                </c:pt>
                <c:pt idx="11">
                  <c:v>#N/A</c:v>
                </c:pt>
                <c:pt idx="12">
                  <c:v>#N/A</c:v>
                </c:pt>
                <c:pt idx="13">
                  <c:v>1781</c:v>
                </c:pt>
                <c:pt idx="14">
                  <c:v>#N/A</c:v>
                </c:pt>
              </c:numCache>
            </c:numRef>
          </c:val>
          <c:smooth val="0"/>
          <c:extLst>
            <c:ext xmlns:c16="http://schemas.microsoft.com/office/drawing/2014/chart" uri="{C3380CC4-5D6E-409C-BE32-E72D297353CC}">
              <c16:uniqueId val="{0000000B-2E2D-456A-A026-5336C31657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1757</c:v>
                </c:pt>
                <c:pt idx="1">
                  <c:v>2243</c:v>
                </c:pt>
                <c:pt idx="2">
                  <c:v>2080</c:v>
                </c:pt>
              </c:numCache>
            </c:numRef>
          </c:val>
          <c:extLst>
            <c:ext xmlns:c16="http://schemas.microsoft.com/office/drawing/2014/chart" uri="{C3380CC4-5D6E-409C-BE32-E72D297353CC}">
              <c16:uniqueId val="{00000000-FC14-4B7C-B65F-13A5D650E1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c:v>
                </c:pt>
                <c:pt idx="1">
                  <c:v>105</c:v>
                </c:pt>
                <c:pt idx="2">
                  <c:v>205</c:v>
                </c:pt>
              </c:numCache>
            </c:numRef>
          </c:val>
          <c:extLst>
            <c:ext xmlns:c16="http://schemas.microsoft.com/office/drawing/2014/chart" uri="{C3380CC4-5D6E-409C-BE32-E72D297353CC}">
              <c16:uniqueId val="{00000001-FC14-4B7C-B65F-13A5D650E1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1678</c:v>
                </c:pt>
                <c:pt idx="1">
                  <c:v>1682</c:v>
                </c:pt>
                <c:pt idx="2">
                  <c:v>1740</c:v>
                </c:pt>
              </c:numCache>
            </c:numRef>
          </c:val>
          <c:extLst>
            <c:ext xmlns:c16="http://schemas.microsoft.com/office/drawing/2014/chart" uri="{C3380CC4-5D6E-409C-BE32-E72D297353CC}">
              <c16:uniqueId val="{00000002-FC14-4B7C-B65F-13A5D650E1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基準財政需要額とも前年度よりも増となっており、単年度数値でみても前年度とほぼ同じ状況にある。財政力指数はここ数年、低い状況が続いており、今後において財政力指数を上げていくためには、町税、寄附金などの自主財源の確保に努め、財政力強化及び財政健全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ポイント増となったものの、経常収支比率としてはある程度低い値を維持しているといえる。地方交付税を含む経常一般財源は対前年度比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％増であることから、費目別の主な増の要因は、人件費の＋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％にある。町税、地方交付税など経常一般財源の維持・確保が厳しい中にあっては、引き続き効率的な行政運営のもと経常経費削減に努めていく必要がある。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152612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4001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124460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274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11854</xdr:rowOff>
    </xdr:from>
    <xdr:to>
      <xdr:col>15</xdr:col>
      <xdr:colOff>82550</xdr:colOff>
      <xdr:row>60</xdr:row>
      <xdr:rowOff>138006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274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87206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250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101812</xdr:rowOff>
    </xdr:from>
    <xdr:to>
      <xdr:col>23</xdr:col>
      <xdr:colOff>184150</xdr:colOff>
      <xdr:row>60</xdr:row>
      <xdr:rowOff>31962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118339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132504</xdr:rowOff>
    </xdr:from>
    <xdr:to>
      <xdr:col>15</xdr:col>
      <xdr:colOff>133350</xdr:colOff>
      <xdr:row>59</xdr:row>
      <xdr:rowOff>62654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72831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人口一人当たりの人件費・物件費は、前年度より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れは、職員人件費の増、物価高騰の影響による行政コストの増が主な要因として挙げられる。類似団体平均よりも比較的少ないコストではあるが、今後も増加傾向が見込まれることから、より効率的な行財政運営を行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137078</xdr:rowOff>
    </xdr:from>
    <xdr:to>
      <xdr:col>23</xdr:col>
      <xdr:colOff>133350</xdr:colOff>
      <xdr:row>80</xdr:row>
      <xdr:rowOff>147163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3078"/>
          <a:ext cx="8382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130136</xdr:rowOff>
    </xdr:from>
    <xdr:to>
      <xdr:col>19</xdr:col>
      <xdr:colOff>133350</xdr:colOff>
      <xdr:row>80</xdr:row>
      <xdr:rowOff>137078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46136"/>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99820</xdr:rowOff>
    </xdr:from>
    <xdr:to>
      <xdr:col>15</xdr:col>
      <xdr:colOff>82550</xdr:colOff>
      <xdr:row>80</xdr:row>
      <xdr:rowOff>130136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15820"/>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44624</xdr:rowOff>
    </xdr:from>
    <xdr:to>
      <xdr:col>11</xdr:col>
      <xdr:colOff>31750</xdr:colOff>
      <xdr:row>80</xdr:row>
      <xdr:rowOff>99820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60624"/>
          <a:ext cx="889000" cy="5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96363</xdr:rowOff>
    </xdr:from>
    <xdr:to>
      <xdr:col>23</xdr:col>
      <xdr:colOff>184150</xdr:colOff>
      <xdr:row>81</xdr:row>
      <xdr:rowOff>26513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112890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86278</xdr:rowOff>
    </xdr:from>
    <xdr:to>
      <xdr:col>19</xdr:col>
      <xdr:colOff>184150</xdr:colOff>
      <xdr:row>81</xdr:row>
      <xdr:rowOff>16428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26605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79336</xdr:rowOff>
    </xdr:from>
    <xdr:to>
      <xdr:col>15</xdr:col>
      <xdr:colOff>133350</xdr:colOff>
      <xdr:row>81</xdr:row>
      <xdr:rowOff>9486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49020</xdr:rowOff>
    </xdr:from>
    <xdr:to>
      <xdr:col>11</xdr:col>
      <xdr:colOff>82550</xdr:colOff>
      <xdr:row>80</xdr:row>
      <xdr:rowOff>150620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165274</xdr:rowOff>
    </xdr:from>
    <xdr:to>
      <xdr:col>7</xdr:col>
      <xdr:colOff>31750</xdr:colOff>
      <xdr:row>80</xdr:row>
      <xdr:rowOff>95424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ポイント増となった。類似団体、県内平均との比較においては、近年低い水準を維持しているものの、その差は小さくなってきており注視が必要である。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83</xdr:row>
      <xdr:rowOff>32809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425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83609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637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職員数については、基本的に欠員補充による増員のみであり横ばいが続いているが、概ね類似団体平均と近い状況が続いている。今後も定員管理の適正化に努めるとともに、業務のアウトソーシング、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の推進などにより改善を図っていく必要があるが、業務の多様化、行政サービスの拡大などにより、業務量のスリム化までには至っておらず、定員数削減は依然として難しい状況である。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57090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53667"/>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37556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5366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32959</xdr:rowOff>
    </xdr:from>
    <xdr:to>
      <xdr:col>72</xdr:col>
      <xdr:colOff>203200</xdr:colOff>
      <xdr:row>62</xdr:row>
      <xdr:rowOff>37556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6285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32959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82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6290</xdr:rowOff>
    </xdr:from>
    <xdr:to>
      <xdr:col>81</xdr:col>
      <xdr:colOff>95250</xdr:colOff>
      <xdr:row>62</xdr:row>
      <xdr:rowOff>107890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22817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84744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158206</xdr:rowOff>
    </xdr:from>
    <xdr:to>
      <xdr:col>73</xdr:col>
      <xdr:colOff>44450</xdr:colOff>
      <xdr:row>62</xdr:row>
      <xdr:rowOff>88356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68536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の値にさらに近づいた。下水道事業への公債費負担が年々減少していることが主な要因である。近年の起債においては、できるだけ交付税措置の高い合併特例債、過疎債を活用しているものの、今後予定されている大型起債事業により、実質公債費比率はまた上昇に転じる見込みである。財政負担軽減のため、より計画的な財源確保策を講じ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5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143228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43</xdr:row>
      <xdr:rowOff>28222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726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0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115305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しかしながら、類似団体平均、鳥取県平均値よりも依然として高い状況にある。下水道事業会計への公債費負担が大きいことが主な要因であるが、下水道事業会計の既発債の起債残高の減少により年々改善していく見込みである。一方、一般会計における新たな起債事業による負担増が今後見込まれることから、将来負担比率を適正に維持していくため、基金等による財源確保に努めるともに、できるだけ交付税措置の高い起債を利用するよう取り組んでいく必要がある。また、更なる行政の効率化など負担軽減の取り組みや歳入確保の取り組みも併せて行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148943</xdr:rowOff>
    </xdr:from>
    <xdr:to>
      <xdr:col>81</xdr:col>
      <xdr:colOff>44450</xdr:colOff>
      <xdr:row>17</xdr:row>
      <xdr:rowOff>91440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92143"/>
          <a:ext cx="8382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18</xdr:row>
      <xdr:rowOff>153247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0609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153247</xdr:rowOff>
    </xdr:from>
    <xdr:to>
      <xdr:col>72</xdr:col>
      <xdr:colOff>203200</xdr:colOff>
      <xdr:row>20</xdr:row>
      <xdr:rowOff>4727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39347"/>
          <a:ext cx="889000" cy="1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157409</xdr:rowOff>
    </xdr:from>
    <xdr:to>
      <xdr:col>68</xdr:col>
      <xdr:colOff>152400</xdr:colOff>
      <xdr:row>20</xdr:row>
      <xdr:rowOff>4727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14959"/>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98143</xdr:rowOff>
    </xdr:from>
    <xdr:to>
      <xdr:col>81</xdr:col>
      <xdr:colOff>95250</xdr:colOff>
      <xdr:row>17</xdr:row>
      <xdr:rowOff>28293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70220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102447</xdr:rowOff>
    </xdr:from>
    <xdr:to>
      <xdr:col>73</xdr:col>
      <xdr:colOff>44450</xdr:colOff>
      <xdr:row>19</xdr:row>
      <xdr:rowOff>32596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17374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125377</xdr:rowOff>
    </xdr:from>
    <xdr:to>
      <xdr:col>68</xdr:col>
      <xdr:colOff>203200</xdr:colOff>
      <xdr:row>20</xdr:row>
      <xdr:rowOff>55527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40304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6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106609</xdr:rowOff>
    </xdr:from>
    <xdr:to>
      <xdr:col>64</xdr:col>
      <xdr:colOff>152400</xdr:colOff>
      <xdr:row>20</xdr:row>
      <xdr:rowOff>36759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21536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やや増加し、類似団体の中でも高い位置にある。要因としては、主に会計年度任用職員への報酬、期末手当の支給にかかる増のほか、任期の無い常勤職員の給与増が挙げられる。今後もさらに基本給の増が見込まれることから、他の費目も含め定員管理及び経費縮減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17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前年度並みの割合で推移しているものの、物件費総額としては物価高騰の影響もあり物件費をはじめとする行政経費は増加している。ふるさと納税寄付金収入が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億円規模となり、物件費に充当できる財源が増えていることから、経常一般財源充当額は前年度並みとなった。引き続き、需用費や委託費などの物件費の抑制を進めていくことが必要である。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46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18</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905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扶助費の割合は近年減少傾向にあったが、令和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生活困窮世帯等への物価高騰支援給付金（国）の支出があったことから増加に転じた。、類似団体も同様の傾向となっているが、類似団体よりもやや高い状況は変わっていない。扶助費については、義務的支出が多く、今後も高齢化等に伴う増大も懸念されることから、財源確保が重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59</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948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類似団体比較、県内平均との比較では低い数値となっている。ただし、繰出金については前年度よりもやや高くなった。介護保険特会への繰出金にかかる経常経費が増となったことが主な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86178</xdr:rowOff>
    </xdr:from>
    <xdr:to>
      <xdr:col>78</xdr:col>
      <xdr:colOff>69850</xdr:colOff>
      <xdr:row>54</xdr:row>
      <xdr:rowOff>29028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73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86178</xdr:rowOff>
    </xdr:from>
    <xdr:to>
      <xdr:col>73</xdr:col>
      <xdr:colOff>180975</xdr:colOff>
      <xdr:row>54</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73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54</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56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166007</xdr:rowOff>
    </xdr:from>
    <xdr:to>
      <xdr:col>69</xdr:col>
      <xdr:colOff>142875</xdr:colOff>
      <xdr:row>54</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増減なしであったが、県内平均と比較するともまだ高い位置にある。主に産業振興、環境衛生、移住定住に関する各種補助金が影響している。補助費等の経常収支比率に占める割合は人件費に次いで高く、経常収支比率に大きく影響する費目であることから、引き続き注視してお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5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98425</xdr:rowOff>
    </xdr:from>
    <xdr:to>
      <xdr:col>78</xdr:col>
      <xdr:colOff>69850</xdr:colOff>
      <xdr:row>37</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70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98425</xdr:rowOff>
    </xdr:from>
    <xdr:to>
      <xdr:col>73</xdr:col>
      <xdr:colOff>180975</xdr:colOff>
      <xdr:row>37</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7062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29845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82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134002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150495</xdr:rowOff>
    </xdr:from>
    <xdr:to>
      <xdr:col>65</xdr:col>
      <xdr:colOff>53975</xdr:colOff>
      <xdr:row>38</xdr:row>
      <xdr:rowOff>80645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65422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減少してきており（任意の繰上償還を除く）、その占める割合も少しずつ低くなってきている。しかしながら、近年、合併特例債、過疎債を活用した普通建設事業が増加傾向にあることから、今後しばらくは公債費の大幅な減少は見込めず、数年後には増加に転じることも予想される。今後も注視が必要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75</xdr:row>
      <xdr:rowOff>6985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42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52705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65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52705</xdr:rowOff>
    </xdr:from>
    <xdr:to>
      <xdr:col>15</xdr:col>
      <xdr:colOff>98425</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11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155575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113682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104775</xdr:rowOff>
    </xdr:from>
    <xdr:to>
      <xdr:col>6</xdr:col>
      <xdr:colOff>171450</xdr:colOff>
      <xdr:row>76</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45102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ふるさと納税寄付金の増に伴い、ふるさと北栄基金からの財源充当が増えたことで、経常一般財源が縮小できたものの、それ以上に人件費の増、物価高騰の影響による行政経費が増となったことが主な要因として挙げられ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937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291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29185"/>
          <a:ext cx="889000" cy="3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36747</xdr:rowOff>
    </xdr:from>
    <xdr:to>
      <xdr:col>29</xdr:col>
      <xdr:colOff>127000</xdr:colOff>
      <xdr:row>17</xdr:row>
      <xdr:rowOff>121949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9022"/>
          <a:ext cx="6477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121949</xdr:rowOff>
    </xdr:from>
    <xdr:to>
      <xdr:col>26</xdr:col>
      <xdr:colOff>50800</xdr:colOff>
      <xdr:row>17</xdr:row>
      <xdr:rowOff>162161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4224"/>
          <a:ext cx="698500" cy="4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162161</xdr:rowOff>
    </xdr:from>
    <xdr:to>
      <xdr:col>22</xdr:col>
      <xdr:colOff>114300</xdr:colOff>
      <xdr:row>18</xdr:row>
      <xdr:rowOff>86200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4436"/>
          <a:ext cx="698500" cy="9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86200</xdr:rowOff>
    </xdr:from>
    <xdr:to>
      <xdr:col>18</xdr:col>
      <xdr:colOff>177800</xdr:colOff>
      <xdr:row>19</xdr:row>
      <xdr:rowOff>76044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9925"/>
          <a:ext cx="698500" cy="161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157397</xdr:rowOff>
    </xdr:from>
    <xdr:to>
      <xdr:col>29</xdr:col>
      <xdr:colOff>177800</xdr:colOff>
      <xdr:row>17</xdr:row>
      <xdr:rowOff>87547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129474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71149</xdr:rowOff>
    </xdr:from>
    <xdr:to>
      <xdr:col>26</xdr:col>
      <xdr:colOff>101600</xdr:colOff>
      <xdr:row>18</xdr:row>
      <xdr:rowOff>1299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157526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111361</xdr:rowOff>
    </xdr:from>
    <xdr:to>
      <xdr:col>22</xdr:col>
      <xdr:colOff>165100</xdr:colOff>
      <xdr:row>18</xdr:row>
      <xdr:rowOff>41511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35400</xdr:rowOff>
    </xdr:from>
    <xdr:to>
      <xdr:col>19</xdr:col>
      <xdr:colOff>38100</xdr:colOff>
      <xdr:row>18</xdr:row>
      <xdr:rowOff>137000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25244</xdr:rowOff>
    </xdr:from>
    <xdr:to>
      <xdr:col>15</xdr:col>
      <xdr:colOff>101600</xdr:colOff>
      <xdr:row>19</xdr:row>
      <xdr:rowOff>126844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111621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338665</xdr:rowOff>
    </xdr:from>
    <xdr:to>
      <xdr:col>29</xdr:col>
      <xdr:colOff>127000</xdr:colOff>
      <xdr:row>36</xdr:row>
      <xdr:rowOff>1251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49015"/>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338665</xdr:rowOff>
    </xdr:from>
    <xdr:to>
      <xdr:col>26</xdr:col>
      <xdr:colOff>50800</xdr:colOff>
      <xdr:row>36</xdr:row>
      <xdr:rowOff>96806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49015"/>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333140</xdr:rowOff>
    </xdr:from>
    <xdr:to>
      <xdr:col>22</xdr:col>
      <xdr:colOff>114300</xdr:colOff>
      <xdr:row>36</xdr:row>
      <xdr:rowOff>96806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43490"/>
          <a:ext cx="698500" cy="10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300736</xdr:rowOff>
    </xdr:from>
    <xdr:to>
      <xdr:col>18</xdr:col>
      <xdr:colOff>177800</xdr:colOff>
      <xdr:row>35</xdr:row>
      <xdr:rowOff>333140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11086"/>
          <a:ext cx="698500" cy="3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293351</xdr:rowOff>
    </xdr:from>
    <xdr:to>
      <xdr:col>29</xdr:col>
      <xdr:colOff>177800</xdr:colOff>
      <xdr:row>36</xdr:row>
      <xdr:rowOff>52051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265428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287865</xdr:rowOff>
    </xdr:from>
    <xdr:to>
      <xdr:col>26</xdr:col>
      <xdr:colOff>101600</xdr:colOff>
      <xdr:row>36</xdr:row>
      <xdr:rowOff>46565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31342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46006</xdr:rowOff>
    </xdr:from>
    <xdr:to>
      <xdr:col>22</xdr:col>
      <xdr:colOff>165100</xdr:colOff>
      <xdr:row>36</xdr:row>
      <xdr:rowOff>147606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9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132383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282340</xdr:rowOff>
    </xdr:from>
    <xdr:to>
      <xdr:col>19</xdr:col>
      <xdr:colOff>38100</xdr:colOff>
      <xdr:row>36</xdr:row>
      <xdr:rowOff>41040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249936</xdr:rowOff>
    </xdr:from>
    <xdr:to>
      <xdr:col>15</xdr:col>
      <xdr:colOff>101600</xdr:colOff>
      <xdr:row>36</xdr:row>
      <xdr:rowOff>8636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336313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95542</xdr:rowOff>
    </xdr:from>
    <xdr:to>
      <xdr:col>24</xdr:col>
      <xdr:colOff>63500</xdr:colOff>
      <xdr:row>34</xdr:row>
      <xdr:rowOff>8801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3392"/>
          <a:ext cx="8382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8801</xdr:rowOff>
    </xdr:from>
    <xdr:to>
      <xdr:col>19</xdr:col>
      <xdr:colOff>177800</xdr:colOff>
      <xdr:row>34</xdr:row>
      <xdr:rowOff>51740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38101"/>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51740</xdr:rowOff>
    </xdr:from>
    <xdr:to>
      <xdr:col>15</xdr:col>
      <xdr:colOff>50800</xdr:colOff>
      <xdr:row>34</xdr:row>
      <xdr:rowOff>149530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104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149530</xdr:rowOff>
    </xdr:from>
    <xdr:to>
      <xdr:col>10</xdr:col>
      <xdr:colOff>114300</xdr:colOff>
      <xdr:row>36</xdr:row>
      <xdr:rowOff>157137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8830"/>
          <a:ext cx="889000" cy="3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44742</xdr:rowOff>
    </xdr:from>
    <xdr:to>
      <xdr:col>24</xdr:col>
      <xdr:colOff>114300</xdr:colOff>
      <xdr:row>33</xdr:row>
      <xdr:rowOff>146342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67619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129451</xdr:rowOff>
    </xdr:from>
    <xdr:to>
      <xdr:col>20</xdr:col>
      <xdr:colOff>38100</xdr:colOff>
      <xdr:row>34</xdr:row>
      <xdr:rowOff>59601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76128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6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940</xdr:rowOff>
    </xdr:from>
    <xdr:to>
      <xdr:col>15</xdr:col>
      <xdr:colOff>101600</xdr:colOff>
      <xdr:row>34</xdr:row>
      <xdr:rowOff>102540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119067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98730</xdr:rowOff>
    </xdr:from>
    <xdr:to>
      <xdr:col>10</xdr:col>
      <xdr:colOff>165100</xdr:colOff>
      <xdr:row>35</xdr:row>
      <xdr:rowOff>28880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45407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106337</xdr:rowOff>
    </xdr:from>
    <xdr:to>
      <xdr:col>6</xdr:col>
      <xdr:colOff>38100</xdr:colOff>
      <xdr:row>37</xdr:row>
      <xdr:rowOff>36487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27614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27418</xdr:rowOff>
    </xdr:from>
    <xdr:to>
      <xdr:col>24</xdr:col>
      <xdr:colOff>63500</xdr:colOff>
      <xdr:row>58</xdr:row>
      <xdr:rowOff>30650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71518"/>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27418</xdr:rowOff>
    </xdr:from>
    <xdr:to>
      <xdr:col>19</xdr:col>
      <xdr:colOff>177800</xdr:colOff>
      <xdr:row>58</xdr:row>
      <xdr:rowOff>32386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1518"/>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32386</xdr:rowOff>
    </xdr:from>
    <xdr:to>
      <xdr:col>15</xdr:col>
      <xdr:colOff>50800</xdr:colOff>
      <xdr:row>58</xdr:row>
      <xdr:rowOff>42181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6486"/>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41057</xdr:rowOff>
    </xdr:from>
    <xdr:to>
      <xdr:col>10</xdr:col>
      <xdr:colOff>114300</xdr:colOff>
      <xdr:row>58</xdr:row>
      <xdr:rowOff>42181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85157"/>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151300</xdr:rowOff>
    </xdr:from>
    <xdr:to>
      <xdr:col>24</xdr:col>
      <xdr:colOff>114300</xdr:colOff>
      <xdr:row>58</xdr:row>
      <xdr:rowOff>81450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66227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148068</xdr:rowOff>
    </xdr:from>
    <xdr:to>
      <xdr:col>20</xdr:col>
      <xdr:colOff>38100</xdr:colOff>
      <xdr:row>58</xdr:row>
      <xdr:rowOff>78218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69345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153036</xdr:rowOff>
    </xdr:from>
    <xdr:to>
      <xdr:col>15</xdr:col>
      <xdr:colOff>101600</xdr:colOff>
      <xdr:row>58</xdr:row>
      <xdr:rowOff>83186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74313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162831</xdr:rowOff>
    </xdr:from>
    <xdr:to>
      <xdr:col>10</xdr:col>
      <xdr:colOff>165100</xdr:colOff>
      <xdr:row>58</xdr:row>
      <xdr:rowOff>92981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161707</xdr:rowOff>
    </xdr:from>
    <xdr:to>
      <xdr:col>6</xdr:col>
      <xdr:colOff>38100</xdr:colOff>
      <xdr:row>58</xdr:row>
      <xdr:rowOff>91857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82984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94475</xdr:rowOff>
    </xdr:from>
    <xdr:to>
      <xdr:col>24</xdr:col>
      <xdr:colOff>63500</xdr:colOff>
      <xdr:row>78</xdr:row>
      <xdr:rowOff>121259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67575"/>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28944</xdr:rowOff>
    </xdr:from>
    <xdr:to>
      <xdr:col>19</xdr:col>
      <xdr:colOff>177800</xdr:colOff>
      <xdr:row>78</xdr:row>
      <xdr:rowOff>94475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2044"/>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28944</xdr:rowOff>
    </xdr:from>
    <xdr:to>
      <xdr:col>15</xdr:col>
      <xdr:colOff>50800</xdr:colOff>
      <xdr:row>78</xdr:row>
      <xdr:rowOff>78550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204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78550</xdr:rowOff>
    </xdr:from>
    <xdr:to>
      <xdr:col>10</xdr:col>
      <xdr:colOff>114300</xdr:colOff>
      <xdr:row>78</xdr:row>
      <xdr:rowOff>138443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165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70459</xdr:rowOff>
    </xdr:from>
    <xdr:to>
      <xdr:col>24</xdr:col>
      <xdr:colOff>114300</xdr:colOff>
      <xdr:row>79</xdr:row>
      <xdr:rowOff>609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156836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43675</xdr:rowOff>
    </xdr:from>
    <xdr:to>
      <xdr:col>20</xdr:col>
      <xdr:colOff>38100</xdr:colOff>
      <xdr:row>78</xdr:row>
      <xdr:rowOff>145275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149594</xdr:rowOff>
    </xdr:from>
    <xdr:to>
      <xdr:col>15</xdr:col>
      <xdr:colOff>101600</xdr:colOff>
      <xdr:row>78</xdr:row>
      <xdr:rowOff>79744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70871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27750</xdr:rowOff>
    </xdr:from>
    <xdr:to>
      <xdr:col>10</xdr:col>
      <xdr:colOff>165100</xdr:colOff>
      <xdr:row>78</xdr:row>
      <xdr:rowOff>129350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87643</xdr:rowOff>
    </xdr:from>
    <xdr:to>
      <xdr:col>6</xdr:col>
      <xdr:colOff>38100</xdr:colOff>
      <xdr:row>79</xdr:row>
      <xdr:rowOff>17793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157933</xdr:rowOff>
    </xdr:from>
    <xdr:to>
      <xdr:col>24</xdr:col>
      <xdr:colOff>63500</xdr:colOff>
      <xdr:row>95</xdr:row>
      <xdr:rowOff>148408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74233"/>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133975</xdr:rowOff>
    </xdr:from>
    <xdr:to>
      <xdr:col>19</xdr:col>
      <xdr:colOff>177800</xdr:colOff>
      <xdr:row>95</xdr:row>
      <xdr:rowOff>148408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50275"/>
          <a:ext cx="889000" cy="18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133975</xdr:rowOff>
    </xdr:from>
    <xdr:to>
      <xdr:col>15</xdr:col>
      <xdr:colOff>50800</xdr:colOff>
      <xdr:row>95</xdr:row>
      <xdr:rowOff>165075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50275"/>
          <a:ext cx="889000" cy="2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115740</xdr:rowOff>
    </xdr:from>
    <xdr:to>
      <xdr:col>10</xdr:col>
      <xdr:colOff>114300</xdr:colOff>
      <xdr:row>95</xdr:row>
      <xdr:rowOff>165075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03490"/>
          <a:ext cx="889000" cy="4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107133</xdr:rowOff>
    </xdr:from>
    <xdr:to>
      <xdr:col>24</xdr:col>
      <xdr:colOff>114300</xdr:colOff>
      <xdr:row>95</xdr:row>
      <xdr:rowOff>37283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130010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7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97608</xdr:rowOff>
    </xdr:from>
    <xdr:to>
      <xdr:col>20</xdr:col>
      <xdr:colOff>38100</xdr:colOff>
      <xdr:row>96</xdr:row>
      <xdr:rowOff>27758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18885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83175</xdr:rowOff>
    </xdr:from>
    <xdr:to>
      <xdr:col>15</xdr:col>
      <xdr:colOff>101600</xdr:colOff>
      <xdr:row>95</xdr:row>
      <xdr:rowOff>13325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29852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114275</xdr:rowOff>
    </xdr:from>
    <xdr:to>
      <xdr:col>10</xdr:col>
      <xdr:colOff>165100</xdr:colOff>
      <xdr:row>96</xdr:row>
      <xdr:rowOff>44425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60952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64940</xdr:rowOff>
    </xdr:from>
    <xdr:to>
      <xdr:col>6</xdr:col>
      <xdr:colOff>38100</xdr:colOff>
      <xdr:row>95</xdr:row>
      <xdr:rowOff>166540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2258</xdr:rowOff>
    </xdr:from>
    <xdr:to>
      <xdr:col>55</xdr:col>
      <xdr:colOff>0</xdr:colOff>
      <xdr:row>36</xdr:row>
      <xdr:rowOff>11935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03008"/>
          <a:ext cx="8382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2258</xdr:rowOff>
    </xdr:from>
    <xdr:to>
      <xdr:col>50</xdr:col>
      <xdr:colOff>114300</xdr:colOff>
      <xdr:row>35</xdr:row>
      <xdr:rowOff>168964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03008"/>
          <a:ext cx="889000" cy="1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103394</xdr:rowOff>
    </xdr:from>
    <xdr:to>
      <xdr:col>45</xdr:col>
      <xdr:colOff>177800</xdr:colOff>
      <xdr:row>35</xdr:row>
      <xdr:rowOff>168964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61244"/>
          <a:ext cx="889000" cy="4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103394</xdr:rowOff>
    </xdr:from>
    <xdr:to>
      <xdr:col>41</xdr:col>
      <xdr:colOff>50800</xdr:colOff>
      <xdr:row>36</xdr:row>
      <xdr:rowOff>59801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61244"/>
          <a:ext cx="889000" cy="4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132585</xdr:rowOff>
    </xdr:from>
    <xdr:to>
      <xdr:col>55</xdr:col>
      <xdr:colOff>50800</xdr:colOff>
      <xdr:row>36</xdr:row>
      <xdr:rowOff>62735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111012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122908</xdr:rowOff>
    </xdr:from>
    <xdr:to>
      <xdr:col>50</xdr:col>
      <xdr:colOff>165100</xdr:colOff>
      <xdr:row>35</xdr:row>
      <xdr:rowOff>53058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2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118164</xdr:rowOff>
    </xdr:from>
    <xdr:to>
      <xdr:col>46</xdr:col>
      <xdr:colOff>38100</xdr:colOff>
      <xdr:row>36</xdr:row>
      <xdr:rowOff>48314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39441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52594</xdr:rowOff>
    </xdr:from>
    <xdr:to>
      <xdr:col>41</xdr:col>
      <xdr:colOff>101600</xdr:colOff>
      <xdr:row>33</xdr:row>
      <xdr:rowOff>154194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170721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9001</xdr:rowOff>
    </xdr:from>
    <xdr:to>
      <xdr:col>36</xdr:col>
      <xdr:colOff>165100</xdr:colOff>
      <xdr:row>36</xdr:row>
      <xdr:rowOff>110601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127128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5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67413</xdr:rowOff>
    </xdr:from>
    <xdr:to>
      <xdr:col>55</xdr:col>
      <xdr:colOff>0</xdr:colOff>
      <xdr:row>57</xdr:row>
      <xdr:rowOff>166785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0063"/>
          <a:ext cx="8382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94773</xdr:rowOff>
    </xdr:from>
    <xdr:to>
      <xdr:col>50</xdr:col>
      <xdr:colOff>114300</xdr:colOff>
      <xdr:row>57</xdr:row>
      <xdr:rowOff>166785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67423"/>
          <a:ext cx="889000" cy="7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94773</xdr:rowOff>
    </xdr:from>
    <xdr:to>
      <xdr:col>45</xdr:col>
      <xdr:colOff>177800</xdr:colOff>
      <xdr:row>57</xdr:row>
      <xdr:rowOff>132948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67423"/>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132948</xdr:rowOff>
    </xdr:from>
    <xdr:to>
      <xdr:col>41</xdr:col>
      <xdr:colOff>50800</xdr:colOff>
      <xdr:row>58</xdr:row>
      <xdr:rowOff>471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05598"/>
          <a:ext cx="889000" cy="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16613</xdr:rowOff>
    </xdr:from>
    <xdr:to>
      <xdr:col>55</xdr:col>
      <xdr:colOff>50800</xdr:colOff>
      <xdr:row>57</xdr:row>
      <xdr:rowOff>118213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166490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115985</xdr:rowOff>
    </xdr:from>
    <xdr:to>
      <xdr:col>50</xdr:col>
      <xdr:colOff>165100</xdr:colOff>
      <xdr:row>58</xdr:row>
      <xdr:rowOff>46135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43973</xdr:rowOff>
    </xdr:from>
    <xdr:to>
      <xdr:col>46</xdr:col>
      <xdr:colOff>38100</xdr:colOff>
      <xdr:row>57</xdr:row>
      <xdr:rowOff>145573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136700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82148</xdr:rowOff>
    </xdr:from>
    <xdr:to>
      <xdr:col>41</xdr:col>
      <xdr:colOff>101600</xdr:colOff>
      <xdr:row>58</xdr:row>
      <xdr:rowOff>12298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121121</xdr:rowOff>
    </xdr:from>
    <xdr:to>
      <xdr:col>36</xdr:col>
      <xdr:colOff>165100</xdr:colOff>
      <xdr:row>58</xdr:row>
      <xdr:rowOff>51271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42398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xdr:rowOff>
    </xdr:from>
    <xdr:to>
      <xdr:col>55</xdr:col>
      <xdr:colOff>0</xdr:colOff>
      <xdr:row>78</xdr:row>
      <xdr:rowOff>20371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89197"/>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103649</xdr:rowOff>
    </xdr:from>
    <xdr:to>
      <xdr:col>50</xdr:col>
      <xdr:colOff>114300</xdr:colOff>
      <xdr:row>78</xdr:row>
      <xdr:rowOff>20371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05299"/>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103649</xdr:rowOff>
    </xdr:from>
    <xdr:to>
      <xdr:col>45</xdr:col>
      <xdr:colOff>177800</xdr:colOff>
      <xdr:row>78</xdr:row>
      <xdr:rowOff>3192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05299"/>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3192</xdr:rowOff>
    </xdr:from>
    <xdr:to>
      <xdr:col>41</xdr:col>
      <xdr:colOff>50800</xdr:colOff>
      <xdr:row>78</xdr:row>
      <xdr:rowOff>25400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76292"/>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136747</xdr:rowOff>
    </xdr:from>
    <xdr:to>
      <xdr:col>55</xdr:col>
      <xdr:colOff>50800</xdr:colOff>
      <xdr:row>78</xdr:row>
      <xdr:rowOff>66897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51674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141021</xdr:rowOff>
    </xdr:from>
    <xdr:to>
      <xdr:col>50</xdr:col>
      <xdr:colOff>165100</xdr:colOff>
      <xdr:row>78</xdr:row>
      <xdr:rowOff>71171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62298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4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52849</xdr:rowOff>
    </xdr:from>
    <xdr:to>
      <xdr:col>46</xdr:col>
      <xdr:colOff>38100</xdr:colOff>
      <xdr:row>77</xdr:row>
      <xdr:rowOff>154449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123842</xdr:rowOff>
    </xdr:from>
    <xdr:to>
      <xdr:col>41</xdr:col>
      <xdr:colOff>101600</xdr:colOff>
      <xdr:row>78</xdr:row>
      <xdr:rowOff>53992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45119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113686</xdr:rowOff>
    </xdr:from>
    <xdr:to>
      <xdr:col>55</xdr:col>
      <xdr:colOff>0</xdr:colOff>
      <xdr:row>97</xdr:row>
      <xdr:rowOff>57097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72886"/>
          <a:ext cx="838200" cy="1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38402</xdr:rowOff>
    </xdr:from>
    <xdr:to>
      <xdr:col>50</xdr:col>
      <xdr:colOff>114300</xdr:colOff>
      <xdr:row>97</xdr:row>
      <xdr:rowOff>57097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69052"/>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24088</xdr:rowOff>
    </xdr:from>
    <xdr:to>
      <xdr:col>45</xdr:col>
      <xdr:colOff>177800</xdr:colOff>
      <xdr:row>97</xdr:row>
      <xdr:rowOff>38402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4738"/>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24088</xdr:rowOff>
    </xdr:from>
    <xdr:to>
      <xdr:col>41</xdr:col>
      <xdr:colOff>50800</xdr:colOff>
      <xdr:row>97</xdr:row>
      <xdr:rowOff>52791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54738"/>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62886</xdr:rowOff>
    </xdr:from>
    <xdr:to>
      <xdr:col>55</xdr:col>
      <xdr:colOff>50800</xdr:colOff>
      <xdr:row>96</xdr:row>
      <xdr:rowOff>164486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85763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6297</xdr:rowOff>
    </xdr:from>
    <xdr:to>
      <xdr:col>50</xdr:col>
      <xdr:colOff>165100</xdr:colOff>
      <xdr:row>97</xdr:row>
      <xdr:rowOff>107897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159052</xdr:rowOff>
    </xdr:from>
    <xdr:to>
      <xdr:col>46</xdr:col>
      <xdr:colOff>38100</xdr:colOff>
      <xdr:row>97</xdr:row>
      <xdr:rowOff>89202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80329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144738</xdr:rowOff>
    </xdr:from>
    <xdr:to>
      <xdr:col>41</xdr:col>
      <xdr:colOff>101600</xdr:colOff>
      <xdr:row>97</xdr:row>
      <xdr:rowOff>74888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66015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1991</xdr:rowOff>
    </xdr:from>
    <xdr:to>
      <xdr:col>36</xdr:col>
      <xdr:colOff>165100</xdr:colOff>
      <xdr:row>97</xdr:row>
      <xdr:rowOff>103591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94718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139134</xdr:rowOff>
    </xdr:from>
    <xdr:to>
      <xdr:col>85</xdr:col>
      <xdr:colOff>127000</xdr:colOff>
      <xdr:row>39</xdr:row>
      <xdr:rowOff>89800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234"/>
          <a:ext cx="838200" cy="1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139134</xdr:rowOff>
    </xdr:from>
    <xdr:to>
      <xdr:col>81</xdr:col>
      <xdr:colOff>50800</xdr:colOff>
      <xdr:row>39</xdr:row>
      <xdr:rowOff>22069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4234"/>
          <a:ext cx="889000" cy="5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22069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8619"/>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38398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4948"/>
          <a:ext cx="8890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39000</xdr:rowOff>
    </xdr:from>
    <xdr:to>
      <xdr:col>85</xdr:col>
      <xdr:colOff>177800</xdr:colOff>
      <xdr:row>39</xdr:row>
      <xdr:rowOff>140600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125377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88334</xdr:rowOff>
    </xdr:from>
    <xdr:to>
      <xdr:col>81</xdr:col>
      <xdr:colOff>101600</xdr:colOff>
      <xdr:row>39</xdr:row>
      <xdr:rowOff>18484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35011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142719</xdr:rowOff>
    </xdr:from>
    <xdr:to>
      <xdr:col>76</xdr:col>
      <xdr:colOff>165100</xdr:colOff>
      <xdr:row>39</xdr:row>
      <xdr:rowOff>72869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63996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159048</xdr:rowOff>
    </xdr:from>
    <xdr:to>
      <xdr:col>67</xdr:col>
      <xdr:colOff>101600</xdr:colOff>
      <xdr:row>39</xdr:row>
      <xdr:rowOff>89198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80325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135661</xdr:rowOff>
    </xdr:from>
    <xdr:to>
      <xdr:col>85</xdr:col>
      <xdr:colOff>127000</xdr:colOff>
      <xdr:row>78</xdr:row>
      <xdr:rowOff>60168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7311"/>
          <a:ext cx="8382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1277</xdr:rowOff>
    </xdr:from>
    <xdr:to>
      <xdr:col>81</xdr:col>
      <xdr:colOff>50800</xdr:colOff>
      <xdr:row>78</xdr:row>
      <xdr:rowOff>60168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74377"/>
          <a:ext cx="8890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1277</xdr:rowOff>
    </xdr:from>
    <xdr:to>
      <xdr:col>76</xdr:col>
      <xdr:colOff>114300</xdr:colOff>
      <xdr:row>78</xdr:row>
      <xdr:rowOff>9365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74377"/>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146830</xdr:rowOff>
    </xdr:from>
    <xdr:to>
      <xdr:col>71</xdr:col>
      <xdr:colOff>177800</xdr:colOff>
      <xdr:row>78</xdr:row>
      <xdr:rowOff>9365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48480"/>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84861</xdr:rowOff>
    </xdr:from>
    <xdr:to>
      <xdr:col>85</xdr:col>
      <xdr:colOff>177800</xdr:colOff>
      <xdr:row>78</xdr:row>
      <xdr:rowOff>15011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63288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9368</xdr:rowOff>
    </xdr:from>
    <xdr:to>
      <xdr:col>81</xdr:col>
      <xdr:colOff>101600</xdr:colOff>
      <xdr:row>78</xdr:row>
      <xdr:rowOff>110968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102095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121927</xdr:rowOff>
    </xdr:from>
    <xdr:to>
      <xdr:col>76</xdr:col>
      <xdr:colOff>165100</xdr:colOff>
      <xdr:row>78</xdr:row>
      <xdr:rowOff>52077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43204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130015</xdr:rowOff>
    </xdr:from>
    <xdr:to>
      <xdr:col>72</xdr:col>
      <xdr:colOff>38100</xdr:colOff>
      <xdr:row>78</xdr:row>
      <xdr:rowOff>60165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51292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96030</xdr:rowOff>
    </xdr:from>
    <xdr:to>
      <xdr:col>67</xdr:col>
      <xdr:colOff>101600</xdr:colOff>
      <xdr:row>78</xdr:row>
      <xdr:rowOff>26180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17307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164480</xdr:rowOff>
    </xdr:from>
    <xdr:to>
      <xdr:col>85</xdr:col>
      <xdr:colOff>127000</xdr:colOff>
      <xdr:row>98</xdr:row>
      <xdr:rowOff>47726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95130"/>
          <a:ext cx="838200" cy="5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164480</xdr:rowOff>
    </xdr:from>
    <xdr:to>
      <xdr:col>81</xdr:col>
      <xdr:colOff>50800</xdr:colOff>
      <xdr:row>98</xdr:row>
      <xdr:rowOff>11333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95130"/>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11333</xdr:rowOff>
    </xdr:from>
    <xdr:to>
      <xdr:col>76</xdr:col>
      <xdr:colOff>114300</xdr:colOff>
      <xdr:row>98</xdr:row>
      <xdr:rowOff>80792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13433"/>
          <a:ext cx="889000" cy="6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80792</xdr:rowOff>
    </xdr:from>
    <xdr:to>
      <xdr:col>71</xdr:col>
      <xdr:colOff>177800</xdr:colOff>
      <xdr:row>98</xdr:row>
      <xdr:rowOff>87677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2892"/>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168376</xdr:rowOff>
    </xdr:from>
    <xdr:to>
      <xdr:col>85</xdr:col>
      <xdr:colOff>177800</xdr:colOff>
      <xdr:row>98</xdr:row>
      <xdr:rowOff>98526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83303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113680</xdr:rowOff>
    </xdr:from>
    <xdr:to>
      <xdr:col>81</xdr:col>
      <xdr:colOff>101600</xdr:colOff>
      <xdr:row>98</xdr:row>
      <xdr:rowOff>43830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60357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131983</xdr:rowOff>
    </xdr:from>
    <xdr:to>
      <xdr:col>76</xdr:col>
      <xdr:colOff>165100</xdr:colOff>
      <xdr:row>98</xdr:row>
      <xdr:rowOff>62133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78660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29992</xdr:rowOff>
    </xdr:from>
    <xdr:to>
      <xdr:col>72</xdr:col>
      <xdr:colOff>38100</xdr:colOff>
      <xdr:row>98</xdr:row>
      <xdr:rowOff>131592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122719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36877</xdr:rowOff>
    </xdr:from>
    <xdr:to>
      <xdr:col>67</xdr:col>
      <xdr:colOff>101600</xdr:colOff>
      <xdr:row>98</xdr:row>
      <xdr:rowOff>138477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129604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141117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627517"/>
          <a:ext cx="1269" cy="102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87794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4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141117</xdr:rowOff>
    </xdr:from>
    <xdr:to>
      <xdr:col>116</xdr:col>
      <xdr:colOff>152400</xdr:colOff>
      <xdr:row>32</xdr:row>
      <xdr:rowOff>141117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62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100152</xdr:rowOff>
    </xdr:from>
    <xdr:to>
      <xdr:col>116</xdr:col>
      <xdr:colOff>63500</xdr:colOff>
      <xdr:row>32</xdr:row>
      <xdr:rowOff>141117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5415102"/>
          <a:ext cx="838200" cy="2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55120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76693</xdr:rowOff>
    </xdr:from>
    <xdr:to>
      <xdr:col>116</xdr:col>
      <xdr:colOff>114300</xdr:colOff>
      <xdr:row>38</xdr:row>
      <xdr:rowOff>6843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2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100152</xdr:rowOff>
    </xdr:from>
    <xdr:to>
      <xdr:col>111</xdr:col>
      <xdr:colOff>177800</xdr:colOff>
      <xdr:row>34</xdr:row>
      <xdr:rowOff>56352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415102"/>
          <a:ext cx="889000" cy="47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4409</xdr:rowOff>
    </xdr:from>
    <xdr:to>
      <xdr:col>112</xdr:col>
      <xdr:colOff>38100</xdr:colOff>
      <xdr:row>37</xdr:row>
      <xdr:rowOff>106009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97136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56352</xdr:rowOff>
    </xdr:from>
    <xdr:to>
      <xdr:col>107</xdr:col>
      <xdr:colOff>50800</xdr:colOff>
      <xdr:row>34</xdr:row>
      <xdr:rowOff>134122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885652"/>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116058</xdr:rowOff>
    </xdr:from>
    <xdr:to>
      <xdr:col>107</xdr:col>
      <xdr:colOff>101600</xdr:colOff>
      <xdr:row>38</xdr:row>
      <xdr:rowOff>46208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37335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133025</xdr:rowOff>
    </xdr:from>
    <xdr:to>
      <xdr:col>102</xdr:col>
      <xdr:colOff>114300</xdr:colOff>
      <xdr:row>34</xdr:row>
      <xdr:rowOff>134122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96232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125202</xdr:rowOff>
    </xdr:from>
    <xdr:to>
      <xdr:col>102</xdr:col>
      <xdr:colOff>165100</xdr:colOff>
      <xdr:row>38</xdr:row>
      <xdr:rowOff>55352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46479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101983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90317</xdr:rowOff>
    </xdr:from>
    <xdr:to>
      <xdr:col>116</xdr:col>
      <xdr:colOff>114300</xdr:colOff>
      <xdr:row>33</xdr:row>
      <xdr:rowOff>20467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5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43344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5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49352</xdr:rowOff>
    </xdr:from>
    <xdr:to>
      <xdr:col>112</xdr:col>
      <xdr:colOff>38100</xdr:colOff>
      <xdr:row>31</xdr:row>
      <xdr:rowOff>150952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3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167479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1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5552</xdr:rowOff>
    </xdr:from>
    <xdr:to>
      <xdr:col>107</xdr:col>
      <xdr:colOff>101600</xdr:colOff>
      <xdr:row>34</xdr:row>
      <xdr:rowOff>107152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8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123679</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6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83322</xdr:rowOff>
    </xdr:from>
    <xdr:to>
      <xdr:col>102</xdr:col>
      <xdr:colOff>165100</xdr:colOff>
      <xdr:row>35</xdr:row>
      <xdr:rowOff>13472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9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29999</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6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82225</xdr:rowOff>
    </xdr:from>
    <xdr:to>
      <xdr:col>98</xdr:col>
      <xdr:colOff>38100</xdr:colOff>
      <xdr:row>35</xdr:row>
      <xdr:rowOff>12375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9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28902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6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86619</xdr:rowOff>
    </xdr:from>
    <xdr:to>
      <xdr:col>116</xdr:col>
      <xdr:colOff>63500</xdr:colOff>
      <xdr:row>58</xdr:row>
      <xdr:rowOff>94528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30719"/>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86619</xdr:rowOff>
    </xdr:from>
    <xdr:to>
      <xdr:col>111</xdr:col>
      <xdr:colOff>177800</xdr:colOff>
      <xdr:row>58</xdr:row>
      <xdr:rowOff>87122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3071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60376</xdr:rowOff>
    </xdr:from>
    <xdr:to>
      <xdr:col>107</xdr:col>
      <xdr:colOff>50800</xdr:colOff>
      <xdr:row>58</xdr:row>
      <xdr:rowOff>87122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8975776"/>
          <a:ext cx="8890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60376</xdr:rowOff>
    </xdr:from>
    <xdr:to>
      <xdr:col>102</xdr:col>
      <xdr:colOff>114300</xdr:colOff>
      <xdr:row>58</xdr:row>
      <xdr:rowOff>135128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8975776"/>
          <a:ext cx="889000" cy="11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135084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43728</xdr:rowOff>
    </xdr:from>
    <xdr:to>
      <xdr:col>116</xdr:col>
      <xdr:colOff>114300</xdr:colOff>
      <xdr:row>58</xdr:row>
      <xdr:rowOff>145328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130105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0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35819</xdr:rowOff>
    </xdr:from>
    <xdr:to>
      <xdr:col>112</xdr:col>
      <xdr:colOff>38100</xdr:colOff>
      <xdr:row>58</xdr:row>
      <xdr:rowOff>137419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128546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36322</xdr:rowOff>
    </xdr:from>
    <xdr:to>
      <xdr:col>107</xdr:col>
      <xdr:colOff>101600</xdr:colOff>
      <xdr:row>58</xdr:row>
      <xdr:rowOff>137922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129049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9576</xdr:rowOff>
    </xdr:from>
    <xdr:to>
      <xdr:col>102</xdr:col>
      <xdr:colOff>165100</xdr:colOff>
      <xdr:row>52</xdr:row>
      <xdr:rowOff>111176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127703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87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84328</xdr:rowOff>
    </xdr:from>
    <xdr:to>
      <xdr:col>98</xdr:col>
      <xdr:colOff>38100</xdr:colOff>
      <xdr:row>59</xdr:row>
      <xdr:rowOff>14478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2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1805</xdr:rowOff>
    </xdr:from>
    <xdr:to>
      <xdr:col>116</xdr:col>
      <xdr:colOff>63500</xdr:colOff>
      <xdr:row>79</xdr:row>
      <xdr:rowOff>47983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546355"/>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47983</xdr:rowOff>
    </xdr:from>
    <xdr:to>
      <xdr:col>111</xdr:col>
      <xdr:colOff>177800</xdr:colOff>
      <xdr:row>79</xdr:row>
      <xdr:rowOff>66875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592533"/>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42202</xdr:rowOff>
    </xdr:from>
    <xdr:to>
      <xdr:col>107</xdr:col>
      <xdr:colOff>50800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586752"/>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42202</xdr:rowOff>
    </xdr:from>
    <xdr:to>
      <xdr:col>102</xdr:col>
      <xdr:colOff>114300</xdr:colOff>
      <xdr:row>79</xdr:row>
      <xdr:rowOff>78338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586752"/>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122455</xdr:rowOff>
    </xdr:from>
    <xdr:to>
      <xdr:col>116</xdr:col>
      <xdr:colOff>114300</xdr:colOff>
      <xdr:row>79</xdr:row>
      <xdr:rowOff>52605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4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37382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4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168633</xdr:rowOff>
    </xdr:from>
    <xdr:to>
      <xdr:col>112</xdr:col>
      <xdr:colOff>38100</xdr:colOff>
      <xdr:row>79</xdr:row>
      <xdr:rowOff>98783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5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89910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6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16075</xdr:rowOff>
    </xdr:from>
    <xdr:to>
      <xdr:col>107</xdr:col>
      <xdr:colOff>101600</xdr:colOff>
      <xdr:row>79</xdr:row>
      <xdr:rowOff>117675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108802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6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162852</xdr:rowOff>
    </xdr:from>
    <xdr:to>
      <xdr:col>102</xdr:col>
      <xdr:colOff>165100</xdr:colOff>
      <xdr:row>79</xdr:row>
      <xdr:rowOff>93002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84129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6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27538</xdr:rowOff>
    </xdr:from>
    <xdr:to>
      <xdr:col>98</xdr:col>
      <xdr:colOff>38100</xdr:colOff>
      <xdr:row>79</xdr:row>
      <xdr:rowOff>129138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120265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性質別歳出における住民一人当たりのコストについては、総じて類似団体平均よりもやや低い状況にある。ただし人件費については、職員人件費の増などにより増加傾向にあるとともに類似団体よりも高いことから注視すべき点で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類似団体よりも高くなっていた補助費等、災害復旧費については、大規模補助金事業、災害対策事業の完了により減少した。投資及び出資金は、類似団体よりも大幅に高くなっているが、これは下水道事業会計に対する支出が大部分であり、今後は徐々に減少する見込みである。公債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任意の繰上償還を行ったため、住民一人当たりの支出額は増加する結果となった。公債費については、類似団体平均より低いものの、公共施設の高寿命化対策等により今後再び起債の活用が増える見込みであることから、財政健全化に向けさらに取り組んでいく必要がある。扶助費については、類似団体と同様に物価高騰支援給付金の臨時支出により増に転じ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135128</xdr:rowOff>
    </xdr:from>
    <xdr:to>
      <xdr:col>24</xdr:col>
      <xdr:colOff>63500</xdr:colOff>
      <xdr:row>35</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442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xdr:rowOff>
    </xdr:from>
    <xdr:to>
      <xdr:col>19</xdr:col>
      <xdr:colOff>177800</xdr:colOff>
      <xdr:row>35</xdr:row>
      <xdr:rowOff>110363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319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106172</xdr:rowOff>
    </xdr:from>
    <xdr:to>
      <xdr:col>15</xdr:col>
      <xdr:colOff>50800</xdr:colOff>
      <xdr:row>35</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692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106172</xdr:rowOff>
    </xdr:from>
    <xdr:to>
      <xdr:col>10</xdr:col>
      <xdr:colOff>114300</xdr:colOff>
      <xdr:row>35</xdr:row>
      <xdr:rowOff>142748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69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84328</xdr:rowOff>
    </xdr:from>
    <xdr:to>
      <xdr:col>24</xdr:col>
      <xdr:colOff>114300</xdr:colOff>
      <xdr:row>35</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133096</xdr:rowOff>
    </xdr:from>
    <xdr:to>
      <xdr:col>20</xdr:col>
      <xdr:colOff>38100</xdr:colOff>
      <xdr:row>35</xdr:row>
      <xdr:rowOff>63246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54373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59563</xdr:rowOff>
    </xdr:from>
    <xdr:to>
      <xdr:col>15</xdr:col>
      <xdr:colOff>101600</xdr:colOff>
      <xdr:row>35</xdr:row>
      <xdr:rowOff>161163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55372</xdr:rowOff>
    </xdr:from>
    <xdr:to>
      <xdr:col>10</xdr:col>
      <xdr:colOff>165100</xdr:colOff>
      <xdr:row>35</xdr:row>
      <xdr:rowOff>156972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9730</xdr:rowOff>
    </xdr:from>
    <xdr:to>
      <xdr:col>24</xdr:col>
      <xdr:colOff>63500</xdr:colOff>
      <xdr:row>58</xdr:row>
      <xdr:rowOff>39704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3830"/>
          <a:ext cx="838200" cy="2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9730</xdr:rowOff>
    </xdr:from>
    <xdr:to>
      <xdr:col>19</xdr:col>
      <xdr:colOff>177800</xdr:colOff>
      <xdr:row>58</xdr:row>
      <xdr:rowOff>30031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3830"/>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67527</xdr:rowOff>
    </xdr:from>
    <xdr:to>
      <xdr:col>15</xdr:col>
      <xdr:colOff>50800</xdr:colOff>
      <xdr:row>58</xdr:row>
      <xdr:rowOff>30031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40177"/>
          <a:ext cx="889000" cy="1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67527</xdr:rowOff>
    </xdr:from>
    <xdr:to>
      <xdr:col>10</xdr:col>
      <xdr:colOff>114300</xdr:colOff>
      <xdr:row>58</xdr:row>
      <xdr:rowOff>81818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0177"/>
          <a:ext cx="889000" cy="18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160354</xdr:rowOff>
    </xdr:from>
    <xdr:to>
      <xdr:col>24</xdr:col>
      <xdr:colOff>114300</xdr:colOff>
      <xdr:row>58</xdr:row>
      <xdr:rowOff>90504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75281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130380</xdr:rowOff>
    </xdr:from>
    <xdr:to>
      <xdr:col>20</xdr:col>
      <xdr:colOff>38100</xdr:colOff>
      <xdr:row>58</xdr:row>
      <xdr:rowOff>60530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51657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150681</xdr:rowOff>
    </xdr:from>
    <xdr:to>
      <xdr:col>15</xdr:col>
      <xdr:colOff>101600</xdr:colOff>
      <xdr:row>58</xdr:row>
      <xdr:rowOff>80831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71958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16727</xdr:rowOff>
    </xdr:from>
    <xdr:to>
      <xdr:col>10</xdr:col>
      <xdr:colOff>165100</xdr:colOff>
      <xdr:row>57</xdr:row>
      <xdr:rowOff>118327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134854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31018</xdr:rowOff>
    </xdr:from>
    <xdr:to>
      <xdr:col>6</xdr:col>
      <xdr:colOff>38100</xdr:colOff>
      <xdr:row>58</xdr:row>
      <xdr:rowOff>132618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123745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6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43498</xdr:rowOff>
    </xdr:from>
    <xdr:to>
      <xdr:col>24</xdr:col>
      <xdr:colOff>63500</xdr:colOff>
      <xdr:row>77</xdr:row>
      <xdr:rowOff>9871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3698"/>
          <a:ext cx="838200" cy="13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128513</xdr:rowOff>
    </xdr:from>
    <xdr:to>
      <xdr:col>19</xdr:col>
      <xdr:colOff>177800</xdr:colOff>
      <xdr:row>77</xdr:row>
      <xdr:rowOff>9871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58713"/>
          <a:ext cx="889000" cy="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128513</xdr:rowOff>
    </xdr:from>
    <xdr:to>
      <xdr:col>15</xdr:col>
      <xdr:colOff>50800</xdr:colOff>
      <xdr:row>77</xdr:row>
      <xdr:rowOff>62700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8713"/>
          <a:ext cx="889000" cy="1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62700</xdr:rowOff>
    </xdr:from>
    <xdr:to>
      <xdr:col>10</xdr:col>
      <xdr:colOff>114300</xdr:colOff>
      <xdr:row>78</xdr:row>
      <xdr:rowOff>657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64350"/>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164148</xdr:rowOff>
    </xdr:from>
    <xdr:to>
      <xdr:col>24</xdr:col>
      <xdr:colOff>114300</xdr:colOff>
      <xdr:row>76</xdr:row>
      <xdr:rowOff>94298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130521</xdr:rowOff>
    </xdr:from>
    <xdr:to>
      <xdr:col>20</xdr:col>
      <xdr:colOff>38100</xdr:colOff>
      <xdr:row>77</xdr:row>
      <xdr:rowOff>60671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51798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77713</xdr:rowOff>
    </xdr:from>
    <xdr:to>
      <xdr:col>15</xdr:col>
      <xdr:colOff>101600</xdr:colOff>
      <xdr:row>77</xdr:row>
      <xdr:rowOff>7863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11900</xdr:rowOff>
    </xdr:from>
    <xdr:to>
      <xdr:col>10</xdr:col>
      <xdr:colOff>165100</xdr:colOff>
      <xdr:row>77</xdr:row>
      <xdr:rowOff>113500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130027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121307</xdr:rowOff>
    </xdr:from>
    <xdr:to>
      <xdr:col>6</xdr:col>
      <xdr:colOff>38100</xdr:colOff>
      <xdr:row>78</xdr:row>
      <xdr:rowOff>51457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67984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142923</xdr:rowOff>
    </xdr:from>
    <xdr:to>
      <xdr:col>24</xdr:col>
      <xdr:colOff>63500</xdr:colOff>
      <xdr:row>97</xdr:row>
      <xdr:rowOff>157865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3573"/>
          <a:ext cx="8382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78851</xdr:rowOff>
    </xdr:from>
    <xdr:to>
      <xdr:col>19</xdr:col>
      <xdr:colOff>177800</xdr:colOff>
      <xdr:row>97</xdr:row>
      <xdr:rowOff>142923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09501"/>
          <a:ext cx="8890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78851</xdr:rowOff>
    </xdr:from>
    <xdr:to>
      <xdr:col>15</xdr:col>
      <xdr:colOff>50800</xdr:colOff>
      <xdr:row>98</xdr:row>
      <xdr:rowOff>9558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09501"/>
          <a:ext cx="889000" cy="10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9558</xdr:rowOff>
    </xdr:from>
    <xdr:to>
      <xdr:col>10</xdr:col>
      <xdr:colOff>114300</xdr:colOff>
      <xdr:row>98</xdr:row>
      <xdr:rowOff>26845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1658"/>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107065</xdr:rowOff>
    </xdr:from>
    <xdr:to>
      <xdr:col>24</xdr:col>
      <xdr:colOff>114300</xdr:colOff>
      <xdr:row>98</xdr:row>
      <xdr:rowOff>37215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21992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92123</xdr:rowOff>
    </xdr:from>
    <xdr:to>
      <xdr:col>20</xdr:col>
      <xdr:colOff>38100</xdr:colOff>
      <xdr:row>98</xdr:row>
      <xdr:rowOff>22273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28051</xdr:rowOff>
    </xdr:from>
    <xdr:to>
      <xdr:col>15</xdr:col>
      <xdr:colOff>101600</xdr:colOff>
      <xdr:row>97</xdr:row>
      <xdr:rowOff>129651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120778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130208</xdr:rowOff>
    </xdr:from>
    <xdr:to>
      <xdr:col>10</xdr:col>
      <xdr:colOff>165100</xdr:colOff>
      <xdr:row>98</xdr:row>
      <xdr:rowOff>60358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51485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147495</xdr:rowOff>
    </xdr:from>
    <xdr:to>
      <xdr:col>6</xdr:col>
      <xdr:colOff>38100</xdr:colOff>
      <xdr:row>98</xdr:row>
      <xdr:rowOff>77645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68772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37036</xdr:rowOff>
    </xdr:from>
    <xdr:to>
      <xdr:col>55</xdr:col>
      <xdr:colOff>0</xdr:colOff>
      <xdr:row>57</xdr:row>
      <xdr:rowOff>31359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66786"/>
          <a:ext cx="838200" cy="3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37036</xdr:rowOff>
    </xdr:from>
    <xdr:to>
      <xdr:col>50</xdr:col>
      <xdr:colOff>114300</xdr:colOff>
      <xdr:row>56</xdr:row>
      <xdr:rowOff>143594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66786"/>
          <a:ext cx="889000" cy="27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143594</xdr:rowOff>
    </xdr:from>
    <xdr:to>
      <xdr:col>45</xdr:col>
      <xdr:colOff>177800</xdr:colOff>
      <xdr:row>57</xdr:row>
      <xdr:rowOff>95062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44794"/>
          <a:ext cx="8890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95062</xdr:rowOff>
    </xdr:from>
    <xdr:to>
      <xdr:col>41</xdr:col>
      <xdr:colOff>50800</xdr:colOff>
      <xdr:row>57</xdr:row>
      <xdr:rowOff>111209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67712"/>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152009</xdr:rowOff>
    </xdr:from>
    <xdr:to>
      <xdr:col>55</xdr:col>
      <xdr:colOff>50800</xdr:colOff>
      <xdr:row>57</xdr:row>
      <xdr:rowOff>82159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130436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157686</xdr:rowOff>
    </xdr:from>
    <xdr:to>
      <xdr:col>50</xdr:col>
      <xdr:colOff>165100</xdr:colOff>
      <xdr:row>55</xdr:row>
      <xdr:rowOff>87836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104363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1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92794</xdr:rowOff>
    </xdr:from>
    <xdr:to>
      <xdr:col>46</xdr:col>
      <xdr:colOff>38100</xdr:colOff>
      <xdr:row>57</xdr:row>
      <xdr:rowOff>22944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44262</xdr:rowOff>
    </xdr:from>
    <xdr:to>
      <xdr:col>41</xdr:col>
      <xdr:colOff>101600</xdr:colOff>
      <xdr:row>57</xdr:row>
      <xdr:rowOff>145862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0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60409</xdr:rowOff>
    </xdr:from>
    <xdr:to>
      <xdr:col>36</xdr:col>
      <xdr:colOff>165100</xdr:colOff>
      <xdr:row>57</xdr:row>
      <xdr:rowOff>162009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153136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6669</xdr:rowOff>
    </xdr:from>
    <xdr:to>
      <xdr:col>55</xdr:col>
      <xdr:colOff>0</xdr:colOff>
      <xdr:row>78</xdr:row>
      <xdr:rowOff>104412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79769"/>
          <a:ext cx="8382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125951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27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104412</xdr:rowOff>
    </xdr:from>
    <xdr:to>
      <xdr:col>50</xdr:col>
      <xdr:colOff>114300</xdr:colOff>
      <xdr:row>78</xdr:row>
      <xdr:rowOff>135288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77512"/>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135288</xdr:rowOff>
    </xdr:from>
    <xdr:to>
      <xdr:col>45</xdr:col>
      <xdr:colOff>177800</xdr:colOff>
      <xdr:row>78</xdr:row>
      <xdr:rowOff>138119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838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138119</xdr:rowOff>
    </xdr:from>
    <xdr:to>
      <xdr:col>41</xdr:col>
      <xdr:colOff>50800</xdr:colOff>
      <xdr:row>78</xdr:row>
      <xdr:rowOff>166748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1219"/>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127319</xdr:rowOff>
    </xdr:from>
    <xdr:to>
      <xdr:col>55</xdr:col>
      <xdr:colOff>50800</xdr:colOff>
      <xdr:row>78</xdr:row>
      <xdr:rowOff>57469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150196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53612</xdr:rowOff>
    </xdr:from>
    <xdr:to>
      <xdr:col>50</xdr:col>
      <xdr:colOff>165100</xdr:colOff>
      <xdr:row>78</xdr:row>
      <xdr:rowOff>155212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146339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84488</xdr:rowOff>
    </xdr:from>
    <xdr:to>
      <xdr:col>46</xdr:col>
      <xdr:colOff>38100</xdr:colOff>
      <xdr:row>79</xdr:row>
      <xdr:rowOff>14638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87319</xdr:rowOff>
    </xdr:from>
    <xdr:to>
      <xdr:col>41</xdr:col>
      <xdr:colOff>101600</xdr:colOff>
      <xdr:row>79</xdr:row>
      <xdr:rowOff>17469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115948</xdr:rowOff>
    </xdr:from>
    <xdr:to>
      <xdr:col>36</xdr:col>
      <xdr:colOff>165100</xdr:colOff>
      <xdr:row>79</xdr:row>
      <xdr:rowOff>46098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37225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28253</xdr:rowOff>
    </xdr:from>
    <xdr:to>
      <xdr:col>55</xdr:col>
      <xdr:colOff>0</xdr:colOff>
      <xdr:row>95</xdr:row>
      <xdr:rowOff>37613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16003"/>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493</xdr:rowOff>
    </xdr:from>
    <xdr:to>
      <xdr:col>50</xdr:col>
      <xdr:colOff>114300</xdr:colOff>
      <xdr:row>95</xdr:row>
      <xdr:rowOff>28253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88243"/>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79001</xdr:rowOff>
    </xdr:from>
    <xdr:to>
      <xdr:col>45</xdr:col>
      <xdr:colOff>177800</xdr:colOff>
      <xdr:row>95</xdr:row>
      <xdr:rowOff>493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195301"/>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79001</xdr:rowOff>
    </xdr:from>
    <xdr:to>
      <xdr:col>41</xdr:col>
      <xdr:colOff>50800</xdr:colOff>
      <xdr:row>94</xdr:row>
      <xdr:rowOff>148876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195301"/>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158263</xdr:rowOff>
    </xdr:from>
    <xdr:to>
      <xdr:col>55</xdr:col>
      <xdr:colOff>50800</xdr:colOff>
      <xdr:row>95</xdr:row>
      <xdr:rowOff>88413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148903</xdr:rowOff>
    </xdr:from>
    <xdr:to>
      <xdr:col>50</xdr:col>
      <xdr:colOff>165100</xdr:colOff>
      <xdr:row>95</xdr:row>
      <xdr:rowOff>79053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95580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121143</xdr:rowOff>
    </xdr:from>
    <xdr:to>
      <xdr:col>46</xdr:col>
      <xdr:colOff>38100</xdr:colOff>
      <xdr:row>95</xdr:row>
      <xdr:rowOff>51293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67820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01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28201</xdr:rowOff>
    </xdr:from>
    <xdr:to>
      <xdr:col>41</xdr:col>
      <xdr:colOff>101600</xdr:colOff>
      <xdr:row>94</xdr:row>
      <xdr:rowOff>129801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146328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91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98076</xdr:rowOff>
    </xdr:from>
    <xdr:to>
      <xdr:col>36</xdr:col>
      <xdr:colOff>165100</xdr:colOff>
      <xdr:row>95</xdr:row>
      <xdr:rowOff>28226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44753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98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151914</xdr:rowOff>
    </xdr:from>
    <xdr:to>
      <xdr:col>85</xdr:col>
      <xdr:colOff>127000</xdr:colOff>
      <xdr:row>40</xdr:row>
      <xdr:rowOff>2115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838464"/>
          <a:ext cx="8382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138492</xdr:rowOff>
    </xdr:from>
    <xdr:to>
      <xdr:col>81</xdr:col>
      <xdr:colOff>50800</xdr:colOff>
      <xdr:row>40</xdr:row>
      <xdr:rowOff>2115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825042"/>
          <a:ext cx="8890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138492</xdr:rowOff>
    </xdr:from>
    <xdr:to>
      <xdr:col>76</xdr:col>
      <xdr:colOff>114300</xdr:colOff>
      <xdr:row>39</xdr:row>
      <xdr:rowOff>160045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82504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160045</xdr:rowOff>
    </xdr:from>
    <xdr:to>
      <xdr:col>71</xdr:col>
      <xdr:colOff>177800</xdr:colOff>
      <xdr:row>40</xdr:row>
      <xdr:rowOff>3030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846595"/>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101114</xdr:rowOff>
    </xdr:from>
    <xdr:to>
      <xdr:col>85</xdr:col>
      <xdr:colOff>177800</xdr:colOff>
      <xdr:row>40</xdr:row>
      <xdr:rowOff>31264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78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16041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7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122765</xdr:rowOff>
    </xdr:from>
    <xdr:to>
      <xdr:col>81</xdr:col>
      <xdr:colOff>101600</xdr:colOff>
      <xdr:row>40</xdr:row>
      <xdr:rowOff>52915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44042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87692</xdr:rowOff>
    </xdr:from>
    <xdr:to>
      <xdr:col>76</xdr:col>
      <xdr:colOff>165100</xdr:colOff>
      <xdr:row>40</xdr:row>
      <xdr:rowOff>17842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7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8969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8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109245</xdr:rowOff>
    </xdr:from>
    <xdr:to>
      <xdr:col>72</xdr:col>
      <xdr:colOff>38100</xdr:colOff>
      <xdr:row>40</xdr:row>
      <xdr:rowOff>39395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30522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123680</xdr:rowOff>
    </xdr:from>
    <xdr:to>
      <xdr:col>67</xdr:col>
      <xdr:colOff>101600</xdr:colOff>
      <xdr:row>40</xdr:row>
      <xdr:rowOff>53830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8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44957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9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25802</xdr:rowOff>
    </xdr:from>
    <xdr:to>
      <xdr:col>85</xdr:col>
      <xdr:colOff>127000</xdr:colOff>
      <xdr:row>57</xdr:row>
      <xdr:rowOff>29364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98452"/>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4090</xdr:rowOff>
    </xdr:from>
    <xdr:to>
      <xdr:col>81</xdr:col>
      <xdr:colOff>50800</xdr:colOff>
      <xdr:row>57</xdr:row>
      <xdr:rowOff>25802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76740"/>
          <a:ext cx="889000" cy="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4090</xdr:rowOff>
    </xdr:from>
    <xdr:to>
      <xdr:col>76</xdr:col>
      <xdr:colOff>114300</xdr:colOff>
      <xdr:row>57</xdr:row>
      <xdr:rowOff>19342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76740"/>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19342</xdr:rowOff>
    </xdr:from>
    <xdr:to>
      <xdr:col>71</xdr:col>
      <xdr:colOff>177800</xdr:colOff>
      <xdr:row>57</xdr:row>
      <xdr:rowOff>47638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1992"/>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150014</xdr:rowOff>
    </xdr:from>
    <xdr:to>
      <xdr:col>85</xdr:col>
      <xdr:colOff>177800</xdr:colOff>
      <xdr:row>57</xdr:row>
      <xdr:rowOff>80164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64941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146452</xdr:rowOff>
    </xdr:from>
    <xdr:to>
      <xdr:col>81</xdr:col>
      <xdr:colOff>101600</xdr:colOff>
      <xdr:row>57</xdr:row>
      <xdr:rowOff>76602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67729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124740</xdr:rowOff>
    </xdr:from>
    <xdr:to>
      <xdr:col>76</xdr:col>
      <xdr:colOff>165100</xdr:colOff>
      <xdr:row>57</xdr:row>
      <xdr:rowOff>54890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46017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139992</xdr:rowOff>
    </xdr:from>
    <xdr:to>
      <xdr:col>72</xdr:col>
      <xdr:colOff>38100</xdr:colOff>
      <xdr:row>57</xdr:row>
      <xdr:rowOff>70142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61269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168288</xdr:rowOff>
    </xdr:from>
    <xdr:to>
      <xdr:col>67</xdr:col>
      <xdr:colOff>101600</xdr:colOff>
      <xdr:row>57</xdr:row>
      <xdr:rowOff>98438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139134</xdr:rowOff>
    </xdr:from>
    <xdr:to>
      <xdr:col>85</xdr:col>
      <xdr:colOff>127000</xdr:colOff>
      <xdr:row>79</xdr:row>
      <xdr:rowOff>89799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234"/>
          <a:ext cx="838200" cy="1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139134</xdr:rowOff>
    </xdr:from>
    <xdr:to>
      <xdr:col>81</xdr:col>
      <xdr:colOff>50800</xdr:colOff>
      <xdr:row>79</xdr:row>
      <xdr:rowOff>22068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2234"/>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22068</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66618"/>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38398</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2948"/>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38999</xdr:rowOff>
    </xdr:from>
    <xdr:to>
      <xdr:col>85</xdr:col>
      <xdr:colOff>177800</xdr:colOff>
      <xdr:row>79</xdr:row>
      <xdr:rowOff>140599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125376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88334</xdr:rowOff>
    </xdr:from>
    <xdr:to>
      <xdr:col>81</xdr:col>
      <xdr:colOff>101600</xdr:colOff>
      <xdr:row>79</xdr:row>
      <xdr:rowOff>18484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35011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142718</xdr:rowOff>
    </xdr:from>
    <xdr:to>
      <xdr:col>76</xdr:col>
      <xdr:colOff>165100</xdr:colOff>
      <xdr:row>79</xdr:row>
      <xdr:rowOff>72868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63995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159048</xdr:rowOff>
    </xdr:from>
    <xdr:to>
      <xdr:col>67</xdr:col>
      <xdr:colOff>101600</xdr:colOff>
      <xdr:row>79</xdr:row>
      <xdr:rowOff>89198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80325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135661</xdr:rowOff>
    </xdr:from>
    <xdr:to>
      <xdr:col>85</xdr:col>
      <xdr:colOff>127000</xdr:colOff>
      <xdr:row>98</xdr:row>
      <xdr:rowOff>60168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766311"/>
          <a:ext cx="8382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1277</xdr:rowOff>
    </xdr:from>
    <xdr:to>
      <xdr:col>81</xdr:col>
      <xdr:colOff>50800</xdr:colOff>
      <xdr:row>98</xdr:row>
      <xdr:rowOff>60168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03377"/>
          <a:ext cx="8890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xdr:rowOff>
    </xdr:from>
    <xdr:to>
      <xdr:col>76</xdr:col>
      <xdr:colOff>114300</xdr:colOff>
      <xdr:row>98</xdr:row>
      <xdr:rowOff>9365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03377"/>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146830</xdr:rowOff>
    </xdr:from>
    <xdr:to>
      <xdr:col>71</xdr:col>
      <xdr:colOff>177800</xdr:colOff>
      <xdr:row>98</xdr:row>
      <xdr:rowOff>9365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77480"/>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84861</xdr:rowOff>
    </xdr:from>
    <xdr:to>
      <xdr:col>85</xdr:col>
      <xdr:colOff>177800</xdr:colOff>
      <xdr:row>98</xdr:row>
      <xdr:rowOff>15011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63288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9368</xdr:rowOff>
    </xdr:from>
    <xdr:to>
      <xdr:col>81</xdr:col>
      <xdr:colOff>101600</xdr:colOff>
      <xdr:row>98</xdr:row>
      <xdr:rowOff>110968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102095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121927</xdr:rowOff>
    </xdr:from>
    <xdr:to>
      <xdr:col>76</xdr:col>
      <xdr:colOff>165100</xdr:colOff>
      <xdr:row>98</xdr:row>
      <xdr:rowOff>52077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130015</xdr:rowOff>
    </xdr:from>
    <xdr:to>
      <xdr:col>72</xdr:col>
      <xdr:colOff>38100</xdr:colOff>
      <xdr:row>98</xdr:row>
      <xdr:rowOff>60165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96030</xdr:rowOff>
    </xdr:from>
    <xdr:to>
      <xdr:col>67</xdr:col>
      <xdr:colOff>101600</xdr:colOff>
      <xdr:row>98</xdr:row>
      <xdr:rowOff>26180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17307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目的別歳出における住民一人当たりのコストについては、議会費、消防費、民生費、商工費、公債費について増となっている。コスト増の費目のうち、民生費の増は物価高騰支援給付金（国）の増に伴うもの、商工費の増は道の駅ほうじょう再整備事業の本工事実施に伴うもの、公債費の増は任意の繰上償還の実施に伴うものである。また、類似団体よりも高い費目は、民生費、商工費、土木費であった。総合的にみると、類似団体平均よりも低い状況にあることから、比較的効率的に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年度運営を行ったことが伺える。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財政調整基金積立金はやや減少したものの、任意の繰上償還額を実施したことから、単年度実質収支額はプラスとなった。しかしながら、令和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年度よりも</a:t>
          </a:r>
          <a:r>
            <a:rPr kumimoji="1" lang="en-US" altLang="ja-JP" sz="1400">
              <a:solidFill>
                <a:sysClr val="windowText" lastClr="000000"/>
              </a:solidFill>
              <a:latin typeface="ＭＳ ゴシック" pitchFamily="49" charset="-128"/>
              <a:ea typeface="ＭＳ ゴシック" pitchFamily="49" charset="-128"/>
            </a:rPr>
            <a:t>6.65</a:t>
          </a:r>
          <a:r>
            <a:rPr kumimoji="1" lang="ja-JP" altLang="en-US" sz="1400">
              <a:solidFill>
                <a:sysClr val="windowText" lastClr="000000"/>
              </a:solidFill>
              <a:latin typeface="ＭＳ ゴシック" pitchFamily="49" charset="-128"/>
              <a:ea typeface="ＭＳ ゴシック" pitchFamily="49" charset="-128"/>
            </a:rPr>
            <a:t>ポイント落ち込んだ。地方交付税、ふるさと納税収入については前年度並みの額を確保できたものの、行政経費が膨らんだことが要因の一つとして挙げられる。特にふるさと納税収入の今後の見通しは不透明であり油断はできない。引き続き、歳入の確保策及び歳出抑制などの健全化の取り組みを継続的に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各会計とも黒字額は拡大してきており、連結実質赤字比率についても上昇傾向が続いている。特に令和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年度は風力発電事業会計の上昇幅は大きい。その他事業会計についても、利用者負担等との均衡を図りながら、概ね健全に推移している。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既発債に係る元利償還金は減少傾向にあるものの、公営企業債の元利償還に対する繰入金（下水道事業債に対する一般会計からの出資金・補助金）については、もう数年はこのまま高い水準で推移する見込みである。また、一般会計において、令和</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度まで大規模起債事業が予定されていることから、今後の公債費の増大に注視する必要がある。対策として、交付税措置率の高い起債を活用し、算入公債費等を増やすなど計画的な対策を講じることで、実質公債費比率の上昇をできるだけ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ここ数年は、一般会計の地方債残高減少に伴い、将来負担比率は緩やかに減少してきている。しかし、今後、令和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年度にかけて大規模起債事業を計画していることから、公債費負担は再び増加傾向となり、将来負担比率もある程度上昇することが見込まれる。</a:t>
          </a:r>
        </a:p>
        <a:p>
          <a:r>
            <a:rPr kumimoji="1" lang="ja-JP" altLang="en-US" sz="1400">
              <a:solidFill>
                <a:sysClr val="windowText" lastClr="000000"/>
              </a:solidFill>
              <a:latin typeface="ＭＳ ゴシック" pitchFamily="49" charset="-128"/>
              <a:ea typeface="ＭＳ ゴシック" pitchFamily="49" charset="-128"/>
            </a:rPr>
            <a:t>今後の財政運営に支障をきたさないよう、中期財政見通しのもと、財政的に有利な起債を活用するとともに、国県補助金、ふるさと納税などの財源を確保し、将来負担の平準化を図るなどの対応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基金全体をみると、対前年度比で△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百万円とほぼ同額を維持した。このうち、ふるさと納税の積立金（ふるさと北栄基金）については、対前年度比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百万円増と決算額は年々増えてきていることから、積立金は年々増となっており、自主財源として非常に重要な役割を果たしている。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財政調整基金については、健全な財政運営・歳入確保に努める中で、財政運営に支障をきたさないようこれまでどおり一定額を維持する。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減債基金については、将来の公債費負担増に備え、令和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億円を積み立てすることを予定している。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特定目的基金は、毎年必要に応じて基金の目的に沿った使途において有効活用できるよう管理を行う。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ふるさと納税の積立金（ふるさと北栄基金）については、自主財源として非常に重要な役割を果たしているところであるが不安定要素でもあることから、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今後の収入確保には更に力を入れて取り組む必要がある。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・風のまちづくり基金は、風力発電所を核とした周辺の砂丘地振興基本構想の具現化に伴う事業実施経費に充てることを目的とする。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対策利子補助基金は、新型コロナウイルス感染症の影響により経営に深刻な影響を受けた中小企業者への貸付金の利子補助を行うことにより、資金繰り環境の円滑化を図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・民間診療所新規開設継承支援基金は、民間診療所の新規開設の促進及び継承を円滑に進めることを目的とする。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・ふるさと北栄基金は、前年度収入したふるさと納税寄附金を次年度の目的事業へ充当するため積立を行う基金として運用しているが、ふるさと納税寄附金の増加に伴い、積立額は年々増加している。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・民間診療所新規開設継承支援基金は、支援財源としてさらに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千万円を積立したもの。</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・各基金の目的に沿った使途となるよう適正な基金管理を行う。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・まちづくり振興基金については、既に基金積立のための起債の償還も返済したことから活用を検討する時期に来ている。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・ふるさと北栄基金）については、非常に大きな自主財源であることから今後も積み立て額を伸ばしていきたい。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一方で、臨時的な減収の可能性もあることから、何らかの財源対策を今のうちに講じておくことも必要。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・風のまちづくり基金は、風力発電事業の終了に伴い、令和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年度には基金残高はゼロとなる可能性がある。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・民間診療所新規開設継承支援基金については、今後必要に応じて積立・取崩しを行うこととしている。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年度は、予算上の収入不足額が生じ、財政調整基金から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百万円を取り崩す結果となったが、財政調整の範囲内の減といえる。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近年安定して残額を維持しているところであるが、決して多い現在高とはいえず、今後も大規模事業等の負担増が見込まれ、また普通交付税の減額など町財政は当面厳しい見通しとなっていることから、計画的な基金の維持・確保及び歳出調整に努める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また、特定目的基金化（建設基金など）を行うなどの対応も具体的に検討していきたい。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年度は、今後の財政運営の健全化、公債費負担の平準化のため減債基金へ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億円を積み立てし、今後計画している大規模事業の起債により増となる公債費の財源とすることを予定している。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11095331</v>
      </c>
      <c r="BO4" s="371"/>
      <c r="BP4" s="371"/>
      <c r="BQ4" s="371"/>
      <c r="BR4" s="371"/>
      <c r="BS4" s="371"/>
      <c r="BT4" s="371"/>
      <c r="BU4" s="372"/>
      <c r="BV4" s="370">
        <v>11552111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10546485</v>
      </c>
      <c r="BO5" s="408"/>
      <c r="BP5" s="408"/>
      <c r="BQ5" s="408"/>
      <c r="BR5" s="408"/>
      <c r="BS5" s="408"/>
      <c r="BT5" s="408"/>
      <c r="BU5" s="409"/>
      <c r="BV5" s="407">
        <v>11124173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86.9</v>
      </c>
      <c r="CU5" s="405"/>
      <c r="CV5" s="405"/>
      <c r="CW5" s="405"/>
      <c r="CX5" s="405"/>
      <c r="CY5" s="405"/>
      <c r="CZ5" s="405"/>
      <c r="DA5" s="406"/>
      <c r="DB5" s="404">
        <v>86.2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548846</v>
      </c>
      <c r="BO6" s="408"/>
      <c r="BP6" s="408"/>
      <c r="BQ6" s="408"/>
      <c r="BR6" s="408"/>
      <c r="BS6" s="408"/>
      <c r="BT6" s="408"/>
      <c r="BU6" s="409"/>
      <c r="BV6" s="407">
        <v>427938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86.9</v>
      </c>
      <c r="CU6" s="445"/>
      <c r="CV6" s="445"/>
      <c r="CW6" s="445"/>
      <c r="CX6" s="445"/>
      <c r="CY6" s="445"/>
      <c r="CZ6" s="445"/>
      <c r="DA6" s="446"/>
      <c r="DB6" s="444">
        <v>86.2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189274</v>
      </c>
      <c r="BO7" s="408"/>
      <c r="BP7" s="408"/>
      <c r="BQ7" s="408"/>
      <c r="BR7" s="408"/>
      <c r="BS7" s="408"/>
      <c r="BT7" s="408"/>
      <c r="BU7" s="409"/>
      <c r="BV7" s="407">
        <v>140537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5560518</v>
      </c>
      <c r="CU7" s="408"/>
      <c r="CV7" s="408"/>
      <c r="CW7" s="408"/>
      <c r="CX7" s="408"/>
      <c r="CY7" s="408"/>
      <c r="CZ7" s="408"/>
      <c r="DA7" s="409"/>
      <c r="DB7" s="407">
        <v>5547134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359572</v>
      </c>
      <c r="BO8" s="408"/>
      <c r="BP8" s="408"/>
      <c r="BQ8" s="408"/>
      <c r="BR8" s="408"/>
      <c r="BS8" s="408"/>
      <c r="BT8" s="408"/>
      <c r="BU8" s="409"/>
      <c r="BV8" s="407">
        <v>287401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14228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72171</v>
      </c>
      <c r="BO9" s="408"/>
      <c r="BP9" s="408"/>
      <c r="BQ9" s="408"/>
      <c r="BR9" s="408"/>
      <c r="BS9" s="408"/>
      <c r="BT9" s="408"/>
      <c r="BU9" s="409"/>
      <c r="BV9" s="407">
        <v>-90389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10.5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14820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405</v>
      </c>
      <c r="BO10" s="408"/>
      <c r="BP10" s="408"/>
      <c r="BQ10" s="408"/>
      <c r="BR10" s="408"/>
      <c r="BS10" s="408"/>
      <c r="BT10" s="408"/>
      <c r="BU10" s="409"/>
      <c r="BV10" s="407">
        <v>486769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119137</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14327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163652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14222</v>
      </c>
      <c r="S13" s="492"/>
      <c r="T13" s="492"/>
      <c r="U13" s="492"/>
      <c r="V13" s="493"/>
      <c r="W13" s="423" t="s">
        <v>131</v>
      </c>
      <c r="X13" s="424"/>
      <c r="Y13" s="424"/>
      <c r="Z13" s="424"/>
      <c r="AA13" s="424"/>
      <c r="AB13" s="414"/>
      <c r="AC13" s="458">
        <v>1656</v>
      </c>
      <c r="AD13" s="459"/>
      <c r="AE13" s="459"/>
      <c r="AF13" s="459"/>
      <c r="AG13" s="501"/>
      <c r="AH13" s="458">
        <v>1795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28061</v>
      </c>
      <c r="BO13" s="408"/>
      <c r="BP13" s="408"/>
      <c r="BQ13" s="408"/>
      <c r="BR13" s="408"/>
      <c r="BS13" s="408"/>
      <c r="BT13" s="408"/>
      <c r="BU13" s="409"/>
      <c r="BV13" s="407">
        <v>396380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14508</v>
      </c>
      <c r="S14" s="492"/>
      <c r="T14" s="492"/>
      <c r="U14" s="492"/>
      <c r="V14" s="493"/>
      <c r="W14" s="397"/>
      <c r="X14" s="398"/>
      <c r="Y14" s="398"/>
      <c r="Z14" s="398"/>
      <c r="AA14" s="398"/>
      <c r="AB14" s="387"/>
      <c r="AC14" s="494">
        <v>22.1</v>
      </c>
      <c r="AD14" s="495"/>
      <c r="AE14" s="495"/>
      <c r="AF14" s="495"/>
      <c r="AG14" s="496"/>
      <c r="AH14" s="494">
        <v>22.9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38.9</v>
      </c>
      <c r="CU14" s="506"/>
      <c r="CV14" s="506"/>
      <c r="CW14" s="506"/>
      <c r="CX14" s="506"/>
      <c r="CY14" s="506"/>
      <c r="CZ14" s="506"/>
      <c r="DA14" s="507"/>
      <c r="DB14" s="505">
        <v>47.4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14403</v>
      </c>
      <c r="S15" s="492"/>
      <c r="T15" s="492"/>
      <c r="U15" s="492"/>
      <c r="V15" s="493"/>
      <c r="W15" s="423" t="s">
        <v>137</v>
      </c>
      <c r="X15" s="424"/>
      <c r="Y15" s="424"/>
      <c r="Z15" s="424"/>
      <c r="AA15" s="424"/>
      <c r="AB15" s="414"/>
      <c r="AC15" s="458">
        <v>1572</v>
      </c>
      <c r="AD15" s="459"/>
      <c r="AE15" s="459"/>
      <c r="AF15" s="459"/>
      <c r="AG15" s="501"/>
      <c r="AH15" s="458">
        <v>1664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1540008</v>
      </c>
      <c r="BO15" s="371"/>
      <c r="BP15" s="371"/>
      <c r="BQ15" s="371"/>
      <c r="BR15" s="371"/>
      <c r="BS15" s="371"/>
      <c r="BT15" s="371"/>
      <c r="BU15" s="372"/>
      <c r="BV15" s="370">
        <v>1506564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21.2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5167238</v>
      </c>
      <c r="BO16" s="408"/>
      <c r="BP16" s="408"/>
      <c r="BQ16" s="408"/>
      <c r="BR16" s="408"/>
      <c r="BS16" s="408"/>
      <c r="BT16" s="408"/>
      <c r="BU16" s="409"/>
      <c r="BV16" s="407">
        <v>5134218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4261</v>
      </c>
      <c r="AD17" s="459"/>
      <c r="AE17" s="459"/>
      <c r="AF17" s="459"/>
      <c r="AG17" s="501"/>
      <c r="AH17" s="458">
        <v>4390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1906893</v>
      </c>
      <c r="BO17" s="408"/>
      <c r="BP17" s="408"/>
      <c r="BQ17" s="408"/>
      <c r="BR17" s="408"/>
      <c r="BS17" s="408"/>
      <c r="BT17" s="408"/>
      <c r="BU17" s="409"/>
      <c r="BV17" s="407">
        <v>1871938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56.94</v>
      </c>
      <c r="M18" s="531"/>
      <c r="N18" s="531"/>
      <c r="O18" s="531"/>
      <c r="P18" s="531"/>
      <c r="Q18" s="531"/>
      <c r="R18" s="532"/>
      <c r="S18" s="532"/>
      <c r="T18" s="532"/>
      <c r="U18" s="532"/>
      <c r="V18" s="533"/>
      <c r="W18" s="425"/>
      <c r="X18" s="426"/>
      <c r="Y18" s="426"/>
      <c r="Z18" s="426"/>
      <c r="AA18" s="426"/>
      <c r="AB18" s="417"/>
      <c r="AC18" s="534">
        <v>56.9</v>
      </c>
      <c r="AD18" s="535"/>
      <c r="AE18" s="535"/>
      <c r="AF18" s="535"/>
      <c r="AG18" s="536"/>
      <c r="AH18" s="534">
        <v>55.9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4845726</v>
      </c>
      <c r="BO18" s="408"/>
      <c r="BP18" s="408"/>
      <c r="BQ18" s="408"/>
      <c r="BR18" s="408"/>
      <c r="BS18" s="408"/>
      <c r="BT18" s="408"/>
      <c r="BU18" s="409"/>
      <c r="BV18" s="407">
        <v>4772931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6783777</v>
      </c>
      <c r="BO19" s="408"/>
      <c r="BP19" s="408"/>
      <c r="BQ19" s="408"/>
      <c r="BR19" s="408"/>
      <c r="BS19" s="408"/>
      <c r="BT19" s="408"/>
      <c r="BU19" s="409"/>
      <c r="BV19" s="407">
        <v>6800049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4987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7225868</v>
      </c>
      <c r="BO22" s="371"/>
      <c r="BP22" s="371"/>
      <c r="BQ22" s="371"/>
      <c r="BR22" s="371"/>
      <c r="BS22" s="371"/>
      <c r="BT22" s="371"/>
      <c r="BU22" s="372"/>
      <c r="BV22" s="370">
        <v>7327413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4174760</v>
      </c>
      <c r="BO23" s="408"/>
      <c r="BP23" s="408"/>
      <c r="BQ23" s="408"/>
      <c r="BR23" s="408"/>
      <c r="BS23" s="408"/>
      <c r="BT23" s="408"/>
      <c r="BU23" s="409"/>
      <c r="BV23" s="407">
        <v>3726681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8270</v>
      </c>
      <c r="R24" s="459"/>
      <c r="S24" s="459"/>
      <c r="T24" s="459"/>
      <c r="U24" s="459"/>
      <c r="V24" s="501"/>
      <c r="W24" s="553"/>
      <c r="X24" s="554"/>
      <c r="Y24" s="555"/>
      <c r="Z24" s="457" t="s">
        <v>162</v>
      </c>
      <c r="AA24" s="437"/>
      <c r="AB24" s="437"/>
      <c r="AC24" s="437"/>
      <c r="AD24" s="437"/>
      <c r="AE24" s="437"/>
      <c r="AF24" s="437"/>
      <c r="AG24" s="438"/>
      <c r="AH24" s="458">
        <v>155</v>
      </c>
      <c r="AI24" s="459"/>
      <c r="AJ24" s="459"/>
      <c r="AK24" s="459"/>
      <c r="AL24" s="501"/>
      <c r="AM24" s="458">
        <v>473525</v>
      </c>
      <c r="AN24" s="459"/>
      <c r="AO24" s="459"/>
      <c r="AP24" s="459"/>
      <c r="AQ24" s="459"/>
      <c r="AR24" s="501"/>
      <c r="AS24" s="458">
        <v>3055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5141443</v>
      </c>
      <c r="BO24" s="408"/>
      <c r="BP24" s="408"/>
      <c r="BQ24" s="408"/>
      <c r="BR24" s="408"/>
      <c r="BS24" s="408"/>
      <c r="BT24" s="408"/>
      <c r="BU24" s="409"/>
      <c r="BV24" s="407">
        <v>4872874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6620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389632</v>
      </c>
      <c r="BO25" s="371"/>
      <c r="BP25" s="371"/>
      <c r="BQ25" s="371"/>
      <c r="BR25" s="371"/>
      <c r="BS25" s="371"/>
      <c r="BT25" s="371"/>
      <c r="BU25" s="372"/>
      <c r="BV25" s="370">
        <v>519640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6210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10932</v>
      </c>
      <c r="AN26" s="459"/>
      <c r="AO26" s="459"/>
      <c r="AP26" s="459"/>
      <c r="AQ26" s="459"/>
      <c r="AR26" s="501"/>
      <c r="AS26" s="458">
        <v>3644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3310</v>
      </c>
      <c r="R27" s="459"/>
      <c r="S27" s="459"/>
      <c r="T27" s="459"/>
      <c r="U27" s="459"/>
      <c r="V27" s="501"/>
      <c r="W27" s="553"/>
      <c r="X27" s="554"/>
      <c r="Y27" s="555"/>
      <c r="Z27" s="457" t="s">
        <v>171</v>
      </c>
      <c r="AA27" s="437"/>
      <c r="AB27" s="437"/>
      <c r="AC27" s="437"/>
      <c r="AD27" s="437"/>
      <c r="AE27" s="437"/>
      <c r="AF27" s="437"/>
      <c r="AG27" s="438"/>
      <c r="AH27" s="458">
        <v>25</v>
      </c>
      <c r="AI27" s="459"/>
      <c r="AJ27" s="459"/>
      <c r="AK27" s="459"/>
      <c r="AL27" s="501"/>
      <c r="AM27" s="458">
        <v>68978</v>
      </c>
      <c r="AN27" s="459"/>
      <c r="AO27" s="459"/>
      <c r="AP27" s="459"/>
      <c r="AQ27" s="459"/>
      <c r="AR27" s="501"/>
      <c r="AS27" s="458">
        <v>2759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2080139</v>
      </c>
      <c r="BO28" s="371"/>
      <c r="BP28" s="371"/>
      <c r="BQ28" s="371"/>
      <c r="BR28" s="371"/>
      <c r="BS28" s="371"/>
      <c r="BT28" s="371"/>
      <c r="BU28" s="372"/>
      <c r="BV28" s="370">
        <v>2243386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2240</v>
      </c>
      <c r="R29" s="459"/>
      <c r="S29" s="459"/>
      <c r="T29" s="459"/>
      <c r="U29" s="459"/>
      <c r="V29" s="501"/>
      <c r="W29" s="556"/>
      <c r="X29" s="557"/>
      <c r="Y29" s="558"/>
      <c r="Z29" s="457" t="s">
        <v>177</v>
      </c>
      <c r="AA29" s="437"/>
      <c r="AB29" s="437"/>
      <c r="AC29" s="437"/>
      <c r="AD29" s="437"/>
      <c r="AE29" s="437"/>
      <c r="AF29" s="437"/>
      <c r="AG29" s="438"/>
      <c r="AH29" s="458">
        <v>180</v>
      </c>
      <c r="AI29" s="459"/>
      <c r="AJ29" s="459"/>
      <c r="AK29" s="459"/>
      <c r="AL29" s="501"/>
      <c r="AM29" s="458">
        <v>542503</v>
      </c>
      <c r="AN29" s="459"/>
      <c r="AO29" s="459"/>
      <c r="AP29" s="459"/>
      <c r="AQ29" s="459"/>
      <c r="AR29" s="501"/>
      <c r="AS29" s="458">
        <v>3014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204688</v>
      </c>
      <c r="BO29" s="408"/>
      <c r="BP29" s="408"/>
      <c r="BQ29" s="408"/>
      <c r="BR29" s="408"/>
      <c r="BS29" s="408"/>
      <c r="BT29" s="408"/>
      <c r="BU29" s="409"/>
      <c r="BV29" s="407">
        <v>104684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1740201</v>
      </c>
      <c r="BO30" s="527"/>
      <c r="BP30" s="527"/>
      <c r="BQ30" s="527"/>
      <c r="BR30" s="527"/>
      <c r="BS30" s="527"/>
      <c r="BT30" s="527"/>
      <c r="BU30" s="528"/>
      <c r="BV30" s="526">
        <v>1682341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鳥取県町村総合事務組合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一般財団法人北栄スポーツクラブ</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合併処理浄化槽事業特別会計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鳥取中部ふるさと広域連合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株式会社北栄ドリーム農場</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風力発電事業会計</v>
      </c>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IF('各会計、関係団体の財政状況及び健全化判断比率'!B36="","",'各会計、関係団体の財政状況及び健全化判断比率'!B36)</f>
        <v>大栄歴史文化学習館特別会計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鳥取中部ふるさと広域連合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鳥取中部ふるさと広域連合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鳥取県後期高齢者医療広域連合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鳥取県後期高齢者医療広域連合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YIYW0W9cteLGe1nx8xiXeIOwGRrrh/xwwUYCf8htskBwkcwSR+JcBdxljUbb1u+VjDAAdEWnYig1D4FKccJCw==" saltValue="LaFZoMc6haY0Mflyo3n3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1462848</v>
      </c>
      <c r="S5" s="613"/>
      <c r="T5" s="613"/>
      <c r="U5" s="613"/>
      <c r="V5" s="613"/>
      <c r="W5" s="613"/>
      <c r="X5" s="613"/>
      <c r="Y5" s="614"/>
      <c r="Z5" s="615">
        <v>13.2</v>
      </c>
      <c r="AA5" s="615"/>
      <c r="AB5" s="615"/>
      <c r="AC5" s="615"/>
      <c r="AD5" s="616">
        <v>1462848</v>
      </c>
      <c r="AE5" s="616"/>
      <c r="AF5" s="616"/>
      <c r="AG5" s="616"/>
      <c r="AH5" s="616"/>
      <c r="AI5" s="616"/>
      <c r="AJ5" s="616"/>
      <c r="AK5" s="616"/>
      <c r="AL5" s="617">
        <v>26.2</v>
      </c>
      <c r="AM5" s="618"/>
      <c r="AN5" s="618"/>
      <c r="AO5" s="619"/>
      <c r="AP5" s="609" t="s">
        <v>216</v>
      </c>
      <c r="AQ5" s="610"/>
      <c r="AR5" s="610"/>
      <c r="AS5" s="610"/>
      <c r="AT5" s="610"/>
      <c r="AU5" s="610"/>
      <c r="AV5" s="610"/>
      <c r="AW5" s="610"/>
      <c r="AX5" s="610"/>
      <c r="AY5" s="610"/>
      <c r="AZ5" s="610"/>
      <c r="BA5" s="610"/>
      <c r="BB5" s="610"/>
      <c r="BC5" s="610"/>
      <c r="BD5" s="610"/>
      <c r="BE5" s="610"/>
      <c r="BF5" s="611"/>
      <c r="BG5" s="623">
        <v>1462848</v>
      </c>
      <c r="BH5" s="624"/>
      <c r="BI5" s="624"/>
      <c r="BJ5" s="624"/>
      <c r="BK5" s="624"/>
      <c r="BL5" s="624"/>
      <c r="BM5" s="624"/>
      <c r="BN5" s="625"/>
      <c r="BO5" s="626">
        <v>100</v>
      </c>
      <c r="BP5" s="626"/>
      <c r="BQ5" s="626"/>
      <c r="BR5" s="626"/>
      <c r="BS5" s="627">
        <v>6754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91396</v>
      </c>
      <c r="S6" s="624"/>
      <c r="T6" s="624"/>
      <c r="U6" s="624"/>
      <c r="V6" s="624"/>
      <c r="W6" s="624"/>
      <c r="X6" s="624"/>
      <c r="Y6" s="625"/>
      <c r="Z6" s="626">
        <v>0.8</v>
      </c>
      <c r="AA6" s="626"/>
      <c r="AB6" s="626"/>
      <c r="AC6" s="626"/>
      <c r="AD6" s="627">
        <v>91396</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1462848</v>
      </c>
      <c r="BH6" s="624"/>
      <c r="BI6" s="624"/>
      <c r="BJ6" s="624"/>
      <c r="BK6" s="624"/>
      <c r="BL6" s="624"/>
      <c r="BM6" s="624"/>
      <c r="BN6" s="625"/>
      <c r="BO6" s="626">
        <v>100</v>
      </c>
      <c r="BP6" s="626"/>
      <c r="BQ6" s="626"/>
      <c r="BR6" s="626"/>
      <c r="BS6" s="627">
        <v>6754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100459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100459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858</v>
      </c>
      <c r="S7" s="624"/>
      <c r="T7" s="624"/>
      <c r="U7" s="624"/>
      <c r="V7" s="624"/>
      <c r="W7" s="624"/>
      <c r="X7" s="624"/>
      <c r="Y7" s="625"/>
      <c r="Z7" s="626">
        <v>0</v>
      </c>
      <c r="AA7" s="626"/>
      <c r="AB7" s="626"/>
      <c r="AC7" s="626"/>
      <c r="AD7" s="627">
        <v>858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607969</v>
      </c>
      <c r="BH7" s="624"/>
      <c r="BI7" s="624"/>
      <c r="BJ7" s="624"/>
      <c r="BK7" s="624"/>
      <c r="BL7" s="624"/>
      <c r="BM7" s="624"/>
      <c r="BN7" s="625"/>
      <c r="BO7" s="626">
        <v>41.6</v>
      </c>
      <c r="BP7" s="626"/>
      <c r="BQ7" s="626"/>
      <c r="BR7" s="626"/>
      <c r="BS7" s="627">
        <v>6754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1987683</v>
      </c>
      <c r="CS7" s="624"/>
      <c r="CT7" s="624"/>
      <c r="CU7" s="624"/>
      <c r="CV7" s="624"/>
      <c r="CW7" s="624"/>
      <c r="CX7" s="624"/>
      <c r="CY7" s="625"/>
      <c r="CZ7" s="626">
        <v>18.8</v>
      </c>
      <c r="DA7" s="626"/>
      <c r="DB7" s="626"/>
      <c r="DC7" s="626"/>
      <c r="DD7" s="632">
        <v>19762</v>
      </c>
      <c r="DE7" s="624"/>
      <c r="DF7" s="624"/>
      <c r="DG7" s="624"/>
      <c r="DH7" s="624"/>
      <c r="DI7" s="624"/>
      <c r="DJ7" s="624"/>
      <c r="DK7" s="624"/>
      <c r="DL7" s="624"/>
      <c r="DM7" s="624"/>
      <c r="DN7" s="624"/>
      <c r="DO7" s="624"/>
      <c r="DP7" s="625"/>
      <c r="DQ7" s="632">
        <v>903229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8333</v>
      </c>
      <c r="S8" s="624"/>
      <c r="T8" s="624"/>
      <c r="U8" s="624"/>
      <c r="V8" s="624"/>
      <c r="W8" s="624"/>
      <c r="X8" s="624"/>
      <c r="Y8" s="625"/>
      <c r="Z8" s="626">
        <v>0.1</v>
      </c>
      <c r="AA8" s="626"/>
      <c r="AB8" s="626"/>
      <c r="AC8" s="626"/>
      <c r="AD8" s="627">
        <v>8333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26435</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3117910</v>
      </c>
      <c r="CS8" s="624"/>
      <c r="CT8" s="624"/>
      <c r="CU8" s="624"/>
      <c r="CV8" s="624"/>
      <c r="CW8" s="624"/>
      <c r="CX8" s="624"/>
      <c r="CY8" s="625"/>
      <c r="CZ8" s="626">
        <v>29.6</v>
      </c>
      <c r="DA8" s="626"/>
      <c r="DB8" s="626"/>
      <c r="DC8" s="626"/>
      <c r="DD8" s="632">
        <v>42082</v>
      </c>
      <c r="DE8" s="624"/>
      <c r="DF8" s="624"/>
      <c r="DG8" s="624"/>
      <c r="DH8" s="624"/>
      <c r="DI8" s="624"/>
      <c r="DJ8" s="624"/>
      <c r="DK8" s="624"/>
      <c r="DL8" s="624"/>
      <c r="DM8" s="624"/>
      <c r="DN8" s="624"/>
      <c r="DO8" s="624"/>
      <c r="DP8" s="625"/>
      <c r="DQ8" s="632">
        <v>1835267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9642</v>
      </c>
      <c r="S9" s="624"/>
      <c r="T9" s="624"/>
      <c r="U9" s="624"/>
      <c r="V9" s="624"/>
      <c r="W9" s="624"/>
      <c r="X9" s="624"/>
      <c r="Y9" s="625"/>
      <c r="Z9" s="626">
        <v>0.1</v>
      </c>
      <c r="AA9" s="626"/>
      <c r="AB9" s="626"/>
      <c r="AC9" s="626"/>
      <c r="AD9" s="627">
        <v>9642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527274</v>
      </c>
      <c r="BH9" s="624"/>
      <c r="BI9" s="624"/>
      <c r="BJ9" s="624"/>
      <c r="BK9" s="624"/>
      <c r="BL9" s="624"/>
      <c r="BM9" s="624"/>
      <c r="BN9" s="625"/>
      <c r="BO9" s="626">
        <v>36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480347</v>
      </c>
      <c r="CS9" s="624"/>
      <c r="CT9" s="624"/>
      <c r="CU9" s="624"/>
      <c r="CV9" s="624"/>
      <c r="CW9" s="624"/>
      <c r="CX9" s="624"/>
      <c r="CY9" s="625"/>
      <c r="CZ9" s="626">
        <v>4.5999999999999996</v>
      </c>
      <c r="DA9" s="626"/>
      <c r="DB9" s="626"/>
      <c r="DC9" s="626"/>
      <c r="DD9" s="632">
        <v>15729</v>
      </c>
      <c r="DE9" s="624"/>
      <c r="DF9" s="624"/>
      <c r="DG9" s="624"/>
      <c r="DH9" s="624"/>
      <c r="DI9" s="624"/>
      <c r="DJ9" s="624"/>
      <c r="DK9" s="624"/>
      <c r="DL9" s="624"/>
      <c r="DM9" s="624"/>
      <c r="DN9" s="624"/>
      <c r="DO9" s="624"/>
      <c r="DP9" s="625"/>
      <c r="DQ9" s="632">
        <v>289049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29775</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326600</v>
      </c>
      <c r="S11" s="624"/>
      <c r="T11" s="624"/>
      <c r="U11" s="624"/>
      <c r="V11" s="624"/>
      <c r="W11" s="624"/>
      <c r="X11" s="624"/>
      <c r="Y11" s="625"/>
      <c r="Z11" s="628">
        <v>2.9</v>
      </c>
      <c r="AA11" s="629"/>
      <c r="AB11" s="629"/>
      <c r="AC11" s="635"/>
      <c r="AD11" s="632">
        <v>326600</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24485</v>
      </c>
      <c r="BH11" s="624"/>
      <c r="BI11" s="624"/>
      <c r="BJ11" s="624"/>
      <c r="BK11" s="624"/>
      <c r="BL11" s="624"/>
      <c r="BM11" s="624"/>
      <c r="BN11" s="625"/>
      <c r="BO11" s="626">
        <v>1.7</v>
      </c>
      <c r="BP11" s="626"/>
      <c r="BQ11" s="626"/>
      <c r="BR11" s="626"/>
      <c r="BS11" s="627">
        <v>6754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669323</v>
      </c>
      <c r="CS11" s="624"/>
      <c r="CT11" s="624"/>
      <c r="CU11" s="624"/>
      <c r="CV11" s="624"/>
      <c r="CW11" s="624"/>
      <c r="CX11" s="624"/>
      <c r="CY11" s="625"/>
      <c r="CZ11" s="626">
        <v>6.3</v>
      </c>
      <c r="DA11" s="626"/>
      <c r="DB11" s="626"/>
      <c r="DC11" s="626"/>
      <c r="DD11" s="632">
        <v>28218</v>
      </c>
      <c r="DE11" s="624"/>
      <c r="DF11" s="624"/>
      <c r="DG11" s="624"/>
      <c r="DH11" s="624"/>
      <c r="DI11" s="624"/>
      <c r="DJ11" s="624"/>
      <c r="DK11" s="624"/>
      <c r="DL11" s="624"/>
      <c r="DM11" s="624"/>
      <c r="DN11" s="624"/>
      <c r="DO11" s="624"/>
      <c r="DP11" s="625"/>
      <c r="DQ11" s="632">
        <v>266878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680341</v>
      </c>
      <c r="BH12" s="624"/>
      <c r="BI12" s="624"/>
      <c r="BJ12" s="624"/>
      <c r="BK12" s="624"/>
      <c r="BL12" s="624"/>
      <c r="BM12" s="624"/>
      <c r="BN12" s="625"/>
      <c r="BO12" s="626">
        <v>46.5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786779</v>
      </c>
      <c r="CS12" s="624"/>
      <c r="CT12" s="624"/>
      <c r="CU12" s="624"/>
      <c r="CV12" s="624"/>
      <c r="CW12" s="624"/>
      <c r="CX12" s="624"/>
      <c r="CY12" s="625"/>
      <c r="CZ12" s="626">
        <v>7.5</v>
      </c>
      <c r="DA12" s="626"/>
      <c r="DB12" s="626"/>
      <c r="DC12" s="626"/>
      <c r="DD12" s="632">
        <v>564655</v>
      </c>
      <c r="DE12" s="624"/>
      <c r="DF12" s="624"/>
      <c r="DG12" s="624"/>
      <c r="DH12" s="624"/>
      <c r="DI12" s="624"/>
      <c r="DJ12" s="624"/>
      <c r="DK12" s="624"/>
      <c r="DL12" s="624"/>
      <c r="DM12" s="624"/>
      <c r="DN12" s="624"/>
      <c r="DO12" s="624"/>
      <c r="DP12" s="625"/>
      <c r="DQ12" s="632">
        <v>212319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680003</v>
      </c>
      <c r="BH13" s="624"/>
      <c r="BI13" s="624"/>
      <c r="BJ13" s="624"/>
      <c r="BK13" s="624"/>
      <c r="BL13" s="624"/>
      <c r="BM13" s="624"/>
      <c r="BN13" s="625"/>
      <c r="BO13" s="626">
        <v>46.5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1413048</v>
      </c>
      <c r="CS13" s="624"/>
      <c r="CT13" s="624"/>
      <c r="CU13" s="624"/>
      <c r="CV13" s="624"/>
      <c r="CW13" s="624"/>
      <c r="CX13" s="624"/>
      <c r="CY13" s="625"/>
      <c r="CZ13" s="626">
        <v>13.4</v>
      </c>
      <c r="DA13" s="626"/>
      <c r="DB13" s="626"/>
      <c r="DC13" s="626"/>
      <c r="DD13" s="632">
        <v>419922</v>
      </c>
      <c r="DE13" s="624"/>
      <c r="DF13" s="624"/>
      <c r="DG13" s="624"/>
      <c r="DH13" s="624"/>
      <c r="DI13" s="624"/>
      <c r="DJ13" s="624"/>
      <c r="DK13" s="624"/>
      <c r="DL13" s="624"/>
      <c r="DM13" s="624"/>
      <c r="DN13" s="624"/>
      <c r="DO13" s="624"/>
      <c r="DP13" s="625"/>
      <c r="DQ13" s="632">
        <v>1028688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941</v>
      </c>
      <c r="S14" s="624"/>
      <c r="T14" s="624"/>
      <c r="U14" s="624"/>
      <c r="V14" s="624"/>
      <c r="W14" s="624"/>
      <c r="X14" s="624"/>
      <c r="Y14" s="625"/>
      <c r="Z14" s="626">
        <v>0</v>
      </c>
      <c r="AA14" s="626"/>
      <c r="AB14" s="626"/>
      <c r="AC14" s="626"/>
      <c r="AD14" s="627">
        <v>941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73346</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263279</v>
      </c>
      <c r="CS14" s="624"/>
      <c r="CT14" s="624"/>
      <c r="CU14" s="624"/>
      <c r="CV14" s="624"/>
      <c r="CW14" s="624"/>
      <c r="CX14" s="624"/>
      <c r="CY14" s="625"/>
      <c r="CZ14" s="626">
        <v>2.5</v>
      </c>
      <c r="DA14" s="626"/>
      <c r="DB14" s="626"/>
      <c r="DC14" s="626"/>
      <c r="DD14" s="632" t="s">
        <v>122</v>
      </c>
      <c r="DE14" s="624"/>
      <c r="DF14" s="624"/>
      <c r="DG14" s="624"/>
      <c r="DH14" s="624"/>
      <c r="DI14" s="624"/>
      <c r="DJ14" s="624"/>
      <c r="DK14" s="624"/>
      <c r="DL14" s="624"/>
      <c r="DM14" s="624"/>
      <c r="DN14" s="624"/>
      <c r="DO14" s="624"/>
      <c r="DP14" s="625"/>
      <c r="DQ14" s="632">
        <v>248459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101192</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883018</v>
      </c>
      <c r="CS15" s="624"/>
      <c r="CT15" s="624"/>
      <c r="CU15" s="624"/>
      <c r="CV15" s="624"/>
      <c r="CW15" s="624"/>
      <c r="CX15" s="624"/>
      <c r="CY15" s="625"/>
      <c r="CZ15" s="626">
        <v>8.4</v>
      </c>
      <c r="DA15" s="626"/>
      <c r="DB15" s="626"/>
      <c r="DC15" s="626"/>
      <c r="DD15" s="632">
        <v>112715</v>
      </c>
      <c r="DE15" s="624"/>
      <c r="DF15" s="624"/>
      <c r="DG15" s="624"/>
      <c r="DH15" s="624"/>
      <c r="DI15" s="624"/>
      <c r="DJ15" s="624"/>
      <c r="DK15" s="624"/>
      <c r="DL15" s="624"/>
      <c r="DM15" s="624"/>
      <c r="DN15" s="624"/>
      <c r="DO15" s="624"/>
      <c r="DP15" s="625"/>
      <c r="DQ15" s="632">
        <v>534503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9951</v>
      </c>
      <c r="S16" s="624"/>
      <c r="T16" s="624"/>
      <c r="U16" s="624"/>
      <c r="V16" s="624"/>
      <c r="W16" s="624"/>
      <c r="X16" s="624"/>
      <c r="Y16" s="625"/>
      <c r="Z16" s="626">
        <v>0.1</v>
      </c>
      <c r="AA16" s="626"/>
      <c r="AB16" s="626"/>
      <c r="AC16" s="626"/>
      <c r="AD16" s="627">
        <v>9951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11944</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2390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18885</v>
      </c>
      <c r="S17" s="624"/>
      <c r="T17" s="624"/>
      <c r="U17" s="624"/>
      <c r="V17" s="624"/>
      <c r="W17" s="624"/>
      <c r="X17" s="624"/>
      <c r="Y17" s="625"/>
      <c r="Z17" s="626">
        <v>0.2</v>
      </c>
      <c r="AA17" s="626"/>
      <c r="AB17" s="626"/>
      <c r="AC17" s="626"/>
      <c r="AD17" s="627">
        <v>18885</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832695</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813690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13093</v>
      </c>
      <c r="S18" s="624"/>
      <c r="T18" s="624"/>
      <c r="U18" s="624"/>
      <c r="V18" s="624"/>
      <c r="W18" s="624"/>
      <c r="X18" s="624"/>
      <c r="Y18" s="625"/>
      <c r="Z18" s="626">
        <v>0.1</v>
      </c>
      <c r="AA18" s="626"/>
      <c r="AB18" s="626"/>
      <c r="AC18" s="626"/>
      <c r="AD18" s="627">
        <v>13093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12721</v>
      </c>
      <c r="S19" s="624"/>
      <c r="T19" s="624"/>
      <c r="U19" s="624"/>
      <c r="V19" s="624"/>
      <c r="W19" s="624"/>
      <c r="X19" s="624"/>
      <c r="Y19" s="625"/>
      <c r="Z19" s="626">
        <v>0.1</v>
      </c>
      <c r="AA19" s="626"/>
      <c r="AB19" s="626"/>
      <c r="AC19" s="626"/>
      <c r="AD19" s="627">
        <v>12721</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372</v>
      </c>
      <c r="S20" s="624"/>
      <c r="T20" s="624"/>
      <c r="U20" s="624"/>
      <c r="V20" s="624"/>
      <c r="W20" s="624"/>
      <c r="X20" s="624"/>
      <c r="Y20" s="625"/>
      <c r="Z20" s="626">
        <v>0</v>
      </c>
      <c r="AA20" s="626"/>
      <c r="AB20" s="626"/>
      <c r="AC20" s="626"/>
      <c r="AD20" s="627">
        <v>372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10546485</v>
      </c>
      <c r="CS20" s="624"/>
      <c r="CT20" s="624"/>
      <c r="CU20" s="624"/>
      <c r="CV20" s="624"/>
      <c r="CW20" s="624"/>
      <c r="CX20" s="624"/>
      <c r="CY20" s="625"/>
      <c r="CZ20" s="626">
        <v>100</v>
      </c>
      <c r="DA20" s="626"/>
      <c r="DB20" s="626"/>
      <c r="DC20" s="626"/>
      <c r="DD20" s="632">
        <v>1203083</v>
      </c>
      <c r="DE20" s="624"/>
      <c r="DF20" s="624"/>
      <c r="DG20" s="624"/>
      <c r="DH20" s="624"/>
      <c r="DI20" s="624"/>
      <c r="DJ20" s="624"/>
      <c r="DK20" s="624"/>
      <c r="DL20" s="624"/>
      <c r="DM20" s="624"/>
      <c r="DN20" s="624"/>
      <c r="DO20" s="624"/>
      <c r="DP20" s="625"/>
      <c r="DQ20" s="632">
        <v>6234931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3870502</v>
      </c>
      <c r="S21" s="624"/>
      <c r="T21" s="624"/>
      <c r="U21" s="624"/>
      <c r="V21" s="624"/>
      <c r="W21" s="624"/>
      <c r="X21" s="624"/>
      <c r="Y21" s="625"/>
      <c r="Z21" s="626">
        <v>34.9</v>
      </c>
      <c r="AA21" s="626"/>
      <c r="AB21" s="626"/>
      <c r="AC21" s="626"/>
      <c r="AD21" s="627">
        <v>3627230</v>
      </c>
      <c r="AE21" s="627"/>
      <c r="AF21" s="627"/>
      <c r="AG21" s="627"/>
      <c r="AH21" s="627"/>
      <c r="AI21" s="627"/>
      <c r="AJ21" s="627"/>
      <c r="AK21" s="627"/>
      <c r="AL21" s="628">
        <v>65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3627230</v>
      </c>
      <c r="S22" s="624"/>
      <c r="T22" s="624"/>
      <c r="U22" s="624"/>
      <c r="V22" s="624"/>
      <c r="W22" s="624"/>
      <c r="X22" s="624"/>
      <c r="Y22" s="625"/>
      <c r="Z22" s="626">
        <v>32.700000000000003</v>
      </c>
      <c r="AA22" s="626"/>
      <c r="AB22" s="626"/>
      <c r="AC22" s="626"/>
      <c r="AD22" s="627">
        <v>3627230</v>
      </c>
      <c r="AE22" s="627"/>
      <c r="AF22" s="627"/>
      <c r="AG22" s="627"/>
      <c r="AH22" s="627"/>
      <c r="AI22" s="627"/>
      <c r="AJ22" s="627"/>
      <c r="AK22" s="627"/>
      <c r="AL22" s="628">
        <v>65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243272</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4275500</v>
      </c>
      <c r="CS24" s="613"/>
      <c r="CT24" s="613"/>
      <c r="CU24" s="613"/>
      <c r="CV24" s="613"/>
      <c r="CW24" s="613"/>
      <c r="CX24" s="613"/>
      <c r="CY24" s="614"/>
      <c r="CZ24" s="617">
        <v>40.5</v>
      </c>
      <c r="DA24" s="618"/>
      <c r="DB24" s="618"/>
      <c r="DC24" s="634"/>
      <c r="DD24" s="655">
        <v>3049702</v>
      </c>
      <c r="DE24" s="613"/>
      <c r="DF24" s="613"/>
      <c r="DG24" s="613"/>
      <c r="DH24" s="613"/>
      <c r="DI24" s="613"/>
      <c r="DJ24" s="613"/>
      <c r="DK24" s="614"/>
      <c r="DL24" s="655">
        <v>2737283</v>
      </c>
      <c r="DM24" s="613"/>
      <c r="DN24" s="613"/>
      <c r="DO24" s="613"/>
      <c r="DP24" s="613"/>
      <c r="DQ24" s="613"/>
      <c r="DR24" s="613"/>
      <c r="DS24" s="613"/>
      <c r="DT24" s="613"/>
      <c r="DU24" s="613"/>
      <c r="DV24" s="614"/>
      <c r="DW24" s="617">
        <v>49.1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5813049</v>
      </c>
      <c r="S25" s="624"/>
      <c r="T25" s="624"/>
      <c r="U25" s="624"/>
      <c r="V25" s="624"/>
      <c r="W25" s="624"/>
      <c r="X25" s="624"/>
      <c r="Y25" s="625"/>
      <c r="Z25" s="626">
        <v>52.4</v>
      </c>
      <c r="AA25" s="626"/>
      <c r="AB25" s="626"/>
      <c r="AC25" s="626"/>
      <c r="AD25" s="627">
        <v>5569777</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1962474</v>
      </c>
      <c r="CS25" s="656"/>
      <c r="CT25" s="656"/>
      <c r="CU25" s="656"/>
      <c r="CV25" s="656"/>
      <c r="CW25" s="656"/>
      <c r="CX25" s="656"/>
      <c r="CY25" s="657"/>
      <c r="CZ25" s="628">
        <v>18.600000000000001</v>
      </c>
      <c r="DA25" s="653"/>
      <c r="DB25" s="653"/>
      <c r="DC25" s="658"/>
      <c r="DD25" s="632">
        <v>1746209</v>
      </c>
      <c r="DE25" s="656"/>
      <c r="DF25" s="656"/>
      <c r="DG25" s="656"/>
      <c r="DH25" s="656"/>
      <c r="DI25" s="656"/>
      <c r="DJ25" s="656"/>
      <c r="DK25" s="657"/>
      <c r="DL25" s="632">
        <v>1709903</v>
      </c>
      <c r="DM25" s="656"/>
      <c r="DN25" s="656"/>
      <c r="DO25" s="656"/>
      <c r="DP25" s="656"/>
      <c r="DQ25" s="656"/>
      <c r="DR25" s="656"/>
      <c r="DS25" s="656"/>
      <c r="DT25" s="656"/>
      <c r="DU25" s="656"/>
      <c r="DV25" s="657"/>
      <c r="DW25" s="628">
        <v>30.7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1806</v>
      </c>
      <c r="S26" s="624"/>
      <c r="T26" s="624"/>
      <c r="U26" s="624"/>
      <c r="V26" s="624"/>
      <c r="W26" s="624"/>
      <c r="X26" s="624"/>
      <c r="Y26" s="625"/>
      <c r="Z26" s="626">
        <v>0</v>
      </c>
      <c r="AA26" s="626"/>
      <c r="AB26" s="626"/>
      <c r="AC26" s="626"/>
      <c r="AD26" s="627">
        <v>1806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1049794</v>
      </c>
      <c r="CS26" s="624"/>
      <c r="CT26" s="624"/>
      <c r="CU26" s="624"/>
      <c r="CV26" s="624"/>
      <c r="CW26" s="624"/>
      <c r="CX26" s="624"/>
      <c r="CY26" s="625"/>
      <c r="CZ26" s="628">
        <v>10</v>
      </c>
      <c r="DA26" s="653"/>
      <c r="DB26" s="653"/>
      <c r="DC26" s="658"/>
      <c r="DD26" s="632">
        <v>980133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13441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1462848</v>
      </c>
      <c r="BH27" s="624"/>
      <c r="BI27" s="624"/>
      <c r="BJ27" s="624"/>
      <c r="BK27" s="624"/>
      <c r="BL27" s="624"/>
      <c r="BM27" s="624"/>
      <c r="BN27" s="625"/>
      <c r="BO27" s="626">
        <v>100</v>
      </c>
      <c r="BP27" s="626"/>
      <c r="BQ27" s="626"/>
      <c r="BR27" s="626"/>
      <c r="BS27" s="627">
        <v>6754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1480331</v>
      </c>
      <c r="CS27" s="656"/>
      <c r="CT27" s="656"/>
      <c r="CU27" s="656"/>
      <c r="CV27" s="656"/>
      <c r="CW27" s="656"/>
      <c r="CX27" s="656"/>
      <c r="CY27" s="657"/>
      <c r="CZ27" s="628">
        <v>14</v>
      </c>
      <c r="DA27" s="653"/>
      <c r="DB27" s="653"/>
      <c r="DC27" s="658"/>
      <c r="DD27" s="632">
        <v>489803</v>
      </c>
      <c r="DE27" s="656"/>
      <c r="DF27" s="656"/>
      <c r="DG27" s="656"/>
      <c r="DH27" s="656"/>
      <c r="DI27" s="656"/>
      <c r="DJ27" s="656"/>
      <c r="DK27" s="657"/>
      <c r="DL27" s="632">
        <v>332827</v>
      </c>
      <c r="DM27" s="656"/>
      <c r="DN27" s="656"/>
      <c r="DO27" s="656"/>
      <c r="DP27" s="656"/>
      <c r="DQ27" s="656"/>
      <c r="DR27" s="656"/>
      <c r="DS27" s="656"/>
      <c r="DT27" s="656"/>
      <c r="DU27" s="656"/>
      <c r="DV27" s="657"/>
      <c r="DW27" s="628">
        <v>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72224</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832695</v>
      </c>
      <c r="CS28" s="624"/>
      <c r="CT28" s="624"/>
      <c r="CU28" s="624"/>
      <c r="CV28" s="624"/>
      <c r="CW28" s="624"/>
      <c r="CX28" s="624"/>
      <c r="CY28" s="625"/>
      <c r="CZ28" s="628">
        <v>7.9</v>
      </c>
      <c r="DA28" s="653"/>
      <c r="DB28" s="653"/>
      <c r="DC28" s="658"/>
      <c r="DD28" s="632">
        <v>813690</v>
      </c>
      <c r="DE28" s="624"/>
      <c r="DF28" s="624"/>
      <c r="DG28" s="624"/>
      <c r="DH28" s="624"/>
      <c r="DI28" s="624"/>
      <c r="DJ28" s="624"/>
      <c r="DK28" s="625"/>
      <c r="DL28" s="632">
        <v>694553</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7664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832695</v>
      </c>
      <c r="CS29" s="656"/>
      <c r="CT29" s="656"/>
      <c r="CU29" s="656"/>
      <c r="CV29" s="656"/>
      <c r="CW29" s="656"/>
      <c r="CX29" s="656"/>
      <c r="CY29" s="657"/>
      <c r="CZ29" s="628">
        <v>7.9</v>
      </c>
      <c r="DA29" s="653"/>
      <c r="DB29" s="653"/>
      <c r="DC29" s="658"/>
      <c r="DD29" s="632">
        <v>813690</v>
      </c>
      <c r="DE29" s="656"/>
      <c r="DF29" s="656"/>
      <c r="DG29" s="656"/>
      <c r="DH29" s="656"/>
      <c r="DI29" s="656"/>
      <c r="DJ29" s="656"/>
      <c r="DK29" s="657"/>
      <c r="DL29" s="632">
        <v>694553</v>
      </c>
      <c r="DM29" s="656"/>
      <c r="DN29" s="656"/>
      <c r="DO29" s="656"/>
      <c r="DP29" s="656"/>
      <c r="DQ29" s="656"/>
      <c r="DR29" s="656"/>
      <c r="DS29" s="656"/>
      <c r="DT29" s="656"/>
      <c r="DU29" s="656"/>
      <c r="DV29" s="657"/>
      <c r="DW29" s="628">
        <v>12.5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1274974</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806945</v>
      </c>
      <c r="CS30" s="624"/>
      <c r="CT30" s="624"/>
      <c r="CU30" s="624"/>
      <c r="CV30" s="624"/>
      <c r="CW30" s="624"/>
      <c r="CX30" s="624"/>
      <c r="CY30" s="625"/>
      <c r="CZ30" s="628">
        <v>7.7</v>
      </c>
      <c r="DA30" s="653"/>
      <c r="DB30" s="653"/>
      <c r="DC30" s="658"/>
      <c r="DD30" s="632">
        <v>787940</v>
      </c>
      <c r="DE30" s="624"/>
      <c r="DF30" s="624"/>
      <c r="DG30" s="624"/>
      <c r="DH30" s="624"/>
      <c r="DI30" s="624"/>
      <c r="DJ30" s="624"/>
      <c r="DK30" s="625"/>
      <c r="DL30" s="632">
        <v>668803</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99.8</v>
      </c>
      <c r="BH31" s="667"/>
      <c r="BI31" s="667"/>
      <c r="BJ31" s="667"/>
      <c r="BK31" s="667"/>
      <c r="BL31" s="667"/>
      <c r="BM31" s="618">
        <v>99.7</v>
      </c>
      <c r="BN31" s="667"/>
      <c r="BO31" s="667"/>
      <c r="BP31" s="667"/>
      <c r="BQ31" s="668"/>
      <c r="BR31" s="670">
        <v>99.9</v>
      </c>
      <c r="BS31" s="667"/>
      <c r="BT31" s="667"/>
      <c r="BU31" s="667"/>
      <c r="BV31" s="667"/>
      <c r="BW31" s="667"/>
      <c r="BX31" s="618">
        <v>99.6</v>
      </c>
      <c r="BY31" s="667"/>
      <c r="BZ31" s="667"/>
      <c r="CA31" s="667"/>
      <c r="CB31" s="668"/>
      <c r="CD31" s="663"/>
      <c r="CE31" s="664"/>
      <c r="CF31" s="620" t="s">
        <v>300</v>
      </c>
      <c r="CG31" s="621"/>
      <c r="CH31" s="621"/>
      <c r="CI31" s="621"/>
      <c r="CJ31" s="621"/>
      <c r="CK31" s="621"/>
      <c r="CL31" s="621"/>
      <c r="CM31" s="621"/>
      <c r="CN31" s="621"/>
      <c r="CO31" s="621"/>
      <c r="CP31" s="621"/>
      <c r="CQ31" s="622"/>
      <c r="CR31" s="623">
        <v>25750</v>
      </c>
      <c r="CS31" s="656"/>
      <c r="CT31" s="656"/>
      <c r="CU31" s="656"/>
      <c r="CV31" s="656"/>
      <c r="CW31" s="656"/>
      <c r="CX31" s="656"/>
      <c r="CY31" s="657"/>
      <c r="CZ31" s="628">
        <v>0.2</v>
      </c>
      <c r="DA31" s="653"/>
      <c r="DB31" s="653"/>
      <c r="DC31" s="658"/>
      <c r="DD31" s="632">
        <v>25750</v>
      </c>
      <c r="DE31" s="656"/>
      <c r="DF31" s="656"/>
      <c r="DG31" s="656"/>
      <c r="DH31" s="656"/>
      <c r="DI31" s="656"/>
      <c r="DJ31" s="656"/>
      <c r="DK31" s="657"/>
      <c r="DL31" s="632">
        <v>25750</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840479</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56"/>
      <c r="BI32" s="656"/>
      <c r="BJ32" s="656"/>
      <c r="BK32" s="656"/>
      <c r="BL32" s="656"/>
      <c r="BM32" s="629">
        <v>99.8</v>
      </c>
      <c r="BN32" s="656"/>
      <c r="BO32" s="656"/>
      <c r="BP32" s="656"/>
      <c r="BQ32" s="669"/>
      <c r="BR32" s="680">
        <v>99.9</v>
      </c>
      <c r="BS32" s="656"/>
      <c r="BT32" s="656"/>
      <c r="BU32" s="656"/>
      <c r="BV32" s="656"/>
      <c r="BW32" s="656"/>
      <c r="BX32" s="629">
        <v>99.8</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85653</v>
      </c>
      <c r="S33" s="624"/>
      <c r="T33" s="624"/>
      <c r="U33" s="624"/>
      <c r="V33" s="624"/>
      <c r="W33" s="624"/>
      <c r="X33" s="624"/>
      <c r="Y33" s="625"/>
      <c r="Z33" s="626">
        <v>0.8</v>
      </c>
      <c r="AA33" s="626"/>
      <c r="AB33" s="626"/>
      <c r="AC33" s="626"/>
      <c r="AD33" s="627">
        <v>5253</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99.4</v>
      </c>
      <c r="BY33" s="682"/>
      <c r="BZ33" s="682"/>
      <c r="CA33" s="682"/>
      <c r="CB33" s="684"/>
      <c r="CD33" s="620" t="s">
        <v>307</v>
      </c>
      <c r="CE33" s="621"/>
      <c r="CF33" s="621"/>
      <c r="CG33" s="621"/>
      <c r="CH33" s="621"/>
      <c r="CI33" s="621"/>
      <c r="CJ33" s="621"/>
      <c r="CK33" s="621"/>
      <c r="CL33" s="621"/>
      <c r="CM33" s="621"/>
      <c r="CN33" s="621"/>
      <c r="CO33" s="621"/>
      <c r="CP33" s="621"/>
      <c r="CQ33" s="622"/>
      <c r="CR33" s="623">
        <v>5055958</v>
      </c>
      <c r="CS33" s="656"/>
      <c r="CT33" s="656"/>
      <c r="CU33" s="656"/>
      <c r="CV33" s="656"/>
      <c r="CW33" s="656"/>
      <c r="CX33" s="656"/>
      <c r="CY33" s="657"/>
      <c r="CZ33" s="628">
        <v>47.9</v>
      </c>
      <c r="DA33" s="653"/>
      <c r="DB33" s="653"/>
      <c r="DC33" s="658"/>
      <c r="DD33" s="632">
        <v>2983527</v>
      </c>
      <c r="DE33" s="656"/>
      <c r="DF33" s="656"/>
      <c r="DG33" s="656"/>
      <c r="DH33" s="656"/>
      <c r="DI33" s="656"/>
      <c r="DJ33" s="656"/>
      <c r="DK33" s="657"/>
      <c r="DL33" s="632">
        <v>2108443</v>
      </c>
      <c r="DM33" s="656"/>
      <c r="DN33" s="656"/>
      <c r="DO33" s="656"/>
      <c r="DP33" s="656"/>
      <c r="DQ33" s="656"/>
      <c r="DR33" s="656"/>
      <c r="DS33" s="656"/>
      <c r="DT33" s="656"/>
      <c r="DU33" s="656"/>
      <c r="DV33" s="657"/>
      <c r="DW33" s="628">
        <v>37.799999999999997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880849</v>
      </c>
      <c r="S34" s="624"/>
      <c r="T34" s="624"/>
      <c r="U34" s="624"/>
      <c r="V34" s="624"/>
      <c r="W34" s="624"/>
      <c r="X34" s="624"/>
      <c r="Y34" s="625"/>
      <c r="Z34" s="626">
        <v>7.9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1393212</v>
      </c>
      <c r="CS34" s="624"/>
      <c r="CT34" s="624"/>
      <c r="CU34" s="624"/>
      <c r="CV34" s="624"/>
      <c r="CW34" s="624"/>
      <c r="CX34" s="624"/>
      <c r="CY34" s="625"/>
      <c r="CZ34" s="628">
        <v>13.2</v>
      </c>
      <c r="DA34" s="653"/>
      <c r="DB34" s="653"/>
      <c r="DC34" s="658"/>
      <c r="DD34" s="632">
        <v>688567</v>
      </c>
      <c r="DE34" s="624"/>
      <c r="DF34" s="624"/>
      <c r="DG34" s="624"/>
      <c r="DH34" s="624"/>
      <c r="DI34" s="624"/>
      <c r="DJ34" s="624"/>
      <c r="DK34" s="625"/>
      <c r="DL34" s="632">
        <v>509855</v>
      </c>
      <c r="DM34" s="624"/>
      <c r="DN34" s="624"/>
      <c r="DO34" s="624"/>
      <c r="DP34" s="624"/>
      <c r="DQ34" s="624"/>
      <c r="DR34" s="624"/>
      <c r="DS34" s="624"/>
      <c r="DT34" s="624"/>
      <c r="DU34" s="624"/>
      <c r="DV34" s="625"/>
      <c r="DW34" s="628">
        <v>9.1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631811</v>
      </c>
      <c r="S35" s="624"/>
      <c r="T35" s="624"/>
      <c r="U35" s="624"/>
      <c r="V35" s="624"/>
      <c r="W35" s="624"/>
      <c r="X35" s="624"/>
      <c r="Y35" s="625"/>
      <c r="Z35" s="626">
        <v>5.7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35593</v>
      </c>
      <c r="CS35" s="656"/>
      <c r="CT35" s="656"/>
      <c r="CU35" s="656"/>
      <c r="CV35" s="656"/>
      <c r="CW35" s="656"/>
      <c r="CX35" s="656"/>
      <c r="CY35" s="657"/>
      <c r="CZ35" s="628">
        <v>0.3</v>
      </c>
      <c r="DA35" s="653"/>
      <c r="DB35" s="653"/>
      <c r="DC35" s="658"/>
      <c r="DD35" s="632">
        <v>26327</v>
      </c>
      <c r="DE35" s="656"/>
      <c r="DF35" s="656"/>
      <c r="DG35" s="656"/>
      <c r="DH35" s="656"/>
      <c r="DI35" s="656"/>
      <c r="DJ35" s="656"/>
      <c r="DK35" s="657"/>
      <c r="DL35" s="632">
        <v>26327</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427938</v>
      </c>
      <c r="S36" s="624"/>
      <c r="T36" s="624"/>
      <c r="U36" s="624"/>
      <c r="V36" s="624"/>
      <c r="W36" s="624"/>
      <c r="X36" s="624"/>
      <c r="Y36" s="625"/>
      <c r="Z36" s="626">
        <v>3.9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1509311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62809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2056406</v>
      </c>
      <c r="CS36" s="624"/>
      <c r="CT36" s="624"/>
      <c r="CU36" s="624"/>
      <c r="CV36" s="624"/>
      <c r="CW36" s="624"/>
      <c r="CX36" s="624"/>
      <c r="CY36" s="625"/>
      <c r="CZ36" s="628">
        <v>19.5</v>
      </c>
      <c r="DA36" s="653"/>
      <c r="DB36" s="653"/>
      <c r="DC36" s="658"/>
      <c r="DD36" s="632">
        <v>1282501</v>
      </c>
      <c r="DE36" s="624"/>
      <c r="DF36" s="624"/>
      <c r="DG36" s="624"/>
      <c r="DH36" s="624"/>
      <c r="DI36" s="624"/>
      <c r="DJ36" s="624"/>
      <c r="DK36" s="625"/>
      <c r="DL36" s="632">
        <v>1062403</v>
      </c>
      <c r="DM36" s="624"/>
      <c r="DN36" s="624"/>
      <c r="DO36" s="624"/>
      <c r="DP36" s="624"/>
      <c r="DQ36" s="624"/>
      <c r="DR36" s="624"/>
      <c r="DS36" s="624"/>
      <c r="DT36" s="624"/>
      <c r="DU36" s="624"/>
      <c r="DV36" s="625"/>
      <c r="DW36" s="628">
        <v>19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340043</v>
      </c>
      <c r="S37" s="624"/>
      <c r="T37" s="624"/>
      <c r="U37" s="624"/>
      <c r="V37" s="624"/>
      <c r="W37" s="624"/>
      <c r="X37" s="624"/>
      <c r="Y37" s="625"/>
      <c r="Z37" s="626">
        <v>3.1</v>
      </c>
      <c r="AA37" s="626"/>
      <c r="AB37" s="626"/>
      <c r="AC37" s="626"/>
      <c r="AD37" s="627">
        <v>158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870015</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56310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359308</v>
      </c>
      <c r="CS37" s="656"/>
      <c r="CT37" s="656"/>
      <c r="CU37" s="656"/>
      <c r="CV37" s="656"/>
      <c r="CW37" s="656"/>
      <c r="CX37" s="656"/>
      <c r="CY37" s="657"/>
      <c r="CZ37" s="628">
        <v>3.4</v>
      </c>
      <c r="DA37" s="653"/>
      <c r="DB37" s="653"/>
      <c r="DC37" s="658"/>
      <c r="DD37" s="632">
        <v>357759</v>
      </c>
      <c r="DE37" s="656"/>
      <c r="DF37" s="656"/>
      <c r="DG37" s="656"/>
      <c r="DH37" s="656"/>
      <c r="DI37" s="656"/>
      <c r="DJ37" s="656"/>
      <c r="DK37" s="657"/>
      <c r="DL37" s="632">
        <v>357759</v>
      </c>
      <c r="DM37" s="656"/>
      <c r="DN37" s="656"/>
      <c r="DO37" s="656"/>
      <c r="DP37" s="656"/>
      <c r="DQ37" s="656"/>
      <c r="DR37" s="656"/>
      <c r="DS37" s="656"/>
      <c r="DT37" s="656"/>
      <c r="DU37" s="656"/>
      <c r="DV37" s="657"/>
      <c r="DW37" s="628">
        <v>6.4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705400</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338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2073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658258</v>
      </c>
      <c r="CS38" s="624"/>
      <c r="CT38" s="624"/>
      <c r="CU38" s="624"/>
      <c r="CV38" s="624"/>
      <c r="CW38" s="624"/>
      <c r="CX38" s="624"/>
      <c r="CY38" s="625"/>
      <c r="CZ38" s="628">
        <v>6.2</v>
      </c>
      <c r="DA38" s="653"/>
      <c r="DB38" s="653"/>
      <c r="DC38" s="658"/>
      <c r="DD38" s="632">
        <v>536257</v>
      </c>
      <c r="DE38" s="624"/>
      <c r="DF38" s="624"/>
      <c r="DG38" s="624"/>
      <c r="DH38" s="624"/>
      <c r="DI38" s="624"/>
      <c r="DJ38" s="624"/>
      <c r="DK38" s="625"/>
      <c r="DL38" s="632">
        <v>509858</v>
      </c>
      <c r="DM38" s="624"/>
      <c r="DN38" s="624"/>
      <c r="DO38" s="624"/>
      <c r="DP38" s="624"/>
      <c r="DQ38" s="624"/>
      <c r="DR38" s="624"/>
      <c r="DS38" s="624"/>
      <c r="DT38" s="624"/>
      <c r="DU38" s="624"/>
      <c r="DV38" s="625"/>
      <c r="DW38" s="628">
        <v>9.1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3474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576427</v>
      </c>
      <c r="CS39" s="656"/>
      <c r="CT39" s="656"/>
      <c r="CU39" s="656"/>
      <c r="CV39" s="656"/>
      <c r="CW39" s="656"/>
      <c r="CX39" s="656"/>
      <c r="CY39" s="657"/>
      <c r="CZ39" s="628">
        <v>5.5</v>
      </c>
      <c r="DA39" s="653"/>
      <c r="DB39" s="653"/>
      <c r="DC39" s="658"/>
      <c r="DD39" s="632">
        <v>115313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336062</v>
      </c>
      <c r="CS40" s="624"/>
      <c r="CT40" s="624"/>
      <c r="CU40" s="624"/>
      <c r="CV40" s="624"/>
      <c r="CW40" s="624"/>
      <c r="CX40" s="624"/>
      <c r="CY40" s="625"/>
      <c r="CZ40" s="628">
        <v>3.2</v>
      </c>
      <c r="DA40" s="653"/>
      <c r="DB40" s="653"/>
      <c r="DC40" s="658"/>
      <c r="DD40" s="632">
        <v>334562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11095331</v>
      </c>
      <c r="S41" s="696"/>
      <c r="T41" s="696"/>
      <c r="U41" s="696"/>
      <c r="V41" s="696"/>
      <c r="W41" s="696"/>
      <c r="X41" s="696"/>
      <c r="Y41" s="700"/>
      <c r="Z41" s="701">
        <v>100</v>
      </c>
      <c r="AA41" s="701"/>
      <c r="AB41" s="701"/>
      <c r="AC41" s="701"/>
      <c r="AD41" s="702">
        <v>5576994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130284</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508674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356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1215027</v>
      </c>
      <c r="CS42" s="656"/>
      <c r="CT42" s="656"/>
      <c r="CU42" s="656"/>
      <c r="CV42" s="656"/>
      <c r="CW42" s="656"/>
      <c r="CX42" s="656"/>
      <c r="CY42" s="657"/>
      <c r="CZ42" s="628">
        <v>11.5</v>
      </c>
      <c r="DA42" s="653"/>
      <c r="DB42" s="653"/>
      <c r="DC42" s="658"/>
      <c r="DD42" s="632">
        <v>201702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29902</v>
      </c>
      <c r="CS43" s="656"/>
      <c r="CT43" s="656"/>
      <c r="CU43" s="656"/>
      <c r="CV43" s="656"/>
      <c r="CW43" s="656"/>
      <c r="CX43" s="656"/>
      <c r="CY43" s="657"/>
      <c r="CZ43" s="628">
        <v>0.3</v>
      </c>
      <c r="DA43" s="653"/>
      <c r="DB43" s="653"/>
      <c r="DC43" s="658"/>
      <c r="DD43" s="632">
        <v>28902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1203083</v>
      </c>
      <c r="CS44" s="624"/>
      <c r="CT44" s="624"/>
      <c r="CU44" s="624"/>
      <c r="CV44" s="624"/>
      <c r="CW44" s="624"/>
      <c r="CX44" s="624"/>
      <c r="CY44" s="625"/>
      <c r="CZ44" s="628">
        <v>11.4</v>
      </c>
      <c r="DA44" s="629"/>
      <c r="DB44" s="629"/>
      <c r="DC44" s="635"/>
      <c r="DD44" s="632">
        <v>199312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410335</v>
      </c>
      <c r="CS45" s="656"/>
      <c r="CT45" s="656"/>
      <c r="CU45" s="656"/>
      <c r="CV45" s="656"/>
      <c r="CW45" s="656"/>
      <c r="CX45" s="656"/>
      <c r="CY45" s="657"/>
      <c r="CZ45" s="628">
        <v>3.9</v>
      </c>
      <c r="DA45" s="653"/>
      <c r="DB45" s="653"/>
      <c r="DC45" s="658"/>
      <c r="DD45" s="632">
        <v>42753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786504</v>
      </c>
      <c r="CS46" s="624"/>
      <c r="CT46" s="624"/>
      <c r="CU46" s="624"/>
      <c r="CV46" s="624"/>
      <c r="CW46" s="624"/>
      <c r="CX46" s="624"/>
      <c r="CY46" s="625"/>
      <c r="CZ46" s="628">
        <v>7.5</v>
      </c>
      <c r="DA46" s="629"/>
      <c r="DB46" s="629"/>
      <c r="DC46" s="635"/>
      <c r="DD46" s="632">
        <v>155815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11944</v>
      </c>
      <c r="CS47" s="656"/>
      <c r="CT47" s="656"/>
      <c r="CU47" s="656"/>
      <c r="CV47" s="656"/>
      <c r="CW47" s="656"/>
      <c r="CX47" s="656"/>
      <c r="CY47" s="657"/>
      <c r="CZ47" s="628">
        <v>0.1</v>
      </c>
      <c r="DA47" s="653"/>
      <c r="DB47" s="653"/>
      <c r="DC47" s="658"/>
      <c r="DD47" s="632">
        <v>2390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10546485</v>
      </c>
      <c r="CS49" s="682"/>
      <c r="CT49" s="682"/>
      <c r="CU49" s="682"/>
      <c r="CV49" s="682"/>
      <c r="CW49" s="682"/>
      <c r="CX49" s="682"/>
      <c r="CY49" s="711"/>
      <c r="CZ49" s="703">
        <v>100</v>
      </c>
      <c r="DA49" s="712"/>
      <c r="DB49" s="712"/>
      <c r="DC49" s="713"/>
      <c r="DD49" s="714">
        <v>6234931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HJQ4ZsRAxs170A+HHk9BbiDUu3cMAr/ICvS1BSlXObmxaOY2YwgMRY02sFGde6+ADVuTHMFGY8Lwa5Y4J21qg==" saltValue="F+cLJaSg0D5lCKOmjAD1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11095</v>
      </c>
      <c r="R7" s="753"/>
      <c r="S7" s="753"/>
      <c r="T7" s="753"/>
      <c r="U7" s="753"/>
      <c r="V7" s="753">
        <v>10546</v>
      </c>
      <c r="W7" s="753"/>
      <c r="X7" s="753"/>
      <c r="Y7" s="753"/>
      <c r="Z7" s="753"/>
      <c r="AA7" s="753">
        <v>549</v>
      </c>
      <c r="AB7" s="753"/>
      <c r="AC7" s="753"/>
      <c r="AD7" s="753"/>
      <c r="AE7" s="754"/>
      <c r="AF7" s="755">
        <v>360</v>
      </c>
      <c r="AG7" s="756"/>
      <c r="AH7" s="756"/>
      <c r="AI7" s="756"/>
      <c r="AJ7" s="757"/>
      <c r="AK7" s="758">
        <v>636</v>
      </c>
      <c r="AL7" s="759"/>
      <c r="AM7" s="759"/>
      <c r="AN7" s="759"/>
      <c r="AO7" s="759"/>
      <c r="AP7" s="759">
        <v>7226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v>
      </c>
      <c r="CI7" s="744"/>
      <c r="CJ7" s="744"/>
      <c r="CK7" s="744"/>
      <c r="CL7" s="745"/>
      <c r="CM7" s="743">
        <v>7</v>
      </c>
      <c r="CN7" s="744"/>
      <c r="CO7" s="744"/>
      <c r="CP7" s="744"/>
      <c r="CQ7" s="745"/>
      <c r="CR7" s="743">
        <v>5</v>
      </c>
      <c r="CS7" s="744"/>
      <c r="CT7" s="744"/>
      <c r="CU7" s="744"/>
      <c r="CV7" s="745"/>
      <c r="CW7" s="743">
        <v>12</v>
      </c>
      <c r="CX7" s="744"/>
      <c r="CY7" s="744"/>
      <c r="CZ7" s="744"/>
      <c r="DA7" s="745"/>
      <c r="DB7" s="743">
        <v>0</v>
      </c>
      <c r="DC7" s="744"/>
      <c r="DD7" s="744"/>
      <c r="DE7" s="744"/>
      <c r="DF7" s="745"/>
      <c r="DG7" s="743">
        <v>0</v>
      </c>
      <c r="DH7" s="744"/>
      <c r="DI7" s="744"/>
      <c r="DJ7" s="744"/>
      <c r="DK7" s="745"/>
      <c r="DL7" s="743">
        <v>0</v>
      </c>
      <c r="DM7" s="744"/>
      <c r="DN7" s="744"/>
      <c r="DO7" s="744"/>
      <c r="DP7" s="745"/>
      <c r="DQ7" s="743">
        <v>12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6</v>
      </c>
      <c r="CI8" s="777"/>
      <c r="CJ8" s="777"/>
      <c r="CK8" s="777"/>
      <c r="CL8" s="778"/>
      <c r="CM8" s="776">
        <v>57</v>
      </c>
      <c r="CN8" s="777"/>
      <c r="CO8" s="777"/>
      <c r="CP8" s="777"/>
      <c r="CQ8" s="778"/>
      <c r="CR8" s="776">
        <v>15</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360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1847</v>
      </c>
      <c r="R28" s="823"/>
      <c r="S28" s="823"/>
      <c r="T28" s="823"/>
      <c r="U28" s="823"/>
      <c r="V28" s="823">
        <v>1784</v>
      </c>
      <c r="W28" s="823"/>
      <c r="X28" s="823"/>
      <c r="Y28" s="823"/>
      <c r="Z28" s="823"/>
      <c r="AA28" s="823">
        <v>63</v>
      </c>
      <c r="AB28" s="823"/>
      <c r="AC28" s="823"/>
      <c r="AD28" s="823"/>
      <c r="AE28" s="824"/>
      <c r="AF28" s="825">
        <v>63</v>
      </c>
      <c r="AG28" s="823"/>
      <c r="AH28" s="823"/>
      <c r="AI28" s="823"/>
      <c r="AJ28" s="826"/>
      <c r="AK28" s="827">
        <v>130</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1809</v>
      </c>
      <c r="R29" s="784"/>
      <c r="S29" s="784"/>
      <c r="T29" s="784"/>
      <c r="U29" s="784"/>
      <c r="V29" s="784">
        <v>1647</v>
      </c>
      <c r="W29" s="784"/>
      <c r="X29" s="784"/>
      <c r="Y29" s="784"/>
      <c r="Z29" s="784"/>
      <c r="AA29" s="784">
        <v>162</v>
      </c>
      <c r="AB29" s="784"/>
      <c r="AC29" s="784"/>
      <c r="AD29" s="784"/>
      <c r="AE29" s="785"/>
      <c r="AF29" s="786">
        <v>162</v>
      </c>
      <c r="AG29" s="787"/>
      <c r="AH29" s="787"/>
      <c r="AI29" s="787"/>
      <c r="AJ29" s="788"/>
      <c r="AK29" s="834">
        <v>230</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229</v>
      </c>
      <c r="R30" s="784"/>
      <c r="S30" s="784"/>
      <c r="T30" s="784"/>
      <c r="U30" s="784"/>
      <c r="V30" s="784">
        <v>228</v>
      </c>
      <c r="W30" s="784"/>
      <c r="X30" s="784"/>
      <c r="Y30" s="784"/>
      <c r="Z30" s="784"/>
      <c r="AA30" s="784">
        <v>1</v>
      </c>
      <c r="AB30" s="784"/>
      <c r="AC30" s="784"/>
      <c r="AD30" s="784"/>
      <c r="AE30" s="785"/>
      <c r="AF30" s="786">
        <v>1</v>
      </c>
      <c r="AG30" s="787"/>
      <c r="AH30" s="787"/>
      <c r="AI30" s="787"/>
      <c r="AJ30" s="788"/>
      <c r="AK30" s="834">
        <v>59</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249</v>
      </c>
      <c r="R31" s="784"/>
      <c r="S31" s="784"/>
      <c r="T31" s="784"/>
      <c r="U31" s="784"/>
      <c r="V31" s="784">
        <v>216</v>
      </c>
      <c r="W31" s="784"/>
      <c r="X31" s="784"/>
      <c r="Y31" s="784"/>
      <c r="Z31" s="784"/>
      <c r="AA31" s="784">
        <v>33</v>
      </c>
      <c r="AB31" s="784"/>
      <c r="AC31" s="784"/>
      <c r="AD31" s="784"/>
      <c r="AE31" s="785"/>
      <c r="AF31" s="786">
        <v>464</v>
      </c>
      <c r="AG31" s="787"/>
      <c r="AH31" s="787"/>
      <c r="AI31" s="787"/>
      <c r="AJ31" s="788"/>
      <c r="AK31" s="834">
        <v>1</v>
      </c>
      <c r="AL31" s="830"/>
      <c r="AM31" s="830"/>
      <c r="AN31" s="830"/>
      <c r="AO31" s="830"/>
      <c r="AP31" s="830">
        <v>966</v>
      </c>
      <c r="AQ31" s="830"/>
      <c r="AR31" s="830"/>
      <c r="AS31" s="830"/>
      <c r="AT31" s="830"/>
      <c r="AU31" s="830">
        <v>0</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993</v>
      </c>
      <c r="R32" s="784"/>
      <c r="S32" s="784"/>
      <c r="T32" s="784"/>
      <c r="U32" s="784"/>
      <c r="V32" s="784">
        <v>815</v>
      </c>
      <c r="W32" s="784"/>
      <c r="X32" s="784"/>
      <c r="Y32" s="784"/>
      <c r="Z32" s="784"/>
      <c r="AA32" s="784">
        <v>178</v>
      </c>
      <c r="AB32" s="784"/>
      <c r="AC32" s="784"/>
      <c r="AD32" s="784"/>
      <c r="AE32" s="785"/>
      <c r="AF32" s="786">
        <v>420</v>
      </c>
      <c r="AG32" s="787"/>
      <c r="AH32" s="787"/>
      <c r="AI32" s="787"/>
      <c r="AJ32" s="788"/>
      <c r="AK32" s="834">
        <v>529</v>
      </c>
      <c r="AL32" s="830"/>
      <c r="AM32" s="830"/>
      <c r="AN32" s="830"/>
      <c r="AO32" s="830"/>
      <c r="AP32" s="830">
        <v>6155</v>
      </c>
      <c r="AQ32" s="830"/>
      <c r="AR32" s="830"/>
      <c r="AS32" s="830"/>
      <c r="AT32" s="830"/>
      <c r="AU32" s="830">
        <v>5025</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451</v>
      </c>
      <c r="R33" s="784"/>
      <c r="S33" s="784"/>
      <c r="T33" s="784"/>
      <c r="U33" s="784"/>
      <c r="V33" s="784">
        <v>326</v>
      </c>
      <c r="W33" s="784"/>
      <c r="X33" s="784"/>
      <c r="Y33" s="784"/>
      <c r="Z33" s="784"/>
      <c r="AA33" s="784">
        <v>125</v>
      </c>
      <c r="AB33" s="784"/>
      <c r="AC33" s="784"/>
      <c r="AD33" s="784"/>
      <c r="AE33" s="785"/>
      <c r="AF33" s="786">
        <v>398</v>
      </c>
      <c r="AG33" s="787"/>
      <c r="AH33" s="787"/>
      <c r="AI33" s="787"/>
      <c r="AJ33" s="788"/>
      <c r="AK33" s="834">
        <v>0</v>
      </c>
      <c r="AL33" s="830"/>
      <c r="AM33" s="830"/>
      <c r="AN33" s="830"/>
      <c r="AO33" s="830"/>
      <c r="AP33" s="830">
        <v>0</v>
      </c>
      <c r="AQ33" s="830"/>
      <c r="AR33" s="830"/>
      <c r="AS33" s="830"/>
      <c r="AT33" s="830"/>
      <c r="AU33" s="830">
        <v>0</v>
      </c>
      <c r="AV33" s="830"/>
      <c r="AW33" s="830"/>
      <c r="AX33" s="830"/>
      <c r="AY33" s="830"/>
      <c r="AZ33" s="831"/>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12</v>
      </c>
      <c r="R34" s="784"/>
      <c r="S34" s="784"/>
      <c r="T34" s="784"/>
      <c r="U34" s="784"/>
      <c r="V34" s="784">
        <v>4</v>
      </c>
      <c r="W34" s="784"/>
      <c r="X34" s="784"/>
      <c r="Y34" s="784"/>
      <c r="Z34" s="784"/>
      <c r="AA34" s="784">
        <v>8</v>
      </c>
      <c r="AB34" s="784"/>
      <c r="AC34" s="784"/>
      <c r="AD34" s="784"/>
      <c r="AE34" s="785"/>
      <c r="AF34" s="786" t="s">
        <v>122</v>
      </c>
      <c r="AG34" s="787"/>
      <c r="AH34" s="787"/>
      <c r="AI34" s="787"/>
      <c r="AJ34" s="788"/>
      <c r="AK34" s="834">
        <v>8</v>
      </c>
      <c r="AL34" s="830"/>
      <c r="AM34" s="830"/>
      <c r="AN34" s="830"/>
      <c r="AO34" s="830"/>
      <c r="AP34" s="830">
        <v>8</v>
      </c>
      <c r="AQ34" s="830"/>
      <c r="AR34" s="830"/>
      <c r="AS34" s="830"/>
      <c r="AT34" s="830"/>
      <c r="AU34" s="830">
        <v>8</v>
      </c>
      <c r="AV34" s="830"/>
      <c r="AW34" s="830"/>
      <c r="AX34" s="830"/>
      <c r="AY34" s="830"/>
      <c r="AZ34" s="831"/>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14</v>
      </c>
      <c r="R35" s="784"/>
      <c r="S35" s="784"/>
      <c r="T35" s="784"/>
      <c r="U35" s="784"/>
      <c r="V35" s="784">
        <v>2</v>
      </c>
      <c r="W35" s="784"/>
      <c r="X35" s="784"/>
      <c r="Y35" s="784"/>
      <c r="Z35" s="784"/>
      <c r="AA35" s="784">
        <v>12</v>
      </c>
      <c r="AB35" s="784"/>
      <c r="AC35" s="784"/>
      <c r="AD35" s="784"/>
      <c r="AE35" s="785"/>
      <c r="AF35" s="786">
        <v>11</v>
      </c>
      <c r="AG35" s="787"/>
      <c r="AH35" s="787"/>
      <c r="AI35" s="787"/>
      <c r="AJ35" s="788"/>
      <c r="AK35" s="834">
        <v>12</v>
      </c>
      <c r="AL35" s="830"/>
      <c r="AM35" s="830"/>
      <c r="AN35" s="830"/>
      <c r="AO35" s="830"/>
      <c r="AP35" s="830">
        <v>2</v>
      </c>
      <c r="AQ35" s="830"/>
      <c r="AR35" s="830"/>
      <c r="AS35" s="830"/>
      <c r="AT35" s="830"/>
      <c r="AU35" s="830">
        <v>2</v>
      </c>
      <c r="AV35" s="830"/>
      <c r="AW35" s="830"/>
      <c r="AX35" s="830"/>
      <c r="AY35" s="830"/>
      <c r="AZ35" s="831"/>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124</v>
      </c>
      <c r="R36" s="784"/>
      <c r="S36" s="784"/>
      <c r="T36" s="784"/>
      <c r="U36" s="784"/>
      <c r="V36" s="784">
        <v>82</v>
      </c>
      <c r="W36" s="784"/>
      <c r="X36" s="784"/>
      <c r="Y36" s="784"/>
      <c r="Z36" s="784"/>
      <c r="AA36" s="784">
        <v>42</v>
      </c>
      <c r="AB36" s="784"/>
      <c r="AC36" s="784"/>
      <c r="AD36" s="784"/>
      <c r="AE36" s="785"/>
      <c r="AF36" s="786">
        <v>39</v>
      </c>
      <c r="AG36" s="787"/>
      <c r="AH36" s="787"/>
      <c r="AI36" s="787"/>
      <c r="AJ36" s="788"/>
      <c r="AK36" s="834">
        <v>0</v>
      </c>
      <c r="AL36" s="830"/>
      <c r="AM36" s="830"/>
      <c r="AN36" s="830"/>
      <c r="AO36" s="830"/>
      <c r="AP36" s="830">
        <v>0</v>
      </c>
      <c r="AQ36" s="830"/>
      <c r="AR36" s="830"/>
      <c r="AS36" s="830"/>
      <c r="AT36" s="830"/>
      <c r="AU36" s="830">
        <v>0</v>
      </c>
      <c r="AV36" s="830"/>
      <c r="AW36" s="830"/>
      <c r="AX36" s="830"/>
      <c r="AY36" s="830"/>
      <c r="AZ36" s="831"/>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1557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1897</v>
      </c>
      <c r="R68" s="866"/>
      <c r="S68" s="866"/>
      <c r="T68" s="866"/>
      <c r="U68" s="866"/>
      <c r="V68" s="866">
        <v>1841</v>
      </c>
      <c r="W68" s="866"/>
      <c r="X68" s="866"/>
      <c r="Y68" s="866"/>
      <c r="Z68" s="866"/>
      <c r="AA68" s="866">
        <v>56</v>
      </c>
      <c r="AB68" s="866"/>
      <c r="AC68" s="866"/>
      <c r="AD68" s="866"/>
      <c r="AE68" s="866"/>
      <c r="AF68" s="866" t="s">
        <v>564</v>
      </c>
      <c r="AG68" s="866"/>
      <c r="AH68" s="866"/>
      <c r="AI68" s="866"/>
      <c r="AJ68" s="866"/>
      <c r="AK68" s="866" t="s">
        <v>564</v>
      </c>
      <c r="AL68" s="866"/>
      <c r="AM68" s="866"/>
      <c r="AN68" s="866"/>
      <c r="AO68" s="866"/>
      <c r="AP68" s="866" t="s">
        <v>564</v>
      </c>
      <c r="AQ68" s="866"/>
      <c r="AR68" s="866"/>
      <c r="AS68" s="866"/>
      <c r="AT68" s="866"/>
      <c r="AU68" s="866" t="s">
        <v>564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2909</v>
      </c>
      <c r="R69" s="830"/>
      <c r="S69" s="830"/>
      <c r="T69" s="830"/>
      <c r="U69" s="830"/>
      <c r="V69" s="830">
        <v>2892</v>
      </c>
      <c r="W69" s="830"/>
      <c r="X69" s="830"/>
      <c r="Y69" s="830"/>
      <c r="Z69" s="830"/>
      <c r="AA69" s="830">
        <v>17</v>
      </c>
      <c r="AB69" s="830"/>
      <c r="AC69" s="830"/>
      <c r="AD69" s="830"/>
      <c r="AE69" s="830"/>
      <c r="AF69" s="830" t="s">
        <v>565</v>
      </c>
      <c r="AG69" s="830"/>
      <c r="AH69" s="830"/>
      <c r="AI69" s="830"/>
      <c r="AJ69" s="830"/>
      <c r="AK69" s="830" t="s">
        <v>565</v>
      </c>
      <c r="AL69" s="830"/>
      <c r="AM69" s="830"/>
      <c r="AN69" s="830"/>
      <c r="AO69" s="830"/>
      <c r="AP69" s="830" t="s">
        <v>565</v>
      </c>
      <c r="AQ69" s="830"/>
      <c r="AR69" s="830"/>
      <c r="AS69" s="830"/>
      <c r="AT69" s="830"/>
      <c r="AU69" s="830" t="s">
        <v>565</v>
      </c>
      <c r="AV69" s="830"/>
      <c r="AW69" s="830"/>
      <c r="AX69" s="830"/>
      <c r="AY69" s="830"/>
      <c r="AZ69" s="832" t="s">
        <v>559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45</v>
      </c>
      <c r="R70" s="830"/>
      <c r="S70" s="830"/>
      <c r="T70" s="830"/>
      <c r="U70" s="830"/>
      <c r="V70" s="830">
        <v>45</v>
      </c>
      <c r="W70" s="830"/>
      <c r="X70" s="830"/>
      <c r="Y70" s="830"/>
      <c r="Z70" s="830"/>
      <c r="AA70" s="830">
        <v>0</v>
      </c>
      <c r="AB70" s="830"/>
      <c r="AC70" s="830"/>
      <c r="AD70" s="830"/>
      <c r="AE70" s="830"/>
      <c r="AF70" s="830" t="s">
        <v>565</v>
      </c>
      <c r="AG70" s="830"/>
      <c r="AH70" s="830"/>
      <c r="AI70" s="830"/>
      <c r="AJ70" s="830"/>
      <c r="AK70" s="830">
        <v>25</v>
      </c>
      <c r="AL70" s="830"/>
      <c r="AM70" s="830"/>
      <c r="AN70" s="830"/>
      <c r="AO70" s="830"/>
      <c r="AP70" s="830" t="s">
        <v>565</v>
      </c>
      <c r="AQ70" s="830"/>
      <c r="AR70" s="830"/>
      <c r="AS70" s="830"/>
      <c r="AT70" s="830"/>
      <c r="AU70" s="830" t="s">
        <v>565</v>
      </c>
      <c r="AV70" s="830"/>
      <c r="AW70" s="830"/>
      <c r="AX70" s="830"/>
      <c r="AY70" s="830"/>
      <c r="AZ70" s="877" t="s">
        <v>560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37</v>
      </c>
      <c r="R71" s="830"/>
      <c r="S71" s="830"/>
      <c r="T71" s="830"/>
      <c r="U71" s="830"/>
      <c r="V71" s="830">
        <v>37</v>
      </c>
      <c r="W71" s="830"/>
      <c r="X71" s="830"/>
      <c r="Y71" s="830"/>
      <c r="Z71" s="830"/>
      <c r="AA71" s="830">
        <v>0</v>
      </c>
      <c r="AB71" s="830"/>
      <c r="AC71" s="830"/>
      <c r="AD71" s="830"/>
      <c r="AE71" s="830"/>
      <c r="AF71" s="830" t="s">
        <v>565</v>
      </c>
      <c r="AG71" s="830"/>
      <c r="AH71" s="830"/>
      <c r="AI71" s="830"/>
      <c r="AJ71" s="830"/>
      <c r="AK71" s="830">
        <v>8</v>
      </c>
      <c r="AL71" s="830"/>
      <c r="AM71" s="830"/>
      <c r="AN71" s="830"/>
      <c r="AO71" s="830"/>
      <c r="AP71" s="830" t="s">
        <v>565</v>
      </c>
      <c r="AQ71" s="830"/>
      <c r="AR71" s="830"/>
      <c r="AS71" s="830"/>
      <c r="AT71" s="830"/>
      <c r="AU71" s="830" t="s">
        <v>565</v>
      </c>
      <c r="AV71" s="830"/>
      <c r="AW71" s="830"/>
      <c r="AX71" s="830"/>
      <c r="AY71" s="830"/>
      <c r="AZ71" s="877" t="s">
        <v>561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115</v>
      </c>
      <c r="R72" s="830"/>
      <c r="S72" s="830"/>
      <c r="T72" s="830"/>
      <c r="U72" s="830"/>
      <c r="V72" s="830">
        <v>107</v>
      </c>
      <c r="W72" s="830"/>
      <c r="X72" s="830"/>
      <c r="Y72" s="830"/>
      <c r="Z72" s="830"/>
      <c r="AA72" s="830">
        <v>8</v>
      </c>
      <c r="AB72" s="830"/>
      <c r="AC72" s="830"/>
      <c r="AD72" s="830"/>
      <c r="AE72" s="830"/>
      <c r="AF72" s="830" t="s">
        <v>565</v>
      </c>
      <c r="AG72" s="830"/>
      <c r="AH72" s="830"/>
      <c r="AI72" s="830"/>
      <c r="AJ72" s="830"/>
      <c r="AK72" s="830">
        <v>34</v>
      </c>
      <c r="AL72" s="830"/>
      <c r="AM72" s="830"/>
      <c r="AN72" s="830"/>
      <c r="AO72" s="830"/>
      <c r="AP72" s="830" t="s">
        <v>565</v>
      </c>
      <c r="AQ72" s="830"/>
      <c r="AR72" s="830"/>
      <c r="AS72" s="830"/>
      <c r="AT72" s="830"/>
      <c r="AU72" s="830" t="s">
        <v>565</v>
      </c>
      <c r="AV72" s="830"/>
      <c r="AW72" s="830"/>
      <c r="AX72" s="830"/>
      <c r="AY72" s="830"/>
      <c r="AZ72" s="832" t="s">
        <v>562</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88193</v>
      </c>
      <c r="R73" s="830"/>
      <c r="S73" s="830"/>
      <c r="T73" s="830"/>
      <c r="U73" s="830"/>
      <c r="V73" s="830">
        <v>87571</v>
      </c>
      <c r="W73" s="830"/>
      <c r="X73" s="830"/>
      <c r="Y73" s="830"/>
      <c r="Z73" s="830"/>
      <c r="AA73" s="830">
        <v>622</v>
      </c>
      <c r="AB73" s="830"/>
      <c r="AC73" s="830"/>
      <c r="AD73" s="830"/>
      <c r="AE73" s="830"/>
      <c r="AF73" s="830" t="s">
        <v>565</v>
      </c>
      <c r="AG73" s="830"/>
      <c r="AH73" s="830"/>
      <c r="AI73" s="830"/>
      <c r="AJ73" s="830"/>
      <c r="AK73" s="830">
        <v>242</v>
      </c>
      <c r="AL73" s="830"/>
      <c r="AM73" s="830"/>
      <c r="AN73" s="830"/>
      <c r="AO73" s="830"/>
      <c r="AP73" s="830" t="s">
        <v>565</v>
      </c>
      <c r="AQ73" s="830"/>
      <c r="AR73" s="830"/>
      <c r="AS73" s="830"/>
      <c r="AT73" s="830"/>
      <c r="AU73" s="830" t="s">
        <v>565</v>
      </c>
      <c r="AV73" s="830"/>
      <c r="AW73" s="830"/>
      <c r="AX73" s="830"/>
      <c r="AY73" s="830"/>
      <c r="AZ73" s="877" t="s">
        <v>563</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410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413</v>
      </c>
      <c r="AB109" s="894"/>
      <c r="AC109" s="894"/>
      <c r="AD109" s="894"/>
      <c r="AE109" s="895"/>
      <c r="AF109" s="893" t="s">
        <v>414</v>
      </c>
      <c r="AG109" s="894"/>
      <c r="AH109" s="894"/>
      <c r="AI109" s="894"/>
      <c r="AJ109" s="895"/>
      <c r="AK109" s="893" t="s">
        <v>294</v>
      </c>
      <c r="AL109" s="894"/>
      <c r="AM109" s="894"/>
      <c r="AN109" s="894"/>
      <c r="AO109" s="895"/>
      <c r="AP109" s="893" t="s">
        <v>415</v>
      </c>
      <c r="AQ109" s="894"/>
      <c r="AR109" s="894"/>
      <c r="AS109" s="894"/>
      <c r="AT109" s="896"/>
      <c r="AU109" s="913" t="s">
        <v>412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413</v>
      </c>
      <c r="BR109" s="894"/>
      <c r="BS109" s="894"/>
      <c r="BT109" s="894"/>
      <c r="BU109" s="895"/>
      <c r="BV109" s="893" t="s">
        <v>414</v>
      </c>
      <c r="BW109" s="894"/>
      <c r="BX109" s="894"/>
      <c r="BY109" s="894"/>
      <c r="BZ109" s="895"/>
      <c r="CA109" s="893" t="s">
        <v>294</v>
      </c>
      <c r="CB109" s="894"/>
      <c r="CC109" s="894"/>
      <c r="CD109" s="894"/>
      <c r="CE109" s="895"/>
      <c r="CF109" s="914" t="s">
        <v>415</v>
      </c>
      <c r="CG109" s="914"/>
      <c r="CH109" s="914"/>
      <c r="CI109" s="914"/>
      <c r="CJ109" s="914"/>
      <c r="CK109" s="893" t="s">
        <v>416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413</v>
      </c>
      <c r="DH109" s="894"/>
      <c r="DI109" s="894"/>
      <c r="DJ109" s="894"/>
      <c r="DK109" s="895"/>
      <c r="DL109" s="893" t="s">
        <v>414</v>
      </c>
      <c r="DM109" s="894"/>
      <c r="DN109" s="894"/>
      <c r="DO109" s="894"/>
      <c r="DP109" s="895"/>
      <c r="DQ109" s="893" t="s">
        <v>294</v>
      </c>
      <c r="DR109" s="894"/>
      <c r="DS109" s="894"/>
      <c r="DT109" s="894"/>
      <c r="DU109" s="895"/>
      <c r="DV109" s="893" t="s">
        <v>415</v>
      </c>
      <c r="DW109" s="894"/>
      <c r="DX109" s="894"/>
      <c r="DY109" s="894"/>
      <c r="DZ109" s="896"/>
    </row>
    <row r="110" spans="1:131" s="230" customFormat="1" ht="26.25" customHeight="1" x14ac:dyDescent="0.15">
      <c r="A110" s="897" t="s">
        <v>417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803888</v>
      </c>
      <c r="AB110" s="901"/>
      <c r="AC110" s="901"/>
      <c r="AD110" s="901"/>
      <c r="AE110" s="902"/>
      <c r="AF110" s="903">
        <v>715325</v>
      </c>
      <c r="AG110" s="901"/>
      <c r="AH110" s="901"/>
      <c r="AI110" s="901"/>
      <c r="AJ110" s="902"/>
      <c r="AK110" s="903">
        <v>713558</v>
      </c>
      <c r="AL110" s="901"/>
      <c r="AM110" s="901"/>
      <c r="AN110" s="901"/>
      <c r="AO110" s="902"/>
      <c r="AP110" s="904">
        <v>15.6</v>
      </c>
      <c r="AQ110" s="905"/>
      <c r="AR110" s="905"/>
      <c r="AS110" s="905"/>
      <c r="AT110" s="906"/>
      <c r="AU110" s="907" t="s">
        <v>69</v>
      </c>
      <c r="AV110" s="908"/>
      <c r="AW110" s="908"/>
      <c r="AX110" s="908"/>
      <c r="AY110" s="908"/>
      <c r="AZ110" s="930" t="s">
        <v>418</v>
      </c>
      <c r="BA110" s="898"/>
      <c r="BB110" s="898"/>
      <c r="BC110" s="898"/>
      <c r="BD110" s="898"/>
      <c r="BE110" s="898"/>
      <c r="BF110" s="898"/>
      <c r="BG110" s="898"/>
      <c r="BH110" s="898"/>
      <c r="BI110" s="898"/>
      <c r="BJ110" s="898"/>
      <c r="BK110" s="898"/>
      <c r="BL110" s="898"/>
      <c r="BM110" s="898"/>
      <c r="BN110" s="898"/>
      <c r="BO110" s="898"/>
      <c r="BP110" s="899"/>
      <c r="BQ110" s="931">
        <v>7463965</v>
      </c>
      <c r="BR110" s="932"/>
      <c r="BS110" s="932"/>
      <c r="BT110" s="932"/>
      <c r="BU110" s="932"/>
      <c r="BV110" s="932">
        <v>7327413</v>
      </c>
      <c r="BW110" s="932"/>
      <c r="BX110" s="932"/>
      <c r="BY110" s="932"/>
      <c r="BZ110" s="932"/>
      <c r="CA110" s="932">
        <v>7225868</v>
      </c>
      <c r="CB110" s="932"/>
      <c r="CC110" s="932"/>
      <c r="CD110" s="932"/>
      <c r="CE110" s="932"/>
      <c r="CF110" s="945">
        <v>158</v>
      </c>
      <c r="CG110" s="946"/>
      <c r="CH110" s="946"/>
      <c r="CI110" s="946"/>
      <c r="CJ110" s="946"/>
      <c r="CK110" s="947" t="s">
        <v>419</v>
      </c>
      <c r="CL110" s="948"/>
      <c r="CM110" s="930" t="s">
        <v>420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421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422</v>
      </c>
      <c r="BA111" s="924"/>
      <c r="BB111" s="924"/>
      <c r="BC111" s="924"/>
      <c r="BD111" s="924"/>
      <c r="BE111" s="924"/>
      <c r="BF111" s="924"/>
      <c r="BG111" s="924"/>
      <c r="BH111" s="924"/>
      <c r="BI111" s="924"/>
      <c r="BJ111" s="924"/>
      <c r="BK111" s="924"/>
      <c r="BL111" s="924"/>
      <c r="BM111" s="924"/>
      <c r="BN111" s="924"/>
      <c r="BO111" s="924"/>
      <c r="BP111" s="925"/>
      <c r="BQ111" s="926">
        <v>4322</v>
      </c>
      <c r="BR111" s="927"/>
      <c r="BS111" s="927"/>
      <c r="BT111" s="927"/>
      <c r="BU111" s="927"/>
      <c r="BV111" s="927">
        <v>3201</v>
      </c>
      <c r="BW111" s="927"/>
      <c r="BX111" s="927"/>
      <c r="BY111" s="927"/>
      <c r="BZ111" s="927"/>
      <c r="CA111" s="927">
        <v>2080</v>
      </c>
      <c r="CB111" s="927"/>
      <c r="CC111" s="927"/>
      <c r="CD111" s="927"/>
      <c r="CE111" s="927"/>
      <c r="CF111" s="921">
        <v>0</v>
      </c>
      <c r="CG111" s="922"/>
      <c r="CH111" s="922"/>
      <c r="CI111" s="922"/>
      <c r="CJ111" s="922"/>
      <c r="CK111" s="949"/>
      <c r="CL111" s="950"/>
      <c r="CM111" s="923" t="s">
        <v>423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424</v>
      </c>
      <c r="B112" s="954"/>
      <c r="C112" s="924" t="s">
        <v>425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426</v>
      </c>
      <c r="BA112" s="924"/>
      <c r="BB112" s="924"/>
      <c r="BC112" s="924"/>
      <c r="BD112" s="924"/>
      <c r="BE112" s="924"/>
      <c r="BF112" s="924"/>
      <c r="BG112" s="924"/>
      <c r="BH112" s="924"/>
      <c r="BI112" s="924"/>
      <c r="BJ112" s="924"/>
      <c r="BK112" s="924"/>
      <c r="BL112" s="924"/>
      <c r="BM112" s="924"/>
      <c r="BN112" s="924"/>
      <c r="BO112" s="924"/>
      <c r="BP112" s="925"/>
      <c r="BQ112" s="926">
        <v>6433343</v>
      </c>
      <c r="BR112" s="927"/>
      <c r="BS112" s="927"/>
      <c r="BT112" s="927"/>
      <c r="BU112" s="927"/>
      <c r="BV112" s="927">
        <v>5821333</v>
      </c>
      <c r="BW112" s="927"/>
      <c r="BX112" s="927"/>
      <c r="BY112" s="927"/>
      <c r="BZ112" s="927"/>
      <c r="CA112" s="927">
        <v>5092318</v>
      </c>
      <c r="CB112" s="927"/>
      <c r="CC112" s="927"/>
      <c r="CD112" s="927"/>
      <c r="CE112" s="927"/>
      <c r="CF112" s="921">
        <v>111.4</v>
      </c>
      <c r="CG112" s="922"/>
      <c r="CH112" s="922"/>
      <c r="CI112" s="922"/>
      <c r="CJ112" s="922"/>
      <c r="CK112" s="949"/>
      <c r="CL112" s="950"/>
      <c r="CM112" s="923" t="s">
        <v>427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703146</v>
      </c>
      <c r="AB113" s="939"/>
      <c r="AC113" s="939"/>
      <c r="AD113" s="939"/>
      <c r="AE113" s="940"/>
      <c r="AF113" s="941">
        <v>766095</v>
      </c>
      <c r="AG113" s="939"/>
      <c r="AH113" s="939"/>
      <c r="AI113" s="939"/>
      <c r="AJ113" s="940"/>
      <c r="AK113" s="941">
        <v>715261</v>
      </c>
      <c r="AL113" s="939"/>
      <c r="AM113" s="939"/>
      <c r="AN113" s="939"/>
      <c r="AO113" s="940"/>
      <c r="AP113" s="942">
        <v>15.6</v>
      </c>
      <c r="AQ113" s="943"/>
      <c r="AR113" s="943"/>
      <c r="AS113" s="943"/>
      <c r="AT113" s="944"/>
      <c r="AU113" s="909"/>
      <c r="AV113" s="910"/>
      <c r="AW113" s="910"/>
      <c r="AX113" s="910"/>
      <c r="AY113" s="910"/>
      <c r="AZ113" s="923" t="s">
        <v>429</v>
      </c>
      <c r="BA113" s="924"/>
      <c r="BB113" s="924"/>
      <c r="BC113" s="924"/>
      <c r="BD113" s="924"/>
      <c r="BE113" s="924"/>
      <c r="BF113" s="924"/>
      <c r="BG113" s="924"/>
      <c r="BH113" s="924"/>
      <c r="BI113" s="924"/>
      <c r="BJ113" s="924"/>
      <c r="BK113" s="924"/>
      <c r="BL113" s="924"/>
      <c r="BM113" s="924"/>
      <c r="BN113" s="924"/>
      <c r="BO113" s="924"/>
      <c r="BP113" s="925"/>
      <c r="BQ113" s="926">
        <v>232237</v>
      </c>
      <c r="BR113" s="927"/>
      <c r="BS113" s="927"/>
      <c r="BT113" s="927"/>
      <c r="BU113" s="927"/>
      <c r="BV113" s="927">
        <v>211727</v>
      </c>
      <c r="BW113" s="927"/>
      <c r="BX113" s="927"/>
      <c r="BY113" s="927"/>
      <c r="BZ113" s="927"/>
      <c r="CA113" s="927">
        <v>201556</v>
      </c>
      <c r="CB113" s="927"/>
      <c r="CC113" s="927"/>
      <c r="CD113" s="927"/>
      <c r="CE113" s="927"/>
      <c r="CF113" s="921">
        <v>4.4000000000000004</v>
      </c>
      <c r="CG113" s="922"/>
      <c r="CH113" s="922"/>
      <c r="CI113" s="922"/>
      <c r="CJ113" s="922"/>
      <c r="CK113" s="949"/>
      <c r="CL113" s="950"/>
      <c r="CM113" s="923" t="s">
        <v>430</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431</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18365</v>
      </c>
      <c r="AB114" s="960"/>
      <c r="AC114" s="960"/>
      <c r="AD114" s="960"/>
      <c r="AE114" s="961"/>
      <c r="AF114" s="962">
        <v>22887</v>
      </c>
      <c r="AG114" s="960"/>
      <c r="AH114" s="960"/>
      <c r="AI114" s="960"/>
      <c r="AJ114" s="961"/>
      <c r="AK114" s="962">
        <v>29930</v>
      </c>
      <c r="AL114" s="960"/>
      <c r="AM114" s="960"/>
      <c r="AN114" s="960"/>
      <c r="AO114" s="961"/>
      <c r="AP114" s="963">
        <v>0.7</v>
      </c>
      <c r="AQ114" s="964"/>
      <c r="AR114" s="964"/>
      <c r="AS114" s="964"/>
      <c r="AT114" s="965"/>
      <c r="AU114" s="909"/>
      <c r="AV114" s="910"/>
      <c r="AW114" s="910"/>
      <c r="AX114" s="910"/>
      <c r="AY114" s="910"/>
      <c r="AZ114" s="923" t="s">
        <v>432</v>
      </c>
      <c r="BA114" s="924"/>
      <c r="BB114" s="924"/>
      <c r="BC114" s="924"/>
      <c r="BD114" s="924"/>
      <c r="BE114" s="924"/>
      <c r="BF114" s="924"/>
      <c r="BG114" s="924"/>
      <c r="BH114" s="924"/>
      <c r="BI114" s="924"/>
      <c r="BJ114" s="924"/>
      <c r="BK114" s="924"/>
      <c r="BL114" s="924"/>
      <c r="BM114" s="924"/>
      <c r="BN114" s="924"/>
      <c r="BO114" s="924"/>
      <c r="BP114" s="925"/>
      <c r="BQ114" s="926">
        <v>798437</v>
      </c>
      <c r="BR114" s="927"/>
      <c r="BS114" s="927"/>
      <c r="BT114" s="927"/>
      <c r="BU114" s="927"/>
      <c r="BV114" s="927">
        <v>754830</v>
      </c>
      <c r="BW114" s="927"/>
      <c r="BX114" s="927"/>
      <c r="BY114" s="927"/>
      <c r="BZ114" s="927"/>
      <c r="CA114" s="927">
        <v>706444</v>
      </c>
      <c r="CB114" s="927"/>
      <c r="CC114" s="927"/>
      <c r="CD114" s="927"/>
      <c r="CE114" s="927"/>
      <c r="CF114" s="921">
        <v>15.4</v>
      </c>
      <c r="CG114" s="922"/>
      <c r="CH114" s="922"/>
      <c r="CI114" s="922"/>
      <c r="CJ114" s="922"/>
      <c r="CK114" s="949"/>
      <c r="CL114" s="950"/>
      <c r="CM114" s="923" t="s">
        <v>433</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1452</v>
      </c>
      <c r="AB115" s="939"/>
      <c r="AC115" s="939"/>
      <c r="AD115" s="939"/>
      <c r="AE115" s="940"/>
      <c r="AF115" s="941">
        <v>1122</v>
      </c>
      <c r="AG115" s="939"/>
      <c r="AH115" s="939"/>
      <c r="AI115" s="939"/>
      <c r="AJ115" s="940"/>
      <c r="AK115" s="941">
        <v>1122</v>
      </c>
      <c r="AL115" s="939"/>
      <c r="AM115" s="939"/>
      <c r="AN115" s="939"/>
      <c r="AO115" s="940"/>
      <c r="AP115" s="942">
        <v>0</v>
      </c>
      <c r="AQ115" s="943"/>
      <c r="AR115" s="943"/>
      <c r="AS115" s="943"/>
      <c r="AT115" s="944"/>
      <c r="AU115" s="909"/>
      <c r="AV115" s="910"/>
      <c r="AW115" s="910"/>
      <c r="AX115" s="910"/>
      <c r="AY115" s="910"/>
      <c r="AZ115" s="923" t="s">
        <v>435</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436</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437</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438</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439</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440</v>
      </c>
      <c r="Z117" s="895"/>
      <c r="AA117" s="979">
        <v>1526851</v>
      </c>
      <c r="AB117" s="980"/>
      <c r="AC117" s="980"/>
      <c r="AD117" s="980"/>
      <c r="AE117" s="981"/>
      <c r="AF117" s="982">
        <v>1505429</v>
      </c>
      <c r="AG117" s="980"/>
      <c r="AH117" s="980"/>
      <c r="AI117" s="980"/>
      <c r="AJ117" s="981"/>
      <c r="AK117" s="982">
        <v>1459871</v>
      </c>
      <c r="AL117" s="980"/>
      <c r="AM117" s="980"/>
      <c r="AN117" s="980"/>
      <c r="AO117" s="981"/>
      <c r="AP117" s="983"/>
      <c r="AQ117" s="984"/>
      <c r="AR117" s="984"/>
      <c r="AS117" s="984"/>
      <c r="AT117" s="985"/>
      <c r="AU117" s="909"/>
      <c r="AV117" s="910"/>
      <c r="AW117" s="910"/>
      <c r="AX117" s="910"/>
      <c r="AY117" s="910"/>
      <c r="AZ117" s="975" t="s">
        <v>441</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442</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413</v>
      </c>
      <c r="AB118" s="894"/>
      <c r="AC118" s="894"/>
      <c r="AD118" s="894"/>
      <c r="AE118" s="895"/>
      <c r="AF118" s="893" t="s">
        <v>414</v>
      </c>
      <c r="AG118" s="894"/>
      <c r="AH118" s="894"/>
      <c r="AI118" s="894"/>
      <c r="AJ118" s="895"/>
      <c r="AK118" s="893" t="s">
        <v>294</v>
      </c>
      <c r="AL118" s="894"/>
      <c r="AM118" s="894"/>
      <c r="AN118" s="894"/>
      <c r="AO118" s="895"/>
      <c r="AP118" s="971" t="s">
        <v>415</v>
      </c>
      <c r="AQ118" s="972"/>
      <c r="AR118" s="972"/>
      <c r="AS118" s="972"/>
      <c r="AT118" s="973"/>
      <c r="AU118" s="909"/>
      <c r="AV118" s="910"/>
      <c r="AW118" s="910"/>
      <c r="AX118" s="910"/>
      <c r="AY118" s="910"/>
      <c r="AZ118" s="974" t="s">
        <v>443</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444</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419</v>
      </c>
      <c r="B119" s="948"/>
      <c r="C119" s="930" t="s">
        <v>420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445</v>
      </c>
      <c r="BP119" s="1006"/>
      <c r="BQ119" s="1000">
        <v>14932304</v>
      </c>
      <c r="BR119" s="1001"/>
      <c r="BS119" s="1001"/>
      <c r="BT119" s="1001"/>
      <c r="BU119" s="1001"/>
      <c r="BV119" s="1001">
        <v>14118504</v>
      </c>
      <c r="BW119" s="1001"/>
      <c r="BX119" s="1001"/>
      <c r="BY119" s="1001"/>
      <c r="BZ119" s="1001"/>
      <c r="CA119" s="1001">
        <v>13228266</v>
      </c>
      <c r="CB119" s="1001"/>
      <c r="CC119" s="1001"/>
      <c r="CD119" s="1001"/>
      <c r="CE119" s="1001"/>
      <c r="CF119" s="1002"/>
      <c r="CG119" s="1003"/>
      <c r="CH119" s="1003"/>
      <c r="CI119" s="1003"/>
      <c r="CJ119" s="1004"/>
      <c r="CK119" s="951"/>
      <c r="CL119" s="952"/>
      <c r="CM119" s="974" t="s">
        <v>446</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4322</v>
      </c>
      <c r="DH119" s="987"/>
      <c r="DI119" s="987"/>
      <c r="DJ119" s="987"/>
      <c r="DK119" s="988"/>
      <c r="DL119" s="986">
        <v>3201</v>
      </c>
      <c r="DM119" s="987"/>
      <c r="DN119" s="987"/>
      <c r="DO119" s="987"/>
      <c r="DP119" s="988"/>
      <c r="DQ119" s="986">
        <v>2080</v>
      </c>
      <c r="DR119" s="987"/>
      <c r="DS119" s="987"/>
      <c r="DT119" s="987"/>
      <c r="DU119" s="988"/>
      <c r="DV119" s="989">
        <v>0</v>
      </c>
      <c r="DW119" s="990"/>
      <c r="DX119" s="990"/>
      <c r="DY119" s="990"/>
      <c r="DZ119" s="991"/>
    </row>
    <row r="120" spans="1:130" s="230" customFormat="1" ht="26.25" customHeight="1" x14ac:dyDescent="0.15">
      <c r="A120" s="1058"/>
      <c r="B120" s="950"/>
      <c r="C120" s="923" t="s">
        <v>423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447</v>
      </c>
      <c r="AV120" s="993"/>
      <c r="AW120" s="993"/>
      <c r="AX120" s="993"/>
      <c r="AY120" s="994"/>
      <c r="AZ120" s="930" t="s">
        <v>448</v>
      </c>
      <c r="BA120" s="898"/>
      <c r="BB120" s="898"/>
      <c r="BC120" s="898"/>
      <c r="BD120" s="898"/>
      <c r="BE120" s="898"/>
      <c r="BF120" s="898"/>
      <c r="BG120" s="898"/>
      <c r="BH120" s="898"/>
      <c r="BI120" s="898"/>
      <c r="BJ120" s="898"/>
      <c r="BK120" s="898"/>
      <c r="BL120" s="898"/>
      <c r="BM120" s="898"/>
      <c r="BN120" s="898"/>
      <c r="BO120" s="898"/>
      <c r="BP120" s="899"/>
      <c r="BQ120" s="931">
        <v>2580529</v>
      </c>
      <c r="BR120" s="932"/>
      <c r="BS120" s="932"/>
      <c r="BT120" s="932"/>
      <c r="BU120" s="932"/>
      <c r="BV120" s="932">
        <v>3222754</v>
      </c>
      <c r="BW120" s="932"/>
      <c r="BX120" s="932"/>
      <c r="BY120" s="932"/>
      <c r="BZ120" s="932"/>
      <c r="CA120" s="932">
        <v>3230621</v>
      </c>
      <c r="CB120" s="932"/>
      <c r="CC120" s="932"/>
      <c r="CD120" s="932"/>
      <c r="CE120" s="932"/>
      <c r="CF120" s="945">
        <v>70.7</v>
      </c>
      <c r="CG120" s="946"/>
      <c r="CH120" s="946"/>
      <c r="CI120" s="946"/>
      <c r="CJ120" s="946"/>
      <c r="CK120" s="1007" t="s">
        <v>449</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6356590</v>
      </c>
      <c r="DH120" s="932"/>
      <c r="DI120" s="932"/>
      <c r="DJ120" s="932"/>
      <c r="DK120" s="932"/>
      <c r="DL120" s="932">
        <v>5735748</v>
      </c>
      <c r="DM120" s="932"/>
      <c r="DN120" s="932"/>
      <c r="DO120" s="932"/>
      <c r="DP120" s="932"/>
      <c r="DQ120" s="932">
        <v>5022630</v>
      </c>
      <c r="DR120" s="932"/>
      <c r="DS120" s="932"/>
      <c r="DT120" s="932"/>
      <c r="DU120" s="932"/>
      <c r="DV120" s="933">
        <v>109.8</v>
      </c>
      <c r="DW120" s="933"/>
      <c r="DX120" s="933"/>
      <c r="DY120" s="933"/>
      <c r="DZ120" s="934"/>
    </row>
    <row r="121" spans="1:130" s="230" customFormat="1" ht="26.25" customHeight="1" x14ac:dyDescent="0.15">
      <c r="A121" s="1058"/>
      <c r="B121" s="950"/>
      <c r="C121" s="975" t="s">
        <v>450</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451</v>
      </c>
      <c r="BA121" s="924"/>
      <c r="BB121" s="924"/>
      <c r="BC121" s="924"/>
      <c r="BD121" s="924"/>
      <c r="BE121" s="924"/>
      <c r="BF121" s="924"/>
      <c r="BG121" s="924"/>
      <c r="BH121" s="924"/>
      <c r="BI121" s="924"/>
      <c r="BJ121" s="924"/>
      <c r="BK121" s="924"/>
      <c r="BL121" s="924"/>
      <c r="BM121" s="924"/>
      <c r="BN121" s="924"/>
      <c r="BO121" s="924"/>
      <c r="BP121" s="925"/>
      <c r="BQ121" s="926">
        <v>365426</v>
      </c>
      <c r="BR121" s="927"/>
      <c r="BS121" s="927"/>
      <c r="BT121" s="927"/>
      <c r="BU121" s="927"/>
      <c r="BV121" s="927">
        <v>362734</v>
      </c>
      <c r="BW121" s="927"/>
      <c r="BX121" s="927"/>
      <c r="BY121" s="927"/>
      <c r="BZ121" s="927"/>
      <c r="CA121" s="927">
        <v>330376</v>
      </c>
      <c r="CB121" s="927"/>
      <c r="CC121" s="927"/>
      <c r="CD121" s="927"/>
      <c r="CE121" s="927"/>
      <c r="CF121" s="921">
        <v>7.2</v>
      </c>
      <c r="CG121" s="922"/>
      <c r="CH121" s="922"/>
      <c r="CI121" s="922"/>
      <c r="CJ121" s="922"/>
      <c r="CK121" s="1010"/>
      <c r="CL121" s="1011"/>
      <c r="CM121" s="1011"/>
      <c r="CN121" s="1011"/>
      <c r="CO121" s="1012"/>
      <c r="CP121" s="1020" t="s">
        <v>397</v>
      </c>
      <c r="CQ121" s="1021"/>
      <c r="CR121" s="1021"/>
      <c r="CS121" s="1021"/>
      <c r="CT121" s="1021"/>
      <c r="CU121" s="1021"/>
      <c r="CV121" s="1021"/>
      <c r="CW121" s="1021"/>
      <c r="CX121" s="1021"/>
      <c r="CY121" s="1021"/>
      <c r="CZ121" s="1021"/>
      <c r="DA121" s="1021"/>
      <c r="DB121" s="1021"/>
      <c r="DC121" s="1021"/>
      <c r="DD121" s="1021"/>
      <c r="DE121" s="1021"/>
      <c r="DF121" s="1022"/>
      <c r="DG121" s="926">
        <v>10989</v>
      </c>
      <c r="DH121" s="927"/>
      <c r="DI121" s="927"/>
      <c r="DJ121" s="927"/>
      <c r="DK121" s="927"/>
      <c r="DL121" s="927">
        <v>33822</v>
      </c>
      <c r="DM121" s="927"/>
      <c r="DN121" s="927"/>
      <c r="DO121" s="927"/>
      <c r="DP121" s="927"/>
      <c r="DQ121" s="927">
        <v>31806</v>
      </c>
      <c r="DR121" s="927"/>
      <c r="DS121" s="927"/>
      <c r="DT121" s="927"/>
      <c r="DU121" s="927"/>
      <c r="DV121" s="928">
        <v>0.7</v>
      </c>
      <c r="DW121" s="928"/>
      <c r="DX121" s="928"/>
      <c r="DY121" s="928"/>
      <c r="DZ121" s="929"/>
    </row>
    <row r="122" spans="1:130" s="230" customFormat="1" ht="26.25" customHeight="1" x14ac:dyDescent="0.15">
      <c r="A122" s="1058"/>
      <c r="B122" s="950"/>
      <c r="C122" s="923" t="s">
        <v>433</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452</v>
      </c>
      <c r="BA122" s="966"/>
      <c r="BB122" s="966"/>
      <c r="BC122" s="966"/>
      <c r="BD122" s="966"/>
      <c r="BE122" s="966"/>
      <c r="BF122" s="966"/>
      <c r="BG122" s="966"/>
      <c r="BH122" s="966"/>
      <c r="BI122" s="966"/>
      <c r="BJ122" s="966"/>
      <c r="BK122" s="966"/>
      <c r="BL122" s="966"/>
      <c r="BM122" s="966"/>
      <c r="BN122" s="966"/>
      <c r="BO122" s="966"/>
      <c r="BP122" s="967"/>
      <c r="BQ122" s="1000">
        <v>8998822</v>
      </c>
      <c r="BR122" s="1001"/>
      <c r="BS122" s="1001"/>
      <c r="BT122" s="1001"/>
      <c r="BU122" s="1001"/>
      <c r="BV122" s="1001">
        <v>8395406</v>
      </c>
      <c r="BW122" s="1001"/>
      <c r="BX122" s="1001"/>
      <c r="BY122" s="1001"/>
      <c r="BZ122" s="1001"/>
      <c r="CA122" s="1001">
        <v>7886004</v>
      </c>
      <c r="CB122" s="1001"/>
      <c r="CC122" s="1001"/>
      <c r="CD122" s="1001"/>
      <c r="CE122" s="1001"/>
      <c r="CF122" s="1018">
        <v>172.5</v>
      </c>
      <c r="CG122" s="1019"/>
      <c r="CH122" s="1019"/>
      <c r="CI122" s="1019"/>
      <c r="CJ122" s="1019"/>
      <c r="CK122" s="1010"/>
      <c r="CL122" s="1011"/>
      <c r="CM122" s="1011"/>
      <c r="CN122" s="1011"/>
      <c r="CO122" s="1012"/>
      <c r="CP122" s="1020" t="s">
        <v>391</v>
      </c>
      <c r="CQ122" s="1021"/>
      <c r="CR122" s="1021"/>
      <c r="CS122" s="1021"/>
      <c r="CT122" s="1021"/>
      <c r="CU122" s="1021"/>
      <c r="CV122" s="1021"/>
      <c r="CW122" s="1021"/>
      <c r="CX122" s="1021"/>
      <c r="CY122" s="1021"/>
      <c r="CZ122" s="1021"/>
      <c r="DA122" s="1021"/>
      <c r="DB122" s="1021"/>
      <c r="DC122" s="1021"/>
      <c r="DD122" s="1021"/>
      <c r="DE122" s="1021"/>
      <c r="DF122" s="1022"/>
      <c r="DG122" s="926">
        <v>37472</v>
      </c>
      <c r="DH122" s="927"/>
      <c r="DI122" s="927"/>
      <c r="DJ122" s="927"/>
      <c r="DK122" s="927"/>
      <c r="DL122" s="927">
        <v>31668</v>
      </c>
      <c r="DM122" s="927"/>
      <c r="DN122" s="927"/>
      <c r="DO122" s="927"/>
      <c r="DP122" s="927"/>
      <c r="DQ122" s="927">
        <v>25119</v>
      </c>
      <c r="DR122" s="927"/>
      <c r="DS122" s="927"/>
      <c r="DT122" s="927"/>
      <c r="DU122" s="927"/>
      <c r="DV122" s="928">
        <v>0.5</v>
      </c>
      <c r="DW122" s="928"/>
      <c r="DX122" s="928"/>
      <c r="DY122" s="928"/>
      <c r="DZ122" s="929"/>
    </row>
    <row r="123" spans="1:130" s="230" customFormat="1" ht="26.25" customHeight="1" x14ac:dyDescent="0.15">
      <c r="A123" s="1058"/>
      <c r="B123" s="950"/>
      <c r="C123" s="923" t="s">
        <v>439</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453</v>
      </c>
      <c r="BP123" s="1006"/>
      <c r="BQ123" s="1064">
        <v>11944777</v>
      </c>
      <c r="BR123" s="1065"/>
      <c r="BS123" s="1065"/>
      <c r="BT123" s="1065"/>
      <c r="BU123" s="1065"/>
      <c r="BV123" s="1065">
        <v>11980894</v>
      </c>
      <c r="BW123" s="1065"/>
      <c r="BX123" s="1065"/>
      <c r="BY123" s="1065"/>
      <c r="BZ123" s="1065"/>
      <c r="CA123" s="1065">
        <v>11447001</v>
      </c>
      <c r="CB123" s="1065"/>
      <c r="CC123" s="1065"/>
      <c r="CD123" s="1065"/>
      <c r="CE123" s="1065"/>
      <c r="CF123" s="1002"/>
      <c r="CG123" s="1003"/>
      <c r="CH123" s="1003"/>
      <c r="CI123" s="1003"/>
      <c r="CJ123" s="1004"/>
      <c r="CK123" s="1010"/>
      <c r="CL123" s="1011"/>
      <c r="CM123" s="1011"/>
      <c r="CN123" s="1011"/>
      <c r="CO123" s="1012"/>
      <c r="CP123" s="1020" t="s">
        <v>395</v>
      </c>
      <c r="CQ123" s="1021"/>
      <c r="CR123" s="1021"/>
      <c r="CS123" s="1021"/>
      <c r="CT123" s="1021"/>
      <c r="CU123" s="1021"/>
      <c r="CV123" s="1021"/>
      <c r="CW123" s="1021"/>
      <c r="CX123" s="1021"/>
      <c r="CY123" s="1021"/>
      <c r="CZ123" s="1021"/>
      <c r="DA123" s="1021"/>
      <c r="DB123" s="1021"/>
      <c r="DC123" s="1021"/>
      <c r="DD123" s="1021"/>
      <c r="DE123" s="1021"/>
      <c r="DF123" s="1022"/>
      <c r="DG123" s="959">
        <v>28292</v>
      </c>
      <c r="DH123" s="960"/>
      <c r="DI123" s="960"/>
      <c r="DJ123" s="960"/>
      <c r="DK123" s="961"/>
      <c r="DL123" s="962">
        <v>20095</v>
      </c>
      <c r="DM123" s="960"/>
      <c r="DN123" s="960"/>
      <c r="DO123" s="960"/>
      <c r="DP123" s="961"/>
      <c r="DQ123" s="962">
        <v>12763</v>
      </c>
      <c r="DR123" s="960"/>
      <c r="DS123" s="960"/>
      <c r="DT123" s="960"/>
      <c r="DU123" s="961"/>
      <c r="DV123" s="963">
        <v>0.3</v>
      </c>
      <c r="DW123" s="964"/>
      <c r="DX123" s="964"/>
      <c r="DY123" s="964"/>
      <c r="DZ123" s="965"/>
    </row>
    <row r="124" spans="1:130" s="230" customFormat="1" ht="26.25" customHeight="1" thickBot="1" x14ac:dyDescent="0.2">
      <c r="A124" s="1058"/>
      <c r="B124" s="950"/>
      <c r="C124" s="923" t="s">
        <v>442</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64.8</v>
      </c>
      <c r="BR124" s="1028"/>
      <c r="BS124" s="1028"/>
      <c r="BT124" s="1028"/>
      <c r="BU124" s="1028"/>
      <c r="BV124" s="1028">
        <v>47.4</v>
      </c>
      <c r="BW124" s="1028"/>
      <c r="BX124" s="1028"/>
      <c r="BY124" s="1028"/>
      <c r="BZ124" s="1028"/>
      <c r="CA124" s="1028">
        <v>38.9</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444</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456</v>
      </c>
      <c r="CL125" s="1008"/>
      <c r="CM125" s="1008"/>
      <c r="CN125" s="1008"/>
      <c r="CO125" s="1009"/>
      <c r="CP125" s="930" t="s">
        <v>457</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446</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458</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459</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1452</v>
      </c>
      <c r="AB127" s="960"/>
      <c r="AC127" s="960"/>
      <c r="AD127" s="960"/>
      <c r="AE127" s="961"/>
      <c r="AF127" s="962">
        <v>1122</v>
      </c>
      <c r="AG127" s="960"/>
      <c r="AH127" s="960"/>
      <c r="AI127" s="960"/>
      <c r="AJ127" s="961"/>
      <c r="AK127" s="962">
        <v>1122</v>
      </c>
      <c r="AL127" s="960"/>
      <c r="AM127" s="960"/>
      <c r="AN127" s="960"/>
      <c r="AO127" s="961"/>
      <c r="AP127" s="963">
        <v>0</v>
      </c>
      <c r="AQ127" s="964"/>
      <c r="AR127" s="964"/>
      <c r="AS127" s="964"/>
      <c r="AT127" s="965"/>
      <c r="AU127" s="232"/>
      <c r="AV127" s="232"/>
      <c r="AW127" s="232"/>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464</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3473</v>
      </c>
      <c r="AB128" s="1047"/>
      <c r="AC128" s="1047"/>
      <c r="AD128" s="1047"/>
      <c r="AE128" s="1048"/>
      <c r="AF128" s="1049">
        <v>3651</v>
      </c>
      <c r="AG128" s="1047"/>
      <c r="AH128" s="1047"/>
      <c r="AI128" s="1047"/>
      <c r="AJ128" s="1048"/>
      <c r="AK128" s="1049">
        <v>19157</v>
      </c>
      <c r="AL128" s="1047"/>
      <c r="AM128" s="1047"/>
      <c r="AN128" s="1047"/>
      <c r="AO128" s="1048"/>
      <c r="AP128" s="1050"/>
      <c r="AQ128" s="1051"/>
      <c r="AR128" s="1051"/>
      <c r="AS128" s="1051"/>
      <c r="AT128" s="1052"/>
      <c r="AU128" s="232"/>
      <c r="AV128" s="232"/>
      <c r="AW128" s="232"/>
      <c r="AX128" s="897" t="s">
        <v>467</v>
      </c>
      <c r="AY128" s="898"/>
      <c r="AZ128" s="898"/>
      <c r="BA128" s="898"/>
      <c r="BB128" s="898"/>
      <c r="BC128" s="898"/>
      <c r="BD128" s="898"/>
      <c r="BE128" s="899"/>
      <c r="BF128" s="1053" t="s">
        <v>122</v>
      </c>
      <c r="BG128" s="1054"/>
      <c r="BH128" s="1054"/>
      <c r="BI128" s="1054"/>
      <c r="BJ128" s="1054"/>
      <c r="BK128" s="1054"/>
      <c r="BL128" s="1055"/>
      <c r="BM128" s="1053">
        <v>14.66</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468</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469</v>
      </c>
      <c r="X129" s="1072"/>
      <c r="Y129" s="1072"/>
      <c r="Z129" s="1073"/>
      <c r="AA129" s="959">
        <v>5737156</v>
      </c>
      <c r="AB129" s="960"/>
      <c r="AC129" s="960"/>
      <c r="AD129" s="960"/>
      <c r="AE129" s="961"/>
      <c r="AF129" s="962">
        <v>5547134</v>
      </c>
      <c r="AG129" s="960"/>
      <c r="AH129" s="960"/>
      <c r="AI129" s="960"/>
      <c r="AJ129" s="961"/>
      <c r="AK129" s="962">
        <v>5560518</v>
      </c>
      <c r="AL129" s="960"/>
      <c r="AM129" s="960"/>
      <c r="AN129" s="960"/>
      <c r="AO129" s="961"/>
      <c r="AP129" s="1074"/>
      <c r="AQ129" s="1075"/>
      <c r="AR129" s="1075"/>
      <c r="AS129" s="1075"/>
      <c r="AT129" s="1076"/>
      <c r="AU129" s="233"/>
      <c r="AV129" s="233"/>
      <c r="AW129" s="233"/>
      <c r="AX129" s="1066" t="s">
        <v>470</v>
      </c>
      <c r="AY129" s="924"/>
      <c r="AZ129" s="924"/>
      <c r="BA129" s="924"/>
      <c r="BB129" s="924"/>
      <c r="BC129" s="924"/>
      <c r="BD129" s="924"/>
      <c r="BE129" s="925"/>
      <c r="BF129" s="1067" t="s">
        <v>122</v>
      </c>
      <c r="BG129" s="1068"/>
      <c r="BH129" s="1068"/>
      <c r="BI129" s="1068"/>
      <c r="BJ129" s="1068"/>
      <c r="BK129" s="1068"/>
      <c r="BL129" s="1069"/>
      <c r="BM129" s="1067">
        <v>19.66</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472</v>
      </c>
      <c r="X130" s="1072"/>
      <c r="Y130" s="1072"/>
      <c r="Z130" s="1073"/>
      <c r="AA130" s="959">
        <v>1130858</v>
      </c>
      <c r="AB130" s="960"/>
      <c r="AC130" s="960"/>
      <c r="AD130" s="960"/>
      <c r="AE130" s="961"/>
      <c r="AF130" s="962">
        <v>1039139</v>
      </c>
      <c r="AG130" s="960"/>
      <c r="AH130" s="960"/>
      <c r="AI130" s="960"/>
      <c r="AJ130" s="961"/>
      <c r="AK130" s="962">
        <v>987962</v>
      </c>
      <c r="AL130" s="960"/>
      <c r="AM130" s="960"/>
      <c r="AN130" s="960"/>
      <c r="AO130" s="961"/>
      <c r="AP130" s="1074"/>
      <c r="AQ130" s="1075"/>
      <c r="AR130" s="1075"/>
      <c r="AS130" s="1075"/>
      <c r="AT130" s="1076"/>
      <c r="AU130" s="233"/>
      <c r="AV130" s="233"/>
      <c r="AW130" s="233"/>
      <c r="AX130" s="1066" t="s">
        <v>473</v>
      </c>
      <c r="AY130" s="924"/>
      <c r="AZ130" s="924"/>
      <c r="BA130" s="924"/>
      <c r="BB130" s="924"/>
      <c r="BC130" s="924"/>
      <c r="BD130" s="924"/>
      <c r="BE130" s="925"/>
      <c r="BF130" s="1102">
        <v>9.5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474</v>
      </c>
      <c r="X131" s="1109"/>
      <c r="Y131" s="1109"/>
      <c r="Z131" s="1110"/>
      <c r="AA131" s="1005">
        <v>4606298</v>
      </c>
      <c r="AB131" s="987"/>
      <c r="AC131" s="987"/>
      <c r="AD131" s="987"/>
      <c r="AE131" s="988"/>
      <c r="AF131" s="986">
        <v>4507995</v>
      </c>
      <c r="AG131" s="987"/>
      <c r="AH131" s="987"/>
      <c r="AI131" s="987"/>
      <c r="AJ131" s="988"/>
      <c r="AK131" s="986">
        <v>4572556</v>
      </c>
      <c r="AL131" s="987"/>
      <c r="AM131" s="987"/>
      <c r="AN131" s="987"/>
      <c r="AO131" s="988"/>
      <c r="AP131" s="1111"/>
      <c r="AQ131" s="1112"/>
      <c r="AR131" s="1112"/>
      <c r="AS131" s="1112"/>
      <c r="AT131" s="1113"/>
      <c r="AU131" s="233"/>
      <c r="AV131" s="233"/>
      <c r="AW131" s="233"/>
      <c r="AX131" s="1084" t="s">
        <v>475</v>
      </c>
      <c r="AY131" s="726"/>
      <c r="AZ131" s="726"/>
      <c r="BA131" s="726"/>
      <c r="BB131" s="726"/>
      <c r="BC131" s="726"/>
      <c r="BD131" s="726"/>
      <c r="BE131" s="1037"/>
      <c r="BF131" s="1085">
        <v>38.9</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476</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477</v>
      </c>
      <c r="W132" s="1095"/>
      <c r="X132" s="1095"/>
      <c r="Y132" s="1095"/>
      <c r="Z132" s="1096"/>
      <c r="AA132" s="1097">
        <v>8.5213766020000001</v>
      </c>
      <c r="AB132" s="1098"/>
      <c r="AC132" s="1098"/>
      <c r="AD132" s="1098"/>
      <c r="AE132" s="1099"/>
      <c r="AF132" s="1100">
        <v>10.26263339</v>
      </c>
      <c r="AG132" s="1098"/>
      <c r="AH132" s="1098"/>
      <c r="AI132" s="1098"/>
      <c r="AJ132" s="1099"/>
      <c r="AK132" s="1100">
        <v>9.9015080409999996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478</v>
      </c>
      <c r="W133" s="1078"/>
      <c r="X133" s="1078"/>
      <c r="Y133" s="1078"/>
      <c r="Z133" s="1079"/>
      <c r="AA133" s="1080">
        <v>10.4</v>
      </c>
      <c r="AB133" s="1081"/>
      <c r="AC133" s="1081"/>
      <c r="AD133" s="1081"/>
      <c r="AE133" s="1082"/>
      <c r="AF133" s="1080">
        <v>9.9</v>
      </c>
      <c r="AG133" s="1081"/>
      <c r="AH133" s="1081"/>
      <c r="AI133" s="1081"/>
      <c r="AJ133" s="1082"/>
      <c r="AK133" s="1080">
        <v>9.5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FhyZEsvXzxGEPdnjj9V13p1iQrtS/afs/HHU3PBiWovtlw7UoymoI0AYd8VQuvgkKLUy/YlYFyBeRzxun0QZQ==" saltValue="bhfsxTfygSZhFg3kP3d8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kc9qiQqHvyXZNS59etyUcChGmb3Q2ffaWA+S8DCNlmMu7IouZwpslx7VuxZVVsdJzwlAzIOL2j/DGRtyCL3Yg==" saltValue="yuOTKYD7hcsg5+Lw9wuw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rIDmUxQv2vgKYL0w1b3OH0PfGLqFQTASB96mKhGDYOGsT4Hmw2wgm3IA2dlLTsL0WOpD9WPy+ioshnsH7umTA==" saltValue="dQp3DmADS74nuCZi+BYA3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487</v>
      </c>
      <c r="AL9" s="1118"/>
      <c r="AM9" s="1118"/>
      <c r="AN9" s="1119"/>
      <c r="AO9" s="281">
        <v>1962474</v>
      </c>
      <c r="AP9" s="281">
        <v>136977</v>
      </c>
      <c r="AQ9" s="282">
        <v>123213</v>
      </c>
      <c r="AR9" s="283">
        <v>11.2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488</v>
      </c>
      <c r="AL10" s="1118"/>
      <c r="AM10" s="1118"/>
      <c r="AN10" s="1119"/>
      <c r="AO10" s="284">
        <v>184025</v>
      </c>
      <c r="AP10" s="284">
        <v>12845</v>
      </c>
      <c r="AQ10" s="285">
        <v>19454</v>
      </c>
      <c r="AR10" s="286">
        <v>-34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489</v>
      </c>
      <c r="AL11" s="1118"/>
      <c r="AM11" s="1118"/>
      <c r="AN11" s="1119"/>
      <c r="AO11" s="284" t="s">
        <v>490</v>
      </c>
      <c r="AP11" s="284" t="s">
        <v>490</v>
      </c>
      <c r="AQ11" s="285">
        <v>2988</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491</v>
      </c>
      <c r="AL12" s="1118"/>
      <c r="AM12" s="1118"/>
      <c r="AN12" s="1119"/>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492</v>
      </c>
      <c r="AL13" s="1118"/>
      <c r="AM13" s="1118"/>
      <c r="AN13" s="1119"/>
      <c r="AO13" s="284">
        <v>28214</v>
      </c>
      <c r="AP13" s="284">
        <v>1969</v>
      </c>
      <c r="AQ13" s="285">
        <v>6503</v>
      </c>
      <c r="AR13" s="286">
        <v>-69.7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493</v>
      </c>
      <c r="AL14" s="1118"/>
      <c r="AM14" s="1118"/>
      <c r="AN14" s="1119"/>
      <c r="AO14" s="284">
        <v>29902</v>
      </c>
      <c r="AP14" s="284">
        <v>2087</v>
      </c>
      <c r="AQ14" s="285">
        <v>2823</v>
      </c>
      <c r="AR14" s="286">
        <v>-26.1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494</v>
      </c>
      <c r="AL15" s="1121"/>
      <c r="AM15" s="1121"/>
      <c r="AN15" s="1122"/>
      <c r="AO15" s="284">
        <v>-110498</v>
      </c>
      <c r="AP15" s="284">
        <v>-7713</v>
      </c>
      <c r="AQ15" s="285">
        <v>-6736</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2094117</v>
      </c>
      <c r="AP16" s="284">
        <v>146166</v>
      </c>
      <c r="AQ16" s="285">
        <v>148246</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499</v>
      </c>
      <c r="AL21" s="1124"/>
      <c r="AM21" s="1124"/>
      <c r="AN21" s="1125"/>
      <c r="AO21" s="297">
        <v>12.56</v>
      </c>
      <c r="AP21" s="298">
        <v>12.94</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500</v>
      </c>
      <c r="AL22" s="1124"/>
      <c r="AM22" s="1124"/>
      <c r="AN22" s="1125"/>
      <c r="AO22" s="302">
        <v>94.3</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501</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504</v>
      </c>
      <c r="AL32" s="1132"/>
      <c r="AM32" s="1132"/>
      <c r="AN32" s="1133"/>
      <c r="AO32" s="312">
        <v>713558</v>
      </c>
      <c r="AP32" s="312">
        <v>49805</v>
      </c>
      <c r="AQ32" s="313">
        <v>83862</v>
      </c>
      <c r="AR32" s="314">
        <v>-40.6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505</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506</v>
      </c>
      <c r="AL34" s="1132"/>
      <c r="AM34" s="1132"/>
      <c r="AN34" s="1133"/>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507</v>
      </c>
      <c r="AL35" s="1132"/>
      <c r="AM35" s="1132"/>
      <c r="AN35" s="1133"/>
      <c r="AO35" s="312">
        <v>715261</v>
      </c>
      <c r="AP35" s="312">
        <v>49924</v>
      </c>
      <c r="AQ35" s="313">
        <v>26360</v>
      </c>
      <c r="AR35" s="314">
        <v>89.4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508</v>
      </c>
      <c r="AL36" s="1132"/>
      <c r="AM36" s="1132"/>
      <c r="AN36" s="1133"/>
      <c r="AO36" s="312">
        <v>29930</v>
      </c>
      <c r="AP36" s="312">
        <v>2089</v>
      </c>
      <c r="AQ36" s="313">
        <v>3483</v>
      </c>
      <c r="AR36" s="314">
        <v>-40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509</v>
      </c>
      <c r="AL37" s="1132"/>
      <c r="AM37" s="1132"/>
      <c r="AN37" s="1133"/>
      <c r="AO37" s="312">
        <v>1122</v>
      </c>
      <c r="AP37" s="312">
        <v>78</v>
      </c>
      <c r="AQ37" s="313">
        <v>612</v>
      </c>
      <c r="AR37" s="314">
        <v>-87.3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510</v>
      </c>
      <c r="AL38" s="1135"/>
      <c r="AM38" s="1135"/>
      <c r="AN38" s="1136"/>
      <c r="AO38" s="315" t="s">
        <v>490</v>
      </c>
      <c r="AP38" s="315" t="s">
        <v>490</v>
      </c>
      <c r="AQ38" s="316">
        <v>21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511</v>
      </c>
      <c r="AL39" s="1135"/>
      <c r="AM39" s="1135"/>
      <c r="AN39" s="1136"/>
      <c r="AO39" s="312">
        <v>-19157</v>
      </c>
      <c r="AP39" s="312">
        <v>-1337</v>
      </c>
      <c r="AQ39" s="313">
        <v>-3285</v>
      </c>
      <c r="AR39" s="314">
        <v>-59.3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512</v>
      </c>
      <c r="AL40" s="1132"/>
      <c r="AM40" s="1132"/>
      <c r="AN40" s="1133"/>
      <c r="AO40" s="312">
        <v>-987962</v>
      </c>
      <c r="AP40" s="312">
        <v>-68958</v>
      </c>
      <c r="AQ40" s="313">
        <v>-73039</v>
      </c>
      <c r="AR40" s="314">
        <v>-5.6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452752</v>
      </c>
      <c r="AP41" s="312">
        <v>31601</v>
      </c>
      <c r="AQ41" s="313">
        <v>38015</v>
      </c>
      <c r="AR41" s="314">
        <v>-16.899999999999999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482</v>
      </c>
      <c r="AN49" s="1128" t="s">
        <v>515</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844972</v>
      </c>
      <c r="AN51" s="334">
        <v>56543</v>
      </c>
      <c r="AO51" s="335">
        <v>-11.8</v>
      </c>
      <c r="AP51" s="336">
        <v>118252</v>
      </c>
      <c r="AQ51" s="337">
        <v>2.8</v>
      </c>
      <c r="AR51" s="338">
        <v>-14.6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244354</v>
      </c>
      <c r="AN52" s="342">
        <v>16351</v>
      </c>
      <c r="AO52" s="343">
        <v>-50.1</v>
      </c>
      <c r="AP52" s="344">
        <v>49994</v>
      </c>
      <c r="AQ52" s="345">
        <v>-7.1</v>
      </c>
      <c r="AR52" s="346">
        <v>-43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983614</v>
      </c>
      <c r="AN53" s="334">
        <v>66772</v>
      </c>
      <c r="AO53" s="335">
        <v>18.100000000000001</v>
      </c>
      <c r="AP53" s="336">
        <v>120302</v>
      </c>
      <c r="AQ53" s="337">
        <v>1.7</v>
      </c>
      <c r="AR53" s="338">
        <v>16.399999999999999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448001</v>
      </c>
      <c r="AN54" s="342">
        <v>30412</v>
      </c>
      <c r="AO54" s="343">
        <v>86</v>
      </c>
      <c r="AP54" s="344">
        <v>59328</v>
      </c>
      <c r="AQ54" s="345">
        <v>18.7</v>
      </c>
      <c r="AR54" s="346">
        <v>67.3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1128224</v>
      </c>
      <c r="AN55" s="334">
        <v>76792</v>
      </c>
      <c r="AO55" s="335">
        <v>15</v>
      </c>
      <c r="AP55" s="336">
        <v>114841</v>
      </c>
      <c r="AQ55" s="337">
        <v>-4.5</v>
      </c>
      <c r="AR55" s="338">
        <v>19.5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361016</v>
      </c>
      <c r="AN56" s="342">
        <v>24572</v>
      </c>
      <c r="AO56" s="343">
        <v>-19.2</v>
      </c>
      <c r="AP56" s="344">
        <v>51589</v>
      </c>
      <c r="AQ56" s="345">
        <v>-13</v>
      </c>
      <c r="AR56" s="346">
        <v>-6.2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839878</v>
      </c>
      <c r="AN57" s="334">
        <v>57891</v>
      </c>
      <c r="AO57" s="335">
        <v>-24.6</v>
      </c>
      <c r="AP57" s="336">
        <v>124145</v>
      </c>
      <c r="AQ57" s="337">
        <v>8.1</v>
      </c>
      <c r="AR57" s="338">
        <v>-32.700000000000003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501128</v>
      </c>
      <c r="AN58" s="342">
        <v>34541</v>
      </c>
      <c r="AO58" s="343">
        <v>40.6</v>
      </c>
      <c r="AP58" s="344">
        <v>54761</v>
      </c>
      <c r="AQ58" s="345">
        <v>6.1</v>
      </c>
      <c r="AR58" s="346">
        <v>34.5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1203083</v>
      </c>
      <c r="AN59" s="334">
        <v>83973</v>
      </c>
      <c r="AO59" s="335">
        <v>45.1</v>
      </c>
      <c r="AP59" s="336">
        <v>131480</v>
      </c>
      <c r="AQ59" s="337">
        <v>5.9</v>
      </c>
      <c r="AR59" s="338">
        <v>39.200000000000003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786504</v>
      </c>
      <c r="AN60" s="342">
        <v>54897</v>
      </c>
      <c r="AO60" s="343">
        <v>58.9</v>
      </c>
      <c r="AP60" s="344">
        <v>63148</v>
      </c>
      <c r="AQ60" s="345">
        <v>15.3</v>
      </c>
      <c r="AR60" s="346">
        <v>43.6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999954</v>
      </c>
      <c r="AN61" s="349">
        <v>68394</v>
      </c>
      <c r="AO61" s="350">
        <v>8.4</v>
      </c>
      <c r="AP61" s="351">
        <v>121804</v>
      </c>
      <c r="AQ61" s="352">
        <v>2.8</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468201</v>
      </c>
      <c r="AN62" s="342">
        <v>32155</v>
      </c>
      <c r="AO62" s="343">
        <v>23.2</v>
      </c>
      <c r="AP62" s="344">
        <v>55764</v>
      </c>
      <c r="AQ62" s="345">
        <v>4</v>
      </c>
      <c r="AR62" s="346">
        <v>19.2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2f+msGks5ypYldZ6q8Ui3ZzycSL3ZtVD1NedrbrQuDK1IG/zsNHZkyGFUKOQIXGBbj9QQXf4IcRsZIPCwTvlQ==" saltValue="LaumMOvM9P6RjNFBjpnL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zsDCbGp2XYc2Zwg/eqM9YzjuwR9AxPEfdfSdQrBPRq8kXnM3xSJgI6IJc1C3MVVM8XB74jMjNdbMXuGoBzo+5A==" saltValue="RgCmyhlUwwKd4GQEZz6z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pcBDFACF2H2LDXF+2ZxzLCErlQJilJ0qzq5SD+SZXEa3mtTi46815Wj4KdJzkQr1QiCEScKle0ivkM+TULFlqA==" saltValue="rNgx95cuaCOs389/Im+A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0" t="s">
        <v>3</v>
      </c>
      <c r="D47" s="1140"/>
      <c r="E47" s="1141"/>
      <c r="F47" s="11">
        <v>30.11</v>
      </c>
      <c r="G47" s="12">
        <v>26.5</v>
      </c>
      <c r="H47" s="12">
        <v>30.62</v>
      </c>
      <c r="I47" s="12">
        <v>40.44</v>
      </c>
      <c r="J47" s="13">
        <v>37.409999999999997</v>
      </c>
    </row>
    <row r="48" spans="2:10" ht="57.75" customHeight="1" x14ac:dyDescent="0.15">
      <c r="B48" s="14"/>
      <c r="C48" s="1142" t="s">
        <v>4</v>
      </c>
      <c r="D48" s="1142"/>
      <c r="E48" s="1143"/>
      <c r="F48" s="15">
        <v>2.36</v>
      </c>
      <c r="G48" s="16">
        <v>4.37</v>
      </c>
      <c r="H48" s="16">
        <v>6.58</v>
      </c>
      <c r="I48" s="16">
        <v>5.18</v>
      </c>
      <c r="J48" s="17">
        <v>6.47</v>
      </c>
    </row>
    <row r="49" spans="2:10" ht="57.75" customHeight="1" thickBot="1" x14ac:dyDescent="0.2">
      <c r="B49" s="18"/>
      <c r="C49" s="1144" t="s">
        <v>5</v>
      </c>
      <c r="D49" s="1144"/>
      <c r="E49" s="1145"/>
      <c r="F49" s="19" t="s">
        <v>534</v>
      </c>
      <c r="G49" s="20" t="s">
        <v>535</v>
      </c>
      <c r="H49" s="20">
        <v>7.58</v>
      </c>
      <c r="I49" s="20">
        <v>7.15</v>
      </c>
      <c r="J49" s="21">
        <v>0.5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wgEM83gnZxqy55P8VSptEApo6siwdODmhAD8NWCShuIcUp9a6rHF4gWHOIlFpl257u/a11KTvQQyRUkKbsC18w==" saltValue="sW7Ih9TzQsLUnWCPMZBO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2" t="s">
        <v>536</v>
      </c>
      <c r="D34" s="1152"/>
      <c r="E34" s="1153"/>
      <c r="F34" s="32">
        <v>3.14</v>
      </c>
      <c r="G34" s="33">
        <v>5.5</v>
      </c>
      <c r="H34" s="33">
        <v>6.11</v>
      </c>
      <c r="I34" s="33">
        <v>7.33</v>
      </c>
      <c r="J34" s="34">
        <v>8.34</v>
      </c>
      <c r="K34" s="22"/>
      <c r="L34" s="22"/>
      <c r="M34" s="22"/>
      <c r="N34" s="22"/>
      <c r="O34" s="22"/>
      <c r="P34" s="22"/>
    </row>
    <row r="35" spans="1:16" ht="39" customHeight="1" x14ac:dyDescent="0.15">
      <c r="A35" s="22"/>
      <c r="B35" s="35"/>
      <c r="C35" s="1146" t="s">
        <v>537</v>
      </c>
      <c r="D35" s="1147"/>
      <c r="E35" s="1148"/>
      <c r="F35" s="36">
        <v>3.5</v>
      </c>
      <c r="G35" s="37">
        <v>4.8600000000000003</v>
      </c>
      <c r="H35" s="37">
        <v>4.63</v>
      </c>
      <c r="I35" s="37">
        <v>6.41</v>
      </c>
      <c r="J35" s="38">
        <v>7.55</v>
      </c>
      <c r="K35" s="22"/>
      <c r="L35" s="22"/>
      <c r="M35" s="22"/>
      <c r="N35" s="22"/>
      <c r="O35" s="22"/>
      <c r="P35" s="22"/>
    </row>
    <row r="36" spans="1:16" ht="39" customHeight="1" x14ac:dyDescent="0.15">
      <c r="A36" s="22"/>
      <c r="B36" s="35"/>
      <c r="C36" s="1146" t="s">
        <v>538</v>
      </c>
      <c r="D36" s="1147"/>
      <c r="E36" s="1148"/>
      <c r="F36" s="36">
        <v>4.1399999999999997</v>
      </c>
      <c r="G36" s="37">
        <v>5.89</v>
      </c>
      <c r="H36" s="37">
        <v>5.34</v>
      </c>
      <c r="I36" s="37">
        <v>5.9</v>
      </c>
      <c r="J36" s="38">
        <v>7.15</v>
      </c>
      <c r="K36" s="22"/>
      <c r="L36" s="22"/>
      <c r="M36" s="22"/>
      <c r="N36" s="22"/>
      <c r="O36" s="22"/>
      <c r="P36" s="22"/>
    </row>
    <row r="37" spans="1:16" ht="39" customHeight="1" x14ac:dyDescent="0.15">
      <c r="A37" s="22"/>
      <c r="B37" s="35"/>
      <c r="C37" s="1146" t="s">
        <v>539</v>
      </c>
      <c r="D37" s="1147"/>
      <c r="E37" s="1148"/>
      <c r="F37" s="36">
        <v>2.9</v>
      </c>
      <c r="G37" s="37">
        <v>4.3600000000000003</v>
      </c>
      <c r="H37" s="37">
        <v>6.58</v>
      </c>
      <c r="I37" s="37">
        <v>5.18</v>
      </c>
      <c r="J37" s="38">
        <v>6.46</v>
      </c>
      <c r="K37" s="22"/>
      <c r="L37" s="22"/>
      <c r="M37" s="22"/>
      <c r="N37" s="22"/>
      <c r="O37" s="22"/>
      <c r="P37" s="22"/>
    </row>
    <row r="38" spans="1:16" ht="39" customHeight="1" x14ac:dyDescent="0.15">
      <c r="A38" s="22"/>
      <c r="B38" s="35"/>
      <c r="C38" s="1146" t="s">
        <v>540</v>
      </c>
      <c r="D38" s="1147"/>
      <c r="E38" s="1148"/>
      <c r="F38" s="36">
        <v>0.63</v>
      </c>
      <c r="G38" s="37">
        <v>0.8</v>
      </c>
      <c r="H38" s="37">
        <v>1.2</v>
      </c>
      <c r="I38" s="37">
        <v>2.78</v>
      </c>
      <c r="J38" s="38">
        <v>2.91</v>
      </c>
      <c r="K38" s="22"/>
      <c r="L38" s="22"/>
      <c r="M38" s="22"/>
      <c r="N38" s="22"/>
      <c r="O38" s="22"/>
      <c r="P38" s="22"/>
    </row>
    <row r="39" spans="1:16" ht="39" customHeight="1" x14ac:dyDescent="0.15">
      <c r="A39" s="22"/>
      <c r="B39" s="35"/>
      <c r="C39" s="1146" t="s">
        <v>541</v>
      </c>
      <c r="D39" s="1147"/>
      <c r="E39" s="1148"/>
      <c r="F39" s="36">
        <v>1.46</v>
      </c>
      <c r="G39" s="37">
        <v>1.56</v>
      </c>
      <c r="H39" s="37">
        <v>1.82</v>
      </c>
      <c r="I39" s="37">
        <v>1.04</v>
      </c>
      <c r="J39" s="38">
        <v>1.1200000000000001</v>
      </c>
      <c r="K39" s="22"/>
      <c r="L39" s="22"/>
      <c r="M39" s="22"/>
      <c r="N39" s="22"/>
      <c r="O39" s="22"/>
      <c r="P39" s="22"/>
    </row>
    <row r="40" spans="1:16" ht="39" customHeight="1" x14ac:dyDescent="0.15">
      <c r="A40" s="22"/>
      <c r="B40" s="35"/>
      <c r="C40" s="1146" t="s">
        <v>542</v>
      </c>
      <c r="D40" s="1147"/>
      <c r="E40" s="1148"/>
      <c r="F40" s="36">
        <v>0.25</v>
      </c>
      <c r="G40" s="37">
        <v>0</v>
      </c>
      <c r="H40" s="37">
        <v>0</v>
      </c>
      <c r="I40" s="37">
        <v>0.24</v>
      </c>
      <c r="J40" s="38">
        <v>0.69</v>
      </c>
      <c r="K40" s="22"/>
      <c r="L40" s="22"/>
      <c r="M40" s="22"/>
      <c r="N40" s="22"/>
      <c r="O40" s="22"/>
      <c r="P40" s="22"/>
    </row>
    <row r="41" spans="1:16" ht="39" customHeight="1" x14ac:dyDescent="0.15">
      <c r="A41" s="22"/>
      <c r="B41" s="35"/>
      <c r="C41" s="1146" t="s">
        <v>543</v>
      </c>
      <c r="D41" s="1147"/>
      <c r="E41" s="1148"/>
      <c r="F41" s="36">
        <v>0</v>
      </c>
      <c r="G41" s="37">
        <v>0</v>
      </c>
      <c r="H41" s="37">
        <v>0</v>
      </c>
      <c r="I41" s="37">
        <v>0</v>
      </c>
      <c r="J41" s="38">
        <v>0.19</v>
      </c>
      <c r="K41" s="22"/>
      <c r="L41" s="22"/>
      <c r="M41" s="22"/>
      <c r="N41" s="22"/>
      <c r="O41" s="22"/>
      <c r="P41" s="22"/>
    </row>
    <row r="42" spans="1:16" ht="39" customHeight="1" x14ac:dyDescent="0.15">
      <c r="A42" s="22"/>
      <c r="B42" s="39"/>
      <c r="C42" s="1146" t="s">
        <v>544</v>
      </c>
      <c r="D42" s="1147"/>
      <c r="E42" s="1148"/>
      <c r="F42" s="36" t="s">
        <v>545</v>
      </c>
      <c r="G42" s="37" t="s">
        <v>490</v>
      </c>
      <c r="H42" s="37" t="s">
        <v>490</v>
      </c>
      <c r="I42" s="37" t="s">
        <v>490</v>
      </c>
      <c r="J42" s="38" t="s">
        <v>490</v>
      </c>
      <c r="K42" s="22"/>
      <c r="L42" s="22"/>
      <c r="M42" s="22"/>
      <c r="N42" s="22"/>
      <c r="O42" s="22"/>
      <c r="P42" s="22"/>
    </row>
    <row r="43" spans="1:16" ht="39" customHeight="1" thickBot="1" x14ac:dyDescent="0.2">
      <c r="A43" s="22"/>
      <c r="B43" s="40"/>
      <c r="C43" s="1149" t="s">
        <v>546</v>
      </c>
      <c r="D43" s="1150"/>
      <c r="E43" s="1151"/>
      <c r="F43" s="41">
        <v>0</v>
      </c>
      <c r="G43" s="42">
        <v>0</v>
      </c>
      <c r="H43" s="42">
        <v>0</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eE7c+PZ5bIheYlurm8MiJEv933P/dhptLVTRumxNgo943qm5KMgcwQdbltVIn1tCCTuzTXCM0ZeOc4koHTITg==" saltValue="qO8aAYxsXFuFWCfCqTPV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853</v>
      </c>
      <c r="L45" s="60">
        <v>795</v>
      </c>
      <c r="M45" s="60">
        <v>804</v>
      </c>
      <c r="N45" s="60">
        <v>715</v>
      </c>
      <c r="O45" s="61">
        <v>714</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826</v>
      </c>
      <c r="L48" s="64">
        <v>814</v>
      </c>
      <c r="M48" s="64">
        <v>701</v>
      </c>
      <c r="N48" s="64">
        <v>766</v>
      </c>
      <c r="O48" s="65">
        <v>715</v>
      </c>
      <c r="P48" s="48"/>
      <c r="Q48" s="48"/>
      <c r="R48" s="48"/>
      <c r="S48" s="48"/>
      <c r="T48" s="48"/>
      <c r="U48" s="48"/>
    </row>
    <row r="49" spans="1:21" ht="30.75" customHeight="1" x14ac:dyDescent="0.15">
      <c r="A49" s="48"/>
      <c r="B49" s="1156"/>
      <c r="C49" s="1157"/>
      <c r="D49" s="62"/>
      <c r="E49" s="1162" t="s">
        <v>14</v>
      </c>
      <c r="F49" s="1162"/>
      <c r="G49" s="1162"/>
      <c r="H49" s="1162"/>
      <c r="I49" s="1162"/>
      <c r="J49" s="1163"/>
      <c r="K49" s="63">
        <v>14</v>
      </c>
      <c r="L49" s="64">
        <v>16</v>
      </c>
      <c r="M49" s="64">
        <v>18</v>
      </c>
      <c r="N49" s="64">
        <v>23</v>
      </c>
      <c r="O49" s="65">
        <v>30</v>
      </c>
      <c r="P49" s="48"/>
      <c r="Q49" s="48"/>
      <c r="R49" s="48"/>
      <c r="S49" s="48"/>
      <c r="T49" s="48"/>
      <c r="U49" s="48"/>
    </row>
    <row r="50" spans="1:21" ht="30.75" customHeight="1" x14ac:dyDescent="0.15">
      <c r="A50" s="48"/>
      <c r="B50" s="1156"/>
      <c r="C50" s="1157"/>
      <c r="D50" s="62"/>
      <c r="E50" s="1162" t="s">
        <v>15</v>
      </c>
      <c r="F50" s="1162"/>
      <c r="G50" s="1162"/>
      <c r="H50" s="1162"/>
      <c r="I50" s="1162"/>
      <c r="J50" s="1163"/>
      <c r="K50" s="63">
        <v>2</v>
      </c>
      <c r="L50" s="64">
        <v>2</v>
      </c>
      <c r="M50" s="64">
        <v>1</v>
      </c>
      <c r="N50" s="64">
        <v>1</v>
      </c>
      <c r="O50" s="65">
        <v>1</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1189</v>
      </c>
      <c r="L52" s="64">
        <v>1152</v>
      </c>
      <c r="M52" s="64">
        <v>1134</v>
      </c>
      <c r="N52" s="64">
        <v>1044</v>
      </c>
      <c r="O52" s="65">
        <v>1007</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506</v>
      </c>
      <c r="L53" s="69">
        <v>475</v>
      </c>
      <c r="M53" s="69">
        <v>390</v>
      </c>
      <c r="N53" s="69">
        <v>461</v>
      </c>
      <c r="O53" s="70">
        <v>453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0F6zCDnCG9VpiHIeuclm5kvta2oA1w9n42CRtqBIXJuWItz7nv9yHppDyZkcUxuNhBIIwk0v8shImbHvlpY5Q==" saltValue="PIGCazUoI/Sp6RStpO6P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5" t="s">
        <v>30</v>
      </c>
      <c r="C41" s="1186"/>
      <c r="D41" s="105"/>
      <c r="E41" s="1191" t="s">
        <v>31</v>
      </c>
      <c r="F41" s="1191"/>
      <c r="G41" s="1191"/>
      <c r="H41" s="1192"/>
      <c r="I41" s="355">
        <v>7126</v>
      </c>
      <c r="J41" s="356">
        <v>7366</v>
      </c>
      <c r="K41" s="356">
        <v>7464</v>
      </c>
      <c r="L41" s="356">
        <v>7327</v>
      </c>
      <c r="M41" s="357">
        <v>7226</v>
      </c>
    </row>
    <row r="42" spans="2:13" ht="27.75" customHeight="1" x14ac:dyDescent="0.15">
      <c r="B42" s="1187"/>
      <c r="C42" s="1188"/>
      <c r="D42" s="106"/>
      <c r="E42" s="1193" t="s">
        <v>32</v>
      </c>
      <c r="F42" s="1193"/>
      <c r="G42" s="1193"/>
      <c r="H42" s="1194"/>
      <c r="I42" s="358">
        <v>8</v>
      </c>
      <c r="J42" s="359">
        <v>6</v>
      </c>
      <c r="K42" s="359">
        <v>4</v>
      </c>
      <c r="L42" s="359">
        <v>3</v>
      </c>
      <c r="M42" s="360">
        <v>2</v>
      </c>
    </row>
    <row r="43" spans="2:13" ht="27.75" customHeight="1" x14ac:dyDescent="0.15">
      <c r="B43" s="1187"/>
      <c r="C43" s="1188"/>
      <c r="D43" s="106"/>
      <c r="E43" s="1193" t="s">
        <v>33</v>
      </c>
      <c r="F43" s="1193"/>
      <c r="G43" s="1193"/>
      <c r="H43" s="1194"/>
      <c r="I43" s="358">
        <v>7865</v>
      </c>
      <c r="J43" s="359">
        <v>7330</v>
      </c>
      <c r="K43" s="359">
        <v>6433</v>
      </c>
      <c r="L43" s="359">
        <v>5821</v>
      </c>
      <c r="M43" s="360">
        <v>5092</v>
      </c>
    </row>
    <row r="44" spans="2:13" ht="27.75" customHeight="1" x14ac:dyDescent="0.15">
      <c r="B44" s="1187"/>
      <c r="C44" s="1188"/>
      <c r="D44" s="106"/>
      <c r="E44" s="1193" t="s">
        <v>34</v>
      </c>
      <c r="F44" s="1193"/>
      <c r="G44" s="1193"/>
      <c r="H44" s="1194"/>
      <c r="I44" s="358">
        <v>278</v>
      </c>
      <c r="J44" s="359">
        <v>265</v>
      </c>
      <c r="K44" s="359">
        <v>232</v>
      </c>
      <c r="L44" s="359">
        <v>212</v>
      </c>
      <c r="M44" s="360">
        <v>202</v>
      </c>
    </row>
    <row r="45" spans="2:13" ht="27.75" customHeight="1" x14ac:dyDescent="0.15">
      <c r="B45" s="1187"/>
      <c r="C45" s="1188"/>
      <c r="D45" s="106"/>
      <c r="E45" s="1193" t="s">
        <v>35</v>
      </c>
      <c r="F45" s="1193"/>
      <c r="G45" s="1193"/>
      <c r="H45" s="1194"/>
      <c r="I45" s="358">
        <v>799</v>
      </c>
      <c r="J45" s="359">
        <v>774</v>
      </c>
      <c r="K45" s="359">
        <v>798</v>
      </c>
      <c r="L45" s="359">
        <v>755</v>
      </c>
      <c r="M45" s="360">
        <v>706</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2317</v>
      </c>
      <c r="J50" s="359">
        <v>2209</v>
      </c>
      <c r="K50" s="359">
        <v>2581</v>
      </c>
      <c r="L50" s="359">
        <v>3223</v>
      </c>
      <c r="M50" s="360">
        <v>3231</v>
      </c>
    </row>
    <row r="51" spans="2:13" ht="27.75" customHeight="1" x14ac:dyDescent="0.15">
      <c r="B51" s="1187"/>
      <c r="C51" s="1188"/>
      <c r="D51" s="106"/>
      <c r="E51" s="1193" t="s">
        <v>42</v>
      </c>
      <c r="F51" s="1193"/>
      <c r="G51" s="1193"/>
      <c r="H51" s="1194"/>
      <c r="I51" s="358">
        <v>15</v>
      </c>
      <c r="J51" s="359">
        <v>368</v>
      </c>
      <c r="K51" s="359">
        <v>365</v>
      </c>
      <c r="L51" s="359">
        <v>363</v>
      </c>
      <c r="M51" s="360">
        <v>330</v>
      </c>
    </row>
    <row r="52" spans="2:13" ht="27.75" customHeight="1" x14ac:dyDescent="0.15">
      <c r="B52" s="1189"/>
      <c r="C52" s="1190"/>
      <c r="D52" s="106"/>
      <c r="E52" s="1193" t="s">
        <v>43</v>
      </c>
      <c r="F52" s="1193"/>
      <c r="G52" s="1193"/>
      <c r="H52" s="1194"/>
      <c r="I52" s="358">
        <v>10439</v>
      </c>
      <c r="J52" s="359">
        <v>9709</v>
      </c>
      <c r="K52" s="359">
        <v>8999</v>
      </c>
      <c r="L52" s="359">
        <v>8395</v>
      </c>
      <c r="M52" s="360">
        <v>7886</v>
      </c>
    </row>
    <row r="53" spans="2:13" ht="27.75" customHeight="1" thickBot="1" x14ac:dyDescent="0.2">
      <c r="B53" s="1200" t="s">
        <v>19</v>
      </c>
      <c r="C53" s="1201"/>
      <c r="D53" s="110"/>
      <c r="E53" s="1202" t="s">
        <v>44</v>
      </c>
      <c r="F53" s="1202"/>
      <c r="G53" s="1202"/>
      <c r="H53" s="1203"/>
      <c r="I53" s="361">
        <v>3305</v>
      </c>
      <c r="J53" s="362">
        <v>3455</v>
      </c>
      <c r="K53" s="362">
        <v>2988</v>
      </c>
      <c r="L53" s="362">
        <v>2138</v>
      </c>
      <c r="M53" s="363">
        <v>1781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T/tzbM39/rg8Zghz34TX57fOr8syTDwfuC48VT6LfYipRn3dO7edgT0glwFjqnWeTO2ARJBCCwtLB30R1FFdQ==" saltValue="reWQziM/pkdGd5dCw5X2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2" t="s">
        <v>46</v>
      </c>
      <c r="D55" s="1212"/>
      <c r="E55" s="1213"/>
      <c r="F55" s="122">
        <v>1757</v>
      </c>
      <c r="G55" s="122">
        <v>2243</v>
      </c>
      <c r="H55" s="123">
        <v>2080</v>
      </c>
    </row>
    <row r="56" spans="2:8" ht="52.5" customHeight="1" x14ac:dyDescent="0.15">
      <c r="B56" s="124"/>
      <c r="C56" s="1214" t="s">
        <v>47</v>
      </c>
      <c r="D56" s="1214"/>
      <c r="E56" s="1215"/>
      <c r="F56" s="125">
        <v>105</v>
      </c>
      <c r="G56" s="125">
        <v>105</v>
      </c>
      <c r="H56" s="126">
        <v>205</v>
      </c>
    </row>
    <row r="57" spans="2:8" ht="53.25" customHeight="1" x14ac:dyDescent="0.15">
      <c r="B57" s="124"/>
      <c r="C57" s="1216" t="s">
        <v>48</v>
      </c>
      <c r="D57" s="1216"/>
      <c r="E57" s="1217"/>
      <c r="F57" s="127">
        <v>1678</v>
      </c>
      <c r="G57" s="127">
        <v>1682</v>
      </c>
      <c r="H57" s="128">
        <v>1740</v>
      </c>
    </row>
    <row r="58" spans="2:8" ht="45.75" customHeight="1" x14ac:dyDescent="0.15">
      <c r="B58" s="129"/>
      <c r="C58" s="1204" t="s">
        <v>566</v>
      </c>
      <c r="D58" s="1205"/>
      <c r="E58" s="1206"/>
      <c r="F58" s="130">
        <v>1140</v>
      </c>
      <c r="G58" s="130">
        <v>1140</v>
      </c>
      <c r="H58" s="131">
        <v>1140</v>
      </c>
    </row>
    <row r="59" spans="2:8" ht="45.75" customHeight="1" x14ac:dyDescent="0.15">
      <c r="B59" s="129"/>
      <c r="C59" s="1204" t="s">
        <v>567</v>
      </c>
      <c r="D59" s="1205"/>
      <c r="E59" s="1206"/>
      <c r="F59" s="130">
        <v>345</v>
      </c>
      <c r="G59" s="130">
        <v>368</v>
      </c>
      <c r="H59" s="131">
        <v>436</v>
      </c>
    </row>
    <row r="60" spans="2:8" ht="45.75" customHeight="1" x14ac:dyDescent="0.15">
      <c r="B60" s="129"/>
      <c r="C60" s="1204" t="s">
        <v>568</v>
      </c>
      <c r="D60" s="1205"/>
      <c r="E60" s="1206"/>
      <c r="F60" s="130">
        <v>50</v>
      </c>
      <c r="G60" s="130">
        <v>37</v>
      </c>
      <c r="H60" s="131">
        <v>50</v>
      </c>
    </row>
    <row r="61" spans="2:8" ht="45.75" customHeight="1" x14ac:dyDescent="0.15">
      <c r="B61" s="129"/>
      <c r="C61" s="1204" t="s">
        <v>569</v>
      </c>
      <c r="D61" s="1205"/>
      <c r="E61" s="1206"/>
      <c r="F61" s="130">
        <v>48</v>
      </c>
      <c r="G61" s="130">
        <v>41</v>
      </c>
      <c r="H61" s="131">
        <v>31</v>
      </c>
    </row>
    <row r="62" spans="2:8" ht="45.75" customHeight="1" thickBot="1" x14ac:dyDescent="0.2">
      <c r="B62" s="132"/>
      <c r="C62" s="1207" t="s">
        <v>570</v>
      </c>
      <c r="D62" s="1208"/>
      <c r="E62" s="1209"/>
      <c r="F62" s="133">
        <v>0</v>
      </c>
      <c r="G62" s="133">
        <v>20</v>
      </c>
      <c r="H62" s="134">
        <v>30</v>
      </c>
    </row>
    <row r="63" spans="2:8" ht="52.5" customHeight="1" thickBot="1" x14ac:dyDescent="0.2">
      <c r="B63" s="135"/>
      <c r="C63" s="1210" t="s">
        <v>49</v>
      </c>
      <c r="D63" s="1210"/>
      <c r="E63" s="1211"/>
      <c r="F63" s="136">
        <v>3539</v>
      </c>
      <c r="G63" s="136">
        <v>4030</v>
      </c>
      <c r="H63" s="137">
        <v>4025</v>
      </c>
    </row>
    <row r="64" spans="2:8" x14ac:dyDescent="0.15"/>
  </sheetData>
  <sheetProtection algorithmName="SHA-512" hashValue="6RpY4ADbudr7z+syoLjLjUc0LNOTXu6zvqe1jShoyCEnTRLHFhVDfmYipdh66IaE8scQMchZbwiF2aC+Nr2eJg==" saltValue="F7YYb19g0qiLDSpuB5RL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56543</v>
      </c>
      <c r="E3" s="156"/>
      <c r="F3" s="157">
        <v>118252</v>
      </c>
      <c r="G3" s="158"/>
      <c r="H3" s="159"/>
    </row>
    <row r="4" spans="1:8" x14ac:dyDescent="0.15">
      <c r="A4" s="160"/>
      <c r="B4" s="161"/>
      <c r="C4" s="162"/>
      <c r="D4" s="163">
        <v>16351</v>
      </c>
      <c r="E4" s="164"/>
      <c r="F4" s="165">
        <v>49994</v>
      </c>
      <c r="G4" s="166"/>
      <c r="H4" s="167"/>
    </row>
    <row r="5" spans="1:8" x14ac:dyDescent="0.15">
      <c r="A5" s="148" t="s">
        <v>523</v>
      </c>
      <c r="B5" s="153"/>
      <c r="C5" s="154"/>
      <c r="D5" s="155">
        <v>66772</v>
      </c>
      <c r="E5" s="156"/>
      <c r="F5" s="157">
        <v>120302</v>
      </c>
      <c r="G5" s="158"/>
      <c r="H5" s="159"/>
    </row>
    <row r="6" spans="1:8" x14ac:dyDescent="0.15">
      <c r="A6" s="160"/>
      <c r="B6" s="161"/>
      <c r="C6" s="162"/>
      <c r="D6" s="163">
        <v>30412</v>
      </c>
      <c r="E6" s="164"/>
      <c r="F6" s="165">
        <v>59328</v>
      </c>
      <c r="G6" s="166"/>
      <c r="H6" s="167"/>
    </row>
    <row r="7" spans="1:8" x14ac:dyDescent="0.15">
      <c r="A7" s="148" t="s">
        <v>524</v>
      </c>
      <c r="B7" s="153"/>
      <c r="C7" s="154"/>
      <c r="D7" s="155">
        <v>76792</v>
      </c>
      <c r="E7" s="156"/>
      <c r="F7" s="157">
        <v>114841</v>
      </c>
      <c r="G7" s="158"/>
      <c r="H7" s="159"/>
    </row>
    <row r="8" spans="1:8" x14ac:dyDescent="0.15">
      <c r="A8" s="160"/>
      <c r="B8" s="161"/>
      <c r="C8" s="162"/>
      <c r="D8" s="163">
        <v>24572</v>
      </c>
      <c r="E8" s="164"/>
      <c r="F8" s="165">
        <v>51589</v>
      </c>
      <c r="G8" s="166"/>
      <c r="H8" s="167"/>
    </row>
    <row r="9" spans="1:8" x14ac:dyDescent="0.15">
      <c r="A9" s="148" t="s">
        <v>525</v>
      </c>
      <c r="B9" s="153"/>
      <c r="C9" s="154"/>
      <c r="D9" s="155">
        <v>57891</v>
      </c>
      <c r="E9" s="156"/>
      <c r="F9" s="157">
        <v>124145</v>
      </c>
      <c r="G9" s="158"/>
      <c r="H9" s="159"/>
    </row>
    <row r="10" spans="1:8" x14ac:dyDescent="0.15">
      <c r="A10" s="160"/>
      <c r="B10" s="161"/>
      <c r="C10" s="162"/>
      <c r="D10" s="163">
        <v>34541</v>
      </c>
      <c r="E10" s="164"/>
      <c r="F10" s="165">
        <v>54761</v>
      </c>
      <c r="G10" s="166"/>
      <c r="H10" s="167"/>
    </row>
    <row r="11" spans="1:8" x14ac:dyDescent="0.15">
      <c r="A11" s="148" t="s">
        <v>526</v>
      </c>
      <c r="B11" s="153"/>
      <c r="C11" s="154"/>
      <c r="D11" s="155">
        <v>83973</v>
      </c>
      <c r="E11" s="156"/>
      <c r="F11" s="157">
        <v>131480</v>
      </c>
      <c r="G11" s="158"/>
      <c r="H11" s="159"/>
    </row>
    <row r="12" spans="1:8" x14ac:dyDescent="0.15">
      <c r="A12" s="160"/>
      <c r="B12" s="161"/>
      <c r="C12" s="168"/>
      <c r="D12" s="163">
        <v>54897</v>
      </c>
      <c r="E12" s="164"/>
      <c r="F12" s="165">
        <v>63148</v>
      </c>
      <c r="G12" s="166"/>
      <c r="H12" s="167"/>
    </row>
    <row r="13" spans="1:8" x14ac:dyDescent="0.15">
      <c r="A13" s="148"/>
      <c r="B13" s="153"/>
      <c r="C13" s="169"/>
      <c r="D13" s="170">
        <v>68394</v>
      </c>
      <c r="E13" s="171"/>
      <c r="F13" s="172">
        <v>121804</v>
      </c>
      <c r="G13" s="173"/>
      <c r="H13" s="159"/>
    </row>
    <row r="14" spans="1:8" x14ac:dyDescent="0.15">
      <c r="A14" s="160"/>
      <c r="B14" s="161"/>
      <c r="C14" s="162"/>
      <c r="D14" s="163">
        <v>32155</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2.36</v>
      </c>
      <c r="C19" s="174">
        <f>ROUND(VALUE(SUBSTITUTE(実質収支比率等に係る経年分析!G$48,"▲","-")),2)</f>
        <v>4.37</v>
      </c>
      <c r="D19" s="174">
        <f>ROUND(VALUE(SUBSTITUTE(実質収支比率等に係る経年分析!H$48,"▲","-")),2)</f>
        <v>6.58</v>
      </c>
      <c r="E19" s="174">
        <f>ROUND(VALUE(SUBSTITUTE(実質収支比率等に係る経年分析!I$48,"▲","-")),2)</f>
        <v>5.18</v>
      </c>
      <c r="F19" s="174">
        <f>ROUND(VALUE(SUBSTITUTE(実質収支比率等に係る経年分析!J$48,"▲","-")),2)</f>
        <v>6.47</v>
      </c>
    </row>
    <row r="20" spans="1:11" x14ac:dyDescent="0.15">
      <c r="A20" s="174" t="s">
        <v>53</v>
      </c>
      <c r="B20" s="174">
        <f>ROUND(VALUE(SUBSTITUTE(実質収支比率等に係る経年分析!F$47,"▲","-")),2)</f>
        <v>30.11</v>
      </c>
      <c r="C20" s="174">
        <f>ROUND(VALUE(SUBSTITUTE(実質収支比率等に係る経年分析!G$47,"▲","-")),2)</f>
        <v>26.5</v>
      </c>
      <c r="D20" s="174">
        <f>ROUND(VALUE(SUBSTITUTE(実質収支比率等に係る経年分析!H$47,"▲","-")),2)</f>
        <v>30.62</v>
      </c>
      <c r="E20" s="174">
        <f>ROUND(VALUE(SUBSTITUTE(実質収支比率等に係る経年分析!I$47,"▲","-")),2)</f>
        <v>40.44</v>
      </c>
      <c r="F20" s="174">
        <f>ROUND(VALUE(SUBSTITUTE(実質収支比率等に係る経年分析!J$47,"▲","-")),2)</f>
        <v>37.409999999999997</v>
      </c>
    </row>
    <row r="21" spans="1:11" x14ac:dyDescent="0.15">
      <c r="A21" s="174" t="s">
        <v>54</v>
      </c>
      <c r="B21" s="174">
        <f>IF(ISNUMBER(VALUE(SUBSTITUTE(実質収支比率等に係る経年分析!F$49,"▲","-"))),ROUND(VALUE(SUBSTITUTE(実質収支比率等に係る経年分析!F$49,"▲","-")),2),NA())</f>
        <v>-0.53</v>
      </c>
      <c r="C21" s="174">
        <f>IF(ISNUMBER(VALUE(SUBSTITUTE(実質収支比率等に係る経年分析!G$49,"▲","-"))),ROUND(VALUE(SUBSTITUTE(実質収支比率等に係る経年分析!G$49,"▲","-")),2),NA())</f>
        <v>-1.1299999999999999</v>
      </c>
      <c r="D21" s="174">
        <f>IF(ISNUMBER(VALUE(SUBSTITUTE(実質収支比率等に係る経年分析!H$49,"▲","-"))),ROUND(VALUE(SUBSTITUTE(実質収支比率等に係る経年分析!H$49,"▲","-")),2),NA())</f>
        <v>7.58</v>
      </c>
      <c r="E21" s="174">
        <f>IF(ISNUMBER(VALUE(SUBSTITUTE(実質収支比率等に係る経年分析!I$49,"▲","-"))),ROUND(VALUE(SUBSTITUTE(実質収支比率等に係る経年分析!I$49,"▲","-")),2),NA())</f>
        <v>7.15</v>
      </c>
      <c r="F21" s="174">
        <f>IF(ISNUMBER(VALUE(SUBSTITUTE(実質収支比率等に係る経年分析!J$49,"▲","-"))),ROUND(VALUE(SUBSTITUTE(実質収支比率等に係る経年分析!J$49,"▲","-")),2),NA())</f>
        <v>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0.55000000000000004</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合併処理浄化槽事業特別会計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0.19</v>
      </c>
    </row>
    <row r="30" spans="1:11" x14ac:dyDescent="0.15">
      <c r="A30" s="175" t="str">
        <f>IF(連結実質赤字比率に係る赤字・黒字の構成分析!C$40="",NA(),連結実質赤字比率に係る赤字・黒字の構成分析!C$40)</f>
        <v>大栄歴史文化学習館特別会計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0.69</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1.1200000000000001</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2.78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2.91</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4.3600000000000003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6.46</v>
      </c>
    </row>
    <row r="34" spans="1:16" x14ac:dyDescent="0.15">
      <c r="A34" s="175" t="str">
        <f>IF(連結実質赤字比率に係る赤字・黒字の構成分析!C$36="",NA(),連結実質赤字比率に係る赤字・黒字の構成分析!C$36)</f>
        <v>風力発電事業会計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4.1399999999999997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7.15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1189</v>
      </c>
      <c r="E42" s="176"/>
      <c r="F42" s="176"/>
      <c r="G42" s="176">
        <f>'実質公債費比率（分子）の構造'!L$52</f>
        <v>1152</v>
      </c>
      <c r="H42" s="176"/>
      <c r="I42" s="176"/>
      <c r="J42" s="176">
        <f>'実質公債費比率（分子）の構造'!M$52</f>
        <v>1134</v>
      </c>
      <c r="K42" s="176"/>
      <c r="L42" s="176"/>
      <c r="M42" s="176">
        <f>'実質公債費比率（分子）の構造'!N$52</f>
        <v>1044</v>
      </c>
      <c r="N42" s="176"/>
      <c r="O42" s="176"/>
      <c r="P42" s="176">
        <f>'実質公債費比率（分子）の構造'!O$52</f>
        <v>1007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14</v>
      </c>
      <c r="C45" s="176"/>
      <c r="D45" s="176"/>
      <c r="E45" s="176">
        <f>'実質公債費比率（分子）の構造'!L$49</f>
        <v>16</v>
      </c>
      <c r="F45" s="176"/>
      <c r="G45" s="176"/>
      <c r="H45" s="176">
        <f>'実質公債費比率（分子）の構造'!M$49</f>
        <v>18</v>
      </c>
      <c r="I45" s="176"/>
      <c r="J45" s="176"/>
      <c r="K45" s="176">
        <f>'実質公債費比率（分子）の構造'!N$49</f>
        <v>23</v>
      </c>
      <c r="L45" s="176"/>
      <c r="M45" s="176"/>
      <c r="N45" s="176">
        <f>'実質公債費比率（分子）の構造'!O$49</f>
        <v>30</v>
      </c>
      <c r="O45" s="176"/>
      <c r="P45" s="176"/>
    </row>
    <row r="46" spans="1:16" x14ac:dyDescent="0.15">
      <c r="A46" s="176" t="s">
        <v>64</v>
      </c>
      <c r="B46" s="176">
        <f>'実質公債費比率（分子）の構造'!K$48</f>
        <v>826</v>
      </c>
      <c r="C46" s="176"/>
      <c r="D46" s="176"/>
      <c r="E46" s="176">
        <f>'実質公債費比率（分子）の構造'!L$48</f>
        <v>814</v>
      </c>
      <c r="F46" s="176"/>
      <c r="G46" s="176"/>
      <c r="H46" s="176">
        <f>'実質公債費比率（分子）の構造'!M$48</f>
        <v>701</v>
      </c>
      <c r="I46" s="176"/>
      <c r="J46" s="176"/>
      <c r="K46" s="176">
        <f>'実質公債費比率（分子）の構造'!N$48</f>
        <v>766</v>
      </c>
      <c r="L46" s="176"/>
      <c r="M46" s="176"/>
      <c r="N46" s="176">
        <f>'実質公債費比率（分子）の構造'!O$48</f>
        <v>715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853</v>
      </c>
      <c r="C49" s="176"/>
      <c r="D49" s="176"/>
      <c r="E49" s="176">
        <f>'実質公債費比率（分子）の構造'!L$45</f>
        <v>795</v>
      </c>
      <c r="F49" s="176"/>
      <c r="G49" s="176"/>
      <c r="H49" s="176">
        <f>'実質公債費比率（分子）の構造'!M$45</f>
        <v>804</v>
      </c>
      <c r="I49" s="176"/>
      <c r="J49" s="176"/>
      <c r="K49" s="176">
        <f>'実質公債費比率（分子）の構造'!N$45</f>
        <v>715</v>
      </c>
      <c r="L49" s="176"/>
      <c r="M49" s="176"/>
      <c r="N49" s="176">
        <f>'実質公債費比率（分子）の構造'!O$45</f>
        <v>714</v>
      </c>
      <c r="O49" s="176"/>
      <c r="P49" s="176"/>
    </row>
    <row r="50" spans="1:16" x14ac:dyDescent="0.15">
      <c r="A50" s="176" t="s">
        <v>67</v>
      </c>
      <c r="B50" s="176" t="e">
        <f>NA()</f>
        <v>#N/A</v>
      </c>
      <c r="C50" s="176">
        <f>IF(ISNUMBER('実質公債費比率（分子）の構造'!K$53),'実質公債費比率（分子）の構造'!K$53,NA())</f>
        <v>506</v>
      </c>
      <c r="D50" s="176" t="e">
        <f>NA()</f>
        <v>#N/A</v>
      </c>
      <c r="E50" s="176" t="e">
        <f>NA()</f>
        <v>#N/A</v>
      </c>
      <c r="F50" s="176">
        <f>IF(ISNUMBER('実質公債費比率（分子）の構造'!L$53),'実質公債費比率（分子）の構造'!L$53,NA())</f>
        <v>475</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461</v>
      </c>
      <c r="M50" s="176" t="e">
        <f>NA()</f>
        <v>#N/A</v>
      </c>
      <c r="N50" s="176" t="e">
        <f>NA()</f>
        <v>#N/A</v>
      </c>
      <c r="O50" s="176">
        <f>IF(ISNUMBER('実質公債費比率（分子）の構造'!O$53),'実質公債費比率（分子）の構造'!O$53,NA())</f>
        <v>453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10439</v>
      </c>
      <c r="E56" s="175"/>
      <c r="F56" s="175"/>
      <c r="G56" s="175">
        <f>'将来負担比率（分子）の構造'!J$52</f>
        <v>9709</v>
      </c>
      <c r="H56" s="175"/>
      <c r="I56" s="175"/>
      <c r="J56" s="175">
        <f>'将来負担比率（分子）の構造'!K$52</f>
        <v>8999</v>
      </c>
      <c r="K56" s="175"/>
      <c r="L56" s="175"/>
      <c r="M56" s="175">
        <f>'将来負担比率（分子）の構造'!L$52</f>
        <v>8395</v>
      </c>
      <c r="N56" s="175"/>
      <c r="O56" s="175"/>
      <c r="P56" s="175">
        <f>'将来負担比率（分子）の構造'!M$52</f>
        <v>7886</v>
      </c>
    </row>
    <row r="57" spans="1:16" x14ac:dyDescent="0.15">
      <c r="A57" s="175" t="s">
        <v>42</v>
      </c>
      <c r="B57" s="175"/>
      <c r="C57" s="175"/>
      <c r="D57" s="175">
        <f>'将来負担比率（分子）の構造'!I$51</f>
        <v>15</v>
      </c>
      <c r="E57" s="175"/>
      <c r="F57" s="175"/>
      <c r="G57" s="175">
        <f>'将来負担比率（分子）の構造'!J$51</f>
        <v>368</v>
      </c>
      <c r="H57" s="175"/>
      <c r="I57" s="175"/>
      <c r="J57" s="175">
        <f>'将来負担比率（分子）の構造'!K$51</f>
        <v>365</v>
      </c>
      <c r="K57" s="175"/>
      <c r="L57" s="175"/>
      <c r="M57" s="175">
        <f>'将来負担比率（分子）の構造'!L$51</f>
        <v>363</v>
      </c>
      <c r="N57" s="175"/>
      <c r="O57" s="175"/>
      <c r="P57" s="175">
        <f>'将来負担比率（分子）の構造'!M$51</f>
        <v>330</v>
      </c>
    </row>
    <row r="58" spans="1:16" x14ac:dyDescent="0.15">
      <c r="A58" s="175" t="s">
        <v>41</v>
      </c>
      <c r="B58" s="175"/>
      <c r="C58" s="175"/>
      <c r="D58" s="175">
        <f>'将来負担比率（分子）の構造'!I$50</f>
        <v>2317</v>
      </c>
      <c r="E58" s="175"/>
      <c r="F58" s="175"/>
      <c r="G58" s="175">
        <f>'将来負担比率（分子）の構造'!J$50</f>
        <v>2209</v>
      </c>
      <c r="H58" s="175"/>
      <c r="I58" s="175"/>
      <c r="J58" s="175">
        <f>'将来負担比率（分子）の構造'!K$50</f>
        <v>2581</v>
      </c>
      <c r="K58" s="175"/>
      <c r="L58" s="175"/>
      <c r="M58" s="175">
        <f>'将来負担比率（分子）の構造'!L$50</f>
        <v>3223</v>
      </c>
      <c r="N58" s="175"/>
      <c r="O58" s="175"/>
      <c r="P58" s="175">
        <f>'将来負担比率（分子）の構造'!M$50</f>
        <v>3231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799</v>
      </c>
      <c r="C62" s="175"/>
      <c r="D62" s="175"/>
      <c r="E62" s="175">
        <f>'将来負担比率（分子）の構造'!J$45</f>
        <v>774</v>
      </c>
      <c r="F62" s="175"/>
      <c r="G62" s="175"/>
      <c r="H62" s="175">
        <f>'将来負担比率（分子）の構造'!K$45</f>
        <v>798</v>
      </c>
      <c r="I62" s="175"/>
      <c r="J62" s="175"/>
      <c r="K62" s="175">
        <f>'将来負担比率（分子）の構造'!L$45</f>
        <v>755</v>
      </c>
      <c r="L62" s="175"/>
      <c r="M62" s="175"/>
      <c r="N62" s="175">
        <f>'将来負担比率（分子）の構造'!M$45</f>
        <v>706</v>
      </c>
      <c r="O62" s="175"/>
      <c r="P62" s="175"/>
    </row>
    <row r="63" spans="1:16" x14ac:dyDescent="0.15">
      <c r="A63" s="175" t="s">
        <v>34</v>
      </c>
      <c r="B63" s="175">
        <f>'将来負担比率（分子）の構造'!I$44</f>
        <v>278</v>
      </c>
      <c r="C63" s="175"/>
      <c r="D63" s="175"/>
      <c r="E63" s="175">
        <f>'将来負担比率（分子）の構造'!J$44</f>
        <v>265</v>
      </c>
      <c r="F63" s="175"/>
      <c r="G63" s="175"/>
      <c r="H63" s="175">
        <f>'将来負担比率（分子）の構造'!K$44</f>
        <v>232</v>
      </c>
      <c r="I63" s="175"/>
      <c r="J63" s="175"/>
      <c r="K63" s="175">
        <f>'将来負担比率（分子）の構造'!L$44</f>
        <v>212</v>
      </c>
      <c r="L63" s="175"/>
      <c r="M63" s="175"/>
      <c r="N63" s="175">
        <f>'将来負担比率（分子）の構造'!M$44</f>
        <v>202</v>
      </c>
      <c r="O63" s="175"/>
      <c r="P63" s="175"/>
    </row>
    <row r="64" spans="1:16" x14ac:dyDescent="0.15">
      <c r="A64" s="175" t="s">
        <v>33</v>
      </c>
      <c r="B64" s="175">
        <f>'将来負担比率（分子）の構造'!I$43</f>
        <v>7865</v>
      </c>
      <c r="C64" s="175"/>
      <c r="D64" s="175"/>
      <c r="E64" s="175">
        <f>'将来負担比率（分子）の構造'!J$43</f>
        <v>7330</v>
      </c>
      <c r="F64" s="175"/>
      <c r="G64" s="175"/>
      <c r="H64" s="175">
        <f>'将来負担比率（分子）の構造'!K$43</f>
        <v>6433</v>
      </c>
      <c r="I64" s="175"/>
      <c r="J64" s="175"/>
      <c r="K64" s="175">
        <f>'将来負担比率（分子）の構造'!L$43</f>
        <v>5821</v>
      </c>
      <c r="L64" s="175"/>
      <c r="M64" s="175"/>
      <c r="N64" s="175">
        <f>'将来負担比率（分子）の構造'!M$43</f>
        <v>5092</v>
      </c>
      <c r="O64" s="175"/>
      <c r="P64" s="175"/>
    </row>
    <row r="65" spans="1:16" x14ac:dyDescent="0.15">
      <c r="A65" s="175" t="s">
        <v>32</v>
      </c>
      <c r="B65" s="175">
        <f>'将来負担比率（分子）の構造'!I$42</f>
        <v>8</v>
      </c>
      <c r="C65" s="175"/>
      <c r="D65" s="175"/>
      <c r="E65" s="175">
        <f>'将来負担比率（分子）の構造'!J$42</f>
        <v>6</v>
      </c>
      <c r="F65" s="175"/>
      <c r="G65" s="175"/>
      <c r="H65" s="175">
        <f>'将来負担比率（分子）の構造'!K$42</f>
        <v>4</v>
      </c>
      <c r="I65" s="175"/>
      <c r="J65" s="175"/>
      <c r="K65" s="175">
        <f>'将来負担比率（分子）の構造'!L$42</f>
        <v>3</v>
      </c>
      <c r="L65" s="175"/>
      <c r="M65" s="175"/>
      <c r="N65" s="175">
        <f>'将来負担比率（分子）の構造'!M$42</f>
        <v>2</v>
      </c>
      <c r="O65" s="175"/>
      <c r="P65" s="175"/>
    </row>
    <row r="66" spans="1:16" x14ac:dyDescent="0.15">
      <c r="A66" s="175" t="s">
        <v>31</v>
      </c>
      <c r="B66" s="175">
        <f>'将来負担比率（分子）の構造'!I$41</f>
        <v>7126</v>
      </c>
      <c r="C66" s="175"/>
      <c r="D66" s="175"/>
      <c r="E66" s="175">
        <f>'将来負担比率（分子）の構造'!J$41</f>
        <v>7366</v>
      </c>
      <c r="F66" s="175"/>
      <c r="G66" s="175"/>
      <c r="H66" s="175">
        <f>'将来負担比率（分子）の構造'!K$41</f>
        <v>7464</v>
      </c>
      <c r="I66" s="175"/>
      <c r="J66" s="175"/>
      <c r="K66" s="175">
        <f>'将来負担比率（分子）の構造'!L$41</f>
        <v>7327</v>
      </c>
      <c r="L66" s="175"/>
      <c r="M66" s="175"/>
      <c r="N66" s="175">
        <f>'将来負担比率（分子）の構造'!M$41</f>
        <v>7226</v>
      </c>
      <c r="O66" s="175"/>
      <c r="P66" s="175"/>
    </row>
    <row r="67" spans="1:16" x14ac:dyDescent="0.15">
      <c r="A67" s="175" t="s">
        <v>71</v>
      </c>
      <c r="B67" s="175" t="e">
        <f>NA()</f>
        <v>#N/A</v>
      </c>
      <c r="C67" s="175">
        <f>IF(ISNUMBER('将来負担比率（分子）の構造'!I$53), IF('将来負担比率（分子）の構造'!I$53 &lt; 0, 0, '将来負担比率（分子）の構造'!I$53), NA())</f>
        <v>3305</v>
      </c>
      <c r="D67" s="175" t="e">
        <f>NA()</f>
        <v>#N/A</v>
      </c>
      <c r="E67" s="175" t="e">
        <f>NA()</f>
        <v>#N/A</v>
      </c>
      <c r="F67" s="175">
        <f>IF(ISNUMBER('将来負担比率（分子）の構造'!J$53), IF('将来負担比率（分子）の構造'!J$53 &lt; 0, 0, '将来負担比率（分子）の構造'!J$53), NA())</f>
        <v>3455</v>
      </c>
      <c r="G67" s="175" t="e">
        <f>NA()</f>
        <v>#N/A</v>
      </c>
      <c r="H67" s="175" t="e">
        <f>NA()</f>
        <v>#N/A</v>
      </c>
      <c r="I67" s="175">
        <f>IF(ISNUMBER('将来負担比率（分子）の構造'!K$53), IF('将来負担比率（分子）の構造'!K$53 &lt; 0, 0, '将来負担比率（分子）の構造'!K$53), NA())</f>
        <v>2988</v>
      </c>
      <c r="J67" s="175" t="e">
        <f>NA()</f>
        <v>#N/A</v>
      </c>
      <c r="K67" s="175" t="e">
        <f>NA()</f>
        <v>#N/A</v>
      </c>
      <c r="L67" s="175">
        <f>IF(ISNUMBER('将来負担比率（分子）の構造'!L$53), IF('将来負担比率（分子）の構造'!L$53 &lt; 0, 0, '将来負担比率（分子）の構造'!L$53), NA())</f>
        <v>2138</v>
      </c>
      <c r="M67" s="175" t="e">
        <f>NA()</f>
        <v>#N/A</v>
      </c>
      <c r="N67" s="175" t="e">
        <f>NA()</f>
        <v>#N/A</v>
      </c>
      <c r="O67" s="175">
        <f>IF(ISNUMBER('将来負担比率（分子）の構造'!M$53), IF('将来負担比率（分子）の構造'!M$53 &lt; 0, 0, '将来負担比率（分子）の構造'!M$53), NA())</f>
        <v>1781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1757</v>
      </c>
      <c r="C72" s="179">
        <f>基金残高に係る経年分析!G55</f>
        <v>2243</v>
      </c>
      <c r="D72" s="179">
        <f>基金残高に係る経年分析!H55</f>
        <v>2080</v>
      </c>
    </row>
    <row r="73" spans="1:16" x14ac:dyDescent="0.15">
      <c r="A73" s="178" t="s">
        <v>74</v>
      </c>
      <c r="B73" s="179">
        <f>基金残高に係る経年分析!F56</f>
        <v>105</v>
      </c>
      <c r="C73" s="179">
        <f>基金残高に係る経年分析!G56</f>
        <v>105</v>
      </c>
      <c r="D73" s="179">
        <f>基金残高に係る経年分析!H56</f>
        <v>205</v>
      </c>
    </row>
    <row r="74" spans="1:16" x14ac:dyDescent="0.15">
      <c r="A74" s="178" t="s">
        <v>75</v>
      </c>
      <c r="B74" s="179">
        <f>基金残高に係る経年分析!F57</f>
        <v>1678</v>
      </c>
      <c r="C74" s="179">
        <f>基金残高に係る経年分析!G57</f>
        <v>1682</v>
      </c>
      <c r="D74" s="179">
        <f>基金残高に係る経年分析!H57</f>
        <v>1740</v>
      </c>
    </row>
  </sheetData>
  <sheetProtection algorithmName="SHA-512" hashValue="OtL4hLz2N6UufgRaIkKp+sAWZGFy/gm4Q8GihwWgE8kYCt5X1kLEfnsEaFlpaSHenwaczloRRVOyDV9RchPy0w==" saltValue="vwlmn8Tb5+WnUaahzrll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2025-03-14T04:46:41Z</cp:lastPrinted>
  <dcterms:created xsi:type="dcterms:W3CDTF">2025-02-19T04:01:25Z</dcterms:created>
  <dcterms:modified xsi:type="dcterms:W3CDTF">2025-03-17T00:34:37Z</dcterms:modified>
  <cp:category/>
</cp:coreProperties>
</file>