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3_市町村回答\13_日吉津村（0319）\"/>
    </mc:Choice>
  </mc:AlternateContent>
  <xr:revisionPtr revIDLastSave="0" documentId="13_ncr:1_{57798E68-0AE8-4EEC-B126-A9AAC87E56D0}" xr6:coauthVersionLast="47" xr6:coauthVersionMax="47" xr10:uidLastSave="{00000000-0000-0000-0000-000000000000}"/>
  <bookViews>
    <workbookView xWindow="28680" yWindow="-120" windowWidth="29040" windowHeight="15840" tabRatio="847"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BE34" i="10"/>
  <c r="C34" i="10"/>
  <c r="U34" i="10" s="1"/>
  <c r="U35"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<sst xmlns="http://schemas.openxmlformats.org/spreadsheetml/2006/main" count="1051" uniqueCount="553">
  <si>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</si>
  <si>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</si>
  <si>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</si>
  <si>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</si>
  <si>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</si>
  <si>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</si>
  <si>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</si>
  <si>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</si>
  <si>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</si>
  <si>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</si>
  <si>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</si>
  <si>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</si>
  <si>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</si>
  <si>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</si>
  <si>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</si>
  <si>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</si>
  <si>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</si>
  <si>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</si>
  <si>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</si>
  <si>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</si>
  <si>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</si>
  <si>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</si>
  <si>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</si>
  <si>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</si>
  <si>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</si>
  <si>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</si>
  <si>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</si>
  <si>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</si>
  <si>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</si>
  <si>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</si>
  <si>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</si>
  <si>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</si>
  <si>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</si>
  <si>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</si>
  <si>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</si>
  <si>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</si>
  <si>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</si>
  <si>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</si>
  <si>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</si>
  <si>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</si>
  <si>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</si>
  <si>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</si>
  <si>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</si>
  <si>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</si>
  <si>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</si>
  <si>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</si>
  <si>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</si>
  <si>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</si>
  <si>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</si>
  <si>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</si>
  <si>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</si>
  <si>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</si>
  <si>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</si>
  <si>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</si>
  <si>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</si>
  <si>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</si>
  <si>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</si>
  <si>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</si>
  <si>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</si>
  <si>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</si>
  <si>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</si>
  <si>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</si>
  <si>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</si>
  <si>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</si>
  <si>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</si>
  <si>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</si>
  <si>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</si>
  <si>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</si>
  <si>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</si>
  <si>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</si>
  <si>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</si>
  <si>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</si>
  <si>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</si>
  <si>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</si>
  <si>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</si>
  <si>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</si>
  <si>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</si>
  <si>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</si>
  <si>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</si>
  <si>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</si>
  <si>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</si>
  <si>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</si>
  <si>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</si>
  <si>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</si>
  <si>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</si>
  <si>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</si>
  <si>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</si>
  <si>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</si>
  <si>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</si>
  <si>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</si>
  <si>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</si>
  <si>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</si>
  <si>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</si>
  <si>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</si>
  <si>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</si>
  <si>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</si>
  <si>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</si>
  <si>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</si>
  <si>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</si>
  <si>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</si>
  <si>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</si>
  <si>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</si>
  <si>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</si>
  <si>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</si>
  <si>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</si>
  <si>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</si>
  <si>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</si>
  <si>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</si>
  <si>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</si>
  <si>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</si>
  <si>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</si>
  <si>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</si>
  <si>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</si>
  <si>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</si>
  <si>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</si>
  <si>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</si>
  <si>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</si>
  <si>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</si>
  <si>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</si>
  <si>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</si>
  <si>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</si>
  <si>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</si>
  <si>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</si>
  <si>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</si>
  <si>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</si>
  <si>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</si>
  <si>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</si>
  <si>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</si>
  <si>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</si>
  <si>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</si>
  <si>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</si>
  <si>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</si>
  <si>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</si>
  <si>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</si>
  <si>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</si>
  <si>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</si>
  <si>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</si>
  <si>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</si>
  <si>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</si>
  <si>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</si>
  <si>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</si>
  <si>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</si>
  <si>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</si>
  <si>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</si>
  <si>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</si>
  <si>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</si>
  <si>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</si>
  <si>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</si>
  <si>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</si>
  <si>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</si>
  <si>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</si>
  <si>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</si>
  <si>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</si>
  <si>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</si>
  <si>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</si>
  <si>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</si>
  <si>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</si>
  <si>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</si>
  <si>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</si>
  <si>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</si>
  <si>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</si>
  <si>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</si>
  <si>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</si>
  <si>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</si>
  <si>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</si>
  <si>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</si>
  <si>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</si>
  <si>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</si>
  <si>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</si>
  <si>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</si>
  <si>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</si>
  <si>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</si>
  <si>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</si>
  <si>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</si>
  <si>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</si>
  <si>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</si>
  <si>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</si>
  <si>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</si>
  <si>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</si>
  <si>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</si>
  <si>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</si>
  <si>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</si>
  <si>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</si>
  <si>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</si>
  <si>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</si>
  <si>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</si>
  <si>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</si>
  <si>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</si>
  <si>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</si>
  <si>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</si>
  <si>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</si>
  <si>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</si>
  <si>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</si>
  <si>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</si>
  <si>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</si>
  <si>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</si>
  <si>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</si>
  <si>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</si>
  <si>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</si>
  <si>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</si>
  <si>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</si>
  <si>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</si>
  <si>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</si>
  <si>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鳥取県日吉津村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</si>
  <si>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</si>
  <si>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</si>
  <si>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</si>
  <si>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</si>
  <si>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</si>
  <si>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</si>
  <si>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</si>
  <si>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</si>
  <si>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</si>
  <si>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</si>
  <si>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</si>
  <si>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</si>
  <si>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</si>
  <si>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</si>
  <si>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</si>
  <si>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</si>
  <si>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</si>
  <si>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</si>
  <si>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</si>
  <si>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</si>
  <si>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</si>
  <si>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</si>
  <si>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</si>
  <si>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</si>
  <si>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</si>
  <si>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</si>
  <si>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</si>
  <si>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</si>
  <si>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</si>
  <si>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</si>
  <si>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</si>
  <si>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</si>
  <si>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</si>
  <si>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</si>
  <si>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</si>
  <si>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</si>
  <si>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</si>
  <si>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</si>
  <si>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</si>
  <si>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</si>
  <si>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</si>
  <si>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</si>
  <si>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</si>
  <si>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</si>
  <si>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</si>
  <si>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</si>
  <si>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</si>
  <si>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</si>
  <si>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</si>
  <si>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</si>
  <si>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</si>
  <si>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</si>
  <si>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</si>
  <si>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</si>
  <si>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</si>
  <si>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</si>
  <si>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</si>
  <si>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</si>
  <si>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</si>
  <si>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</si>
  <si>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</si>
  <si>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</si>
  <si>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</si>
  <si>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</si>
  <si>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</si>
  <si>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</si>
  <si>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</si>
  <si>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</si>
  <si>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</si>
  <si>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</si>
  <si>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</si>
  <si>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</si>
  <si>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</si>
  <si>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</si>
  <si>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</si>
  <si>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</si>
  <si>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</si>
  <si>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</si>
  <si>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</si>
  <si>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</si>
  <si>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</si>
  <si>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</si>
  <si>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</si>
  <si>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</si>
  <si>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</si>
  <si>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</si>
  <si>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</si>
  <si>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</si>
  <si>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</si>
  <si>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</si>
  <si>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</si>
  <si>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</si>
  <si>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</si>
  <si>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</si>
  <si>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</si>
  <si>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</si>
  <si>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</si>
  <si>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</si>
  <si>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</si>
  <si>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</si>
  <si>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</si>
  <si>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</si>
  <si>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</si>
  <si>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</si>
  <si>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</si>
  <si>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</si>
  <si>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</si>
  <si>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</si>
  <si>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</si>
  <si>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</si>
  <si>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</si>
  <si>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</si>
  <si>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</si>
  <si>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</si>
  <si>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</si>
  <si>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</si>
  <si>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</si>
  <si>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</si>
  <si>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</si>
  <si>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</si>
  <si>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</si>
  <si>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</si>
  <si>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</si>
  <si>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</si>
  <si>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</si>
  <si>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</si>
  <si>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</si>
  <si>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</si>
  <si>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</si>
  <si>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</si>
  <si>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</si>
  <si>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</si>
  <si>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</si>
  <si>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</si>
  <si>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</si>
  <si>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</si>
  <si>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</si>
  <si>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</si>
  <si>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</si>
  <si>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</si>
  <si>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</si>
  <si>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</si>
  <si>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</si>
  <si>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</si>
  <si>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</si>
  <si>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</si>
  <si>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</si>
  <si>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</si>
  <si>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</si>
  <si>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</si>
  <si>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鳥取県日吉津村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</si>
  <si>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</si>
  <si>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</si>
  <si>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</si>
  <si>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</si>
  <si>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</si>
  <si>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</si>
  <si>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</si>
  <si>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</si>
  <si>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</si>
  <si>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</si>
  <si>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</si>
  <si>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</si>
  <si>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</si>
  <si>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</si>
  <si>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</si>
  <si>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</si>
  <si>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</si>
  <si>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</si>
  <si>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</si>
  <si>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</si>
  <si>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</si>
  <si>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</si>
  <si>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</si>
  <si>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</si>
  <si>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</si>
  <si>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</si>
  <si>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</si>
  <si>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</si>
  <si>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</si>
  <si>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</si>
  <si>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</si>
  <si>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</si>
  <si>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</si>
  <si>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</si>
  <si>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</si>
  <si>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</si>
  <si>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</si>
  <si>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</si>
  <si>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</si>
  <si>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</si>
  <si>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</si>
  <si>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</si>
  <si>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</si>
  <si>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</si>
  <si>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</si>
  <si>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</si>
  <si>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</si>
  <si>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</si>
  <si>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</si>
  <si>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</si>
  <si>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</si>
  <si>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</si>
  <si>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</si>
  <si>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</si>
  <si>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</si>
  <si>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</si>
  <si>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</si>
  <si>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</si>
  <si>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</si>
  <si>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</si>
  <si>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</si>
  <si>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</si>
  <si>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</si>
  <si>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</si>
  <si>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</si>
  <si>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</si>
  <si>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</si>
  <si>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</si>
  <si>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</si>
  <si>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</si>
  <si>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</si>
  <si>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</si>
  <si>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</si>
  <si>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</si>
  <si>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</si>
  <si>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</si>
  <si>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</si>
  <si>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</si>
  <si>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</si>
  <si>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</si>
  <si>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</si>
  <si>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</si>
  <si>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</si>
  <si>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</si>
  <si>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</si>
  <si>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</si>
  <si>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</si>
  <si>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</si>
  <si>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</si>
  <si>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</si>
  <si>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</si>
  <si>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</si>
  <si>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</si>
  <si>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</si>
  <si>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</si>
  <si>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</si>
  <si>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</si>
  <si>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</si>
  <si>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</si>
  <si>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</si>
  <si>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</si>
  <si>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</si>
  <si>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</si>
  <si>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</si>
  <si>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</si>
  <si>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</si>
  <si>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</si>
  <si>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</si>
  <si>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</si>
  <si>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</si>
  <si>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</si>
  <si>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</si>
  <si>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</si>
  <si>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</si>
  <si>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</si>
  <si>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</si>
  <si>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</si>
  <si>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</si>
  <si>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</si>
  <si>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</si>
  <si>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</si>
  <si>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</si>
  <si>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</si>
  <si>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</si>
  <si>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</si>
  <si>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</si>
  <si>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</si>
  <si>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</si>
  <si>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</si>
  <si>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</si>
  <si>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</si>
  <si>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</si>
  <si>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</si>
  <si>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</si>
  <si>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</si>
  <si>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</si>
  <si>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</si>
  <si>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</si>
  <si>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</si>
  <si>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</si>
  <si>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</si>
  <si>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</si>
  <si>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</si>
  <si>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</si>
  <si>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</si>
  <si>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</si>
  <si>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</si>
  <si>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</si>
  <si>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</si>
  <si>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</si>
  <si>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</si>
  <si>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</si>
  <si>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</si>
  <si>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</si>
  <si>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</si>
  <si>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</si>
  <si>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</si>
  <si>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</si>
  <si>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</si>
  <si>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</si>
  <si>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</si>
  <si>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</si>
  <si>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</si>
  <si>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</si>
  <si>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</si>
  <si>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</si>
  <si>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</si>
  <si>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</si>
  <si>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</si>
  <si>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</si>
  <si>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</si>
  <si>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</si>
  <si>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6.57</t>
  </si>
  <si>
    <t>▲ 0.90</t>
  </si>
  <si>
    <t>一般会計</t>
  </si>
  <si>
    <t>下水道事業会計</t>
  </si>
  <si>
    <t>国民健康保険事業勘定特別会計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</si>
  <si>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</si>
  <si>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</si>
  <si>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</si>
  <si>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</si>
  <si>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</si>
  <si>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</si>
  <si>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</si>
  <si>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</si>
  <si>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米子市日吉津村中学校組合</t>
    <rPh sb="0" eb="3">
      <t>ヨナゴシ</t>
    </rPh>
    <rPh sb="3" eb="7">
      <t>ヒエヅソン</t>
    </rPh>
    <rPh sb="7" eb="10">
      <t>チュウガッコウ</t>
    </rPh>
    <rPh sb="10" eb="12">
      <t>クミアイ</t>
    </rPh>
    <phoneticPr fontId="2"/>
  </si>
  <si>
    <t>鳥取県西部広域行政管理組合</t>
    <rPh sb="0" eb="3">
      <t>トットリケン</t>
    </rPh>
    <rPh sb="3" eb="5">
      <t>セイブ</t>
    </rPh>
    <rPh sb="5" eb="7">
      <t>コウイキ</t>
    </rPh>
    <rPh sb="7" eb="11">
      <t>ギョウセイカンリ</t>
    </rPh>
    <rPh sb="11" eb="13">
      <t>クミアイ</t>
    </rPh>
    <phoneticPr fontId="2"/>
  </si>
  <si>
    <t>南部箕蚊屋広域連合</t>
    <rPh sb="0" eb="5">
      <t>ナンブミノカヤ</t>
    </rPh>
    <rPh sb="5" eb="9">
      <t>コウイキレンゴウ</t>
    </rPh>
    <phoneticPr fontId="2"/>
  </si>
  <si>
    <t>鳥取県後期高齢者医療広域連合</t>
    <rPh sb="0" eb="3">
      <t>トットリケン</t>
    </rPh>
    <rPh sb="3" eb="8">
      <t>コウキコウレイシャ</t>
    </rPh>
    <rPh sb="8" eb="10">
      <t>イリョウ</t>
    </rPh>
    <rPh sb="10" eb="14">
      <t>コウイキレンゴウ</t>
    </rPh>
    <phoneticPr fontId="2"/>
  </si>
  <si>
    <t>鳥取県町村総合事務組合</t>
    <rPh sb="0" eb="3">
      <t>トットリケン</t>
    </rPh>
    <rPh sb="3" eb="7">
      <t>チョウソンソウゴウ</t>
    </rPh>
    <rPh sb="7" eb="11">
      <t>ジムクミアイ</t>
    </rPh>
    <phoneticPr fontId="2"/>
  </si>
  <si>
    <t>夢はぐくむ村づくり基金</t>
    <phoneticPr fontId="5"/>
  </si>
  <si>
    <t>公共施設等整備基金</t>
    <phoneticPr fontId="2"/>
  </si>
  <si>
    <t>一般廃棄物処理施設整備費積立基金</t>
    <phoneticPr fontId="2"/>
  </si>
  <si>
    <t>地域福祉基金</t>
    <phoneticPr fontId="2"/>
  </si>
  <si>
    <t>国際交流基金</t>
    <phoneticPr fontId="2"/>
  </si>
  <si>
    <t xml:space="preserve">一般会計
</t>
    <rPh sb="0" eb="4">
      <t>イッパンカイケイ</t>
    </rPh>
    <phoneticPr fontId="2"/>
  </si>
  <si>
    <t xml:space="preserve">介護保険事業
特別会計
</t>
    <phoneticPr fontId="2"/>
  </si>
  <si>
    <t>後期高齢者医療
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</si>
</sst>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35" fillId="0" borderId="116" xfId="12" applyFont="1" applyBorder="1" applyAlignment="1" applyProtection="1">
      <alignment horizontal="left" vertical="center" wrapText="1"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6A7A-4DA9-85E6-E74C42CAF4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12246</c:v>
                </c:pt>
                <c:pt idx="1">
                  <c:v>51355</c:v>
                </c:pt>
                <c:pt idx="2">
                  <c:v>185159</c:v>
                </c:pt>
                <c:pt idx="3">
                  <c:v>257911</c:v>
                </c:pt>
                <c:pt idx="4">
                  <c:v>56853</c:v>
                </c:pt>
              </c:numCache>
            </c:numRef>
          </c:val>
          <c:smooth val="0"/>
          <c:extLst>
            <c:ext xmlns:c16="http://schemas.microsoft.com/office/drawing/2014/chart" uri="{C3380CC4-5D6E-409C-BE32-E72D297353CC}">
              <c16:uniqueId val="{00000001-6A7A-4DA9-85E6-E74C42CAF4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8.02</c:v>
                </c:pt>
                <c:pt idx="1">
                  <c:v>12.35</c:v>
                </c:pt>
                <c:pt idx="2">
                  <c:v>6.82</c:v>
                </c:pt>
                <c:pt idx="3">
                  <c:v>5.71</c:v>
                </c:pt>
                <c:pt idx="4">
                  <c:v>6.28</c:v>
                </c:pt>
              </c:numCache>
            </c:numRef>
          </c:val>
          <c:extLst>
            <c:ext xmlns:c16="http://schemas.microsoft.com/office/drawing/2014/chart" uri="{C3380CC4-5D6E-409C-BE32-E72D297353CC}">
              <c16:uniqueId val="{00000000-05BC-429D-9387-D5D285EB3F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13.96</c:v>
                </c:pt>
                <c:pt idx="1">
                  <c:v>12.12</c:v>
                </c:pt>
                <c:pt idx="2">
                  <c:v>31.44</c:v>
                </c:pt>
                <c:pt idx="3">
                  <c:v>31.49</c:v>
                </c:pt>
                <c:pt idx="4">
                  <c:v>30.62</c:v>
                </c:pt>
              </c:numCache>
            </c:numRef>
          </c:val>
          <c:extLst>
            <c:ext xmlns:c16="http://schemas.microsoft.com/office/drawing/2014/chart" uri="{C3380CC4-5D6E-409C-BE32-E72D297353CC}">
              <c16:uniqueId val="{00000001-05BC-429D-9387-D5D285EB3F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-6.57</c:v>
                </c:pt>
                <c:pt idx="1">
                  <c:v>3.85</c:v>
                </c:pt>
                <c:pt idx="2">
                  <c:v>16.420000000000002</c:v>
                </c:pt>
                <c:pt idx="3">
                  <c:v>-0.9</c:v>
                </c:pt>
                <c:pt idx="4">
                  <c:v>0.78</c:v>
                </c:pt>
              </c:numCache>
            </c:numRef>
          </c:val>
          <c:smooth val="0"/>
          <c:extLst>
            <c:ext xmlns:c16="http://schemas.microsoft.com/office/drawing/2014/chart" uri="{C3380CC4-5D6E-409C-BE32-E72D297353CC}">
              <c16:uniqueId val="{00000002-05BC-429D-9387-D5D285EB3F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1.1499999999999999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16-4EEE-8A44-A8FC6C65B2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16-4EEE-8A44-A8FC6C65B2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16-4EEE-8A44-A8FC6C65B2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16-4EEE-8A44-A8FC6C65B25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16-4EEE-8A44-A8FC6C65B25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D16-4EEE-8A44-A8FC6C65B25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ED16-4EEE-8A44-A8FC6C65B25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0.42</c:v>
                </c:pt>
                <c:pt idx="4">
                  <c:v>#N/A</c:v>
                </c:pt>
                <c:pt idx="5">
                  <c:v>0</c:v>
                </c:pt>
                <c:pt idx="6">
                  <c:v>#N/A</c:v>
                </c:pt>
                <c:pt idx="7">
                  <c:v>0</c:v>
                </c:pt>
                <c:pt idx="8">
                  <c:v>#N/A</c:v>
                </c:pt>
                <c:pt idx="9">
                  <c:v>0.05</c:v>
                </c:pt>
              </c:numCache>
            </c:numRef>
          </c:val>
          <c:extLst>
            <c:ext xmlns:c16="http://schemas.microsoft.com/office/drawing/2014/chart" uri="{C3380CC4-5D6E-409C-BE32-E72D297353CC}">
              <c16:uniqueId val="{00000007-ED16-4EEE-8A44-A8FC6C65B25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c:v>
                </c:pt>
                <c:pt idx="4">
                  <c:v>#N/A</c:v>
                </c:pt>
                <c:pt idx="5">
                  <c:v>0.78</c:v>
                </c:pt>
                <c:pt idx="6">
                  <c:v>#N/A</c:v>
                </c:pt>
                <c:pt idx="7">
                  <c:v>0.92</c:v>
                </c:pt>
                <c:pt idx="8">
                  <c:v>#N/A</c:v>
                </c:pt>
                <c:pt idx="9">
                  <c:v>1.0900000000000001</c:v>
                </c:pt>
              </c:numCache>
            </c:numRef>
          </c:val>
          <c:extLst>
            <c:ext xmlns:c16="http://schemas.microsoft.com/office/drawing/2014/chart" uri="{C3380CC4-5D6E-409C-BE32-E72D297353CC}">
              <c16:uniqueId val="{00000008-ED16-4EEE-8A44-A8FC6C65B2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8.01</c:v>
                </c:pt>
                <c:pt idx="2">
                  <c:v>#N/A</c:v>
                </c:pt>
                <c:pt idx="3">
                  <c:v>12.34</c:v>
                </c:pt>
                <c:pt idx="4">
                  <c:v>#N/A</c:v>
                </c:pt>
                <c:pt idx="5">
                  <c:v>6.81</c:v>
                </c:pt>
                <c:pt idx="6">
                  <c:v>#N/A</c:v>
                </c:pt>
                <c:pt idx="7">
                  <c:v>5.71</c:v>
                </c:pt>
                <c:pt idx="8">
                  <c:v>#N/A</c:v>
                </c:pt>
                <c:pt idx="9">
                  <c:v>6.27</c:v>
                </c:pt>
              </c:numCache>
            </c:numRef>
          </c:val>
          <c:extLst>
            <c:ext xmlns:c16="http://schemas.microsoft.com/office/drawing/2014/chart" uri="{C3380CC4-5D6E-409C-BE32-E72D297353CC}">
              <c16:uniqueId val="{00000009-ED16-4EEE-8A44-A8FC6C65B2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c:v>
                </c:pt>
                <c:pt idx="5">
                  <c:v>154</c:v>
                </c:pt>
                <c:pt idx="8">
                  <c:v>161</c:v>
                </c:pt>
                <c:pt idx="11">
                  <c:v>167</c:v>
                </c:pt>
                <c:pt idx="14">
                  <c:v>170</c:v>
                </c:pt>
              </c:numCache>
            </c:numRef>
          </c:val>
          <c:extLst>
            <c:ext xmlns:c16="http://schemas.microsoft.com/office/drawing/2014/chart" uri="{C3380CC4-5D6E-409C-BE32-E72D297353CC}">
              <c16:uniqueId val="{00000000-3189-499F-8A54-A4C3A9B33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89-499F-8A54-A4C3A9B33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9</c:v>
                </c:pt>
                <c:pt idx="6">
                  <c:v>6</c:v>
                </c:pt>
                <c:pt idx="9">
                  <c:v>2</c:v>
                </c:pt>
                <c:pt idx="12">
                  <c:v>2</c:v>
                </c:pt>
              </c:numCache>
            </c:numRef>
          </c:val>
          <c:extLst>
            <c:ext xmlns:c16="http://schemas.microsoft.com/office/drawing/2014/chart" uri="{C3380CC4-5D6E-409C-BE32-E72D297353CC}">
              <c16:uniqueId val="{00000002-3189-499F-8A54-A4C3A9B33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16</c:v>
                </c:pt>
                <c:pt idx="6">
                  <c:v>17</c:v>
                </c:pt>
                <c:pt idx="9">
                  <c:v>17</c:v>
                </c:pt>
                <c:pt idx="12">
                  <c:v>19</c:v>
                </c:pt>
              </c:numCache>
            </c:numRef>
          </c:val>
          <c:extLst>
            <c:ext xmlns:c16="http://schemas.microsoft.com/office/drawing/2014/chart" uri="{C3380CC4-5D6E-409C-BE32-E72D297353CC}">
              <c16:uniqueId val="{00000003-3189-499F-8A54-A4C3A9B33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c:v>
                </c:pt>
                <c:pt idx="3">
                  <c:v>46</c:v>
                </c:pt>
                <c:pt idx="6">
                  <c:v>46</c:v>
                </c:pt>
                <c:pt idx="9">
                  <c:v>46</c:v>
                </c:pt>
                <c:pt idx="12">
                  <c:v>46</c:v>
                </c:pt>
              </c:numCache>
            </c:numRef>
          </c:val>
          <c:extLst>
            <c:ext xmlns:c16="http://schemas.microsoft.com/office/drawing/2014/chart" uri="{C3380CC4-5D6E-409C-BE32-E72D297353CC}">
              <c16:uniqueId val="{00000004-3189-499F-8A54-A4C3A9B33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89-499F-8A54-A4C3A9B33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89-499F-8A54-A4C3A9B33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234</c:v>
                </c:pt>
                <c:pt idx="3">
                  <c:v>248</c:v>
                </c:pt>
                <c:pt idx="6">
                  <c:v>258</c:v>
                </c:pt>
                <c:pt idx="9">
                  <c:v>255</c:v>
                </c:pt>
                <c:pt idx="12">
                  <c:v>272</c:v>
                </c:pt>
              </c:numCache>
            </c:numRef>
          </c:val>
          <c:extLst>
            <c:ext xmlns:c16="http://schemas.microsoft.com/office/drawing/2014/chart" uri="{C3380CC4-5D6E-409C-BE32-E72D297353CC}">
              <c16:uniqueId val="{00000007-3189-499F-8A54-A4C3A9B334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c:v>
                </c:pt>
                <c:pt idx="2">
                  <c:v>#N/A</c:v>
                </c:pt>
                <c:pt idx="3">
                  <c:v>#N/A</c:v>
                </c:pt>
                <c:pt idx="4">
                  <c:v>165</c:v>
                </c:pt>
                <c:pt idx="5">
                  <c:v>#N/A</c:v>
                </c:pt>
                <c:pt idx="6">
                  <c:v>#N/A</c:v>
                </c:pt>
                <c:pt idx="7">
                  <c:v>166</c:v>
                </c:pt>
                <c:pt idx="8">
                  <c:v>#N/A</c:v>
                </c:pt>
                <c:pt idx="9">
                  <c:v>#N/A</c:v>
                </c:pt>
                <c:pt idx="10">
                  <c:v>153</c:v>
                </c:pt>
                <c:pt idx="11">
                  <c:v>#N/A</c:v>
                </c:pt>
                <c:pt idx="12">
                  <c:v>#N/A</c:v>
                </c:pt>
                <c:pt idx="13">
                  <c:v>169</c:v>
                </c:pt>
                <c:pt idx="14">
                  <c:v>#N/A</c:v>
                </c:pt>
              </c:numCache>
            </c:numRef>
          </c:val>
          <c:smooth val="0"/>
          <c:extLst>
            <c:ext xmlns:c16="http://schemas.microsoft.com/office/drawing/2014/chart" uri="{C3380CC4-5D6E-409C-BE32-E72D297353CC}">
              <c16:uniqueId val="{00000008-3189-499F-8A54-A4C3A9B334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2050</c:v>
                </c:pt>
                <c:pt idx="5">
                  <c:v>2020</c:v>
                </c:pt>
                <c:pt idx="8">
                  <c:v>2222</c:v>
                </c:pt>
                <c:pt idx="11">
                  <c:v>2470</c:v>
                </c:pt>
                <c:pt idx="14">
                  <c:v>2570</c:v>
                </c:pt>
              </c:numCache>
            </c:numRef>
          </c:val>
          <c:extLst>
            <c:ext xmlns:c16="http://schemas.microsoft.com/office/drawing/2014/chart" uri="{C3380CC4-5D6E-409C-BE32-E72D297353CC}">
              <c16:uniqueId val="{00000000-52EE-418A-88E6-1595A4D66B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c:v>
                </c:pt>
                <c:pt idx="5">
                  <c:v>51</c:v>
                </c:pt>
                <c:pt idx="8">
                  <c:v>48</c:v>
                </c:pt>
                <c:pt idx="11">
                  <c:v>37</c:v>
                </c:pt>
                <c:pt idx="14">
                  <c:v>29</c:v>
                </c:pt>
              </c:numCache>
            </c:numRef>
          </c:val>
          <c:extLst>
            <c:ext xmlns:c16="http://schemas.microsoft.com/office/drawing/2014/chart" uri="{C3380CC4-5D6E-409C-BE32-E72D297353CC}">
              <c16:uniqueId val="{00000001-52EE-418A-88E6-1595A4D66B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879</c:v>
                </c:pt>
                <c:pt idx="5">
                  <c:v>887</c:v>
                </c:pt>
                <c:pt idx="8">
                  <c:v>1139</c:v>
                </c:pt>
                <c:pt idx="11">
                  <c:v>1128</c:v>
                </c:pt>
                <c:pt idx="14">
                  <c:v>1150</c:v>
                </c:pt>
              </c:numCache>
            </c:numRef>
          </c:val>
          <c:extLst>
            <c:ext xmlns:c16="http://schemas.microsoft.com/office/drawing/2014/chart" uri="{C3380CC4-5D6E-409C-BE32-E72D297353CC}">
              <c16:uniqueId val="{00000002-52EE-418A-88E6-1595A4D66B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EE-418A-88E6-1595A4D66B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EE-418A-88E6-1595A4D66B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c:v>
                </c:pt>
                <c:pt idx="3">
                  <c:v>56</c:v>
                </c:pt>
                <c:pt idx="6">
                  <c:v>63</c:v>
                </c:pt>
                <c:pt idx="9">
                  <c:v>0</c:v>
                </c:pt>
                <c:pt idx="12">
                  <c:v>0</c:v>
                </c:pt>
              </c:numCache>
            </c:numRef>
          </c:val>
          <c:extLst>
            <c:ext xmlns:c16="http://schemas.microsoft.com/office/drawing/2014/chart" uri="{C3380CC4-5D6E-409C-BE32-E72D297353CC}">
              <c16:uniqueId val="{00000005-52EE-418A-88E6-1595A4D66B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144</c:v>
                </c:pt>
                <c:pt idx="3">
                  <c:v>163</c:v>
                </c:pt>
                <c:pt idx="6">
                  <c:v>206</c:v>
                </c:pt>
                <c:pt idx="9">
                  <c:v>223</c:v>
                </c:pt>
                <c:pt idx="12">
                  <c:v>240</c:v>
                </c:pt>
              </c:numCache>
            </c:numRef>
          </c:val>
          <c:extLst>
            <c:ext xmlns:c16="http://schemas.microsoft.com/office/drawing/2014/chart" uri="{C3380CC4-5D6E-409C-BE32-E72D297353CC}">
              <c16:uniqueId val="{00000006-52EE-418A-88E6-1595A4D66B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123</c:v>
                </c:pt>
                <c:pt idx="3">
                  <c:v>119</c:v>
                </c:pt>
                <c:pt idx="6">
                  <c:v>107</c:v>
                </c:pt>
                <c:pt idx="9">
                  <c:v>95</c:v>
                </c:pt>
                <c:pt idx="12">
                  <c:v>86</c:v>
                </c:pt>
              </c:numCache>
            </c:numRef>
          </c:val>
          <c:extLst>
            <c:ext xmlns:c16="http://schemas.microsoft.com/office/drawing/2014/chart" uri="{C3380CC4-5D6E-409C-BE32-E72D297353CC}">
              <c16:uniqueId val="{00000007-52EE-418A-88E6-1595A4D66B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279</c:v>
                </c:pt>
                <c:pt idx="3">
                  <c:v>167</c:v>
                </c:pt>
                <c:pt idx="6">
                  <c:v>68</c:v>
                </c:pt>
                <c:pt idx="9">
                  <c:v>275</c:v>
                </c:pt>
                <c:pt idx="12">
                  <c:v>235</c:v>
                </c:pt>
              </c:numCache>
            </c:numRef>
          </c:val>
          <c:extLst>
            <c:ext xmlns:c16="http://schemas.microsoft.com/office/drawing/2014/chart" uri="{C3380CC4-5D6E-409C-BE32-E72D297353CC}">
              <c16:uniqueId val="{00000008-52EE-418A-88E6-1595A4D66B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21</c:v>
                </c:pt>
                <c:pt idx="6">
                  <c:v>72</c:v>
                </c:pt>
                <c:pt idx="9">
                  <c:v>52</c:v>
                </c:pt>
                <c:pt idx="12">
                  <c:v>39</c:v>
                </c:pt>
              </c:numCache>
            </c:numRef>
          </c:val>
          <c:extLst>
            <c:ext xmlns:c16="http://schemas.microsoft.com/office/drawing/2014/chart" uri="{C3380CC4-5D6E-409C-BE32-E72D297353CC}">
              <c16:uniqueId val="{00000009-52EE-418A-88E6-1595A4D66B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2442</c:v>
                </c:pt>
                <c:pt idx="3">
                  <c:v>2339</c:v>
                </c:pt>
                <c:pt idx="6">
                  <c:v>2682</c:v>
                </c:pt>
                <c:pt idx="9">
                  <c:v>3137</c:v>
                </c:pt>
                <c:pt idx="12">
                  <c:v>2931</c:v>
                </c:pt>
              </c:numCache>
            </c:numRef>
          </c:val>
          <c:extLst>
            <c:ext xmlns:c16="http://schemas.microsoft.com/office/drawing/2014/chart" uri="{C3380CC4-5D6E-409C-BE32-E72D297353CC}">
              <c16:uniqueId val="{0000000A-52EE-418A-88E6-1595A4D66B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c:v>
                </c:pt>
                <c:pt idx="2">
                  <c:v>#N/A</c:v>
                </c:pt>
                <c:pt idx="3">
                  <c:v>#N/A</c:v>
                </c:pt>
                <c:pt idx="4">
                  <c:v>0</c:v>
                </c:pt>
                <c:pt idx="5">
                  <c:v>#N/A</c:v>
                </c:pt>
                <c:pt idx="6">
                  <c:v>#N/A</c:v>
                </c:pt>
                <c:pt idx="7">
                  <c:v>0</c:v>
                </c:pt>
                <c:pt idx="8">
                  <c:v>#N/A</c:v>
                </c:pt>
                <c:pt idx="9">
                  <c:v>#N/A</c:v>
                </c:pt>
                <c:pt idx="10">
                  <c:v>147</c:v>
                </c:pt>
                <c:pt idx="11">
                  <c:v>#N/A</c:v>
                </c:pt>
                <c:pt idx="12">
                  <c:v>#N/A</c:v>
                </c:pt>
                <c:pt idx="13">
                  <c:v>0</c:v>
                </c:pt>
                <c:pt idx="14">
                  <c:v>#N/A</c:v>
                </c:pt>
              </c:numCache>
            </c:numRef>
          </c:val>
          <c:smooth val="0"/>
          <c:extLst>
            <c:ext xmlns:c16="http://schemas.microsoft.com/office/drawing/2014/chart" uri="{C3380CC4-5D6E-409C-BE32-E72D297353CC}">
              <c16:uniqueId val="{0000000B-52EE-418A-88E6-1595A4D66B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536</c:v>
                </c:pt>
                <c:pt idx="1">
                  <c:v>539</c:v>
                </c:pt>
                <c:pt idx="2">
                  <c:v>540</c:v>
                </c:pt>
              </c:numCache>
            </c:numRef>
          </c:val>
          <c:extLst>
            <c:ext xmlns:c16="http://schemas.microsoft.com/office/drawing/2014/chart" uri="{C3380CC4-5D6E-409C-BE32-E72D297353CC}">
              <c16:uniqueId val="{00000000-9BB7-4086-9161-C7352FDCC3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c:v>
                </c:pt>
                <c:pt idx="1">
                  <c:v>79</c:v>
                </c:pt>
                <c:pt idx="2">
                  <c:v>79</c:v>
                </c:pt>
              </c:numCache>
            </c:numRef>
          </c:val>
          <c:extLst>
            <c:ext xmlns:c16="http://schemas.microsoft.com/office/drawing/2014/chart" uri="{C3380CC4-5D6E-409C-BE32-E72D297353CC}">
              <c16:uniqueId val="{00000001-9BB7-4086-9161-C7352FDCC3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457</c:v>
                </c:pt>
                <c:pt idx="1">
                  <c:v>446</c:v>
                </c:pt>
                <c:pt idx="2">
                  <c:v>466</c:v>
                </c:pt>
              </c:numCache>
            </c:numRef>
          </c:val>
          <c:extLst>
            <c:ext xmlns:c16="http://schemas.microsoft.com/office/drawing/2014/chart" uri="{C3380CC4-5D6E-409C-BE32-E72D297353CC}">
              <c16:uniqueId val="{00000002-9BB7-4086-9161-C7352FDCC3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3,620
3,590
4.20
2,777,043
2,632,208
110,636
1,762,131
2,930,760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財政力指数は年々下がっており、令和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年度は更に前年度比で</a:t>
          </a:r>
          <a:r>
            <a:rPr kumimoji="1" lang="en-US" altLang="ja-JP" sz="1100">
              <a:solidFill>
                <a:sysClr val="windowText" lastClr="000000"/>
              </a:solidFill>
              <a:effectLst/>
              <a:latin typeface="+mn-lt"/>
              <a:ea typeface="+mn-ea"/>
              <a:cs typeface="+mn-cs"/>
            </a:rPr>
            <a:t>0.03</a:t>
          </a:r>
          <a:r>
            <a:rPr kumimoji="1" lang="ja-JP" altLang="ja-JP" sz="1100">
              <a:solidFill>
                <a:sysClr val="windowText" lastClr="000000"/>
              </a:solidFill>
              <a:effectLst/>
              <a:latin typeface="+mn-lt"/>
              <a:ea typeface="+mn-ea"/>
              <a:cs typeface="+mn-cs"/>
            </a:rPr>
            <a:t>下がった。これは、</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R4</a:t>
          </a:r>
          <a:r>
            <a:rPr kumimoji="1" lang="ja-JP" altLang="en-US" sz="1100">
              <a:solidFill>
                <a:sysClr val="windowText" lastClr="000000"/>
              </a:solidFill>
              <a:effectLst/>
              <a:latin typeface="+mn-lt"/>
              <a:ea typeface="+mn-ea"/>
              <a:cs typeface="+mn-cs"/>
            </a:rPr>
            <a:t>年に</a:t>
          </a:r>
          <a:r>
            <a:rPr kumimoji="1" lang="ja-JP" altLang="ja-JP" sz="1100">
              <a:solidFill>
                <a:sysClr val="windowText" lastClr="000000"/>
              </a:solidFill>
              <a:effectLst/>
              <a:latin typeface="+mn-lt"/>
              <a:ea typeface="+mn-ea"/>
              <a:cs typeface="+mn-cs"/>
            </a:rPr>
            <a:t>子育て拠点施設の建設に係る地方債借入</a:t>
          </a:r>
          <a:r>
            <a:rPr kumimoji="1" lang="ja-JP" altLang="en-US" sz="1100">
              <a:solidFill>
                <a:sysClr val="windowText" lastClr="000000"/>
              </a:solidFill>
              <a:effectLst/>
              <a:latin typeface="+mn-lt"/>
              <a:ea typeface="+mn-ea"/>
              <a:cs typeface="+mn-cs"/>
            </a:rPr>
            <a:t>を行ったことにより</a:t>
          </a:r>
          <a:r>
            <a:rPr kumimoji="1" lang="ja-JP" altLang="ja-JP" sz="1100">
              <a:solidFill>
                <a:sysClr val="windowText" lastClr="000000"/>
              </a:solidFill>
              <a:effectLst/>
              <a:latin typeface="+mn-lt"/>
              <a:ea typeface="+mn-ea"/>
              <a:cs typeface="+mn-cs"/>
            </a:rPr>
            <a:t>社会福祉費</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年以降</a:t>
          </a:r>
          <a:r>
            <a:rPr kumimoji="1" lang="ja-JP" altLang="ja-JP" sz="1100">
              <a:solidFill>
                <a:sysClr val="windowText" lastClr="000000"/>
              </a:solidFill>
              <a:effectLst/>
              <a:latin typeface="+mn-lt"/>
              <a:ea typeface="+mn-ea"/>
              <a:cs typeface="+mn-cs"/>
            </a:rPr>
            <a:t>基準財政需要額を伸ばした要因として挙げられる。しかし、数値自体は類似団体や県平均よりも高い。</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引き続き、行財政改革等を推進し、歳出の抑制及び歳入の確保に取り組み、財政の健全化に努めていく。</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116417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普通交付税が対前年で</a:t>
          </a:r>
          <a:r>
            <a:rPr kumimoji="1" lang="en-US" altLang="ja-JP" sz="1100">
              <a:solidFill>
                <a:sysClr val="windowText" lastClr="000000"/>
              </a:solidFill>
              <a:effectLst/>
              <a:latin typeface="+mn-lt"/>
              <a:ea typeface="+mn-ea"/>
              <a:cs typeface="+mn-cs"/>
            </a:rPr>
            <a:t>64,961</a:t>
          </a:r>
          <a:r>
            <a:rPr kumimoji="1" lang="ja-JP" altLang="ja-JP" sz="1100">
              <a:solidFill>
                <a:sysClr val="windowText" lastClr="000000"/>
              </a:solidFill>
              <a:effectLst/>
              <a:latin typeface="+mn-lt"/>
              <a:ea typeface="+mn-ea"/>
              <a:cs typeface="+mn-cs"/>
            </a:rPr>
            <a:t>千円増となったが、一方で</a:t>
          </a:r>
          <a:r>
            <a:rPr kumimoji="1" lang="ja-JP" altLang="en-US" sz="1100">
              <a:solidFill>
                <a:sysClr val="windowText" lastClr="000000"/>
              </a:solidFill>
              <a:effectLst/>
              <a:latin typeface="+mn-lt"/>
              <a:ea typeface="+mn-ea"/>
              <a:cs typeface="+mn-cs"/>
            </a:rPr>
            <a:t>正規職員・</a:t>
          </a:r>
          <a:r>
            <a:rPr kumimoji="1" lang="ja-JP" altLang="ja-JP" sz="1100">
              <a:solidFill>
                <a:sysClr val="windowText" lastClr="000000"/>
              </a:solidFill>
              <a:effectLst/>
              <a:latin typeface="+mn-lt"/>
              <a:ea typeface="+mn-ea"/>
              <a:cs typeface="+mn-cs"/>
            </a:rPr>
            <a:t>会計年度任用職員の人員増や</a:t>
          </a:r>
          <a:r>
            <a:rPr kumimoji="1" lang="ja-JP" altLang="en-US" sz="1100">
              <a:solidFill>
                <a:sysClr val="windowText" lastClr="000000"/>
              </a:solidFill>
              <a:effectLst/>
              <a:latin typeface="+mn-lt"/>
              <a:ea typeface="+mn-ea"/>
              <a:cs typeface="+mn-cs"/>
            </a:rPr>
            <a:t>人勧による給与</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から人件費も増額しており、経常収支比率が</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％上がった。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今後も税収の確保や、一般財源を充当する経常経費の抑制に努めるなど、経常収支比率抑制策を実施していく。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46609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391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04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21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167259</xdr:rowOff>
    </xdr:from>
    <xdr:to>
      <xdr:col>23</xdr:col>
      <xdr:colOff>184150</xdr:colOff>
      <xdr:row>64</xdr:row>
      <xdr:rowOff>97409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12336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人件費・物件費等の状況については年々上昇しており、令和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年度の人口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人当たりの決算額は前年度比</a:t>
          </a:r>
          <a:r>
            <a:rPr kumimoji="1" lang="en-US" altLang="ja-JP" sz="1100">
              <a:solidFill>
                <a:sysClr val="windowText" lastClr="000000"/>
              </a:solidFill>
              <a:effectLst/>
              <a:latin typeface="+mn-lt"/>
              <a:ea typeface="+mn-ea"/>
              <a:cs typeface="+mn-cs"/>
            </a:rPr>
            <a:t>5,060</a:t>
          </a:r>
          <a:r>
            <a:rPr kumimoji="1" lang="ja-JP" altLang="ja-JP" sz="1100">
              <a:solidFill>
                <a:sysClr val="windowText" lastClr="000000"/>
              </a:solidFill>
              <a:effectLst/>
              <a:latin typeface="+mn-lt"/>
              <a:ea typeface="+mn-ea"/>
              <a:cs typeface="+mn-cs"/>
            </a:rPr>
            <a:t>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人口が少ないため、</a:t>
          </a:r>
          <a:r>
            <a:rPr kumimoji="1" lang="ja-JP" altLang="ja-JP" sz="1100">
              <a:solidFill>
                <a:sysClr val="windowText" lastClr="000000"/>
              </a:solidFill>
              <a:effectLst/>
              <a:latin typeface="+mn-lt"/>
              <a:ea typeface="+mn-ea"/>
              <a:cs typeface="+mn-cs"/>
            </a:rPr>
            <a:t>全国平均、県平均を大きく上回っているが、類似団体との比較においては平均よりも数値は低くなっている。今後も人件費については人員増や給与上昇等に伴う増が見込まれ</a:t>
          </a:r>
          <a:r>
            <a:rPr kumimoji="1" lang="ja-JP" altLang="en-US" sz="1100">
              <a:solidFill>
                <a:sysClr val="windowText" lastClr="000000"/>
              </a:solidFill>
              <a:effectLst/>
              <a:latin typeface="+mn-lt"/>
              <a:ea typeface="+mn-ea"/>
              <a:cs typeface="+mn-cs"/>
            </a:rPr>
            <a:t>、物件費についても委託料等の増が見込まれ</a:t>
          </a:r>
          <a:r>
            <a:rPr kumimoji="1" lang="ja-JP" altLang="ja-JP" sz="1100">
              <a:solidFill>
                <a:sysClr val="windowText" lastClr="000000"/>
              </a:solidFill>
              <a:effectLst/>
              <a:latin typeface="+mn-lt"/>
              <a:ea typeface="+mn-ea"/>
              <a:cs typeface="+mn-cs"/>
            </a:rPr>
            <a:t>るが、引き続き歳出の見直し・抑制に努めていく。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27071</xdr:rowOff>
    </xdr:from>
    <xdr:to>
      <xdr:col>23</xdr:col>
      <xdr:colOff>133350</xdr:colOff>
      <xdr:row>81</xdr:row>
      <xdr:rowOff>29107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4521"/>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24445</xdr:rowOff>
    </xdr:from>
    <xdr:to>
      <xdr:col>19</xdr:col>
      <xdr:colOff>133350</xdr:colOff>
      <xdr:row>81</xdr:row>
      <xdr:rowOff>27071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1895"/>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24445</xdr:rowOff>
    </xdr:from>
    <xdr:to>
      <xdr:col>15</xdr:col>
      <xdr:colOff>82550</xdr:colOff>
      <xdr:row>81</xdr:row>
      <xdr:rowOff>24929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189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21816</xdr:rowOff>
    </xdr:from>
    <xdr:to>
      <xdr:col>11</xdr:col>
      <xdr:colOff>31750</xdr:colOff>
      <xdr:row>81</xdr:row>
      <xdr:rowOff>24929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9266"/>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149757</xdr:rowOff>
    </xdr:from>
    <xdr:to>
      <xdr:col>23</xdr:col>
      <xdr:colOff>184150</xdr:colOff>
      <xdr:row>81</xdr:row>
      <xdr:rowOff>79907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71034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147721</xdr:rowOff>
    </xdr:from>
    <xdr:to>
      <xdr:col>19</xdr:col>
      <xdr:colOff>184150</xdr:colOff>
      <xdr:row>81</xdr:row>
      <xdr:rowOff>77871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88048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145095</xdr:rowOff>
    </xdr:from>
    <xdr:to>
      <xdr:col>15</xdr:col>
      <xdr:colOff>133350</xdr:colOff>
      <xdr:row>81</xdr:row>
      <xdr:rowOff>75245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85422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145579</xdr:rowOff>
    </xdr:from>
    <xdr:to>
      <xdr:col>11</xdr:col>
      <xdr:colOff>82550</xdr:colOff>
      <xdr:row>81</xdr:row>
      <xdr:rowOff>75729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85906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142466</xdr:rowOff>
    </xdr:from>
    <xdr:to>
      <xdr:col>7</xdr:col>
      <xdr:colOff>31750</xdr:colOff>
      <xdr:row>81</xdr:row>
      <xdr:rowOff>72616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類似団体内平均については平均</a:t>
          </a:r>
          <a:r>
            <a:rPr kumimoji="1" lang="ja-JP" altLang="en-US" sz="1100">
              <a:solidFill>
                <a:sysClr val="windowText" lastClr="000000"/>
              </a:solidFill>
              <a:effectLst/>
              <a:latin typeface="+mn-lt"/>
              <a:ea typeface="+mn-ea"/>
              <a:cs typeface="+mn-cs"/>
            </a:rPr>
            <a:t>より若干高い水準</a:t>
          </a:r>
          <a:r>
            <a:rPr kumimoji="1" lang="ja-JP" altLang="ja-JP" sz="1100">
              <a:solidFill>
                <a:sysClr val="windowText" lastClr="000000"/>
              </a:solidFill>
              <a:effectLst/>
              <a:latin typeface="+mn-lt"/>
              <a:ea typeface="+mn-ea"/>
              <a:cs typeface="+mn-cs"/>
            </a:rPr>
            <a:t>となり、全国町村平均よりも</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ポイント低くなっている。本村は調査分母となる職員数が少ないため、退職や新規採用、内部異動などの状況により大きく変動する</a:t>
          </a:r>
          <a:r>
            <a:rPr kumimoji="1" lang="ja-JP" altLang="en-US" sz="1100">
              <a:solidFill>
                <a:sysClr val="windowText" lastClr="000000"/>
              </a:solidFill>
              <a:effectLst/>
              <a:latin typeface="+mn-lt"/>
              <a:ea typeface="+mn-ea"/>
              <a:cs typeface="+mn-cs"/>
            </a:rPr>
            <a:t>ことがある</a:t>
          </a:r>
          <a:r>
            <a:rPr kumimoji="1" lang="ja-JP" altLang="ja-JP" sz="1100">
              <a:solidFill>
                <a:sysClr val="windowText" lastClr="000000"/>
              </a:solidFill>
              <a:effectLst/>
              <a:latin typeface="+mn-lt"/>
              <a:ea typeface="+mn-ea"/>
              <a:cs typeface="+mn-cs"/>
            </a:rPr>
            <a:t>。今後も給与の適正化に努める。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4826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876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152146</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6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152146</xdr:rowOff>
    </xdr:from>
    <xdr:to>
      <xdr:col>72</xdr:col>
      <xdr:colOff>203200</xdr:colOff>
      <xdr:row>88</xdr:row>
      <xdr:rowOff>28956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8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28956</xdr:rowOff>
    </xdr:from>
    <xdr:to>
      <xdr:col>68</xdr:col>
      <xdr:colOff>152400</xdr:colOff>
      <xdr:row>88</xdr:row>
      <xdr:rowOff>57913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165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125476</xdr:rowOff>
    </xdr:from>
    <xdr:to>
      <xdr:col>81</xdr:col>
      <xdr:colOff>95250</xdr:colOff>
      <xdr:row>88</xdr:row>
      <xdr:rowOff>55626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97553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1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人当たりの職員数については、類似団体との比較では上位になっており、人口規模や、最少必要職員数等により県内平均を大きく上回っている。令和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年度は前年比で</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上がっており</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も職員数の増が見込まれる。特に</a:t>
          </a:r>
          <a:r>
            <a:rPr kumimoji="1" lang="ja-JP" altLang="ja-JP" sz="1100">
              <a:solidFill>
                <a:sysClr val="windowText" lastClr="000000"/>
              </a:solidFill>
              <a:effectLst/>
              <a:latin typeface="+mn-lt"/>
              <a:ea typeface="+mn-ea"/>
              <a:cs typeface="+mn-cs"/>
            </a:rPr>
            <a:t>定年延長が導入された後は職員数の増が見込まれるため、定員適正化計画を改めて作成し、適切な採用に努める。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139180</xdr:rowOff>
    </xdr:from>
    <xdr:to>
      <xdr:col>81</xdr:col>
      <xdr:colOff>44450</xdr:colOff>
      <xdr:row>58</xdr:row>
      <xdr:rowOff>141478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08328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139180</xdr:rowOff>
    </xdr:from>
    <xdr:to>
      <xdr:col>77</xdr:col>
      <xdr:colOff>44450</xdr:colOff>
      <xdr:row>58</xdr:row>
      <xdr:rowOff>140214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083280"/>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140214</xdr:rowOff>
    </xdr:from>
    <xdr:to>
      <xdr:col>72</xdr:col>
      <xdr:colOff>203200</xdr:colOff>
      <xdr:row>58</xdr:row>
      <xdr:rowOff>141019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08431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131366</xdr:rowOff>
    </xdr:from>
    <xdr:to>
      <xdr:col>68</xdr:col>
      <xdr:colOff>152400</xdr:colOff>
      <xdr:row>58</xdr:row>
      <xdr:rowOff>141019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75466"/>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90678</xdr:rowOff>
    </xdr:from>
    <xdr:to>
      <xdr:col>81</xdr:col>
      <xdr:colOff>95250</xdr:colOff>
      <xdr:row>59</xdr:row>
      <xdr:rowOff>20828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11955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88380</xdr:rowOff>
    </xdr:from>
    <xdr:to>
      <xdr:col>77</xdr:col>
      <xdr:colOff>95250</xdr:colOff>
      <xdr:row>59</xdr:row>
      <xdr:rowOff>18530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28707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0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89414</xdr:rowOff>
    </xdr:from>
    <xdr:to>
      <xdr:col>73</xdr:col>
      <xdr:colOff>44450</xdr:colOff>
      <xdr:row>59</xdr:row>
      <xdr:rowOff>19564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29741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90219</xdr:rowOff>
    </xdr:from>
    <xdr:to>
      <xdr:col>68</xdr:col>
      <xdr:colOff>203200</xdr:colOff>
      <xdr:row>59</xdr:row>
      <xdr:rowOff>20369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30546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0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80566</xdr:rowOff>
    </xdr:from>
    <xdr:to>
      <xdr:col>64</xdr:col>
      <xdr:colOff>152400</xdr:colOff>
      <xdr:row>59</xdr:row>
      <xdr:rowOff>10716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20893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7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実質公債費比率については、令和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年度は前年比</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ポイント減少しているが、令和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年度及び令和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年度は新たに多額の地方債の借入を行ったため、据え置き期間後に償還が始まることから、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年度以降の</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大幅に増加</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引き続き、計画的な起債発行による新規地方債の発行抑制や、交付税措置のある有効的な地方債の活用などにより、公債費の適正管理に努める。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79163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112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5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143510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151554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7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将来負担の状況について、令和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子育て拠点施設建設に伴う地方債発行</a:t>
          </a:r>
          <a:r>
            <a:rPr kumimoji="1" lang="ja-JP" altLang="en-US" sz="1100">
              <a:solidFill>
                <a:sysClr val="windowText" lastClr="000000"/>
              </a:solidFill>
              <a:effectLst/>
              <a:latin typeface="+mn-lt"/>
              <a:ea typeface="+mn-ea"/>
              <a:cs typeface="+mn-cs"/>
            </a:rPr>
            <a:t>等により</a:t>
          </a:r>
          <a:r>
            <a:rPr kumimoji="1" lang="ja-JP" altLang="ja-JP" sz="1100">
              <a:solidFill>
                <a:sysClr val="windowText" lastClr="000000"/>
              </a:solidFill>
              <a:effectLst/>
              <a:latin typeface="+mn-lt"/>
              <a:ea typeface="+mn-ea"/>
              <a:cs typeface="+mn-cs"/>
            </a:rPr>
            <a:t>将来負担比率が</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年度は将来負担が発生しなかった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増える見込みであるが、償還が終わる地方債もあるため、計画的な基金への積立等による基金残高の確保に努め、数値の上昇抑制に取り組む。</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142724</xdr:rowOff>
    </xdr:from>
    <xdr:to>
      <xdr:col>77</xdr:col>
      <xdr:colOff>95250</xdr:colOff>
      <xdr:row>14</xdr:row>
      <xdr:rowOff>72874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57651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5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73781</xdr:rowOff>
    </xdr:from>
    <xdr:to>
      <xdr:col>64</xdr:col>
      <xdr:colOff>152400</xdr:colOff>
      <xdr:row>14</xdr:row>
      <xdr:rowOff>3931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160158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3,620
3,590
4.20
2,777,043
2,632,208
110,636
1,762,131
2,930,760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年度は、前年度比で</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ポイント上昇しており、依然として県平均より高い数値となっている。これは、人勧に伴う給与上昇</a:t>
          </a:r>
          <a:r>
            <a:rPr kumimoji="1" lang="ja-JP" altLang="en-US" sz="1100">
              <a:solidFill>
                <a:sysClr val="windowText" lastClr="000000"/>
              </a:solidFill>
              <a:effectLst/>
              <a:latin typeface="+mn-lt"/>
              <a:ea typeface="+mn-ea"/>
              <a:cs typeface="+mn-cs"/>
            </a:rPr>
            <a:t>及び会計年度任用職員にも人勧に伴う給与遡及を行ったこと</a:t>
          </a:r>
          <a:r>
            <a:rPr kumimoji="1" lang="ja-JP" altLang="ja-JP" sz="1100">
              <a:solidFill>
                <a:sysClr val="windowText" lastClr="000000"/>
              </a:solidFill>
              <a:effectLst/>
              <a:latin typeface="+mn-lt"/>
              <a:ea typeface="+mn-ea"/>
              <a:cs typeface="+mn-cs"/>
            </a:rPr>
            <a:t>が影響している。引き続き、</a:t>
          </a:r>
          <a:r>
            <a:rPr kumimoji="1" lang="ja-JP" altLang="en-US" sz="1100">
              <a:solidFill>
                <a:sysClr val="windowText" lastClr="000000"/>
              </a:solidFill>
              <a:effectLst/>
              <a:latin typeface="+mn-lt"/>
              <a:ea typeface="+mn-ea"/>
              <a:cs typeface="+mn-cs"/>
            </a:rPr>
            <a:t>人事</a:t>
          </a:r>
          <a:r>
            <a:rPr kumimoji="1" lang="ja-JP" altLang="ja-JP" sz="1100">
              <a:solidFill>
                <a:sysClr val="windowText" lastClr="000000"/>
              </a:solidFill>
              <a:effectLst/>
              <a:latin typeface="+mn-lt"/>
              <a:ea typeface="+mn-ea"/>
              <a:cs typeface="+mn-cs"/>
            </a:rPr>
            <a:t>や事務事業の見直しを行い抑制方法の検討に努める。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130810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30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107950</xdr:rowOff>
    </xdr:from>
    <xdr:to>
      <xdr:col>19</xdr:col>
      <xdr:colOff>187325</xdr:colOff>
      <xdr:row>36</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015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20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80010</xdr:rowOff>
    </xdr:from>
    <xdr:to>
      <xdr:col>20</xdr:col>
      <xdr:colOff>38100</xdr:colOff>
      <xdr:row>37</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57150</xdr:rowOff>
    </xdr:from>
    <xdr:to>
      <xdr:col>15</xdr:col>
      <xdr:colOff>149225</xdr:colOff>
      <xdr:row>36</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令和</a:t>
          </a:r>
          <a:r>
            <a:rPr kumimoji="1" lang="en-US" altLang="ja-JP" sz="1100">
              <a:solidFill>
                <a:srgbClr val="FF0000"/>
              </a:solidFill>
              <a:effectLst/>
              <a:latin typeface="+mn-lt"/>
              <a:ea typeface="+mn-ea"/>
              <a:cs typeface="+mn-cs"/>
            </a:rPr>
            <a:t>5</a:t>
          </a:r>
          <a:r>
            <a:rPr kumimoji="1" lang="ja-JP" altLang="ja-JP" sz="1100">
              <a:solidFill>
                <a:srgbClr val="FF0000"/>
              </a:solidFill>
              <a:effectLst/>
              <a:latin typeface="+mn-lt"/>
              <a:ea typeface="+mn-ea"/>
              <a:cs typeface="+mn-cs"/>
            </a:rPr>
            <a:t>年度</a:t>
          </a:r>
          <a:r>
            <a:rPr kumimoji="1" lang="ja-JP" altLang="en-US" sz="1100">
              <a:solidFill>
                <a:srgbClr val="FF0000"/>
              </a:solidFill>
              <a:effectLst/>
              <a:latin typeface="+mn-lt"/>
              <a:ea typeface="+mn-ea"/>
              <a:cs typeface="+mn-cs"/>
            </a:rPr>
            <a:t>も</a:t>
          </a:r>
          <a:r>
            <a:rPr kumimoji="1" lang="ja-JP" altLang="ja-JP" sz="1100">
              <a:solidFill>
                <a:srgbClr val="FF0000"/>
              </a:solidFill>
              <a:effectLst/>
              <a:latin typeface="+mn-lt"/>
              <a:ea typeface="+mn-ea"/>
              <a:cs typeface="+mn-cs"/>
            </a:rPr>
            <a:t>物価高騰の影響による光熱水費の増や委託料の増などのため、前年度比</a:t>
          </a:r>
          <a:r>
            <a:rPr kumimoji="1" lang="en-US" altLang="ja-JP" sz="1100">
              <a:solidFill>
                <a:srgbClr val="FF0000"/>
              </a:solidFill>
              <a:effectLst/>
              <a:latin typeface="+mn-lt"/>
              <a:ea typeface="+mn-ea"/>
              <a:cs typeface="+mn-cs"/>
            </a:rPr>
            <a:t>0.6</a:t>
          </a:r>
          <a:r>
            <a:rPr kumimoji="1" lang="ja-JP" altLang="ja-JP" sz="1100">
              <a:solidFill>
                <a:srgbClr val="FF0000"/>
              </a:solidFill>
              <a:effectLst/>
              <a:latin typeface="+mn-lt"/>
              <a:ea typeface="+mn-ea"/>
              <a:cs typeface="+mn-cs"/>
            </a:rPr>
            <a:t>ポイント増となっているが、類似団体、全国平均、県平均と比べてもほぼ同じ数値となった。</a:t>
          </a:r>
          <a:endParaRPr lang="ja-JP" altLang="ja-JP" sz="1400">
            <a:solidFill>
              <a:srgbClr val="FF0000"/>
            </a:solidFill>
            <a:effectLst/>
          </a:endParaRPr>
        </a:p>
        <a:p>
          <a:r>
            <a:rPr kumimoji="1" lang="ja-JP" altLang="ja-JP" sz="1100">
              <a:solidFill>
                <a:srgbClr val="FF0000"/>
              </a:solidFill>
              <a:effectLst/>
              <a:latin typeface="+mn-lt"/>
              <a:ea typeface="+mn-ea"/>
              <a:cs typeface="+mn-cs"/>
            </a:rPr>
            <a:t>　今後も物価高騰の影響がみられるため、上昇傾向となると考えられるが、委託料等の物件費の抑制に努め、適正な歳出管理を行っていく。</a:t>
          </a:r>
          <a:endParaRPr lang="ja-JP" altLang="ja-JP" sz="1400">
            <a:solidFill>
              <a:srgbClr val="FF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06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2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18</xdr:row>
      <xdr:rowOff>53848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67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年度は物価高騰に伴う電気・ガス・食料品等物価高騰重点支援給付金の実施に伴い</a:t>
          </a:r>
          <a:r>
            <a:rPr kumimoji="1" lang="ja-JP" altLang="ja-JP" sz="1100">
              <a:solidFill>
                <a:sysClr val="windowText" lastClr="000000"/>
              </a:solidFill>
              <a:effectLst/>
              <a:latin typeface="+mn-lt"/>
              <a:ea typeface="+mn-ea"/>
              <a:cs typeface="+mn-cs"/>
            </a:rPr>
            <a:t>、扶助費全体では前年度比</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財政規模が小さいため、特別な給付金が発生すると影響が大きい。また、</a:t>
          </a:r>
          <a:r>
            <a:rPr kumimoji="1" lang="ja-JP" altLang="ja-JP" sz="1100">
              <a:solidFill>
                <a:sysClr val="windowText" lastClr="000000"/>
              </a:solidFill>
              <a:effectLst/>
              <a:latin typeface="+mn-lt"/>
              <a:ea typeface="+mn-ea"/>
              <a:cs typeface="+mn-cs"/>
            </a:rPr>
            <a:t>障がい者自立支援給付費の増加や、福祉事務所の設置などが考えられる。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56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年度のその他に係る経常収支比率は前年度比で</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ポイント上がった。全国平均、県平均を下回っているが、特別会計への繰出金の状況により、変動する。今後も特別会計の動向も注視しながら、適正な支出に努める。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99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年度は対前年度比で</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下がり</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とほぼ同じ水準となって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補助費等については</a:t>
          </a:r>
          <a:r>
            <a:rPr kumimoji="1" lang="ja-JP" altLang="ja-JP" sz="1100">
              <a:solidFill>
                <a:sysClr val="windowText" lastClr="000000"/>
              </a:solidFill>
              <a:effectLst/>
              <a:latin typeface="+mn-lt"/>
              <a:ea typeface="+mn-ea"/>
              <a:cs typeface="+mn-cs"/>
            </a:rPr>
            <a:t>鳥取県西部広域行政管理組合</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一部事務組合への負担金が占める割合が多く、経常的に高くなってしまっている面がある。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今後は経常的になっている補助金等を定期的に見直し、歳出の抑制に努めていく。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年度の公債費については、前年度比で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で横ばいの状態</a:t>
          </a:r>
          <a:r>
            <a:rPr kumimoji="1" lang="ja-JP" altLang="ja-JP" sz="1100">
              <a:solidFill>
                <a:sysClr val="windowText" lastClr="000000"/>
              </a:solidFill>
              <a:effectLst/>
              <a:latin typeface="+mn-lt"/>
              <a:ea typeface="+mn-ea"/>
              <a:cs typeface="+mn-cs"/>
            </a:rPr>
            <a:t>となっているが、全国平均、県平均よりも低い数値で推移している。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行財政改革による新規地方債の発行抑制に起因していると考えられるが、令和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年度及び令和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年度では新規の地方債借入を行って</a:t>
          </a:r>
          <a:r>
            <a:rPr kumimoji="1" lang="ja-JP" altLang="en-US" sz="1100">
              <a:solidFill>
                <a:sysClr val="windowText" lastClr="000000"/>
              </a:solidFill>
              <a:effectLst/>
              <a:latin typeface="+mn-lt"/>
              <a:ea typeface="+mn-ea"/>
              <a:cs typeface="+mn-cs"/>
            </a:rPr>
            <a:t>おり、令和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年度も繰越をしているが新規の地方債借入を予定しているため</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年度以降の償還開始による公債費の増が見込まれることから、起債発行</a:t>
          </a:r>
          <a:r>
            <a:rPr kumimoji="1" lang="ja-JP" altLang="en-US" sz="1100">
              <a:solidFill>
                <a:sysClr val="windowText" lastClr="000000"/>
              </a:solidFill>
              <a:effectLst/>
              <a:latin typeface="+mn-lt"/>
              <a:ea typeface="+mn-ea"/>
              <a:cs typeface="+mn-cs"/>
            </a:rPr>
            <a:t>については計画的に行うこと</a:t>
          </a:r>
          <a:r>
            <a:rPr kumimoji="1" lang="ja-JP" altLang="ja-JP" sz="1100">
              <a:solidFill>
                <a:sysClr val="windowText" lastClr="000000"/>
              </a:solidFill>
              <a:effectLst/>
              <a:latin typeface="+mn-lt"/>
              <a:ea typeface="+mn-ea"/>
              <a:cs typeface="+mn-cs"/>
            </a:rPr>
            <a:t>に努め、公債費の上昇抑制を図る。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58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39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年度は、前年度比で</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ポイント上がっているが、全国平均・県平均よりも</a:t>
          </a:r>
          <a:r>
            <a:rPr kumimoji="1" lang="ja-JP" altLang="en-US" sz="1100">
              <a:solidFill>
                <a:sysClr val="windowText" lastClr="000000"/>
              </a:solidFill>
              <a:effectLst/>
              <a:latin typeface="+mn-lt"/>
              <a:ea typeface="+mn-ea"/>
              <a:cs typeface="+mn-cs"/>
            </a:rPr>
            <a:t>若干</a:t>
          </a:r>
          <a:r>
            <a:rPr kumimoji="1" lang="ja-JP" altLang="ja-JP" sz="1100">
              <a:solidFill>
                <a:sysClr val="windowText" lastClr="000000"/>
              </a:solidFill>
              <a:effectLst/>
              <a:latin typeface="+mn-lt"/>
              <a:ea typeface="+mn-ea"/>
              <a:cs typeface="+mn-cs"/>
            </a:rPr>
            <a:t>低くなっている。本村は行政規模が小さく、年度ごとに数値が変動しやすい</a:t>
          </a:r>
          <a:r>
            <a:rPr kumimoji="1" lang="ja-JP" altLang="en-US" sz="1100">
              <a:solidFill>
                <a:sysClr val="windowText" lastClr="000000"/>
              </a:solidFill>
              <a:effectLst/>
              <a:latin typeface="+mn-lt"/>
              <a:ea typeface="+mn-ea"/>
              <a:cs typeface="+mn-cs"/>
            </a:rPr>
            <a:t>。物価高騰による需用費の増や人件費の増の影響を受け、</a:t>
          </a:r>
          <a:r>
            <a:rPr kumimoji="1" lang="ja-JP" altLang="ja-JP" sz="1100">
              <a:solidFill>
                <a:sysClr val="windowText" lastClr="000000"/>
              </a:solidFill>
              <a:effectLst/>
              <a:latin typeface="+mn-lt"/>
              <a:ea typeface="+mn-ea"/>
              <a:cs typeface="+mn-cs"/>
            </a:rPr>
            <a:t>経常経費</a:t>
          </a:r>
          <a:r>
            <a:rPr kumimoji="1" lang="ja-JP" altLang="en-US" sz="1100">
              <a:solidFill>
                <a:sysClr val="windowText" lastClr="000000"/>
              </a:solidFill>
              <a:effectLst/>
              <a:latin typeface="+mn-lt"/>
              <a:ea typeface="+mn-ea"/>
              <a:cs typeface="+mn-cs"/>
            </a:rPr>
            <a:t>が上昇傾向にあるが、今後もできるだけ</a:t>
          </a:r>
          <a:r>
            <a:rPr kumimoji="1" lang="ja-JP" altLang="ja-JP" sz="1100">
              <a:solidFill>
                <a:sysClr val="windowText" lastClr="000000"/>
              </a:solidFill>
              <a:effectLst/>
              <a:latin typeface="+mn-lt"/>
              <a:ea typeface="+mn-ea"/>
              <a:cs typeface="+mn-cs"/>
            </a:rPr>
            <a:t>経常経費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162923</xdr:rowOff>
    </xdr:from>
    <xdr:to>
      <xdr:col>82</xdr:col>
      <xdr:colOff>107950</xdr:colOff>
      <xdr:row>77</xdr:row>
      <xdr:rowOff>63319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9312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120469</xdr:rowOff>
    </xdr:from>
    <xdr:to>
      <xdr:col>78</xdr:col>
      <xdr:colOff>69850</xdr:colOff>
      <xdr:row>76</xdr:row>
      <xdr:rowOff>162923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506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78</xdr:row>
      <xdr:rowOff>48623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50669"/>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48623</xdr:rowOff>
    </xdr:from>
    <xdr:to>
      <xdr:col>69</xdr:col>
      <xdr:colOff>92075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21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29046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112123</xdr:rowOff>
    </xdr:from>
    <xdr:to>
      <xdr:col>78</xdr:col>
      <xdr:colOff>120650</xdr:colOff>
      <xdr:row>77</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52450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69669</xdr:rowOff>
    </xdr:from>
    <xdr:to>
      <xdr:col>74</xdr:col>
      <xdr:colOff>31750</xdr:colOff>
      <xdr:row>76</xdr:row>
      <xdr:rowOff>171269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169273</xdr:rowOff>
    </xdr:from>
    <xdr:to>
      <xdr:col>69</xdr:col>
      <xdr:colOff>142875</xdr:colOff>
      <xdr:row>78</xdr:row>
      <xdr:rowOff>99423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84200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61271</xdr:rowOff>
    </xdr:from>
    <xdr:to>
      <xdr:col>29</xdr:col>
      <xdr:colOff>127000</xdr:colOff>
      <xdr:row>19</xdr:row>
      <xdr:rowOff>76446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66446"/>
          <a:ext cx="647700" cy="1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76446</xdr:rowOff>
    </xdr:from>
    <xdr:to>
      <xdr:col>26</xdr:col>
      <xdr:colOff>50800</xdr:colOff>
      <xdr:row>19</xdr:row>
      <xdr:rowOff>84045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81621"/>
          <a:ext cx="698500" cy="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84045</xdr:rowOff>
    </xdr:from>
    <xdr:to>
      <xdr:col>22</xdr:col>
      <xdr:colOff>114300</xdr:colOff>
      <xdr:row>19</xdr:row>
      <xdr:rowOff>91222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89220"/>
          <a:ext cx="698500" cy="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91222</xdr:rowOff>
    </xdr:from>
    <xdr:to>
      <xdr:col>18</xdr:col>
      <xdr:colOff>177800</xdr:colOff>
      <xdr:row>19</xdr:row>
      <xdr:rowOff>114566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96397"/>
          <a:ext cx="698500" cy="2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10471</xdr:rowOff>
    </xdr:from>
    <xdr:to>
      <xdr:col>29</xdr:col>
      <xdr:colOff>177800</xdr:colOff>
      <xdr:row>19</xdr:row>
      <xdr:rowOff>112071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1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153998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25646</xdr:rowOff>
    </xdr:from>
    <xdr:to>
      <xdr:col>26</xdr:col>
      <xdr:colOff>101600</xdr:colOff>
      <xdr:row>19</xdr:row>
      <xdr:rowOff>127246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3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112023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33245</xdr:rowOff>
    </xdr:from>
    <xdr:to>
      <xdr:col>22</xdr:col>
      <xdr:colOff>165100</xdr:colOff>
      <xdr:row>19</xdr:row>
      <xdr:rowOff>134845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3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119622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2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40422</xdr:rowOff>
    </xdr:from>
    <xdr:to>
      <xdr:col>19</xdr:col>
      <xdr:colOff>38100</xdr:colOff>
      <xdr:row>19</xdr:row>
      <xdr:rowOff>142022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4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126799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3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63766</xdr:rowOff>
    </xdr:from>
    <xdr:to>
      <xdr:col>15</xdr:col>
      <xdr:colOff>101600</xdr:colOff>
      <xdr:row>19</xdr:row>
      <xdr:rowOff>165366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150143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5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46018</xdr:rowOff>
    </xdr:from>
    <xdr:to>
      <xdr:col>29</xdr:col>
      <xdr:colOff>127000</xdr:colOff>
      <xdr:row>36</xdr:row>
      <xdr:rowOff>61696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99268"/>
          <a:ext cx="647700" cy="1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46441</xdr:rowOff>
    </xdr:from>
    <xdr:to>
      <xdr:col>26</xdr:col>
      <xdr:colOff>50800</xdr:colOff>
      <xdr:row>36</xdr:row>
      <xdr:rowOff>61696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99691"/>
          <a:ext cx="698500" cy="1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45287</xdr:rowOff>
    </xdr:from>
    <xdr:to>
      <xdr:col>22</xdr:col>
      <xdr:colOff>114300</xdr:colOff>
      <xdr:row>36</xdr:row>
      <xdr:rowOff>46441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98537"/>
          <a:ext cx="698500" cy="1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45287</xdr:rowOff>
    </xdr:from>
    <xdr:to>
      <xdr:col>18</xdr:col>
      <xdr:colOff>177800</xdr:colOff>
      <xdr:row>36</xdr:row>
      <xdr:rowOff>51939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98537"/>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338118</xdr:rowOff>
    </xdr:from>
    <xdr:to>
      <xdr:col>29</xdr:col>
      <xdr:colOff>177800</xdr:colOff>
      <xdr:row>36</xdr:row>
      <xdr:rowOff>96818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310195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2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10896</xdr:rowOff>
    </xdr:from>
    <xdr:to>
      <xdr:col>26</xdr:col>
      <xdr:colOff>101600</xdr:colOff>
      <xdr:row>36</xdr:row>
      <xdr:rowOff>112496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97273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338541</xdr:rowOff>
    </xdr:from>
    <xdr:to>
      <xdr:col>22</xdr:col>
      <xdr:colOff>165100</xdr:colOff>
      <xdr:row>36</xdr:row>
      <xdr:rowOff>97241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107418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337387</xdr:rowOff>
    </xdr:from>
    <xdr:to>
      <xdr:col>19</xdr:col>
      <xdr:colOff>38100</xdr:colOff>
      <xdr:row>36</xdr:row>
      <xdr:rowOff>96087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4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80864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3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1139</xdr:rowOff>
    </xdr:from>
    <xdr:to>
      <xdr:col>15</xdr:col>
      <xdr:colOff>101600</xdr:colOff>
      <xdr:row>36</xdr:row>
      <xdr:rowOff>102739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5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87516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3,620
3,590
4.20
2,777,043
2,632,208
110,636
1,762,131
2,930,760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137855</xdr:rowOff>
    </xdr:from>
    <xdr:to>
      <xdr:col>24</xdr:col>
      <xdr:colOff>63500</xdr:colOff>
      <xdr:row>37</xdr:row>
      <xdr:rowOff>159593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81505"/>
          <a:ext cx="838200" cy="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159593</xdr:rowOff>
    </xdr:from>
    <xdr:to>
      <xdr:col>19</xdr:col>
      <xdr:colOff>177800</xdr:colOff>
      <xdr:row>37</xdr:row>
      <xdr:rowOff>169941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03243"/>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169673</xdr:rowOff>
    </xdr:from>
    <xdr:to>
      <xdr:col>15</xdr:col>
      <xdr:colOff>50800</xdr:colOff>
      <xdr:row>37</xdr:row>
      <xdr:rowOff>169941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513323"/>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169673</xdr:rowOff>
    </xdr:from>
    <xdr:to>
      <xdr:col>10</xdr:col>
      <xdr:colOff>114300</xdr:colOff>
      <xdr:row>38</xdr:row>
      <xdr:rowOff>58151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3323"/>
          <a:ext cx="889000" cy="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87055</xdr:rowOff>
    </xdr:from>
    <xdr:to>
      <xdr:col>24</xdr:col>
      <xdr:colOff>114300</xdr:colOff>
      <xdr:row>38</xdr:row>
      <xdr:rowOff>17205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65482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108793</xdr:rowOff>
    </xdr:from>
    <xdr:to>
      <xdr:col>20</xdr:col>
      <xdr:colOff>38100</xdr:colOff>
      <xdr:row>38</xdr:row>
      <xdr:rowOff>38943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30070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119140</xdr:rowOff>
    </xdr:from>
    <xdr:to>
      <xdr:col>15</xdr:col>
      <xdr:colOff>101600</xdr:colOff>
      <xdr:row>38</xdr:row>
      <xdr:rowOff>49290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40418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5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118873</xdr:rowOff>
    </xdr:from>
    <xdr:to>
      <xdr:col>10</xdr:col>
      <xdr:colOff>165100</xdr:colOff>
      <xdr:row>38</xdr:row>
      <xdr:rowOff>49023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40150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7351</xdr:rowOff>
    </xdr:from>
    <xdr:to>
      <xdr:col>6</xdr:col>
      <xdr:colOff>38100</xdr:colOff>
      <xdr:row>38</xdr:row>
      <xdr:rowOff>108951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100078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1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134031</xdr:rowOff>
    </xdr:from>
    <xdr:to>
      <xdr:col>24</xdr:col>
      <xdr:colOff>63500</xdr:colOff>
      <xdr:row>57</xdr:row>
      <xdr:rowOff>138085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06681"/>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134031</xdr:rowOff>
    </xdr:from>
    <xdr:to>
      <xdr:col>19</xdr:col>
      <xdr:colOff>177800</xdr:colOff>
      <xdr:row>57</xdr:row>
      <xdr:rowOff>134396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6681"/>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131121</xdr:rowOff>
    </xdr:from>
    <xdr:to>
      <xdr:col>15</xdr:col>
      <xdr:colOff>50800</xdr:colOff>
      <xdr:row>57</xdr:row>
      <xdr:rowOff>134396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03771"/>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113321</xdr:rowOff>
    </xdr:from>
    <xdr:to>
      <xdr:col>10</xdr:col>
      <xdr:colOff>114300</xdr:colOff>
      <xdr:row>57</xdr:row>
      <xdr:rowOff>131121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5971"/>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87285</xdr:rowOff>
    </xdr:from>
    <xdr:to>
      <xdr:col>24</xdr:col>
      <xdr:colOff>114300</xdr:colOff>
      <xdr:row>58</xdr:row>
      <xdr:rowOff>17435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83231</xdr:rowOff>
    </xdr:from>
    <xdr:to>
      <xdr:col>20</xdr:col>
      <xdr:colOff>38100</xdr:colOff>
      <xdr:row>58</xdr:row>
      <xdr:rowOff>13381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83596</xdr:rowOff>
    </xdr:from>
    <xdr:to>
      <xdr:col>15</xdr:col>
      <xdr:colOff>101600</xdr:colOff>
      <xdr:row>58</xdr:row>
      <xdr:rowOff>13746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4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80321</xdr:rowOff>
    </xdr:from>
    <xdr:to>
      <xdr:col>10</xdr:col>
      <xdr:colOff>165100</xdr:colOff>
      <xdr:row>58</xdr:row>
      <xdr:rowOff>10471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4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62521</xdr:rowOff>
    </xdr:from>
    <xdr:to>
      <xdr:col>6</xdr:col>
      <xdr:colOff>38100</xdr:colOff>
      <xdr:row>57</xdr:row>
      <xdr:rowOff>164121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155248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111833</xdr:rowOff>
    </xdr:from>
    <xdr:to>
      <xdr:col>24</xdr:col>
      <xdr:colOff>63500</xdr:colOff>
      <xdr:row>78</xdr:row>
      <xdr:rowOff>125321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4933"/>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125321</xdr:rowOff>
    </xdr:from>
    <xdr:to>
      <xdr:col>19</xdr:col>
      <xdr:colOff>177800</xdr:colOff>
      <xdr:row>78</xdr:row>
      <xdr:rowOff>127758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8421"/>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126088</xdr:rowOff>
    </xdr:from>
    <xdr:to>
      <xdr:col>15</xdr:col>
      <xdr:colOff>50800</xdr:colOff>
      <xdr:row>78</xdr:row>
      <xdr:rowOff>127758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9188"/>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126088</xdr:rowOff>
    </xdr:from>
    <xdr:to>
      <xdr:col>10</xdr:col>
      <xdr:colOff>114300</xdr:colOff>
      <xdr:row>78</xdr:row>
      <xdr:rowOff>129609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9188"/>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61033</xdr:rowOff>
    </xdr:from>
    <xdr:to>
      <xdr:col>24</xdr:col>
      <xdr:colOff>114300</xdr:colOff>
      <xdr:row>78</xdr:row>
      <xdr:rowOff>162633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147410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74521</xdr:rowOff>
    </xdr:from>
    <xdr:to>
      <xdr:col>20</xdr:col>
      <xdr:colOff>38100</xdr:colOff>
      <xdr:row>79</xdr:row>
      <xdr:rowOff>4671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167248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76958</xdr:rowOff>
    </xdr:from>
    <xdr:to>
      <xdr:col>15</xdr:col>
      <xdr:colOff>101600</xdr:colOff>
      <xdr:row>79</xdr:row>
      <xdr:rowOff>7108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169685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75288</xdr:rowOff>
    </xdr:from>
    <xdr:to>
      <xdr:col>10</xdr:col>
      <xdr:colOff>165100</xdr:colOff>
      <xdr:row>79</xdr:row>
      <xdr:rowOff>5438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168015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78809</xdr:rowOff>
    </xdr:from>
    <xdr:to>
      <xdr:col>6</xdr:col>
      <xdr:colOff>38100</xdr:colOff>
      <xdr:row>79</xdr:row>
      <xdr:rowOff>8959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1687</xdr:rowOff>
    </xdr:from>
    <xdr:to>
      <xdr:col>24</xdr:col>
      <xdr:colOff>63500</xdr:colOff>
      <xdr:row>94</xdr:row>
      <xdr:rowOff>115370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17987"/>
          <a:ext cx="838200" cy="1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115370</xdr:rowOff>
    </xdr:from>
    <xdr:to>
      <xdr:col>19</xdr:col>
      <xdr:colOff>177800</xdr:colOff>
      <xdr:row>94</xdr:row>
      <xdr:rowOff>135806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31670"/>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135806</xdr:rowOff>
    </xdr:from>
    <xdr:to>
      <xdr:col>15</xdr:col>
      <xdr:colOff>50800</xdr:colOff>
      <xdr:row>94</xdr:row>
      <xdr:rowOff>141041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5210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141041</xdr:rowOff>
    </xdr:from>
    <xdr:to>
      <xdr:col>10</xdr:col>
      <xdr:colOff>114300</xdr:colOff>
      <xdr:row>94</xdr:row>
      <xdr:rowOff>169114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57341"/>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122337</xdr:rowOff>
    </xdr:from>
    <xdr:to>
      <xdr:col>24</xdr:col>
      <xdr:colOff>114300</xdr:colOff>
      <xdr:row>94</xdr:row>
      <xdr:rowOff>52487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145214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64570</xdr:rowOff>
    </xdr:from>
    <xdr:to>
      <xdr:col>20</xdr:col>
      <xdr:colOff>38100</xdr:colOff>
      <xdr:row>94</xdr:row>
      <xdr:rowOff>166170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1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11247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95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85006</xdr:rowOff>
    </xdr:from>
    <xdr:to>
      <xdr:col>15</xdr:col>
      <xdr:colOff>101600</xdr:colOff>
      <xdr:row>95</xdr:row>
      <xdr:rowOff>15156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31683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7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90241</xdr:rowOff>
    </xdr:from>
    <xdr:to>
      <xdr:col>10</xdr:col>
      <xdr:colOff>165100</xdr:colOff>
      <xdr:row>95</xdr:row>
      <xdr:rowOff>20391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36918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118314</xdr:rowOff>
    </xdr:from>
    <xdr:to>
      <xdr:col>6</xdr:col>
      <xdr:colOff>38100</xdr:colOff>
      <xdr:row>95</xdr:row>
      <xdr:rowOff>48464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64991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5362</xdr:rowOff>
    </xdr:from>
    <xdr:to>
      <xdr:col>55</xdr:col>
      <xdr:colOff>0</xdr:colOff>
      <xdr:row>38</xdr:row>
      <xdr:rowOff>24891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520462"/>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163173</xdr:rowOff>
    </xdr:from>
    <xdr:to>
      <xdr:col>50</xdr:col>
      <xdr:colOff>114300</xdr:colOff>
      <xdr:row>38</xdr:row>
      <xdr:rowOff>5362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50682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103651</xdr:rowOff>
    </xdr:from>
    <xdr:to>
      <xdr:col>45</xdr:col>
      <xdr:colOff>177800</xdr:colOff>
      <xdr:row>37</xdr:row>
      <xdr:rowOff>163173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47301"/>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103651</xdr:rowOff>
    </xdr:from>
    <xdr:to>
      <xdr:col>41</xdr:col>
      <xdr:colOff>50800</xdr:colOff>
      <xdr:row>38</xdr:row>
      <xdr:rowOff>53144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47301"/>
          <a:ext cx="889000" cy="1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145541</xdr:rowOff>
    </xdr:from>
    <xdr:to>
      <xdr:col>55</xdr:col>
      <xdr:colOff>50800</xdr:colOff>
      <xdr:row>38</xdr:row>
      <xdr:rowOff>75691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60468</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4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126013</xdr:rowOff>
    </xdr:from>
    <xdr:to>
      <xdr:col>50</xdr:col>
      <xdr:colOff>165100</xdr:colOff>
      <xdr:row>38</xdr:row>
      <xdr:rowOff>56162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69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47289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6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112373</xdr:rowOff>
    </xdr:from>
    <xdr:to>
      <xdr:col>46</xdr:col>
      <xdr:colOff>38100</xdr:colOff>
      <xdr:row>38</xdr:row>
      <xdr:rowOff>42523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33650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52851</xdr:rowOff>
    </xdr:from>
    <xdr:to>
      <xdr:col>41</xdr:col>
      <xdr:colOff>101600</xdr:colOff>
      <xdr:row>37</xdr:row>
      <xdr:rowOff>154451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145579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8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2344</xdr:rowOff>
    </xdr:from>
    <xdr:to>
      <xdr:col>36</xdr:col>
      <xdr:colOff>165100</xdr:colOff>
      <xdr:row>38</xdr:row>
      <xdr:rowOff>103944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95071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80742</xdr:rowOff>
    </xdr:from>
    <xdr:to>
      <xdr:col>55</xdr:col>
      <xdr:colOff>0</xdr:colOff>
      <xdr:row>58</xdr:row>
      <xdr:rowOff>126703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2484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80742</xdr:rowOff>
    </xdr:from>
    <xdr:to>
      <xdr:col>50</xdr:col>
      <xdr:colOff>114300</xdr:colOff>
      <xdr:row>58</xdr:row>
      <xdr:rowOff>97372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24842"/>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97372</xdr:rowOff>
    </xdr:from>
    <xdr:to>
      <xdr:col>45</xdr:col>
      <xdr:colOff>177800</xdr:colOff>
      <xdr:row>58</xdr:row>
      <xdr:rowOff>127960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41472"/>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127960</xdr:rowOff>
    </xdr:from>
    <xdr:to>
      <xdr:col>41</xdr:col>
      <xdr:colOff>50800</xdr:colOff>
      <xdr:row>58</xdr:row>
      <xdr:rowOff>136901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72060"/>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75903</xdr:rowOff>
    </xdr:from>
    <xdr:to>
      <xdr:col>55</xdr:col>
      <xdr:colOff>50800</xdr:colOff>
      <xdr:row>59</xdr:row>
      <xdr:rowOff>6053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29942</xdr:rowOff>
    </xdr:from>
    <xdr:to>
      <xdr:col>50</xdr:col>
      <xdr:colOff>165100</xdr:colOff>
      <xdr:row>58</xdr:row>
      <xdr:rowOff>131542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122669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6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46572</xdr:rowOff>
    </xdr:from>
    <xdr:to>
      <xdr:col>46</xdr:col>
      <xdr:colOff>38100</xdr:colOff>
      <xdr:row>58</xdr:row>
      <xdr:rowOff>148172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139299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8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77160</xdr:rowOff>
    </xdr:from>
    <xdr:to>
      <xdr:col>41</xdr:col>
      <xdr:colOff>101600</xdr:colOff>
      <xdr:row>59</xdr:row>
      <xdr:rowOff>7310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86101</xdr:rowOff>
    </xdr:from>
    <xdr:to>
      <xdr:col>36</xdr:col>
      <xdr:colOff>165100</xdr:colOff>
      <xdr:row>59</xdr:row>
      <xdr:rowOff>16251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137244</xdr:rowOff>
    </xdr:from>
    <xdr:to>
      <xdr:col>55</xdr:col>
      <xdr:colOff>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510344"/>
          <a:ext cx="8382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157404</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59054"/>
          <a:ext cx="8890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157404</xdr:rowOff>
    </xdr:from>
    <xdr:to>
      <xdr:col>45</xdr:col>
      <xdr:colOff>177800</xdr:colOff>
      <xdr:row>78</xdr:row>
      <xdr:rowOff>135437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9054"/>
          <a:ext cx="889000" cy="14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135437</xdr:rowOff>
    </xdr:from>
    <xdr:to>
      <xdr:col>41</xdr:col>
      <xdr:colOff>50800</xdr:colOff>
      <xdr:row>78</xdr:row>
      <xdr:rowOff>137754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508537"/>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86444</xdr:rowOff>
    </xdr:from>
    <xdr:to>
      <xdr:col>55</xdr:col>
      <xdr:colOff>50800</xdr:colOff>
      <xdr:row>79</xdr:row>
      <xdr:rowOff>16594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1371</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106604</xdr:rowOff>
    </xdr:from>
    <xdr:to>
      <xdr:col>46</xdr:col>
      <xdr:colOff>38100</xdr:colOff>
      <xdr:row>78</xdr:row>
      <xdr:rowOff>36754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53281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84637</xdr:rowOff>
    </xdr:from>
    <xdr:to>
      <xdr:col>41</xdr:col>
      <xdr:colOff>101600</xdr:colOff>
      <xdr:row>79</xdr:row>
      <xdr:rowOff>14787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5914</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5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86954</xdr:rowOff>
    </xdr:from>
    <xdr:to>
      <xdr:col>36</xdr:col>
      <xdr:colOff>165100</xdr:colOff>
      <xdr:row>79</xdr:row>
      <xdr:rowOff>17104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80924</xdr:rowOff>
    </xdr:from>
    <xdr:to>
      <xdr:col>55</xdr:col>
      <xdr:colOff>0</xdr:colOff>
      <xdr:row>98</xdr:row>
      <xdr:rowOff>127318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83024"/>
          <a:ext cx="8382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80924</xdr:rowOff>
    </xdr:from>
    <xdr:to>
      <xdr:col>50</xdr:col>
      <xdr:colOff>114300</xdr:colOff>
      <xdr:row>98</xdr:row>
      <xdr:rowOff>136116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83024"/>
          <a:ext cx="8890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131863</xdr:rowOff>
    </xdr:from>
    <xdr:to>
      <xdr:col>45</xdr:col>
      <xdr:colOff>177800</xdr:colOff>
      <xdr:row>98</xdr:row>
      <xdr:rowOff>136116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33963"/>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131863</xdr:rowOff>
    </xdr:from>
    <xdr:to>
      <xdr:col>41</xdr:col>
      <xdr:colOff>50800</xdr:colOff>
      <xdr:row>98</xdr:row>
      <xdr:rowOff>137446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33963"/>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76518</xdr:rowOff>
    </xdr:from>
    <xdr:to>
      <xdr:col>55</xdr:col>
      <xdr:colOff>50800</xdr:colOff>
      <xdr:row>99</xdr:row>
      <xdr:rowOff>6668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30124</xdr:rowOff>
    </xdr:from>
    <xdr:to>
      <xdr:col>50</xdr:col>
      <xdr:colOff>165100</xdr:colOff>
      <xdr:row>98</xdr:row>
      <xdr:rowOff>131724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148251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85316</xdr:rowOff>
    </xdr:from>
    <xdr:to>
      <xdr:col>46</xdr:col>
      <xdr:colOff>38100</xdr:colOff>
      <xdr:row>99</xdr:row>
      <xdr:rowOff>15466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8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81063</xdr:rowOff>
    </xdr:from>
    <xdr:to>
      <xdr:col>41</xdr:col>
      <xdr:colOff>101600</xdr:colOff>
      <xdr:row>99</xdr:row>
      <xdr:rowOff>11213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2340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86646</xdr:rowOff>
    </xdr:from>
    <xdr:to>
      <xdr:col>36</xdr:col>
      <xdr:colOff>165100</xdr:colOff>
      <xdr:row>99</xdr:row>
      <xdr:rowOff>16796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7923</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37428" y="169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73019</xdr:rowOff>
    </xdr:from>
    <xdr:to>
      <xdr:col>85</xdr:col>
      <xdr:colOff>127000</xdr:colOff>
      <xdr:row>78</xdr:row>
      <xdr:rowOff>76696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46119"/>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76696</xdr:rowOff>
    </xdr:from>
    <xdr:to>
      <xdr:col>81</xdr:col>
      <xdr:colOff>50800</xdr:colOff>
      <xdr:row>78</xdr:row>
      <xdr:rowOff>78405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449796"/>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78405</xdr:rowOff>
    </xdr:from>
    <xdr:to>
      <xdr:col>76</xdr:col>
      <xdr:colOff>114300</xdr:colOff>
      <xdr:row>78</xdr:row>
      <xdr:rowOff>82820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51505"/>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82820</xdr:rowOff>
    </xdr:from>
    <xdr:to>
      <xdr:col>71</xdr:col>
      <xdr:colOff>177800</xdr:colOff>
      <xdr:row>78</xdr:row>
      <xdr:rowOff>90669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5592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22219</xdr:rowOff>
    </xdr:from>
    <xdr:to>
      <xdr:col>85</xdr:col>
      <xdr:colOff>177800</xdr:colOff>
      <xdr:row>78</xdr:row>
      <xdr:rowOff>123819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25896</xdr:rowOff>
    </xdr:from>
    <xdr:to>
      <xdr:col>81</xdr:col>
      <xdr:colOff>101600</xdr:colOff>
      <xdr:row>78</xdr:row>
      <xdr:rowOff>127496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118623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27605</xdr:rowOff>
    </xdr:from>
    <xdr:to>
      <xdr:col>76</xdr:col>
      <xdr:colOff>165100</xdr:colOff>
      <xdr:row>78</xdr:row>
      <xdr:rowOff>129205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120332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32020</xdr:rowOff>
    </xdr:from>
    <xdr:to>
      <xdr:col>72</xdr:col>
      <xdr:colOff>38100</xdr:colOff>
      <xdr:row>78</xdr:row>
      <xdr:rowOff>133620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124747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39869</xdr:rowOff>
    </xdr:from>
    <xdr:to>
      <xdr:col>67</xdr:col>
      <xdr:colOff>101600</xdr:colOff>
      <xdr:row>78</xdr:row>
      <xdr:rowOff>141469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132596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18808</xdr:rowOff>
    </xdr:from>
    <xdr:to>
      <xdr:col>85</xdr:col>
      <xdr:colOff>127000</xdr:colOff>
      <xdr:row>99</xdr:row>
      <xdr:rowOff>23016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92358"/>
          <a:ext cx="8382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70211</xdr:rowOff>
    </xdr:from>
    <xdr:to>
      <xdr:col>81</xdr:col>
      <xdr:colOff>50800</xdr:colOff>
      <xdr:row>99</xdr:row>
      <xdr:rowOff>18808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72311"/>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70211</xdr:rowOff>
    </xdr:from>
    <xdr:to>
      <xdr:col>76</xdr:col>
      <xdr:colOff>114300</xdr:colOff>
      <xdr:row>99</xdr:row>
      <xdr:rowOff>18124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72311"/>
          <a:ext cx="889000" cy="1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143232</xdr:rowOff>
    </xdr:from>
    <xdr:to>
      <xdr:col>71</xdr:col>
      <xdr:colOff>177800</xdr:colOff>
      <xdr:row>99</xdr:row>
      <xdr:rowOff>18124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45332"/>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143666</xdr:rowOff>
    </xdr:from>
    <xdr:to>
      <xdr:col>85</xdr:col>
      <xdr:colOff>177800</xdr:colOff>
      <xdr:row>99</xdr:row>
      <xdr:rowOff>73816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58593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139458</xdr:rowOff>
    </xdr:from>
    <xdr:to>
      <xdr:col>81</xdr:col>
      <xdr:colOff>101600</xdr:colOff>
      <xdr:row>99</xdr:row>
      <xdr:rowOff>69608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60735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19411</xdr:rowOff>
    </xdr:from>
    <xdr:to>
      <xdr:col>76</xdr:col>
      <xdr:colOff>165100</xdr:colOff>
      <xdr:row>98</xdr:row>
      <xdr:rowOff>121011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112138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91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138774</xdr:rowOff>
    </xdr:from>
    <xdr:to>
      <xdr:col>72</xdr:col>
      <xdr:colOff>38100</xdr:colOff>
      <xdr:row>99</xdr:row>
      <xdr:rowOff>68924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60051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92432</xdr:rowOff>
    </xdr:from>
    <xdr:to>
      <xdr:col>67</xdr:col>
      <xdr:colOff>101600</xdr:colOff>
      <xdr:row>99</xdr:row>
      <xdr:rowOff>22582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13709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133592</xdr:rowOff>
    </xdr:from>
    <xdr:to>
      <xdr:col>116</xdr:col>
      <xdr:colOff>63500</xdr:colOff>
      <xdr:row>58</xdr:row>
      <xdr:rowOff>134524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77692"/>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134524</xdr:rowOff>
    </xdr:from>
    <xdr:to>
      <xdr:col>111</xdr:col>
      <xdr:colOff>177800</xdr:colOff>
      <xdr:row>58</xdr:row>
      <xdr:rowOff>135644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7862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134296</xdr:rowOff>
    </xdr:from>
    <xdr:to>
      <xdr:col>107</xdr:col>
      <xdr:colOff>50800</xdr:colOff>
      <xdr:row>58</xdr:row>
      <xdr:rowOff>135644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8396"/>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134296</xdr:rowOff>
    </xdr:from>
    <xdr:to>
      <xdr:col>102</xdr:col>
      <xdr:colOff>114300</xdr:colOff>
      <xdr:row>58</xdr:row>
      <xdr:rowOff>135064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7839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82792</xdr:rowOff>
    </xdr:from>
    <xdr:to>
      <xdr:col>116</xdr:col>
      <xdr:colOff>114300</xdr:colOff>
      <xdr:row>59</xdr:row>
      <xdr:rowOff>12942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83724</xdr:rowOff>
    </xdr:from>
    <xdr:to>
      <xdr:col>112</xdr:col>
      <xdr:colOff>38100</xdr:colOff>
      <xdr:row>59</xdr:row>
      <xdr:rowOff>13874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5001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84844</xdr:rowOff>
    </xdr:from>
    <xdr:to>
      <xdr:col>107</xdr:col>
      <xdr:colOff>101600</xdr:colOff>
      <xdr:row>59</xdr:row>
      <xdr:rowOff>14994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6121</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83496</xdr:rowOff>
    </xdr:from>
    <xdr:to>
      <xdr:col>102</xdr:col>
      <xdr:colOff>165100</xdr:colOff>
      <xdr:row>59</xdr:row>
      <xdr:rowOff>13646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84264</xdr:rowOff>
    </xdr:from>
    <xdr:to>
      <xdr:col>98</xdr:col>
      <xdr:colOff>38100</xdr:colOff>
      <xdr:row>59</xdr:row>
      <xdr:rowOff>14414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2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145128</xdr:rowOff>
    </xdr:from>
    <xdr:to>
      <xdr:col>116</xdr:col>
      <xdr:colOff>63500</xdr:colOff>
      <xdr:row>78</xdr:row>
      <xdr:rowOff>155042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518228"/>
          <a:ext cx="8382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155042</xdr:rowOff>
    </xdr:from>
    <xdr:to>
      <xdr:col>111</xdr:col>
      <xdr:colOff>177800</xdr:colOff>
      <xdr:row>78</xdr:row>
      <xdr:rowOff>159274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528142"/>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149961</xdr:rowOff>
    </xdr:from>
    <xdr:to>
      <xdr:col>107</xdr:col>
      <xdr:colOff>50800</xdr:colOff>
      <xdr:row>78</xdr:row>
      <xdr:rowOff>159274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523061"/>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119914</xdr:rowOff>
    </xdr:from>
    <xdr:to>
      <xdr:col>102</xdr:col>
      <xdr:colOff>114300</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493014"/>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94328</xdr:rowOff>
    </xdr:from>
    <xdr:to>
      <xdr:col>116</xdr:col>
      <xdr:colOff>114300</xdr:colOff>
      <xdr:row>79</xdr:row>
      <xdr:rowOff>24478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9255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104242</xdr:rowOff>
    </xdr:from>
    <xdr:to>
      <xdr:col>112</xdr:col>
      <xdr:colOff>38100</xdr:colOff>
      <xdr:row>79</xdr:row>
      <xdr:rowOff>34392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4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25519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5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108474</xdr:rowOff>
    </xdr:from>
    <xdr:to>
      <xdr:col>107</xdr:col>
      <xdr:colOff>101600</xdr:colOff>
      <xdr:row>79</xdr:row>
      <xdr:rowOff>38624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29751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5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99161</xdr:rowOff>
    </xdr:from>
    <xdr:to>
      <xdr:col>102</xdr:col>
      <xdr:colOff>165100</xdr:colOff>
      <xdr:row>79</xdr:row>
      <xdr:rowOff>29311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4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20438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5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69114</xdr:rowOff>
    </xdr:from>
    <xdr:to>
      <xdr:col>98</xdr:col>
      <xdr:colOff>38100</xdr:colOff>
      <xdr:row>78</xdr:row>
      <xdr:rowOff>170714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4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161841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5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人件費については、会計年度任用職員制度が開始されてから年々上昇傾向にあり、</a:t>
          </a:r>
          <a:r>
            <a:rPr kumimoji="1" lang="ja-JP" altLang="en-US" sz="1100">
              <a:solidFill>
                <a:sysClr val="windowText" lastClr="000000"/>
              </a:solidFill>
              <a:effectLst/>
              <a:latin typeface="+mn-lt"/>
              <a:ea typeface="+mn-ea"/>
              <a:cs typeface="+mn-cs"/>
            </a:rPr>
            <a:t>人勧による全職員の給与増だけでなく、会計年度任用職員が有給休暇や特別休暇を取得することによる慢性的な人手不足となっているこども園の人員増も必要となるなど、更に</a:t>
          </a:r>
          <a:r>
            <a:rPr kumimoji="1" lang="ja-JP" altLang="ja-JP" sz="1100">
              <a:solidFill>
                <a:sysClr val="windowText" lastClr="000000"/>
              </a:solidFill>
              <a:effectLst/>
              <a:latin typeface="+mn-lt"/>
              <a:ea typeface="+mn-ea"/>
              <a:cs typeface="+mn-cs"/>
            </a:rPr>
            <a:t>人件費が増となる傾向にある。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扶助費については、</a:t>
          </a:r>
          <a:r>
            <a:rPr lang="ja-JP" altLang="ja-JP" sz="1100" b="0" i="0" baseline="0">
              <a:solidFill>
                <a:sysClr val="windowText" lastClr="000000"/>
              </a:solidFill>
              <a:effectLst/>
              <a:latin typeface="+mn-lt"/>
              <a:ea typeface="+mn-ea"/>
              <a:cs typeface="+mn-cs"/>
            </a:rPr>
            <a:t>自立支援医療給付金や特定教育・保育施設給付金等の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、電気・ガス・食料品等物価高騰重点支援給付金の皆増など</a:t>
          </a:r>
          <a:r>
            <a:rPr kumimoji="1" lang="ja-JP" altLang="ja-JP" sz="1100">
              <a:solidFill>
                <a:sysClr val="windowText" lastClr="000000"/>
              </a:solidFill>
              <a:effectLst/>
              <a:latin typeface="+mn-lt"/>
              <a:ea typeface="+mn-ea"/>
              <a:cs typeface="+mn-cs"/>
            </a:rPr>
            <a:t>により、前年度比では</a:t>
          </a:r>
          <a:r>
            <a:rPr kumimoji="1" lang="en-US" altLang="ja-JP" sz="1100">
              <a:solidFill>
                <a:sysClr val="windowText" lastClr="000000"/>
              </a:solidFill>
              <a:effectLst/>
              <a:latin typeface="+mn-lt"/>
              <a:ea typeface="+mn-ea"/>
              <a:cs typeface="+mn-cs"/>
            </a:rPr>
            <a:t>14,919</a:t>
          </a:r>
          <a:r>
            <a:rPr kumimoji="1" lang="ja-JP" altLang="ja-JP" sz="1100">
              <a:solidFill>
                <a:sysClr val="windowText" lastClr="000000"/>
              </a:solidFill>
              <a:effectLst/>
              <a:latin typeface="+mn-lt"/>
              <a:ea typeface="+mn-ea"/>
              <a:cs typeface="+mn-cs"/>
            </a:rPr>
            <a:t>円増となっており、類似団体の平均より</a:t>
          </a:r>
          <a:r>
            <a:rPr kumimoji="1" lang="en-US" altLang="ja-JP" sz="1100">
              <a:solidFill>
                <a:sysClr val="windowText" lastClr="000000"/>
              </a:solidFill>
              <a:effectLst/>
              <a:latin typeface="+mn-lt"/>
              <a:ea typeface="+mn-ea"/>
              <a:cs typeface="+mn-cs"/>
            </a:rPr>
            <a:t>26,673</a:t>
          </a:r>
          <a:r>
            <a:rPr kumimoji="1" lang="ja-JP" altLang="ja-JP" sz="1100">
              <a:solidFill>
                <a:sysClr val="windowText" lastClr="000000"/>
              </a:solidFill>
              <a:effectLst/>
              <a:latin typeface="+mn-lt"/>
              <a:ea typeface="+mn-ea"/>
              <a:cs typeface="+mn-cs"/>
            </a:rPr>
            <a:t>円増となっている。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201,058</a:t>
          </a:r>
          <a:r>
            <a:rPr kumimoji="1" lang="ja-JP" altLang="en-US" sz="1100">
              <a:solidFill>
                <a:sysClr val="windowText" lastClr="000000"/>
              </a:solidFill>
              <a:effectLst/>
              <a:latin typeface="+mn-lt"/>
              <a:ea typeface="+mn-ea"/>
              <a:cs typeface="+mn-cs"/>
            </a:rPr>
            <a:t>円減少しているが、</a:t>
          </a:r>
          <a:r>
            <a:rPr kumimoji="1" lang="ja-JP" altLang="ja-JP" sz="1100">
              <a:solidFill>
                <a:sysClr val="windowText" lastClr="000000"/>
              </a:solidFill>
              <a:effectLst/>
              <a:latin typeface="+mn-lt"/>
              <a:ea typeface="+mn-ea"/>
              <a:cs typeface="+mn-cs"/>
            </a:rPr>
            <a:t>複合型子育て拠点施設建設工事等</a:t>
          </a:r>
          <a:r>
            <a:rPr kumimoji="1" lang="ja-JP" altLang="en-US" sz="1100">
              <a:solidFill>
                <a:sysClr val="windowText" lastClr="000000"/>
              </a:solidFill>
              <a:effectLst/>
              <a:latin typeface="+mn-lt"/>
              <a:ea typeface="+mn-ea"/>
              <a:cs typeface="+mn-cs"/>
            </a:rPr>
            <a:t>が完了した</a:t>
          </a:r>
          <a:r>
            <a:rPr kumimoji="1" lang="ja-JP" altLang="ja-JP" sz="1100">
              <a:solidFill>
                <a:sysClr val="windowText" lastClr="000000"/>
              </a:solidFill>
              <a:effectLst/>
              <a:latin typeface="+mn-lt"/>
              <a:ea typeface="+mn-ea"/>
              <a:cs typeface="+mn-cs"/>
            </a:rPr>
            <a:t>ため</a:t>
          </a:r>
          <a:r>
            <a:rPr kumimoji="1" lang="ja-JP" altLang="en-US" sz="1100">
              <a:solidFill>
                <a:sysClr val="windowText" lastClr="000000"/>
              </a:solidFill>
              <a:effectLst/>
              <a:latin typeface="+mn-lt"/>
              <a:ea typeface="+mn-ea"/>
              <a:cs typeface="+mn-cs"/>
            </a:rPr>
            <a:t>減となっており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一人当たりのコストとしては全国平均とほぼ同じ</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3,620
3,590
4.20
2,777,043
2,632,208
110,636
1,762,131
2,930,760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4166</xdr:rowOff>
    </xdr:from>
    <xdr:to>
      <xdr:col>24</xdr:col>
      <xdr:colOff>63500</xdr:colOff>
      <xdr:row>38</xdr:row>
      <xdr:rowOff>5080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92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xdr:rowOff>
    </xdr:from>
    <xdr:to>
      <xdr:col>19</xdr:col>
      <xdr:colOff>177800</xdr:colOff>
      <xdr:row>38</xdr:row>
      <xdr:rowOff>4166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52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168428</xdr:rowOff>
    </xdr:from>
    <xdr:to>
      <xdr:col>15</xdr:col>
      <xdr:colOff>50800</xdr:colOff>
      <xdr:row>38</xdr:row>
      <xdr:rowOff>165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12078"/>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168428</xdr:rowOff>
    </xdr:from>
    <xdr:to>
      <xdr:col>10</xdr:col>
      <xdr:colOff>114300</xdr:colOff>
      <xdr:row>37</xdr:row>
      <xdr:rowOff>169914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207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125730</xdr:rowOff>
    </xdr:from>
    <xdr:to>
      <xdr:col>24</xdr:col>
      <xdr:colOff>114300</xdr:colOff>
      <xdr:row>38</xdr:row>
      <xdr:rowOff>55880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124816</xdr:rowOff>
    </xdr:from>
    <xdr:to>
      <xdr:col>20</xdr:col>
      <xdr:colOff>38100</xdr:colOff>
      <xdr:row>38</xdr:row>
      <xdr:rowOff>54966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46093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120815</xdr:rowOff>
    </xdr:from>
    <xdr:to>
      <xdr:col>15</xdr:col>
      <xdr:colOff>101600</xdr:colOff>
      <xdr:row>38</xdr:row>
      <xdr:rowOff>50965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42092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117627</xdr:rowOff>
    </xdr:from>
    <xdr:to>
      <xdr:col>10</xdr:col>
      <xdr:colOff>165100</xdr:colOff>
      <xdr:row>38</xdr:row>
      <xdr:rowOff>47777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38905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119113</xdr:rowOff>
    </xdr:from>
    <xdr:to>
      <xdr:col>6</xdr:col>
      <xdr:colOff>38100</xdr:colOff>
      <xdr:row>38</xdr:row>
      <xdr:rowOff>49264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40391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108688</xdr:rowOff>
    </xdr:from>
    <xdr:to>
      <xdr:col>24</xdr:col>
      <xdr:colOff>63500</xdr:colOff>
      <xdr:row>58</xdr:row>
      <xdr:rowOff>113180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52788"/>
          <a:ext cx="8382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85723</xdr:rowOff>
    </xdr:from>
    <xdr:to>
      <xdr:col>19</xdr:col>
      <xdr:colOff>177800</xdr:colOff>
      <xdr:row>58</xdr:row>
      <xdr:rowOff>108688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29823"/>
          <a:ext cx="889000" cy="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84574</xdr:rowOff>
    </xdr:from>
    <xdr:to>
      <xdr:col>15</xdr:col>
      <xdr:colOff>50800</xdr:colOff>
      <xdr:row>58</xdr:row>
      <xdr:rowOff>85723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867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84574</xdr:rowOff>
    </xdr:from>
    <xdr:to>
      <xdr:col>10</xdr:col>
      <xdr:colOff>114300</xdr:colOff>
      <xdr:row>58</xdr:row>
      <xdr:rowOff>97561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8674"/>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62380</xdr:rowOff>
    </xdr:from>
    <xdr:to>
      <xdr:col>24</xdr:col>
      <xdr:colOff>114300</xdr:colOff>
      <xdr:row>58</xdr:row>
      <xdr:rowOff>163980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148757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57888</xdr:rowOff>
    </xdr:from>
    <xdr:to>
      <xdr:col>20</xdr:col>
      <xdr:colOff>38100</xdr:colOff>
      <xdr:row>58</xdr:row>
      <xdr:rowOff>159488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150615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34923</xdr:rowOff>
    </xdr:from>
    <xdr:to>
      <xdr:col>15</xdr:col>
      <xdr:colOff>101600</xdr:colOff>
      <xdr:row>58</xdr:row>
      <xdr:rowOff>136523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127650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33774</xdr:rowOff>
    </xdr:from>
    <xdr:to>
      <xdr:col>10</xdr:col>
      <xdr:colOff>165100</xdr:colOff>
      <xdr:row>58</xdr:row>
      <xdr:rowOff>135374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126501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46761</xdr:rowOff>
    </xdr:from>
    <xdr:to>
      <xdr:col>6</xdr:col>
      <xdr:colOff>38100</xdr:colOff>
      <xdr:row>58</xdr:row>
      <xdr:rowOff>148361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139488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147737</xdr:rowOff>
    </xdr:from>
    <xdr:to>
      <xdr:col>24</xdr:col>
      <xdr:colOff>63500</xdr:colOff>
      <xdr:row>76</xdr:row>
      <xdr:rowOff>104003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492137"/>
          <a:ext cx="838200" cy="64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147737</xdr:rowOff>
    </xdr:from>
    <xdr:to>
      <xdr:col>19</xdr:col>
      <xdr:colOff>177800</xdr:colOff>
      <xdr:row>73</xdr:row>
      <xdr:rowOff>153729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92137"/>
          <a:ext cx="889000" cy="17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153729</xdr:rowOff>
    </xdr:from>
    <xdr:to>
      <xdr:col>15</xdr:col>
      <xdr:colOff>50800</xdr:colOff>
      <xdr:row>77</xdr:row>
      <xdr:rowOff>47058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69579"/>
          <a:ext cx="889000" cy="5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47058</xdr:rowOff>
    </xdr:from>
    <xdr:to>
      <xdr:col>10</xdr:col>
      <xdr:colOff>114300</xdr:colOff>
      <xdr:row>77</xdr:row>
      <xdr:rowOff>61041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48708"/>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53203</xdr:rowOff>
    </xdr:from>
    <xdr:to>
      <xdr:col>24</xdr:col>
      <xdr:colOff>114300</xdr:colOff>
      <xdr:row>76</xdr:row>
      <xdr:rowOff>154803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31630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96937</xdr:rowOff>
    </xdr:from>
    <xdr:to>
      <xdr:col>20</xdr:col>
      <xdr:colOff>38100</xdr:colOff>
      <xdr:row>73</xdr:row>
      <xdr:rowOff>27087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4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43614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1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102929</xdr:rowOff>
    </xdr:from>
    <xdr:to>
      <xdr:col>15</xdr:col>
      <xdr:colOff>101600</xdr:colOff>
      <xdr:row>74</xdr:row>
      <xdr:rowOff>33079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1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49606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9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167708</xdr:rowOff>
    </xdr:from>
    <xdr:to>
      <xdr:col>10</xdr:col>
      <xdr:colOff>165100</xdr:colOff>
      <xdr:row>77</xdr:row>
      <xdr:rowOff>97858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9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88985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9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10241</xdr:rowOff>
    </xdr:from>
    <xdr:to>
      <xdr:col>6</xdr:col>
      <xdr:colOff>38100</xdr:colOff>
      <xdr:row>77</xdr:row>
      <xdr:rowOff>111841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102968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161713</xdr:rowOff>
    </xdr:from>
    <xdr:to>
      <xdr:col>24</xdr:col>
      <xdr:colOff>63500</xdr:colOff>
      <xdr:row>97</xdr:row>
      <xdr:rowOff>166060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92363"/>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161713</xdr:rowOff>
    </xdr:from>
    <xdr:to>
      <xdr:col>19</xdr:col>
      <xdr:colOff>177800</xdr:colOff>
      <xdr:row>97</xdr:row>
      <xdr:rowOff>167438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92363"/>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167438</xdr:rowOff>
    </xdr:from>
    <xdr:to>
      <xdr:col>15</xdr:col>
      <xdr:colOff>50800</xdr:colOff>
      <xdr:row>98</xdr:row>
      <xdr:rowOff>8584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98088"/>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8584</xdr:rowOff>
    </xdr:from>
    <xdr:to>
      <xdr:col>10</xdr:col>
      <xdr:colOff>114300</xdr:colOff>
      <xdr:row>98</xdr:row>
      <xdr:rowOff>31113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10684"/>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115260</xdr:rowOff>
    </xdr:from>
    <xdr:to>
      <xdr:col>24</xdr:col>
      <xdr:colOff>114300</xdr:colOff>
      <xdr:row>98</xdr:row>
      <xdr:rowOff>45410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30187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110913</xdr:rowOff>
    </xdr:from>
    <xdr:to>
      <xdr:col>20</xdr:col>
      <xdr:colOff>38100</xdr:colOff>
      <xdr:row>98</xdr:row>
      <xdr:rowOff>41063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32190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116638</xdr:rowOff>
    </xdr:from>
    <xdr:to>
      <xdr:col>15</xdr:col>
      <xdr:colOff>101600</xdr:colOff>
      <xdr:row>98</xdr:row>
      <xdr:rowOff>46788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37915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129234</xdr:rowOff>
    </xdr:from>
    <xdr:to>
      <xdr:col>10</xdr:col>
      <xdr:colOff>165100</xdr:colOff>
      <xdr:row>98</xdr:row>
      <xdr:rowOff>59384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50511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151763</xdr:rowOff>
    </xdr:from>
    <xdr:to>
      <xdr:col>6</xdr:col>
      <xdr:colOff>38100</xdr:colOff>
      <xdr:row>98</xdr:row>
      <xdr:rowOff>81913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73040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67262</xdr:rowOff>
    </xdr:from>
    <xdr:to>
      <xdr:col>55</xdr:col>
      <xdr:colOff>0</xdr:colOff>
      <xdr:row>59</xdr:row>
      <xdr:rowOff>75756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82812"/>
          <a:ext cx="8382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67262</xdr:rowOff>
    </xdr:from>
    <xdr:to>
      <xdr:col>50</xdr:col>
      <xdr:colOff>114300</xdr:colOff>
      <xdr:row>59</xdr:row>
      <xdr:rowOff>72839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82812"/>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72839</xdr:rowOff>
    </xdr:from>
    <xdr:to>
      <xdr:col>45</xdr:col>
      <xdr:colOff>177800</xdr:colOff>
      <xdr:row>59</xdr:row>
      <xdr:rowOff>79428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88389"/>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74758</xdr:rowOff>
    </xdr:from>
    <xdr:to>
      <xdr:col>41</xdr:col>
      <xdr:colOff>50800</xdr:colOff>
      <xdr:row>59</xdr:row>
      <xdr:rowOff>79428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9030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24956</xdr:rowOff>
    </xdr:from>
    <xdr:to>
      <xdr:col>55</xdr:col>
      <xdr:colOff>50800</xdr:colOff>
      <xdr:row>59</xdr:row>
      <xdr:rowOff>126556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111333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16462</xdr:rowOff>
    </xdr:from>
    <xdr:to>
      <xdr:col>50</xdr:col>
      <xdr:colOff>165100</xdr:colOff>
      <xdr:row>59</xdr:row>
      <xdr:rowOff>118062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109189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22039</xdr:rowOff>
    </xdr:from>
    <xdr:to>
      <xdr:col>46</xdr:col>
      <xdr:colOff>38100</xdr:colOff>
      <xdr:row>59</xdr:row>
      <xdr:rowOff>123639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114766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3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28628</xdr:rowOff>
    </xdr:from>
    <xdr:to>
      <xdr:col>41</xdr:col>
      <xdr:colOff>101600</xdr:colOff>
      <xdr:row>59</xdr:row>
      <xdr:rowOff>130228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121355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23958</xdr:rowOff>
    </xdr:from>
    <xdr:to>
      <xdr:col>36</xdr:col>
      <xdr:colOff>165100</xdr:colOff>
      <xdr:row>59</xdr:row>
      <xdr:rowOff>125558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116685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124710</xdr:rowOff>
    </xdr:from>
    <xdr:to>
      <xdr:col>55</xdr:col>
      <xdr:colOff>0</xdr:colOff>
      <xdr:row>78</xdr:row>
      <xdr:rowOff>128423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7810"/>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124710</xdr:rowOff>
    </xdr:from>
    <xdr:to>
      <xdr:col>50</xdr:col>
      <xdr:colOff>114300</xdr:colOff>
      <xdr:row>78</xdr:row>
      <xdr:rowOff>131246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7810"/>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126912</xdr:rowOff>
    </xdr:from>
    <xdr:to>
      <xdr:col>45</xdr:col>
      <xdr:colOff>177800</xdr:colOff>
      <xdr:row>78</xdr:row>
      <xdr:rowOff>131246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00012"/>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126912</xdr:rowOff>
    </xdr:from>
    <xdr:to>
      <xdr:col>41</xdr:col>
      <xdr:colOff>50800</xdr:colOff>
      <xdr:row>78</xdr:row>
      <xdr:rowOff>138537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0012"/>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77623</xdr:rowOff>
    </xdr:from>
    <xdr:to>
      <xdr:col>55</xdr:col>
      <xdr:colOff>50800</xdr:colOff>
      <xdr:row>79</xdr:row>
      <xdr:rowOff>7773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164000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73910</xdr:rowOff>
    </xdr:from>
    <xdr:to>
      <xdr:col>50</xdr:col>
      <xdr:colOff>165100</xdr:colOff>
      <xdr:row>79</xdr:row>
      <xdr:rowOff>4060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166637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80446</xdr:rowOff>
    </xdr:from>
    <xdr:to>
      <xdr:col>46</xdr:col>
      <xdr:colOff>38100</xdr:colOff>
      <xdr:row>79</xdr:row>
      <xdr:rowOff>10596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1723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76112</xdr:rowOff>
    </xdr:from>
    <xdr:to>
      <xdr:col>41</xdr:col>
      <xdr:colOff>101600</xdr:colOff>
      <xdr:row>79</xdr:row>
      <xdr:rowOff>6262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168839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87737</xdr:rowOff>
    </xdr:from>
    <xdr:to>
      <xdr:col>36</xdr:col>
      <xdr:colOff>165100</xdr:colOff>
      <xdr:row>79</xdr:row>
      <xdr:rowOff>17887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13680</xdr:rowOff>
    </xdr:from>
    <xdr:to>
      <xdr:col>55</xdr:col>
      <xdr:colOff>0</xdr:colOff>
      <xdr:row>99</xdr:row>
      <xdr:rowOff>13926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87230"/>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13680</xdr:rowOff>
    </xdr:from>
    <xdr:to>
      <xdr:col>50</xdr:col>
      <xdr:colOff>114300</xdr:colOff>
      <xdr:row>99</xdr:row>
      <xdr:rowOff>19155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87230"/>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5232</xdr:rowOff>
    </xdr:from>
    <xdr:to>
      <xdr:col>45</xdr:col>
      <xdr:colOff>177800</xdr:colOff>
      <xdr:row>99</xdr:row>
      <xdr:rowOff>19155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78782"/>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5232</xdr:rowOff>
    </xdr:from>
    <xdr:to>
      <xdr:col>41</xdr:col>
      <xdr:colOff>50800</xdr:colOff>
      <xdr:row>99</xdr:row>
      <xdr:rowOff>30966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78782"/>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134576</xdr:rowOff>
    </xdr:from>
    <xdr:to>
      <xdr:col>55</xdr:col>
      <xdr:colOff>50800</xdr:colOff>
      <xdr:row>99</xdr:row>
      <xdr:rowOff>64726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49503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134330</xdr:rowOff>
    </xdr:from>
    <xdr:to>
      <xdr:col>50</xdr:col>
      <xdr:colOff>165100</xdr:colOff>
      <xdr:row>99</xdr:row>
      <xdr:rowOff>64480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55607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139805</xdr:rowOff>
    </xdr:from>
    <xdr:to>
      <xdr:col>46</xdr:col>
      <xdr:colOff>38100</xdr:colOff>
      <xdr:row>99</xdr:row>
      <xdr:rowOff>69955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61082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125882</xdr:rowOff>
    </xdr:from>
    <xdr:to>
      <xdr:col>41</xdr:col>
      <xdr:colOff>101600</xdr:colOff>
      <xdr:row>99</xdr:row>
      <xdr:rowOff>56032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47159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151616</xdr:rowOff>
    </xdr:from>
    <xdr:to>
      <xdr:col>36</xdr:col>
      <xdr:colOff>165100</xdr:colOff>
      <xdr:row>99</xdr:row>
      <xdr:rowOff>81766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72893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78143</xdr:rowOff>
    </xdr:from>
    <xdr:to>
      <xdr:col>85</xdr:col>
      <xdr:colOff>127000</xdr:colOff>
      <xdr:row>38</xdr:row>
      <xdr:rowOff>38732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21793"/>
          <a:ext cx="8382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34471</xdr:rowOff>
    </xdr:from>
    <xdr:to>
      <xdr:col>81</xdr:col>
      <xdr:colOff>50800</xdr:colOff>
      <xdr:row>38</xdr:row>
      <xdr:rowOff>38732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4957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34471</xdr:rowOff>
    </xdr:from>
    <xdr:to>
      <xdr:col>76</xdr:col>
      <xdr:colOff>114300</xdr:colOff>
      <xdr:row>38</xdr:row>
      <xdr:rowOff>46106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49571"/>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32537</xdr:rowOff>
    </xdr:from>
    <xdr:to>
      <xdr:col>71</xdr:col>
      <xdr:colOff>177800</xdr:colOff>
      <xdr:row>38</xdr:row>
      <xdr:rowOff>46106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47637"/>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27343</xdr:rowOff>
    </xdr:from>
    <xdr:to>
      <xdr:col>85</xdr:col>
      <xdr:colOff>177800</xdr:colOff>
      <xdr:row>37</xdr:row>
      <xdr:rowOff>128943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5770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159382</xdr:rowOff>
    </xdr:from>
    <xdr:to>
      <xdr:col>81</xdr:col>
      <xdr:colOff>101600</xdr:colOff>
      <xdr:row>38</xdr:row>
      <xdr:rowOff>89532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80659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155121</xdr:rowOff>
    </xdr:from>
    <xdr:to>
      <xdr:col>76</xdr:col>
      <xdr:colOff>165100</xdr:colOff>
      <xdr:row>38</xdr:row>
      <xdr:rowOff>85271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76398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166756</xdr:rowOff>
    </xdr:from>
    <xdr:to>
      <xdr:col>72</xdr:col>
      <xdr:colOff>38100</xdr:colOff>
      <xdr:row>38</xdr:row>
      <xdr:rowOff>96906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153187</xdr:rowOff>
    </xdr:from>
    <xdr:to>
      <xdr:col>67</xdr:col>
      <xdr:colOff>101600</xdr:colOff>
      <xdr:row>38</xdr:row>
      <xdr:rowOff>83337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74464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158355</xdr:rowOff>
    </xdr:from>
    <xdr:to>
      <xdr:col>85</xdr:col>
      <xdr:colOff>127000</xdr:colOff>
      <xdr:row>58</xdr:row>
      <xdr:rowOff>160920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02455"/>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160920</xdr:rowOff>
    </xdr:from>
    <xdr:to>
      <xdr:col>81</xdr:col>
      <xdr:colOff>50800</xdr:colOff>
      <xdr:row>58</xdr:row>
      <xdr:rowOff>161229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5020"/>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154099</xdr:rowOff>
    </xdr:from>
    <xdr:to>
      <xdr:col>76</xdr:col>
      <xdr:colOff>114300</xdr:colOff>
      <xdr:row>58</xdr:row>
      <xdr:rowOff>161229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98199"/>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154099</xdr:rowOff>
    </xdr:from>
    <xdr:to>
      <xdr:col>71</xdr:col>
      <xdr:colOff>177800</xdr:colOff>
      <xdr:row>59</xdr:row>
      <xdr:rowOff>2200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98199"/>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107555</xdr:rowOff>
    </xdr:from>
    <xdr:to>
      <xdr:col>85</xdr:col>
      <xdr:colOff>177800</xdr:colOff>
      <xdr:row>59</xdr:row>
      <xdr:rowOff>37705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22482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110120</xdr:rowOff>
    </xdr:from>
    <xdr:to>
      <xdr:col>81</xdr:col>
      <xdr:colOff>101600</xdr:colOff>
      <xdr:row>59</xdr:row>
      <xdr:rowOff>40270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31397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110429</xdr:rowOff>
    </xdr:from>
    <xdr:to>
      <xdr:col>76</xdr:col>
      <xdr:colOff>165100</xdr:colOff>
      <xdr:row>59</xdr:row>
      <xdr:rowOff>40579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31706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103299</xdr:rowOff>
    </xdr:from>
    <xdr:to>
      <xdr:col>72</xdr:col>
      <xdr:colOff>38100</xdr:colOff>
      <xdr:row>59</xdr:row>
      <xdr:rowOff>33449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24576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122850</xdr:rowOff>
    </xdr:from>
    <xdr:to>
      <xdr:col>67</xdr:col>
      <xdr:colOff>101600</xdr:colOff>
      <xdr:row>59</xdr:row>
      <xdr:rowOff>53000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44127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73019</xdr:rowOff>
    </xdr:from>
    <xdr:to>
      <xdr:col>85</xdr:col>
      <xdr:colOff>127000</xdr:colOff>
      <xdr:row>98</xdr:row>
      <xdr:rowOff>76696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75119"/>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76696</xdr:rowOff>
    </xdr:from>
    <xdr:to>
      <xdr:col>81</xdr:col>
      <xdr:colOff>50800</xdr:colOff>
      <xdr:row>98</xdr:row>
      <xdr:rowOff>78405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78796"/>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78405</xdr:rowOff>
    </xdr:from>
    <xdr:to>
      <xdr:col>76</xdr:col>
      <xdr:colOff>114300</xdr:colOff>
      <xdr:row>98</xdr:row>
      <xdr:rowOff>82820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80505"/>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82820</xdr:rowOff>
    </xdr:from>
    <xdr:to>
      <xdr:col>71</xdr:col>
      <xdr:colOff>177800</xdr:colOff>
      <xdr:row>98</xdr:row>
      <xdr:rowOff>90669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8492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22219</xdr:rowOff>
    </xdr:from>
    <xdr:to>
      <xdr:col>85</xdr:col>
      <xdr:colOff>177800</xdr:colOff>
      <xdr:row>98</xdr:row>
      <xdr:rowOff>123819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25896</xdr:rowOff>
    </xdr:from>
    <xdr:to>
      <xdr:col>81</xdr:col>
      <xdr:colOff>101600</xdr:colOff>
      <xdr:row>98</xdr:row>
      <xdr:rowOff>127496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118623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27605</xdr:rowOff>
    </xdr:from>
    <xdr:to>
      <xdr:col>76</xdr:col>
      <xdr:colOff>165100</xdr:colOff>
      <xdr:row>98</xdr:row>
      <xdr:rowOff>129205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120332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32020</xdr:rowOff>
    </xdr:from>
    <xdr:to>
      <xdr:col>72</xdr:col>
      <xdr:colOff>38100</xdr:colOff>
      <xdr:row>98</xdr:row>
      <xdr:rowOff>133620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39869</xdr:rowOff>
    </xdr:from>
    <xdr:to>
      <xdr:col>67</xdr:col>
      <xdr:colOff>101600</xdr:colOff>
      <xdr:row>98</xdr:row>
      <xdr:rowOff>141469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132596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138671</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37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138854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6537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138854</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539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139312</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41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9148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6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88054</xdr:rowOff>
    </xdr:from>
    <xdr:to>
      <xdr:col>107</xdr:col>
      <xdr:colOff>101600</xdr:colOff>
      <xdr:row>39</xdr:row>
      <xdr:rowOff>18204</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9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88512</xdr:rowOff>
    </xdr:from>
    <xdr:to>
      <xdr:col>98</xdr:col>
      <xdr:colOff>38100</xdr:colOff>
      <xdr:row>39</xdr:row>
      <xdr:rowOff>18662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9789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696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民生費は、複合型子育て拠点施設建設</a:t>
          </a:r>
          <a:r>
            <a:rPr kumimoji="1" lang="ja-JP" altLang="en-US" sz="1100">
              <a:solidFill>
                <a:sysClr val="windowText" lastClr="000000"/>
              </a:solidFill>
              <a:effectLst/>
              <a:latin typeface="+mn-lt"/>
              <a:ea typeface="+mn-ea"/>
              <a:cs typeface="+mn-cs"/>
            </a:rPr>
            <a:t>が完成したこと</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昨年度より更に</a:t>
          </a:r>
          <a:r>
            <a:rPr kumimoji="1" lang="en-US" altLang="ja-JP" sz="1100">
              <a:solidFill>
                <a:sysClr val="windowText" lastClr="000000"/>
              </a:solidFill>
              <a:effectLst/>
              <a:latin typeface="+mn-lt"/>
              <a:ea typeface="+mn-ea"/>
              <a:cs typeface="+mn-cs"/>
            </a:rPr>
            <a:t>196,599</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255,391</a:t>
          </a:r>
          <a:r>
            <a:rPr kumimoji="1" lang="ja-JP" altLang="ja-JP" sz="1100">
              <a:solidFill>
                <a:sysClr val="windowText" lastClr="000000"/>
              </a:solidFill>
              <a:effectLst/>
              <a:latin typeface="+mn-lt"/>
              <a:ea typeface="+mn-ea"/>
              <a:cs typeface="+mn-cs"/>
            </a:rPr>
            <a:t>円となっており、全国・県で平均を上回っている。衛生費は、新型コロナウイルスワクチン接種</a:t>
          </a:r>
          <a:r>
            <a:rPr kumimoji="1" lang="ja-JP" altLang="en-US" sz="1100">
              <a:solidFill>
                <a:sysClr val="windowText" lastClr="000000"/>
              </a:solidFill>
              <a:effectLst/>
              <a:latin typeface="+mn-lt"/>
              <a:ea typeface="+mn-ea"/>
              <a:cs typeface="+mn-cs"/>
            </a:rPr>
            <a:t>が落ち着いたことから、</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1,902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農林水産業費は、新型コロナ経済対策に伴う農業者への補助金等</a:t>
          </a:r>
          <a:r>
            <a:rPr kumimoji="1" lang="ja-JP" altLang="en-US" sz="1100">
              <a:solidFill>
                <a:sysClr val="windowText" lastClr="000000"/>
              </a:solidFill>
              <a:effectLst/>
              <a:latin typeface="+mn-lt"/>
              <a:ea typeface="+mn-ea"/>
              <a:cs typeface="+mn-cs"/>
            </a:rPr>
            <a:t>や一部事業の停滞・見直しなどにより</a:t>
          </a:r>
          <a:r>
            <a:rPr kumimoji="1" lang="ja-JP" altLang="ja-JP" sz="1100">
              <a:solidFill>
                <a:sysClr val="windowText" lastClr="000000"/>
              </a:solidFill>
              <a:effectLst/>
              <a:latin typeface="+mn-lt"/>
              <a:ea typeface="+mn-ea"/>
              <a:cs typeface="+mn-cs"/>
            </a:rPr>
            <a:t>対前年度</a:t>
          </a:r>
          <a:r>
            <a:rPr kumimoji="1" lang="en-US" altLang="ja-JP" sz="1100">
              <a:solidFill>
                <a:sysClr val="windowText" lastClr="000000"/>
              </a:solidFill>
              <a:effectLst/>
              <a:latin typeface="+mn-lt"/>
              <a:ea typeface="+mn-ea"/>
              <a:cs typeface="+mn-cs"/>
            </a:rPr>
            <a:t>7,803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となっている。商工費は</a:t>
          </a:r>
          <a:r>
            <a:rPr kumimoji="1" lang="ja-JP" altLang="en-US" sz="1100">
              <a:solidFill>
                <a:sysClr val="windowText" lastClr="000000"/>
              </a:solidFill>
              <a:effectLst/>
              <a:latin typeface="+mn-lt"/>
              <a:ea typeface="+mn-ea"/>
              <a:cs typeface="+mn-cs"/>
            </a:rPr>
            <a:t>物価高騰</a:t>
          </a:r>
          <a:r>
            <a:rPr kumimoji="1" lang="ja-JP" altLang="ja-JP" sz="1100">
              <a:solidFill>
                <a:sysClr val="windowText" lastClr="000000"/>
              </a:solidFill>
              <a:effectLst/>
              <a:latin typeface="+mn-lt"/>
              <a:ea typeface="+mn-ea"/>
              <a:cs typeface="+mn-cs"/>
            </a:rPr>
            <a:t>経済対策により商品券の発行</a:t>
          </a:r>
          <a:r>
            <a:rPr kumimoji="1" lang="ja-JP" altLang="en-US" sz="1100">
              <a:solidFill>
                <a:sysClr val="windowText" lastClr="000000"/>
              </a:solidFill>
              <a:effectLst/>
              <a:latin typeface="+mn-lt"/>
              <a:ea typeface="+mn-ea"/>
              <a:cs typeface="+mn-cs"/>
            </a:rPr>
            <a:t>を行っているが前年より金額が少なく</a:t>
          </a:r>
          <a:r>
            <a:rPr kumimoji="1" lang="ja-JP" altLang="ja-JP"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4,060</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土木費は、村道役場線交差点改良工事に伴う工事及び村道宮川北線歩道設置工事</a:t>
          </a:r>
          <a:r>
            <a:rPr kumimoji="1" lang="ja-JP" altLang="en-US" sz="1100">
              <a:solidFill>
                <a:sysClr val="windowText" lastClr="000000"/>
              </a:solidFill>
              <a:effectLst/>
              <a:latin typeface="+mn-lt"/>
              <a:ea typeface="+mn-ea"/>
              <a:cs typeface="+mn-cs"/>
            </a:rPr>
            <a:t>を令和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年度に一部付帯工事等を繰り越しているものの大きな支出はなく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前年度から横ばい</a:t>
          </a:r>
          <a:r>
            <a:rPr kumimoji="1" lang="ja-JP" altLang="ja-JP" sz="1100">
              <a:solidFill>
                <a:sysClr val="windowText" lastClr="000000"/>
              </a:solidFill>
              <a:effectLst/>
              <a:latin typeface="+mn-lt"/>
              <a:ea typeface="+mn-ea"/>
              <a:cs typeface="+mn-cs"/>
            </a:rPr>
            <a:t>となっ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消防費は防災無線の更新工事に着手したことから、対前年度</a:t>
          </a:r>
          <a:r>
            <a:rPr kumimoji="1" lang="en-US" altLang="ja-JP" sz="1100">
              <a:solidFill>
                <a:sysClr val="windowText" lastClr="000000"/>
              </a:solidFill>
              <a:effectLst/>
              <a:latin typeface="+mn-lt"/>
              <a:ea typeface="+mn-ea"/>
              <a:cs typeface="+mn-cs"/>
            </a:rPr>
            <a:t>28,880</a:t>
          </a:r>
          <a:r>
            <a:rPr kumimoji="1" lang="ja-JP" altLang="en-US" sz="1100">
              <a:solidFill>
                <a:sysClr val="windowText" lastClr="000000"/>
              </a:solidFill>
              <a:effectLst/>
              <a:latin typeface="+mn-lt"/>
              <a:ea typeface="+mn-ea"/>
              <a:cs typeface="+mn-cs"/>
            </a:rPr>
            <a:t>円増の</a:t>
          </a:r>
          <a:r>
            <a:rPr kumimoji="1" lang="en-US" altLang="ja-JP" sz="1100">
              <a:solidFill>
                <a:sysClr val="windowText" lastClr="000000"/>
              </a:solidFill>
              <a:effectLst/>
              <a:latin typeface="+mn-lt"/>
              <a:ea typeface="+mn-ea"/>
              <a:cs typeface="+mn-cs"/>
            </a:rPr>
            <a:t>50964</a:t>
          </a:r>
          <a:r>
            <a:rPr kumimoji="1" lang="ja-JP" altLang="en-US" sz="1100">
              <a:solidFill>
                <a:sysClr val="windowText" lastClr="000000"/>
              </a:solidFill>
              <a:effectLst/>
              <a:latin typeface="+mn-lt"/>
              <a:ea typeface="+mn-ea"/>
              <a:cs typeface="+mn-cs"/>
            </a:rPr>
            <a:t>円となっている。</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不登校対策の</a:t>
          </a:r>
          <a:r>
            <a:rPr kumimoji="1" lang="ja-JP" altLang="ja-JP" sz="1100">
              <a:solidFill>
                <a:sysClr val="windowText" lastClr="000000"/>
              </a:solidFill>
              <a:effectLst/>
              <a:latin typeface="+mn-lt"/>
              <a:ea typeface="+mn-ea"/>
              <a:cs typeface="+mn-cs"/>
            </a:rPr>
            <a:t>職員の増</a:t>
          </a:r>
          <a:r>
            <a:rPr kumimoji="1" lang="ja-JP" altLang="en-US" sz="1100">
              <a:solidFill>
                <a:sysClr val="windowText" lastClr="000000"/>
              </a:solidFill>
              <a:effectLst/>
              <a:latin typeface="+mn-lt"/>
              <a:ea typeface="+mn-ea"/>
              <a:cs typeface="+mn-cs"/>
            </a:rPr>
            <a:t>や新型コロナ対策や物価高騰対策に伴う事業費の増</a:t>
          </a:r>
          <a:r>
            <a:rPr kumimoji="1" lang="ja-JP" altLang="ja-JP" sz="1100">
              <a:solidFill>
                <a:sysClr val="windowText" lastClr="000000"/>
              </a:solidFill>
              <a:effectLst/>
              <a:latin typeface="+mn-lt"/>
              <a:ea typeface="+mn-ea"/>
              <a:cs typeface="+mn-cs"/>
            </a:rPr>
            <a:t>等により</a:t>
          </a:r>
          <a:r>
            <a:rPr kumimoji="1" lang="en-US" altLang="ja-JP" sz="1100">
              <a:solidFill>
                <a:sysClr val="windowText" lastClr="000000"/>
              </a:solidFill>
              <a:effectLst/>
              <a:latin typeface="+mn-lt"/>
              <a:ea typeface="+mn-ea"/>
              <a:cs typeface="+mn-cs"/>
            </a:rPr>
            <a:t>3,365</a:t>
          </a:r>
          <a:r>
            <a:rPr kumimoji="1" lang="ja-JP" altLang="ja-JP" sz="1100">
              <a:solidFill>
                <a:sysClr val="windowText" lastClr="000000"/>
              </a:solidFill>
              <a:effectLst/>
              <a:latin typeface="+mn-lt"/>
              <a:ea typeface="+mn-ea"/>
              <a:cs typeface="+mn-cs"/>
            </a:rPr>
            <a:t>円の増となっており、全国・県平均より教育費に係る経費は高くなっている。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年度は、実質単年度収支が</a:t>
          </a:r>
          <a:r>
            <a:rPr kumimoji="1" lang="en-US" altLang="ja-JP" sz="1100">
              <a:solidFill>
                <a:schemeClr val="dk1"/>
              </a:solidFill>
              <a:effectLst/>
              <a:latin typeface="+mn-lt"/>
              <a:ea typeface="+mn-ea"/>
              <a:cs typeface="+mn-cs"/>
            </a:rPr>
            <a:t>13,718</a:t>
          </a:r>
          <a:r>
            <a:rPr kumimoji="1" lang="ja-JP" altLang="ja-JP" sz="1100">
              <a:solidFill>
                <a:schemeClr val="dk1"/>
              </a:solidFill>
              <a:effectLst/>
              <a:latin typeface="+mn-lt"/>
              <a:ea typeface="+mn-ea"/>
              <a:cs typeface="+mn-cs"/>
            </a:rPr>
            <a:t>千円となるなど、前年度比</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決算見込みの精査による財政調整基金の調整を行うとともに、</a:t>
          </a:r>
          <a:r>
            <a:rPr kumimoji="1" lang="ja-JP" altLang="ja-JP" sz="1100">
              <a:solidFill>
                <a:schemeClr val="dk1"/>
              </a:solidFill>
              <a:effectLst/>
              <a:latin typeface="+mn-lt"/>
              <a:ea typeface="+mn-ea"/>
              <a:cs typeface="+mn-cs"/>
            </a:rPr>
            <a:t>引き続き税収や寄附金等の確保及び歳出の削減に努める。</a:t>
          </a:r>
          <a:endParaRPr lang="ja-JP" altLang="ja-JP" sz="1400">
            <a:effectLst/>
          </a:endParaRPr>
        </a:p>
        <a:p>
          <a:r>
            <a:rPr kumimoji="1" lang="ja-JP" altLang="ja-JP" sz="1100">
              <a:solidFill>
                <a:schemeClr val="dk1"/>
              </a:solidFill>
              <a:effectLst/>
              <a:latin typeface="+mn-lt"/>
              <a:ea typeface="+mn-ea"/>
              <a:cs typeface="+mn-cs"/>
            </a:rPr>
            <a:t>　なお、財政調整基金は取崩を行わず、</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千円の積立を行ったため、財政調整基金残高は</a:t>
          </a:r>
          <a:r>
            <a:rPr kumimoji="1" lang="en-US" altLang="ja-JP" sz="1100">
              <a:solidFill>
                <a:schemeClr val="dk1"/>
              </a:solidFill>
              <a:effectLst/>
              <a:latin typeface="+mn-lt"/>
              <a:ea typeface="+mn-ea"/>
              <a:cs typeface="+mn-cs"/>
            </a:rPr>
            <a:t>539,524</a:t>
          </a:r>
          <a:r>
            <a:rPr kumimoji="1" lang="ja-JP" altLang="ja-JP" sz="1100">
              <a:solidFill>
                <a:schemeClr val="dk1"/>
              </a:solidFill>
              <a:effectLst/>
              <a:latin typeface="+mn-lt"/>
              <a:ea typeface="+mn-ea"/>
              <a:cs typeface="+mn-cs"/>
            </a:rPr>
            <a:t>千円となっている。</a:t>
          </a:r>
          <a:endParaRPr lang="ja-JP" altLang="ja-JP" sz="1400">
            <a:effectLst/>
          </a:endParaRPr>
        </a:p>
        <a:p>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一般会計における標準財政規模比は前年度比で</a:t>
          </a:r>
          <a:r>
            <a:rPr kumimoji="1" lang="en-US" altLang="ja-JP" sz="1100">
              <a:solidFill>
                <a:sysClr val="windowText" lastClr="000000"/>
              </a:solidFill>
              <a:effectLst/>
              <a:latin typeface="+mn-lt"/>
              <a:ea typeface="+mn-ea"/>
              <a:cs typeface="+mn-cs"/>
            </a:rPr>
            <a:t>0.56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これは前年度と比較して実質収支の額が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a:t>
          </a:r>
          <a:r>
            <a:rPr kumimoji="1" lang="ja-JP" altLang="ja-JP" sz="1100">
              <a:solidFill>
                <a:sysClr val="windowText" lastClr="000000"/>
              </a:solidFill>
              <a:effectLst/>
              <a:latin typeface="+mn-lt"/>
              <a:ea typeface="+mn-ea"/>
              <a:cs typeface="+mn-cs"/>
            </a:rPr>
            <a:t>ことが原因と考えられる。今後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税収</a:t>
          </a:r>
          <a:r>
            <a:rPr kumimoji="1" lang="ja-JP" altLang="en-US" sz="1100">
              <a:solidFill>
                <a:sysClr val="windowText" lastClr="000000"/>
              </a:solidFill>
              <a:effectLst/>
              <a:latin typeface="+mn-lt"/>
              <a:ea typeface="+mn-ea"/>
              <a:cs typeface="+mn-cs"/>
            </a:rPr>
            <a:t>等の歳入</a:t>
          </a:r>
          <a:r>
            <a:rPr kumimoji="1" lang="ja-JP" altLang="ja-JP" sz="1100">
              <a:solidFill>
                <a:sysClr val="windowText" lastClr="000000"/>
              </a:solidFill>
              <a:effectLst/>
              <a:latin typeface="+mn-lt"/>
              <a:ea typeface="+mn-ea"/>
              <a:cs typeface="+mn-cs"/>
            </a:rPr>
            <a:t>の確保及び歳出の抑制等に努め</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連結実質赤字比率に係る赤字・黒字の構成について、各会計とも一般会計からの繰出金の調整により黒字決算となっている。各会計とも、歳入の確保、歳出の抑制に努め、適正な運営を行っていく。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元利償還金については、令和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までに行った</a:t>
          </a:r>
          <a:r>
            <a:rPr kumimoji="1" lang="ja-JP" altLang="ja-JP" sz="1100">
              <a:solidFill>
                <a:sysClr val="windowText" lastClr="000000"/>
              </a:solidFill>
              <a:effectLst/>
              <a:latin typeface="+mn-lt"/>
              <a:ea typeface="+mn-ea"/>
              <a:cs typeface="+mn-cs"/>
            </a:rPr>
            <a:t>複合型</a:t>
          </a:r>
          <a:r>
            <a:rPr kumimoji="1" lang="ja-JP" altLang="ja-JP" sz="1100">
              <a:solidFill>
                <a:schemeClr val="dk1"/>
              </a:solidFill>
              <a:effectLst/>
              <a:latin typeface="+mn-lt"/>
              <a:ea typeface="+mn-ea"/>
              <a:cs typeface="+mn-cs"/>
            </a:rPr>
            <a:t>子育て拠点施設建設</a:t>
          </a:r>
          <a:r>
            <a:rPr kumimoji="1" lang="ja-JP" altLang="en-US" sz="1100">
              <a:solidFill>
                <a:schemeClr val="dk1"/>
              </a:solidFill>
              <a:effectLst/>
              <a:latin typeface="+mn-lt"/>
              <a:ea typeface="+mn-ea"/>
              <a:cs typeface="+mn-cs"/>
            </a:rPr>
            <a:t>にかかる地方債借入の利子償還が始まるなど</a:t>
          </a: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対前年</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防災無線機器更新やひえづこども園増築等工事等</a:t>
          </a:r>
          <a:r>
            <a:rPr kumimoji="1" lang="ja-JP" altLang="ja-JP" sz="1100">
              <a:solidFill>
                <a:sysClr val="windowText" lastClr="000000"/>
              </a:solidFill>
              <a:effectLst/>
              <a:latin typeface="+mn-lt"/>
              <a:ea typeface="+mn-ea"/>
              <a:cs typeface="+mn-cs"/>
            </a:rPr>
            <a:t>の大きな事業による新規発行債があるため、令和</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年度から元利償還金が</a:t>
          </a:r>
          <a:r>
            <a:rPr kumimoji="1" lang="ja-JP" altLang="en-US" sz="1100">
              <a:solidFill>
                <a:sysClr val="windowText" lastClr="000000"/>
              </a:solidFill>
              <a:effectLst/>
              <a:latin typeface="+mn-lt"/>
              <a:ea typeface="+mn-ea"/>
              <a:cs typeface="+mn-cs"/>
            </a:rPr>
            <a:t>更に</a:t>
          </a:r>
          <a:r>
            <a:rPr kumimoji="1" lang="ja-JP" altLang="ja-JP" sz="1100">
              <a:solidFill>
                <a:sysClr val="windowText" lastClr="000000"/>
              </a:solidFill>
              <a:effectLst/>
              <a:latin typeface="+mn-lt"/>
              <a:ea typeface="+mn-ea"/>
              <a:cs typeface="+mn-cs"/>
            </a:rPr>
            <a:t>多くなる見込みであるが、計画的な発行・抑制や、繰上償還を行いつつ公債費の適正管理に努める。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例年、</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千円を積立しているため、定期的に積立額が増となる。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新規の地方債発行が</a:t>
          </a:r>
          <a:r>
            <a:rPr kumimoji="1" lang="ja-JP" altLang="en-US" sz="1100">
              <a:solidFill>
                <a:sysClr val="windowText" lastClr="000000"/>
              </a:solidFill>
              <a:effectLst/>
              <a:latin typeface="+mn-lt"/>
              <a:ea typeface="+mn-ea"/>
              <a:cs typeface="+mn-cs"/>
            </a:rPr>
            <a:t>少なく</a:t>
          </a:r>
          <a:r>
            <a:rPr kumimoji="1" lang="ja-JP" altLang="ja-JP" sz="1100">
              <a:solidFill>
                <a:sysClr val="windowText" lastClr="000000"/>
              </a:solidFill>
              <a:effectLst/>
              <a:latin typeface="+mn-lt"/>
              <a:ea typeface="+mn-ea"/>
              <a:cs typeface="+mn-cs"/>
            </a:rPr>
            <a:t>、地方債現在高は</a:t>
          </a:r>
          <a:r>
            <a:rPr kumimoji="1" lang="en-US" altLang="ja-JP" sz="1100">
              <a:solidFill>
                <a:sysClr val="windowText" lastClr="000000"/>
              </a:solidFill>
              <a:effectLst/>
              <a:latin typeface="+mn-lt"/>
              <a:ea typeface="+mn-ea"/>
              <a:cs typeface="+mn-cs"/>
            </a:rPr>
            <a:t>206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減となったが、会計年度任用職員の退職手当組合加入者増などにより、退職手当負担見込額が令和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百万円増となったことなどが将来負担額に影響している。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も都市公園施設の再整備や</a:t>
          </a:r>
          <a:r>
            <a:rPr kumimoji="1" lang="ja-JP" altLang="ja-JP" sz="1100">
              <a:solidFill>
                <a:sysClr val="windowText" lastClr="000000"/>
              </a:solidFill>
              <a:effectLst/>
              <a:latin typeface="+mn-lt"/>
              <a:ea typeface="+mn-ea"/>
              <a:cs typeface="+mn-cs"/>
            </a:rPr>
            <a:t>施設等の年次的な修繕に伴う修繕費等の増や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償還に伴う公債費の増などによる財政調整基金の取崩しも見込まれることから充当可能基金の減少が懸念されるが、引き続き、適正管理に努める。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鳥取県日吉津村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solidFill>
              <a:srgbClr val="FF0000"/>
            </a:solidFill>
            <a:effectLst/>
          </a:endParaRPr>
        </a:p>
        <a:p>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年度は、基金残高合計からみて前年度比で</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増</a:t>
          </a:r>
          <a:r>
            <a:rPr kumimoji="1" lang="ja-JP" altLang="ja-JP" sz="1400">
              <a:solidFill>
                <a:sysClr val="windowText" lastClr="000000"/>
              </a:solidFill>
              <a:effectLst/>
              <a:latin typeface="+mn-lt"/>
              <a:ea typeface="+mn-ea"/>
              <a:cs typeface="+mn-cs"/>
            </a:rPr>
            <a:t>となったが、その他特定目的基金の</a:t>
          </a:r>
          <a:r>
            <a:rPr kumimoji="1" lang="ja-JP" altLang="en-US" sz="1400">
              <a:solidFill>
                <a:sysClr val="windowText" lastClr="000000"/>
              </a:solidFill>
              <a:effectLst/>
              <a:latin typeface="+mn-lt"/>
              <a:ea typeface="+mn-ea"/>
              <a:cs typeface="+mn-cs"/>
            </a:rPr>
            <a:t>一般廃棄物処理施設整備費積立基金として令和</a:t>
          </a:r>
          <a:r>
            <a:rPr kumimoji="1" lang="en-US" altLang="ja-JP" sz="1400">
              <a:solidFill>
                <a:sysClr val="windowText" lastClr="000000"/>
              </a:solidFill>
              <a:effectLst/>
              <a:latin typeface="+mn-lt"/>
              <a:ea typeface="+mn-ea"/>
              <a:cs typeface="+mn-cs"/>
            </a:rPr>
            <a:t>10</a:t>
          </a:r>
          <a:r>
            <a:rPr kumimoji="1" lang="ja-JP" altLang="en-US" sz="1400">
              <a:solidFill>
                <a:sysClr val="windowText" lastClr="000000"/>
              </a:solidFill>
              <a:effectLst/>
              <a:latin typeface="+mn-lt"/>
              <a:ea typeface="+mn-ea"/>
              <a:cs typeface="+mn-cs"/>
            </a:rPr>
            <a:t>年度までに積立計画があるため積立てたものの</a:t>
          </a:r>
          <a:r>
            <a:rPr kumimoji="1" lang="ja-JP" altLang="ja-JP" sz="1400">
              <a:solidFill>
                <a:sysClr val="windowText" lastClr="000000"/>
              </a:solidFill>
              <a:effectLst/>
              <a:latin typeface="+mn-lt"/>
              <a:ea typeface="+mn-ea"/>
              <a:cs typeface="+mn-cs"/>
            </a:rPr>
            <a:t>の増が要因となっている。</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近年、</a:t>
          </a:r>
          <a:r>
            <a:rPr kumimoji="1" lang="ja-JP" altLang="en-US" sz="1400">
              <a:solidFill>
                <a:sysClr val="windowText" lastClr="000000"/>
              </a:solidFill>
              <a:effectLst/>
              <a:latin typeface="+mn-lt"/>
              <a:ea typeface="+mn-ea"/>
              <a:cs typeface="+mn-cs"/>
            </a:rPr>
            <a:t>ふるさと納税を財源とした夢はぐくむ村づくり基金の積立額が減っている傾向にあり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充当する事業の見直しなども必要となっているため、</a:t>
          </a:r>
          <a:r>
            <a:rPr kumimoji="1" lang="ja-JP" altLang="ja-JP" sz="1400">
              <a:solidFill>
                <a:sysClr val="windowText" lastClr="000000"/>
              </a:solidFill>
              <a:effectLst/>
              <a:latin typeface="+mn-lt"/>
              <a:ea typeface="+mn-ea"/>
              <a:cs typeface="+mn-cs"/>
            </a:rPr>
            <a:t>今後は更に計画的に積立や取崩を行うように検討する。また、その他目的金において近年動いていない基金については、再度用途等を確認し、計画的に取り崩しや廃止、統合を行うよう検討するとともに、基金を財源とした運用</a:t>
          </a:r>
          <a:r>
            <a:rPr kumimoji="1" lang="ja-JP" altLang="en-US" sz="1400">
              <a:solidFill>
                <a:sysClr val="windowText" lastClr="000000"/>
              </a:solidFill>
              <a:effectLst/>
              <a:latin typeface="+mn-lt"/>
              <a:ea typeface="+mn-ea"/>
              <a:cs typeface="+mn-cs"/>
            </a:rPr>
            <a:t>も</a:t>
          </a:r>
          <a:r>
            <a:rPr kumimoji="1" lang="ja-JP" altLang="ja-JP" sz="1400">
              <a:solidFill>
                <a:sysClr val="windowText" lastClr="000000"/>
              </a:solidFill>
              <a:effectLst/>
              <a:latin typeface="+mn-lt"/>
              <a:ea typeface="+mn-ea"/>
              <a:cs typeface="+mn-cs"/>
            </a:rPr>
            <a:t>検討</a:t>
          </a:r>
          <a:r>
            <a:rPr kumimoji="1" lang="ja-JP" altLang="en-US" sz="1400">
              <a:solidFill>
                <a:sysClr val="windowText" lastClr="000000"/>
              </a:solidFill>
              <a:effectLst/>
              <a:latin typeface="+mn-lt"/>
              <a:ea typeface="+mn-ea"/>
              <a:cs typeface="+mn-cs"/>
            </a:rPr>
            <a:t>する</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夢はぐくむ村づくり基金（ふるさと納税による基金）については、環境保全のための事業、地域福祉向上のための事業、教育の振興のための事業、その他村長が必要と認める事業の４つの使途があり、寄付者によって使途を指定し、溜まった金額を適宜、財源として活用している。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からは積立額に合わせて、事業や取崩額を検討し、活用している。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公共施設等整備基金は、社会福祉施設、社会教育施設、学校施設、都市</a:t>
          </a:r>
          <a:r>
            <a:rPr kumimoji="1" lang="ja-JP" altLang="en-US" sz="1300">
              <a:solidFill>
                <a:schemeClr val="dk1"/>
              </a:solidFill>
              <a:effectLst/>
              <a:latin typeface="+mn-lt"/>
              <a:ea typeface="+mn-ea"/>
              <a:cs typeface="+mn-cs"/>
            </a:rPr>
            <a:t>公園</a:t>
          </a:r>
          <a:r>
            <a:rPr kumimoji="1" lang="ja-JP" altLang="ja-JP" sz="1300">
              <a:solidFill>
                <a:schemeClr val="dk1"/>
              </a:solidFill>
              <a:effectLst/>
              <a:latin typeface="+mn-lt"/>
              <a:ea typeface="+mn-ea"/>
              <a:cs typeface="+mn-cs"/>
            </a:rPr>
            <a:t>施設その他これに類する施設で、村が設置する施設の建設費に充当するための基金である。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一般廃棄物処理施設整備費積立基金においては、鳥取県西部広域行政管理組合で建設予定の一般廃棄物処理施設建設事業にかかる市町村負担金分であり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年までに</a:t>
          </a:r>
          <a:r>
            <a:rPr kumimoji="1" lang="en-US" altLang="ja-JP" sz="1300">
              <a:solidFill>
                <a:schemeClr val="dk1"/>
              </a:solidFill>
              <a:effectLst/>
              <a:latin typeface="+mn-lt"/>
              <a:ea typeface="+mn-ea"/>
              <a:cs typeface="+mn-cs"/>
            </a:rPr>
            <a:t>141</a:t>
          </a:r>
          <a:r>
            <a:rPr kumimoji="1" lang="ja-JP" altLang="en-US" sz="1300">
              <a:solidFill>
                <a:schemeClr val="dk1"/>
              </a:solidFill>
              <a:effectLst/>
              <a:latin typeface="+mn-lt"/>
              <a:ea typeface="+mn-ea"/>
              <a:cs typeface="+mn-cs"/>
            </a:rPr>
            <a:t>百万円を計画的に積み立てることとしている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一般廃棄物処理施設整備費積立基金においては、鳥取県西部広域行政管理組合で建設予定の一般廃棄物処理施設建設事業にかかる市町村負担金分を必要に応じて各市町村で積み立てており、令和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25,000</a:t>
          </a:r>
          <a:r>
            <a:rPr kumimoji="1" lang="ja-JP" altLang="ja-JP" sz="1300">
              <a:solidFill>
                <a:schemeClr val="dk1"/>
              </a:solidFill>
              <a:effectLst/>
              <a:latin typeface="+mn-lt"/>
              <a:ea typeface="+mn-ea"/>
              <a:cs typeface="+mn-cs"/>
            </a:rPr>
            <a:t>千円の積立を行っている。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夢はぐくむ村づくり基金から寄附者の使途によって充当できる事業や経費については、常に見直し検討を</a:t>
          </a:r>
          <a:r>
            <a:rPr kumimoji="1" lang="ja-JP" altLang="en-US" sz="1300">
              <a:solidFill>
                <a:schemeClr val="dk1"/>
              </a:solidFill>
              <a:effectLst/>
              <a:latin typeface="+mn-lt"/>
              <a:ea typeface="+mn-ea"/>
              <a:cs typeface="+mn-cs"/>
            </a:rPr>
            <a:t>行う</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近年動きのない基金については用途の再確認による取崩や廃止</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検討し、引き続き適正な基金管理に努める。</a:t>
          </a:r>
          <a:r>
            <a:rPr kumimoji="1" lang="ja-JP" altLang="en-US" sz="1300">
              <a:solidFill>
                <a:schemeClr val="dk1"/>
              </a:solidFill>
              <a:effectLst/>
              <a:latin typeface="+mn-lt"/>
              <a:ea typeface="+mn-ea"/>
              <a:cs typeface="+mn-cs"/>
            </a:rPr>
            <a:t>あわせて、運用の検討も行っていく。</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年度は</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百万円の積立を行っているが、これは</a:t>
          </a:r>
          <a:r>
            <a:rPr kumimoji="1" lang="ja-JP" altLang="en-US" sz="1400">
              <a:solidFill>
                <a:sysClr val="windowText" lastClr="000000"/>
              </a:solidFill>
              <a:effectLst/>
              <a:latin typeface="+mn-lt"/>
              <a:ea typeface="+mn-ea"/>
              <a:cs typeface="+mn-cs"/>
            </a:rPr>
            <a:t>例年より少ない金額だが</a:t>
          </a:r>
          <a:r>
            <a:rPr kumimoji="1" lang="ja-JP" altLang="ja-JP" sz="1400">
              <a:solidFill>
                <a:sysClr val="windowText" lastClr="000000"/>
              </a:solidFill>
              <a:effectLst/>
              <a:latin typeface="+mn-lt"/>
              <a:ea typeface="+mn-ea"/>
              <a:cs typeface="+mn-cs"/>
            </a:rPr>
            <a:t>定期的に積立てる予定として</a:t>
          </a:r>
          <a:r>
            <a:rPr kumimoji="1" lang="ja-JP" altLang="en-US" sz="1400">
              <a:solidFill>
                <a:sysClr val="windowText" lastClr="000000"/>
              </a:solidFill>
              <a:effectLst/>
              <a:latin typeface="+mn-lt"/>
              <a:ea typeface="+mn-ea"/>
              <a:cs typeface="+mn-cs"/>
            </a:rPr>
            <a:t>いるものである</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　必要な時期に財政調整基金の取崩を行うことができるように、通常から歳入の確保や歳出の抑制を行うように努める。</a:t>
          </a:r>
          <a:endParaRPr lang="ja-JP" altLang="ja-JP" sz="1800">
            <a:solidFill>
              <a:sysClr val="windowText" lastClr="000000"/>
            </a:solidFill>
            <a:effectLst/>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　例年、</a:t>
          </a:r>
          <a:r>
            <a:rPr kumimoji="1" lang="en-US" altLang="ja-JP" sz="1400">
              <a:solidFill>
                <a:sysClr val="windowText" lastClr="000000"/>
              </a:solidFill>
              <a:effectLst/>
              <a:latin typeface="+mn-lt"/>
              <a:ea typeface="+mn-ea"/>
              <a:cs typeface="+mn-cs"/>
            </a:rPr>
            <a:t>200</a:t>
          </a:r>
          <a:r>
            <a:rPr kumimoji="1" lang="ja-JP" altLang="ja-JP" sz="1400">
              <a:solidFill>
                <a:sysClr val="windowText" lastClr="000000"/>
              </a:solidFill>
              <a:effectLst/>
              <a:latin typeface="+mn-lt"/>
              <a:ea typeface="+mn-ea"/>
              <a:cs typeface="+mn-cs"/>
            </a:rPr>
            <a:t>千円を積立し、取崩しの実績はない。</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これまで財政的に減債基金の積立額は例年の</a:t>
          </a:r>
          <a:r>
            <a:rPr kumimoji="1" lang="en-US" altLang="ja-JP" sz="1400">
              <a:solidFill>
                <a:sysClr val="windowText" lastClr="000000"/>
              </a:solidFill>
              <a:effectLst/>
              <a:latin typeface="+mn-lt"/>
              <a:ea typeface="+mn-ea"/>
              <a:cs typeface="+mn-cs"/>
            </a:rPr>
            <a:t>200</a:t>
          </a:r>
          <a:r>
            <a:rPr kumimoji="1" lang="ja-JP" altLang="ja-JP" sz="1400">
              <a:solidFill>
                <a:sysClr val="windowText" lastClr="000000"/>
              </a:solidFill>
              <a:effectLst/>
              <a:latin typeface="+mn-lt"/>
              <a:ea typeface="+mn-ea"/>
              <a:cs typeface="+mn-cs"/>
            </a:rPr>
            <a:t>千円としていたが、他の基金とのバランス</a:t>
          </a:r>
          <a:r>
            <a:rPr kumimoji="1" lang="ja-JP" altLang="en-US" sz="1400">
              <a:solidFill>
                <a:sysClr val="windowText" lastClr="000000"/>
              </a:solidFill>
              <a:effectLst/>
              <a:latin typeface="+mn-lt"/>
              <a:ea typeface="+mn-ea"/>
              <a:cs typeface="+mn-cs"/>
            </a:rPr>
            <a:t>や国の助言などを勘案しながら</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積立の増額や取崩を</a:t>
          </a:r>
          <a:r>
            <a:rPr kumimoji="1" lang="ja-JP" altLang="ja-JP" sz="1400">
              <a:solidFill>
                <a:sysClr val="windowText" lastClr="000000"/>
              </a:solidFill>
              <a:effectLst/>
              <a:latin typeface="+mn-lt"/>
              <a:ea typeface="+mn-ea"/>
              <a:cs typeface="+mn-cs"/>
            </a:rPr>
            <a:t>検討</a:t>
          </a:r>
          <a:r>
            <a:rPr kumimoji="1" lang="ja-JP" altLang="en-US" sz="1400">
              <a:solidFill>
                <a:sysClr val="windowText" lastClr="000000"/>
              </a:solidFill>
              <a:effectLst/>
              <a:latin typeface="+mn-lt"/>
              <a:ea typeface="+mn-ea"/>
              <a:cs typeface="+mn-cs"/>
            </a:rPr>
            <a:t>する</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2777043</v>
      </c>
      <c r="BO4" s="436"/>
      <c r="BP4" s="436"/>
      <c r="BQ4" s="436"/>
      <c r="BR4" s="436"/>
      <c r="BS4" s="436"/>
      <c r="BT4" s="436"/>
      <c r="BU4" s="437"/>
      <c r="BV4" s="435">
        <v>3435100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6.3</v>
      </c>
      <c r="CU4" s="576"/>
      <c r="CV4" s="576"/>
      <c r="CW4" s="576"/>
      <c r="CX4" s="576"/>
      <c r="CY4" s="576"/>
      <c r="CZ4" s="576"/>
      <c r="DA4" s="577"/>
      <c r="DB4" s="575">
        <v>5.7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2632208</v>
      </c>
      <c r="BO5" s="407"/>
      <c r="BP5" s="407"/>
      <c r="BQ5" s="407"/>
      <c r="BR5" s="407"/>
      <c r="BS5" s="407"/>
      <c r="BT5" s="407"/>
      <c r="BU5" s="408"/>
      <c r="BV5" s="406">
        <v>3324022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79.3</v>
      </c>
      <c r="CU5" s="404"/>
      <c r="CV5" s="404"/>
      <c r="CW5" s="404"/>
      <c r="CX5" s="404"/>
      <c r="CY5" s="404"/>
      <c r="CZ5" s="404"/>
      <c r="DA5" s="405"/>
      <c r="DB5" s="403">
        <v>77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144835</v>
      </c>
      <c r="BO6" s="407"/>
      <c r="BP6" s="407"/>
      <c r="BQ6" s="407"/>
      <c r="BR6" s="407"/>
      <c r="BS6" s="407"/>
      <c r="BT6" s="407"/>
      <c r="BU6" s="408"/>
      <c r="BV6" s="406">
        <v>111078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80</v>
      </c>
      <c r="CU6" s="550"/>
      <c r="CV6" s="550"/>
      <c r="CW6" s="550"/>
      <c r="CX6" s="550"/>
      <c r="CY6" s="550"/>
      <c r="CZ6" s="550"/>
      <c r="DA6" s="551"/>
      <c r="DB6" s="549">
        <v>78.5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34199</v>
      </c>
      <c r="BO7" s="407"/>
      <c r="BP7" s="407"/>
      <c r="BQ7" s="407"/>
      <c r="BR7" s="407"/>
      <c r="BS7" s="407"/>
      <c r="BT7" s="407"/>
      <c r="BU7" s="408"/>
      <c r="BV7" s="406">
        <v>13329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1762131</v>
      </c>
      <c r="CU7" s="407"/>
      <c r="CV7" s="407"/>
      <c r="CW7" s="407"/>
      <c r="CX7" s="407"/>
      <c r="CY7" s="407"/>
      <c r="CZ7" s="407"/>
      <c r="DA7" s="408"/>
      <c r="DB7" s="406">
        <v>1710856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110636</v>
      </c>
      <c r="BO8" s="407"/>
      <c r="BP8" s="407"/>
      <c r="BQ8" s="407"/>
      <c r="BR8" s="407"/>
      <c r="BS8" s="407"/>
      <c r="BT8" s="407"/>
      <c r="BU8" s="408"/>
      <c r="BV8" s="406">
        <v>97749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3501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12887</v>
      </c>
      <c r="BO9" s="407"/>
      <c r="BP9" s="407"/>
      <c r="BQ9" s="407"/>
      <c r="BR9" s="407"/>
      <c r="BS9" s="407"/>
      <c r="BT9" s="407"/>
      <c r="BU9" s="408"/>
      <c r="BV9" s="406">
        <v>-18391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13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3439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831</v>
      </c>
      <c r="BO10" s="407"/>
      <c r="BP10" s="407"/>
      <c r="BQ10" s="407"/>
      <c r="BR10" s="407"/>
      <c r="BS10" s="407"/>
      <c r="BT10" s="407"/>
      <c r="BU10" s="408"/>
      <c r="BV10" s="406">
        <v>3000</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3620</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129</v>
      </c>
      <c r="N13" s="491"/>
      <c r="O13" s="491"/>
      <c r="P13" s="491"/>
      <c r="Q13" s="492"/>
      <c r="R13" s="493">
        <v>3590</v>
      </c>
      <c r="S13" s="494"/>
      <c r="T13" s="494"/>
      <c r="U13" s="494"/>
      <c r="V13" s="495"/>
      <c r="W13" s="496" t="s">
        <v>130</v>
      </c>
      <c r="X13" s="392"/>
      <c r="Y13" s="392"/>
      <c r="Z13" s="392"/>
      <c r="AA13" s="392"/>
      <c r="AB13" s="393"/>
      <c r="AC13" s="359">
        <v>126</v>
      </c>
      <c r="AD13" s="360"/>
      <c r="AE13" s="360"/>
      <c r="AF13" s="360"/>
      <c r="AG13" s="361"/>
      <c r="AH13" s="359">
        <v>142</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13718</v>
      </c>
      <c r="BO13" s="407"/>
      <c r="BP13" s="407"/>
      <c r="BQ13" s="407"/>
      <c r="BR13" s="407"/>
      <c r="BS13" s="407"/>
      <c r="BT13" s="407"/>
      <c r="BU13" s="408"/>
      <c r="BV13" s="406">
        <v>-15391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10.3</v>
      </c>
      <c r="CU13" s="404"/>
      <c r="CV13" s="404"/>
      <c r="CW13" s="404"/>
      <c r="CX13" s="404"/>
      <c r="CY13" s="404"/>
      <c r="CZ13" s="404"/>
      <c r="DA13" s="405"/>
      <c r="DB13" s="403">
        <v>10.8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3599</v>
      </c>
      <c r="S14" s="494"/>
      <c r="T14" s="494"/>
      <c r="U14" s="494"/>
      <c r="V14" s="495"/>
      <c r="W14" s="497"/>
      <c r="X14" s="395"/>
      <c r="Y14" s="395"/>
      <c r="Z14" s="395"/>
      <c r="AA14" s="395"/>
      <c r="AB14" s="396"/>
      <c r="AC14" s="486">
        <v>7.2</v>
      </c>
      <c r="AD14" s="487"/>
      <c r="AE14" s="487"/>
      <c r="AF14" s="487"/>
      <c r="AG14" s="488"/>
      <c r="AH14" s="486">
        <v>8.1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v>9.5</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129</v>
      </c>
      <c r="N15" s="491"/>
      <c r="O15" s="491"/>
      <c r="P15" s="491"/>
      <c r="Q15" s="492"/>
      <c r="R15" s="493">
        <v>3567</v>
      </c>
      <c r="S15" s="494"/>
      <c r="T15" s="494"/>
      <c r="U15" s="494"/>
      <c r="V15" s="495"/>
      <c r="W15" s="496" t="s">
        <v>137</v>
      </c>
      <c r="X15" s="392"/>
      <c r="Y15" s="392"/>
      <c r="Z15" s="392"/>
      <c r="AA15" s="392"/>
      <c r="AB15" s="393"/>
      <c r="AC15" s="359">
        <v>389</v>
      </c>
      <c r="AD15" s="360"/>
      <c r="AE15" s="360"/>
      <c r="AF15" s="360"/>
      <c r="AG15" s="361"/>
      <c r="AH15" s="359">
        <v>389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742362</v>
      </c>
      <c r="BO15" s="436"/>
      <c r="BP15" s="436"/>
      <c r="BQ15" s="436"/>
      <c r="BR15" s="436"/>
      <c r="BS15" s="436"/>
      <c r="BT15" s="436"/>
      <c r="BU15" s="437"/>
      <c r="BV15" s="435">
        <v>735159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22.1</v>
      </c>
      <c r="AD16" s="487"/>
      <c r="AE16" s="487"/>
      <c r="AF16" s="487"/>
      <c r="AG16" s="488"/>
      <c r="AH16" s="486">
        <v>22.1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1529822</v>
      </c>
      <c r="BO16" s="407"/>
      <c r="BP16" s="407"/>
      <c r="BQ16" s="407"/>
      <c r="BR16" s="407"/>
      <c r="BS16" s="407"/>
      <c r="BT16" s="407"/>
      <c r="BU16" s="408"/>
      <c r="BV16" s="406">
        <v>1457658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1244</v>
      </c>
      <c r="AD17" s="360"/>
      <c r="AE17" s="360"/>
      <c r="AF17" s="360"/>
      <c r="AG17" s="361"/>
      <c r="AH17" s="359">
        <v>1232</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958781</v>
      </c>
      <c r="BO17" s="407"/>
      <c r="BP17" s="407"/>
      <c r="BQ17" s="407"/>
      <c r="BR17" s="407"/>
      <c r="BS17" s="407"/>
      <c r="BT17" s="407"/>
      <c r="BU17" s="408"/>
      <c r="BV17" s="406">
        <v>952152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4.2</v>
      </c>
      <c r="M18" s="459"/>
      <c r="N18" s="459"/>
      <c r="O18" s="459"/>
      <c r="P18" s="459"/>
      <c r="Q18" s="459"/>
      <c r="R18" s="460"/>
      <c r="S18" s="460"/>
      <c r="T18" s="460"/>
      <c r="U18" s="460"/>
      <c r="V18" s="461"/>
      <c r="W18" s="477"/>
      <c r="X18" s="478"/>
      <c r="Y18" s="478"/>
      <c r="Z18" s="478"/>
      <c r="AA18" s="478"/>
      <c r="AB18" s="502"/>
      <c r="AC18" s="376">
        <v>70.7</v>
      </c>
      <c r="AD18" s="377"/>
      <c r="AE18" s="377"/>
      <c r="AF18" s="377"/>
      <c r="AG18" s="462"/>
      <c r="AH18" s="376">
        <v>69.900000000000006</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1473639</v>
      </c>
      <c r="BO18" s="407"/>
      <c r="BP18" s="407"/>
      <c r="BQ18" s="407"/>
      <c r="BR18" s="407"/>
      <c r="BS18" s="407"/>
      <c r="BT18" s="407"/>
      <c r="BU18" s="408"/>
      <c r="BV18" s="406">
        <v>1388614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834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2095491</v>
      </c>
      <c r="BO19" s="407"/>
      <c r="BP19" s="407"/>
      <c r="BQ19" s="407"/>
      <c r="BR19" s="407"/>
      <c r="BS19" s="407"/>
      <c r="BT19" s="407"/>
      <c r="BU19" s="408"/>
      <c r="BV19" s="406">
        <v>2001716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1243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2930760</v>
      </c>
      <c r="BO22" s="436"/>
      <c r="BP22" s="436"/>
      <c r="BQ22" s="436"/>
      <c r="BR22" s="436"/>
      <c r="BS22" s="436"/>
      <c r="BT22" s="436"/>
      <c r="BU22" s="437"/>
      <c r="BV22" s="435">
        <v>3136616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1233526</v>
      </c>
      <c r="BO23" s="407"/>
      <c r="BP23" s="407"/>
      <c r="BQ23" s="407"/>
      <c r="BR23" s="407"/>
      <c r="BS23" s="407"/>
      <c r="BT23" s="407"/>
      <c r="BU23" s="408"/>
      <c r="BV23" s="406">
        <v>1272129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7290</v>
      </c>
      <c r="R24" s="360"/>
      <c r="S24" s="360"/>
      <c r="T24" s="360"/>
      <c r="U24" s="360"/>
      <c r="V24" s="361"/>
      <c r="W24" s="449"/>
      <c r="X24" s="386"/>
      <c r="Y24" s="387"/>
      <c r="Z24" s="362" t="s">
        <v>161</v>
      </c>
      <c r="AA24" s="363"/>
      <c r="AB24" s="363"/>
      <c r="AC24" s="363"/>
      <c r="AD24" s="363"/>
      <c r="AE24" s="363"/>
      <c r="AF24" s="363"/>
      <c r="AG24" s="364"/>
      <c r="AH24" s="359">
        <v>46</v>
      </c>
      <c r="AI24" s="360"/>
      <c r="AJ24" s="360"/>
      <c r="AK24" s="360"/>
      <c r="AL24" s="361"/>
      <c r="AM24" s="359">
        <v>136712</v>
      </c>
      <c r="AN24" s="360"/>
      <c r="AO24" s="360"/>
      <c r="AP24" s="360"/>
      <c r="AQ24" s="360"/>
      <c r="AR24" s="361"/>
      <c r="AS24" s="359">
        <v>2972</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1906650</v>
      </c>
      <c r="BO24" s="407"/>
      <c r="BP24" s="407"/>
      <c r="BQ24" s="407"/>
      <c r="BR24" s="407"/>
      <c r="BS24" s="407"/>
      <c r="BT24" s="407"/>
      <c r="BU24" s="408"/>
      <c r="BV24" s="406">
        <v>2018558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t="s">
        <v>121</v>
      </c>
      <c r="M25" s="360"/>
      <c r="N25" s="360"/>
      <c r="O25" s="360"/>
      <c r="P25" s="361"/>
      <c r="Q25" s="359" t="s">
        <v>121</v>
      </c>
      <c r="R25" s="360"/>
      <c r="S25" s="360"/>
      <c r="T25" s="360"/>
      <c r="U25" s="360"/>
      <c r="V25" s="361"/>
      <c r="W25" s="449"/>
      <c r="X25" s="386"/>
      <c r="Y25" s="387"/>
      <c r="Z25" s="362" t="s">
        <v>164</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38931</v>
      </c>
      <c r="BO25" s="436"/>
      <c r="BP25" s="436"/>
      <c r="BQ25" s="436"/>
      <c r="BR25" s="436"/>
      <c r="BS25" s="436"/>
      <c r="BT25" s="436"/>
      <c r="BU25" s="437"/>
      <c r="BV25" s="435">
        <v>52038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6080</v>
      </c>
      <c r="R26" s="360"/>
      <c r="S26" s="360"/>
      <c r="T26" s="360"/>
      <c r="U26" s="360"/>
      <c r="V26" s="361"/>
      <c r="W26" s="449"/>
      <c r="X26" s="386"/>
      <c r="Y26" s="387"/>
      <c r="Z26" s="362" t="s">
        <v>167</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3160</v>
      </c>
      <c r="R27" s="360"/>
      <c r="S27" s="360"/>
      <c r="T27" s="360"/>
      <c r="U27" s="360"/>
      <c r="V27" s="361"/>
      <c r="W27" s="449"/>
      <c r="X27" s="386"/>
      <c r="Y27" s="387"/>
      <c r="Z27" s="362" t="s">
        <v>170</v>
      </c>
      <c r="AA27" s="363"/>
      <c r="AB27" s="363"/>
      <c r="AC27" s="363"/>
      <c r="AD27" s="363"/>
      <c r="AE27" s="363"/>
      <c r="AF27" s="363"/>
      <c r="AG27" s="364"/>
      <c r="AH27" s="359">
        <v>2</v>
      </c>
      <c r="AI27" s="360"/>
      <c r="AJ27" s="360"/>
      <c r="AK27" s="360"/>
      <c r="AL27" s="361"/>
      <c r="AM27" s="359" t="s">
        <v>171</v>
      </c>
      <c r="AN27" s="360"/>
      <c r="AO27" s="360"/>
      <c r="AP27" s="360"/>
      <c r="AQ27" s="360"/>
      <c r="AR27" s="361"/>
      <c r="AS27" s="359" t="s">
        <v>171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2350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539524</v>
      </c>
      <c r="BO28" s="436"/>
      <c r="BP28" s="436"/>
      <c r="BQ28" s="436"/>
      <c r="BR28" s="436"/>
      <c r="BS28" s="436"/>
      <c r="BT28" s="436"/>
      <c r="BU28" s="437"/>
      <c r="BV28" s="435">
        <v>538693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2210</v>
      </c>
      <c r="R29" s="360"/>
      <c r="S29" s="360"/>
      <c r="T29" s="360"/>
      <c r="U29" s="360"/>
      <c r="V29" s="361"/>
      <c r="W29" s="450"/>
      <c r="X29" s="451"/>
      <c r="Y29" s="452"/>
      <c r="Z29" s="362" t="s">
        <v>177</v>
      </c>
      <c r="AA29" s="363"/>
      <c r="AB29" s="363"/>
      <c r="AC29" s="363"/>
      <c r="AD29" s="363"/>
      <c r="AE29" s="363"/>
      <c r="AF29" s="363"/>
      <c r="AG29" s="364"/>
      <c r="AH29" s="359">
        <v>48</v>
      </c>
      <c r="AI29" s="360"/>
      <c r="AJ29" s="360"/>
      <c r="AK29" s="360"/>
      <c r="AL29" s="361"/>
      <c r="AM29" s="359">
        <v>144248</v>
      </c>
      <c r="AN29" s="360"/>
      <c r="AO29" s="360"/>
      <c r="AP29" s="360"/>
      <c r="AQ29" s="360"/>
      <c r="AR29" s="361"/>
      <c r="AS29" s="359">
        <v>3005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79032</v>
      </c>
      <c r="BO29" s="407"/>
      <c r="BP29" s="407"/>
      <c r="BQ29" s="407"/>
      <c r="BR29" s="407"/>
      <c r="BS29" s="407"/>
      <c r="BT29" s="407"/>
      <c r="BU29" s="408"/>
      <c r="BV29" s="406">
        <v>78832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465561</v>
      </c>
      <c r="BO30" s="441"/>
      <c r="BP30" s="441"/>
      <c r="BQ30" s="441"/>
      <c r="BR30" s="441"/>
      <c r="BS30" s="441"/>
      <c r="BT30" s="441"/>
      <c r="BU30" s="442"/>
      <c r="BV30" s="440">
        <v>445970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国民健康保険事業勘定特別会計</v>
      </c>
      <c r="X34" s="355"/>
      <c r="Y34" s="355"/>
      <c r="Z34" s="355"/>
      <c r="AA34" s="355"/>
      <c r="AB34" s="355"/>
      <c r="AC34" s="355"/>
      <c r="AD34" s="355"/>
      <c r="AE34" s="355"/>
      <c r="AF34" s="355"/>
      <c r="AG34" s="355"/>
      <c r="AH34" s="355"/>
      <c r="AI34" s="355"/>
      <c r="AJ34" s="355"/>
      <c r="AK34" s="355"/>
      <c r="AL34" s="175"/>
      <c r="AM34" s="354">
        <f>IF(AO34="","",MAX(C34:D43,U34:V43)+1)</f>
        <v>4</v>
      </c>
      <c r="AN34" s="354"/>
      <c r="AO34" s="355" t="str">
        <f>IF('各会計、関係団体の財政状況及び健全化判断比率'!B30="","",'各会計、関係団体の財政状況及び健全化判断比率'!B30)</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米子市日吉津村中学校組合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鳥取県西部広域行政管理組合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南部箕蚊屋広域連合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南部箕蚊屋広域連合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鳥取県後期高齢者医療広域連合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10</v>
      </c>
      <c r="BX39" s="354"/>
      <c r="BY39" s="355" t="str">
        <f>IF('各会計、関係団体の財政状況及び健全化判断比率'!B73="","",'各会計、関係団体の財政状況及び健全化判断比率'!B73)</f>
        <v>鳥取県後期高齢者医療広域連合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11</v>
      </c>
      <c r="BX40" s="354"/>
      <c r="BY40" s="355" t="str">
        <f>IF('各会計、関係団体の財政状況及び健全化判断比率'!B74="","",'各会計、関係団体の財政状況及び健全化判断比率'!B74)</f>
        <v>鳥取県町村総合事務組合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JDvT15T36Jpv2CsIaCpULmp3WMg/1G4tLfEH9KwZEjGtAdeegEFv9R+6np2CG6ceOoUjW9shTgvrfIiR1/HP9Q==" saltValue="ohXtNxnyynPyLkoSGHr0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election activeCell="AY46" sqref="AY46"/>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914334</v>
      </c>
      <c r="S5" s="661"/>
      <c r="T5" s="661"/>
      <c r="U5" s="661"/>
      <c r="V5" s="661"/>
      <c r="W5" s="661"/>
      <c r="X5" s="661"/>
      <c r="Y5" s="689"/>
      <c r="Z5" s="702">
        <v>32.9</v>
      </c>
      <c r="AA5" s="702"/>
      <c r="AB5" s="702"/>
      <c r="AC5" s="702"/>
      <c r="AD5" s="703">
        <v>914334</v>
      </c>
      <c r="AE5" s="703"/>
      <c r="AF5" s="703"/>
      <c r="AG5" s="703"/>
      <c r="AH5" s="703"/>
      <c r="AI5" s="703"/>
      <c r="AJ5" s="703"/>
      <c r="AK5" s="703"/>
      <c r="AL5" s="690">
        <v>49.6</v>
      </c>
      <c r="AM5" s="672"/>
      <c r="AN5" s="672"/>
      <c r="AO5" s="691"/>
      <c r="AP5" s="663" t="s">
        <v>216</v>
      </c>
      <c r="AQ5" s="664"/>
      <c r="AR5" s="664"/>
      <c r="AS5" s="664"/>
      <c r="AT5" s="664"/>
      <c r="AU5" s="664"/>
      <c r="AV5" s="664"/>
      <c r="AW5" s="664"/>
      <c r="AX5" s="664"/>
      <c r="AY5" s="664"/>
      <c r="AZ5" s="664"/>
      <c r="BA5" s="664"/>
      <c r="BB5" s="664"/>
      <c r="BC5" s="664"/>
      <c r="BD5" s="664"/>
      <c r="BE5" s="664"/>
      <c r="BF5" s="665"/>
      <c r="BG5" s="608">
        <v>914334</v>
      </c>
      <c r="BH5" s="609"/>
      <c r="BI5" s="609"/>
      <c r="BJ5" s="609"/>
      <c r="BK5" s="609"/>
      <c r="BL5" s="609"/>
      <c r="BM5" s="609"/>
      <c r="BN5" s="610"/>
      <c r="BO5" s="646">
        <v>100</v>
      </c>
      <c r="BP5" s="646"/>
      <c r="BQ5" s="646"/>
      <c r="BR5" s="646"/>
      <c r="BS5" s="647">
        <v>84257</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11863</v>
      </c>
      <c r="S6" s="609"/>
      <c r="T6" s="609"/>
      <c r="U6" s="609"/>
      <c r="V6" s="609"/>
      <c r="W6" s="609"/>
      <c r="X6" s="609"/>
      <c r="Y6" s="610"/>
      <c r="Z6" s="646">
        <v>0.4</v>
      </c>
      <c r="AA6" s="646"/>
      <c r="AB6" s="646"/>
      <c r="AC6" s="646"/>
      <c r="AD6" s="647">
        <v>11863</v>
      </c>
      <c r="AE6" s="647"/>
      <c r="AF6" s="647"/>
      <c r="AG6" s="647"/>
      <c r="AH6" s="647"/>
      <c r="AI6" s="647"/>
      <c r="AJ6" s="647"/>
      <c r="AK6" s="647"/>
      <c r="AL6" s="611">
        <v>0.6</v>
      </c>
      <c r="AM6" s="612"/>
      <c r="AN6" s="612"/>
      <c r="AO6" s="648"/>
      <c r="AP6" s="605" t="s">
        <v>221</v>
      </c>
      <c r="AQ6" s="606"/>
      <c r="AR6" s="606"/>
      <c r="AS6" s="606"/>
      <c r="AT6" s="606"/>
      <c r="AU6" s="606"/>
      <c r="AV6" s="606"/>
      <c r="AW6" s="606"/>
      <c r="AX6" s="606"/>
      <c r="AY6" s="606"/>
      <c r="AZ6" s="606"/>
      <c r="BA6" s="606"/>
      <c r="BB6" s="606"/>
      <c r="BC6" s="606"/>
      <c r="BD6" s="606"/>
      <c r="BE6" s="606"/>
      <c r="BF6" s="607"/>
      <c r="BG6" s="608">
        <v>914334</v>
      </c>
      <c r="BH6" s="609"/>
      <c r="BI6" s="609"/>
      <c r="BJ6" s="609"/>
      <c r="BK6" s="609"/>
      <c r="BL6" s="609"/>
      <c r="BM6" s="609"/>
      <c r="BN6" s="610"/>
      <c r="BO6" s="646">
        <v>100</v>
      </c>
      <c r="BP6" s="646"/>
      <c r="BQ6" s="646"/>
      <c r="BR6" s="646"/>
      <c r="BS6" s="647">
        <v>84257</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60092</v>
      </c>
      <c r="CS6" s="609"/>
      <c r="CT6" s="609"/>
      <c r="CU6" s="609"/>
      <c r="CV6" s="609"/>
      <c r="CW6" s="609"/>
      <c r="CX6" s="609"/>
      <c r="CY6" s="610"/>
      <c r="CZ6" s="690">
        <v>2.2999999999999998</v>
      </c>
      <c r="DA6" s="672"/>
      <c r="DB6" s="672"/>
      <c r="DC6" s="692"/>
      <c r="DD6" s="614" t="s">
        <v>121</v>
      </c>
      <c r="DE6" s="609"/>
      <c r="DF6" s="609"/>
      <c r="DG6" s="609"/>
      <c r="DH6" s="609"/>
      <c r="DI6" s="609"/>
      <c r="DJ6" s="609"/>
      <c r="DK6" s="609"/>
      <c r="DL6" s="609"/>
      <c r="DM6" s="609"/>
      <c r="DN6" s="609"/>
      <c r="DO6" s="609"/>
      <c r="DP6" s="610"/>
      <c r="DQ6" s="614">
        <v>60092</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292</v>
      </c>
      <c r="S7" s="609"/>
      <c r="T7" s="609"/>
      <c r="U7" s="609"/>
      <c r="V7" s="609"/>
      <c r="W7" s="609"/>
      <c r="X7" s="609"/>
      <c r="Y7" s="610"/>
      <c r="Z7" s="646">
        <v>0</v>
      </c>
      <c r="AA7" s="646"/>
      <c r="AB7" s="646"/>
      <c r="AC7" s="646"/>
      <c r="AD7" s="647">
        <v>292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243885</v>
      </c>
      <c r="BH7" s="609"/>
      <c r="BI7" s="609"/>
      <c r="BJ7" s="609"/>
      <c r="BK7" s="609"/>
      <c r="BL7" s="609"/>
      <c r="BM7" s="609"/>
      <c r="BN7" s="610"/>
      <c r="BO7" s="646">
        <v>26.7</v>
      </c>
      <c r="BP7" s="646"/>
      <c r="BQ7" s="646"/>
      <c r="BR7" s="646"/>
      <c r="BS7" s="647">
        <v>5855</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419963</v>
      </c>
      <c r="CS7" s="609"/>
      <c r="CT7" s="609"/>
      <c r="CU7" s="609"/>
      <c r="CV7" s="609"/>
      <c r="CW7" s="609"/>
      <c r="CX7" s="609"/>
      <c r="CY7" s="610"/>
      <c r="CZ7" s="646">
        <v>16</v>
      </c>
      <c r="DA7" s="646"/>
      <c r="DB7" s="646"/>
      <c r="DC7" s="646"/>
      <c r="DD7" s="614">
        <v>908</v>
      </c>
      <c r="DE7" s="609"/>
      <c r="DF7" s="609"/>
      <c r="DG7" s="609"/>
      <c r="DH7" s="609"/>
      <c r="DI7" s="609"/>
      <c r="DJ7" s="609"/>
      <c r="DK7" s="609"/>
      <c r="DL7" s="609"/>
      <c r="DM7" s="609"/>
      <c r="DN7" s="609"/>
      <c r="DO7" s="609"/>
      <c r="DP7" s="610"/>
      <c r="DQ7" s="614">
        <v>317502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2849</v>
      </c>
      <c r="S8" s="609"/>
      <c r="T8" s="609"/>
      <c r="U8" s="609"/>
      <c r="V8" s="609"/>
      <c r="W8" s="609"/>
      <c r="X8" s="609"/>
      <c r="Y8" s="610"/>
      <c r="Z8" s="646">
        <v>0.1</v>
      </c>
      <c r="AA8" s="646"/>
      <c r="AB8" s="646"/>
      <c r="AC8" s="646"/>
      <c r="AD8" s="647">
        <v>2849</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6790</v>
      </c>
      <c r="BH8" s="609"/>
      <c r="BI8" s="609"/>
      <c r="BJ8" s="609"/>
      <c r="BK8" s="609"/>
      <c r="BL8" s="609"/>
      <c r="BM8" s="609"/>
      <c r="BN8" s="610"/>
      <c r="BO8" s="646">
        <v>0.7</v>
      </c>
      <c r="BP8" s="646"/>
      <c r="BQ8" s="646"/>
      <c r="BR8" s="646"/>
      <c r="BS8" s="647" t="s">
        <v>121</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926471</v>
      </c>
      <c r="CS8" s="609"/>
      <c r="CT8" s="609"/>
      <c r="CU8" s="609"/>
      <c r="CV8" s="609"/>
      <c r="CW8" s="609"/>
      <c r="CX8" s="609"/>
      <c r="CY8" s="610"/>
      <c r="CZ8" s="646">
        <v>35.200000000000003</v>
      </c>
      <c r="DA8" s="646"/>
      <c r="DB8" s="646"/>
      <c r="DC8" s="646"/>
      <c r="DD8" s="614">
        <v>9473</v>
      </c>
      <c r="DE8" s="609"/>
      <c r="DF8" s="609"/>
      <c r="DG8" s="609"/>
      <c r="DH8" s="609"/>
      <c r="DI8" s="609"/>
      <c r="DJ8" s="609"/>
      <c r="DK8" s="609"/>
      <c r="DL8" s="609"/>
      <c r="DM8" s="609"/>
      <c r="DN8" s="609"/>
      <c r="DO8" s="609"/>
      <c r="DP8" s="610"/>
      <c r="DQ8" s="614">
        <v>536803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3298</v>
      </c>
      <c r="S9" s="609"/>
      <c r="T9" s="609"/>
      <c r="U9" s="609"/>
      <c r="V9" s="609"/>
      <c r="W9" s="609"/>
      <c r="X9" s="609"/>
      <c r="Y9" s="610"/>
      <c r="Z9" s="646">
        <v>0.1</v>
      </c>
      <c r="AA9" s="646"/>
      <c r="AB9" s="646"/>
      <c r="AC9" s="646"/>
      <c r="AD9" s="647">
        <v>3298</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186066</v>
      </c>
      <c r="BH9" s="609"/>
      <c r="BI9" s="609"/>
      <c r="BJ9" s="609"/>
      <c r="BK9" s="609"/>
      <c r="BL9" s="609"/>
      <c r="BM9" s="609"/>
      <c r="BN9" s="610"/>
      <c r="BO9" s="646">
        <v>20.3</v>
      </c>
      <c r="BP9" s="646"/>
      <c r="BQ9" s="646"/>
      <c r="BR9" s="646"/>
      <c r="BS9" s="647" t="s">
        <v>121</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229757</v>
      </c>
      <c r="CS9" s="609"/>
      <c r="CT9" s="609"/>
      <c r="CU9" s="609"/>
      <c r="CV9" s="609"/>
      <c r="CW9" s="609"/>
      <c r="CX9" s="609"/>
      <c r="CY9" s="610"/>
      <c r="CZ9" s="646">
        <v>8.6999999999999993</v>
      </c>
      <c r="DA9" s="646"/>
      <c r="DB9" s="646"/>
      <c r="DC9" s="646"/>
      <c r="DD9" s="614" t="s">
        <v>121</v>
      </c>
      <c r="DE9" s="609"/>
      <c r="DF9" s="609"/>
      <c r="DG9" s="609"/>
      <c r="DH9" s="609"/>
      <c r="DI9" s="609"/>
      <c r="DJ9" s="609"/>
      <c r="DK9" s="609"/>
      <c r="DL9" s="609"/>
      <c r="DM9" s="609"/>
      <c r="DN9" s="609"/>
      <c r="DO9" s="609"/>
      <c r="DP9" s="610"/>
      <c r="DQ9" s="614">
        <v>193577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30633</v>
      </c>
      <c r="BH10" s="609"/>
      <c r="BI10" s="609"/>
      <c r="BJ10" s="609"/>
      <c r="BK10" s="609"/>
      <c r="BL10" s="609"/>
      <c r="BM10" s="609"/>
      <c r="BN10" s="610"/>
      <c r="BO10" s="646">
        <v>3.4</v>
      </c>
      <c r="BP10" s="646"/>
      <c r="BQ10" s="646"/>
      <c r="BR10" s="646"/>
      <c r="BS10" s="647" t="s">
        <v>121</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96177</v>
      </c>
      <c r="S11" s="609"/>
      <c r="T11" s="609"/>
      <c r="U11" s="609"/>
      <c r="V11" s="609"/>
      <c r="W11" s="609"/>
      <c r="X11" s="609"/>
      <c r="Y11" s="610"/>
      <c r="Z11" s="611">
        <v>3.5</v>
      </c>
      <c r="AA11" s="612"/>
      <c r="AB11" s="612"/>
      <c r="AC11" s="613"/>
      <c r="AD11" s="614">
        <v>96177</v>
      </c>
      <c r="AE11" s="609"/>
      <c r="AF11" s="609"/>
      <c r="AG11" s="609"/>
      <c r="AH11" s="609"/>
      <c r="AI11" s="609"/>
      <c r="AJ11" s="609"/>
      <c r="AK11" s="610"/>
      <c r="AL11" s="611">
        <v>5.2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20396</v>
      </c>
      <c r="BH11" s="609"/>
      <c r="BI11" s="609"/>
      <c r="BJ11" s="609"/>
      <c r="BK11" s="609"/>
      <c r="BL11" s="609"/>
      <c r="BM11" s="609"/>
      <c r="BN11" s="610"/>
      <c r="BO11" s="646">
        <v>2.2000000000000002</v>
      </c>
      <c r="BP11" s="646"/>
      <c r="BQ11" s="646"/>
      <c r="BR11" s="646"/>
      <c r="BS11" s="647">
        <v>5855</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76891</v>
      </c>
      <c r="CS11" s="609"/>
      <c r="CT11" s="609"/>
      <c r="CU11" s="609"/>
      <c r="CV11" s="609"/>
      <c r="CW11" s="609"/>
      <c r="CX11" s="609"/>
      <c r="CY11" s="610"/>
      <c r="CZ11" s="646">
        <v>2.9</v>
      </c>
      <c r="DA11" s="646"/>
      <c r="DB11" s="646"/>
      <c r="DC11" s="646"/>
      <c r="DD11" s="614">
        <v>3400</v>
      </c>
      <c r="DE11" s="609"/>
      <c r="DF11" s="609"/>
      <c r="DG11" s="609"/>
      <c r="DH11" s="609"/>
      <c r="DI11" s="609"/>
      <c r="DJ11" s="609"/>
      <c r="DK11" s="609"/>
      <c r="DL11" s="609"/>
      <c r="DM11" s="609"/>
      <c r="DN11" s="609"/>
      <c r="DO11" s="609"/>
      <c r="DP11" s="610"/>
      <c r="DQ11" s="614">
        <v>46095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629568</v>
      </c>
      <c r="BH12" s="609"/>
      <c r="BI12" s="609"/>
      <c r="BJ12" s="609"/>
      <c r="BK12" s="609"/>
      <c r="BL12" s="609"/>
      <c r="BM12" s="609"/>
      <c r="BN12" s="610"/>
      <c r="BO12" s="646">
        <v>68.900000000000006</v>
      </c>
      <c r="BP12" s="646"/>
      <c r="BQ12" s="646"/>
      <c r="BR12" s="646"/>
      <c r="BS12" s="647">
        <v>78402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44646</v>
      </c>
      <c r="CS12" s="609"/>
      <c r="CT12" s="609"/>
      <c r="CU12" s="609"/>
      <c r="CV12" s="609"/>
      <c r="CW12" s="609"/>
      <c r="CX12" s="609"/>
      <c r="CY12" s="610"/>
      <c r="CZ12" s="646">
        <v>1.7</v>
      </c>
      <c r="DA12" s="646"/>
      <c r="DB12" s="646"/>
      <c r="DC12" s="646"/>
      <c r="DD12" s="614" t="s">
        <v>121</v>
      </c>
      <c r="DE12" s="609"/>
      <c r="DF12" s="609"/>
      <c r="DG12" s="609"/>
      <c r="DH12" s="609"/>
      <c r="DI12" s="609"/>
      <c r="DJ12" s="609"/>
      <c r="DK12" s="609"/>
      <c r="DL12" s="609"/>
      <c r="DM12" s="609"/>
      <c r="DN12" s="609"/>
      <c r="DO12" s="609"/>
      <c r="DP12" s="610"/>
      <c r="DQ12" s="614">
        <v>39232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629568</v>
      </c>
      <c r="BH13" s="609"/>
      <c r="BI13" s="609"/>
      <c r="BJ13" s="609"/>
      <c r="BK13" s="609"/>
      <c r="BL13" s="609"/>
      <c r="BM13" s="609"/>
      <c r="BN13" s="610"/>
      <c r="BO13" s="646">
        <v>68.900000000000006</v>
      </c>
      <c r="BP13" s="646"/>
      <c r="BQ13" s="646"/>
      <c r="BR13" s="646"/>
      <c r="BS13" s="647">
        <v>78402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145010</v>
      </c>
      <c r="CS13" s="609"/>
      <c r="CT13" s="609"/>
      <c r="CU13" s="609"/>
      <c r="CV13" s="609"/>
      <c r="CW13" s="609"/>
      <c r="CX13" s="609"/>
      <c r="CY13" s="610"/>
      <c r="CZ13" s="646">
        <v>5.5</v>
      </c>
      <c r="DA13" s="646"/>
      <c r="DB13" s="646"/>
      <c r="DC13" s="646"/>
      <c r="DD13" s="614">
        <v>59310</v>
      </c>
      <c r="DE13" s="609"/>
      <c r="DF13" s="609"/>
      <c r="DG13" s="609"/>
      <c r="DH13" s="609"/>
      <c r="DI13" s="609"/>
      <c r="DJ13" s="609"/>
      <c r="DK13" s="609"/>
      <c r="DL13" s="609"/>
      <c r="DM13" s="609"/>
      <c r="DN13" s="609"/>
      <c r="DO13" s="609"/>
      <c r="DP13" s="610"/>
      <c r="DQ13" s="614">
        <v>87598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126</v>
      </c>
      <c r="S14" s="609"/>
      <c r="T14" s="609"/>
      <c r="U14" s="609"/>
      <c r="V14" s="609"/>
      <c r="W14" s="609"/>
      <c r="X14" s="609"/>
      <c r="Y14" s="610"/>
      <c r="Z14" s="646">
        <v>0</v>
      </c>
      <c r="AA14" s="646"/>
      <c r="AB14" s="646"/>
      <c r="AC14" s="646"/>
      <c r="AD14" s="647">
        <v>126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14835</v>
      </c>
      <c r="BH14" s="609"/>
      <c r="BI14" s="609"/>
      <c r="BJ14" s="609"/>
      <c r="BK14" s="609"/>
      <c r="BL14" s="609"/>
      <c r="BM14" s="609"/>
      <c r="BN14" s="610"/>
      <c r="BO14" s="646">
        <v>1.6</v>
      </c>
      <c r="BP14" s="646"/>
      <c r="BQ14" s="646"/>
      <c r="BR14" s="646"/>
      <c r="BS14" s="647" t="s">
        <v>121</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184490</v>
      </c>
      <c r="CS14" s="609"/>
      <c r="CT14" s="609"/>
      <c r="CU14" s="609"/>
      <c r="CV14" s="609"/>
      <c r="CW14" s="609"/>
      <c r="CX14" s="609"/>
      <c r="CY14" s="610"/>
      <c r="CZ14" s="646">
        <v>7</v>
      </c>
      <c r="DA14" s="646"/>
      <c r="DB14" s="646"/>
      <c r="DC14" s="646"/>
      <c r="DD14" s="614">
        <v>98797</v>
      </c>
      <c r="DE14" s="609"/>
      <c r="DF14" s="609"/>
      <c r="DG14" s="609"/>
      <c r="DH14" s="609"/>
      <c r="DI14" s="609"/>
      <c r="DJ14" s="609"/>
      <c r="DK14" s="609"/>
      <c r="DL14" s="609"/>
      <c r="DM14" s="609"/>
      <c r="DN14" s="609"/>
      <c r="DO14" s="609"/>
      <c r="DP14" s="610"/>
      <c r="DQ14" s="614">
        <v>183524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26046</v>
      </c>
      <c r="BH15" s="609"/>
      <c r="BI15" s="609"/>
      <c r="BJ15" s="609"/>
      <c r="BK15" s="609"/>
      <c r="BL15" s="609"/>
      <c r="BM15" s="609"/>
      <c r="BN15" s="610"/>
      <c r="BO15" s="646">
        <v>2.8</v>
      </c>
      <c r="BP15" s="646"/>
      <c r="BQ15" s="646"/>
      <c r="BR15" s="646"/>
      <c r="BS15" s="647" t="s">
        <v>121</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273376</v>
      </c>
      <c r="CS15" s="609"/>
      <c r="CT15" s="609"/>
      <c r="CU15" s="609"/>
      <c r="CV15" s="609"/>
      <c r="CW15" s="609"/>
      <c r="CX15" s="609"/>
      <c r="CY15" s="610"/>
      <c r="CZ15" s="646">
        <v>10.4</v>
      </c>
      <c r="DA15" s="646"/>
      <c r="DB15" s="646"/>
      <c r="DC15" s="646"/>
      <c r="DD15" s="614">
        <v>33921</v>
      </c>
      <c r="DE15" s="609"/>
      <c r="DF15" s="609"/>
      <c r="DG15" s="609"/>
      <c r="DH15" s="609"/>
      <c r="DI15" s="609"/>
      <c r="DJ15" s="609"/>
      <c r="DK15" s="609"/>
      <c r="DL15" s="609"/>
      <c r="DM15" s="609"/>
      <c r="DN15" s="609"/>
      <c r="DO15" s="609"/>
      <c r="DP15" s="610"/>
      <c r="DQ15" s="614">
        <v>217103</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1327</v>
      </c>
      <c r="S16" s="609"/>
      <c r="T16" s="609"/>
      <c r="U16" s="609"/>
      <c r="V16" s="609"/>
      <c r="W16" s="609"/>
      <c r="X16" s="609"/>
      <c r="Y16" s="610"/>
      <c r="Z16" s="646">
        <v>0</v>
      </c>
      <c r="AA16" s="646"/>
      <c r="AB16" s="646"/>
      <c r="AC16" s="646"/>
      <c r="AD16" s="647">
        <v>1327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9894</v>
      </c>
      <c r="S17" s="609"/>
      <c r="T17" s="609"/>
      <c r="U17" s="609"/>
      <c r="V17" s="609"/>
      <c r="W17" s="609"/>
      <c r="X17" s="609"/>
      <c r="Y17" s="610"/>
      <c r="Z17" s="646">
        <v>0.4</v>
      </c>
      <c r="AA17" s="646"/>
      <c r="AB17" s="646"/>
      <c r="AC17" s="646"/>
      <c r="AD17" s="647">
        <v>9894</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271512</v>
      </c>
      <c r="CS17" s="609"/>
      <c r="CT17" s="609"/>
      <c r="CU17" s="609"/>
      <c r="CV17" s="609"/>
      <c r="CW17" s="609"/>
      <c r="CX17" s="609"/>
      <c r="CY17" s="610"/>
      <c r="CZ17" s="646">
        <v>10.3</v>
      </c>
      <c r="DA17" s="646"/>
      <c r="DB17" s="646"/>
      <c r="DC17" s="646"/>
      <c r="DD17" s="614" t="s">
        <v>121</v>
      </c>
      <c r="DE17" s="609"/>
      <c r="DF17" s="609"/>
      <c r="DG17" s="609"/>
      <c r="DH17" s="609"/>
      <c r="DI17" s="609"/>
      <c r="DJ17" s="609"/>
      <c r="DK17" s="609"/>
      <c r="DL17" s="609"/>
      <c r="DM17" s="609"/>
      <c r="DN17" s="609"/>
      <c r="DO17" s="609"/>
      <c r="DP17" s="610"/>
      <c r="DQ17" s="614">
        <v>269130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6917</v>
      </c>
      <c r="S18" s="609"/>
      <c r="T18" s="609"/>
      <c r="U18" s="609"/>
      <c r="V18" s="609"/>
      <c r="W18" s="609"/>
      <c r="X18" s="609"/>
      <c r="Y18" s="610"/>
      <c r="Z18" s="646">
        <v>0.2</v>
      </c>
      <c r="AA18" s="646"/>
      <c r="AB18" s="646"/>
      <c r="AC18" s="646"/>
      <c r="AD18" s="647">
        <v>6917</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5952</v>
      </c>
      <c r="S19" s="609"/>
      <c r="T19" s="609"/>
      <c r="U19" s="609"/>
      <c r="V19" s="609"/>
      <c r="W19" s="609"/>
      <c r="X19" s="609"/>
      <c r="Y19" s="610"/>
      <c r="Z19" s="646">
        <v>0.2</v>
      </c>
      <c r="AA19" s="646"/>
      <c r="AB19" s="646"/>
      <c r="AC19" s="646"/>
      <c r="AD19" s="647">
        <v>5952</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965</v>
      </c>
      <c r="S20" s="609"/>
      <c r="T20" s="609"/>
      <c r="U20" s="609"/>
      <c r="V20" s="609"/>
      <c r="W20" s="609"/>
      <c r="X20" s="609"/>
      <c r="Y20" s="610"/>
      <c r="Z20" s="646">
        <v>0</v>
      </c>
      <c r="AA20" s="646"/>
      <c r="AB20" s="646"/>
      <c r="AC20" s="646"/>
      <c r="AD20" s="647">
        <v>965</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2632208</v>
      </c>
      <c r="CS20" s="609"/>
      <c r="CT20" s="609"/>
      <c r="CU20" s="609"/>
      <c r="CV20" s="609"/>
      <c r="CW20" s="609"/>
      <c r="CX20" s="609"/>
      <c r="CY20" s="610"/>
      <c r="CZ20" s="646">
        <v>100</v>
      </c>
      <c r="DA20" s="646"/>
      <c r="DB20" s="646"/>
      <c r="DC20" s="646"/>
      <c r="DD20" s="614">
        <v>205809</v>
      </c>
      <c r="DE20" s="609"/>
      <c r="DF20" s="609"/>
      <c r="DG20" s="609"/>
      <c r="DH20" s="609"/>
      <c r="DI20" s="609"/>
      <c r="DJ20" s="609"/>
      <c r="DK20" s="609"/>
      <c r="DL20" s="609"/>
      <c r="DM20" s="609"/>
      <c r="DN20" s="609"/>
      <c r="DO20" s="609"/>
      <c r="DP20" s="610"/>
      <c r="DQ20" s="614">
        <v>1950656</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834860</v>
      </c>
      <c r="S21" s="609"/>
      <c r="T21" s="609"/>
      <c r="U21" s="609"/>
      <c r="V21" s="609"/>
      <c r="W21" s="609"/>
      <c r="X21" s="609"/>
      <c r="Y21" s="610"/>
      <c r="Z21" s="646">
        <v>30.1</v>
      </c>
      <c r="AA21" s="646"/>
      <c r="AB21" s="646"/>
      <c r="AC21" s="646"/>
      <c r="AD21" s="647">
        <v>787460</v>
      </c>
      <c r="AE21" s="647"/>
      <c r="AF21" s="647"/>
      <c r="AG21" s="647"/>
      <c r="AH21" s="647"/>
      <c r="AI21" s="647"/>
      <c r="AJ21" s="647"/>
      <c r="AK21" s="647"/>
      <c r="AL21" s="611">
        <v>42.7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787460</v>
      </c>
      <c r="S22" s="609"/>
      <c r="T22" s="609"/>
      <c r="U22" s="609"/>
      <c r="V22" s="609"/>
      <c r="W22" s="609"/>
      <c r="X22" s="609"/>
      <c r="Y22" s="610"/>
      <c r="Z22" s="646">
        <v>28.4</v>
      </c>
      <c r="AA22" s="646"/>
      <c r="AB22" s="646"/>
      <c r="AC22" s="646"/>
      <c r="AD22" s="647">
        <v>787460</v>
      </c>
      <c r="AE22" s="647"/>
      <c r="AF22" s="647"/>
      <c r="AG22" s="647"/>
      <c r="AH22" s="647"/>
      <c r="AI22" s="647"/>
      <c r="AJ22" s="647"/>
      <c r="AK22" s="647"/>
      <c r="AL22" s="611">
        <v>42.7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47400</v>
      </c>
      <c r="S23" s="609"/>
      <c r="T23" s="609"/>
      <c r="U23" s="609"/>
      <c r="V23" s="609"/>
      <c r="W23" s="609"/>
      <c r="X23" s="609"/>
      <c r="Y23" s="610"/>
      <c r="Z23" s="646">
        <v>1.7</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1372869</v>
      </c>
      <c r="CS24" s="661"/>
      <c r="CT24" s="661"/>
      <c r="CU24" s="661"/>
      <c r="CV24" s="661"/>
      <c r="CW24" s="661"/>
      <c r="CX24" s="661"/>
      <c r="CY24" s="689"/>
      <c r="CZ24" s="690">
        <v>52.2</v>
      </c>
      <c r="DA24" s="672"/>
      <c r="DB24" s="672"/>
      <c r="DC24" s="692"/>
      <c r="DD24" s="688">
        <v>1011558</v>
      </c>
      <c r="DE24" s="661"/>
      <c r="DF24" s="661"/>
      <c r="DG24" s="661"/>
      <c r="DH24" s="661"/>
      <c r="DI24" s="661"/>
      <c r="DJ24" s="661"/>
      <c r="DK24" s="689"/>
      <c r="DL24" s="688">
        <v>907884</v>
      </c>
      <c r="DM24" s="661"/>
      <c r="DN24" s="661"/>
      <c r="DO24" s="661"/>
      <c r="DP24" s="661"/>
      <c r="DQ24" s="661"/>
      <c r="DR24" s="661"/>
      <c r="DS24" s="661"/>
      <c r="DT24" s="661"/>
      <c r="DU24" s="661"/>
      <c r="DV24" s="689"/>
      <c r="DW24" s="690">
        <v>48.9</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1881937</v>
      </c>
      <c r="S25" s="609"/>
      <c r="T25" s="609"/>
      <c r="U25" s="609"/>
      <c r="V25" s="609"/>
      <c r="W25" s="609"/>
      <c r="X25" s="609"/>
      <c r="Y25" s="610"/>
      <c r="Z25" s="646">
        <v>67.8</v>
      </c>
      <c r="AA25" s="646"/>
      <c r="AB25" s="646"/>
      <c r="AC25" s="646"/>
      <c r="AD25" s="647">
        <v>1834537</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673791</v>
      </c>
      <c r="CS25" s="621"/>
      <c r="CT25" s="621"/>
      <c r="CU25" s="621"/>
      <c r="CV25" s="621"/>
      <c r="CW25" s="621"/>
      <c r="CX25" s="621"/>
      <c r="CY25" s="622"/>
      <c r="CZ25" s="611">
        <v>25.6</v>
      </c>
      <c r="DA25" s="623"/>
      <c r="DB25" s="623"/>
      <c r="DC25" s="624"/>
      <c r="DD25" s="614">
        <v>593508</v>
      </c>
      <c r="DE25" s="621"/>
      <c r="DF25" s="621"/>
      <c r="DG25" s="621"/>
      <c r="DH25" s="621"/>
      <c r="DI25" s="621"/>
      <c r="DJ25" s="621"/>
      <c r="DK25" s="622"/>
      <c r="DL25" s="614">
        <v>526848</v>
      </c>
      <c r="DM25" s="621"/>
      <c r="DN25" s="621"/>
      <c r="DO25" s="621"/>
      <c r="DP25" s="621"/>
      <c r="DQ25" s="621"/>
      <c r="DR25" s="621"/>
      <c r="DS25" s="621"/>
      <c r="DT25" s="621"/>
      <c r="DU25" s="621"/>
      <c r="DV25" s="622"/>
      <c r="DW25" s="611">
        <v>28.4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121</v>
      </c>
      <c r="S26" s="609"/>
      <c r="T26" s="609"/>
      <c r="U26" s="609"/>
      <c r="V26" s="609"/>
      <c r="W26" s="609"/>
      <c r="X26" s="609"/>
      <c r="Y26" s="610"/>
      <c r="Z26" s="646" t="s">
        <v>121</v>
      </c>
      <c r="AA26" s="646"/>
      <c r="AB26" s="646"/>
      <c r="AC26" s="646"/>
      <c r="AD26" s="647" t="s">
        <v>121</v>
      </c>
      <c r="AE26" s="647"/>
      <c r="AF26" s="647"/>
      <c r="AG26" s="647"/>
      <c r="AH26" s="647"/>
      <c r="AI26" s="647"/>
      <c r="AJ26" s="647"/>
      <c r="AK26" s="647"/>
      <c r="AL26" s="611" t="s">
        <v>121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413130</v>
      </c>
      <c r="CS26" s="609"/>
      <c r="CT26" s="609"/>
      <c r="CU26" s="609"/>
      <c r="CV26" s="609"/>
      <c r="CW26" s="609"/>
      <c r="CX26" s="609"/>
      <c r="CY26" s="610"/>
      <c r="CZ26" s="611">
        <v>15.7</v>
      </c>
      <c r="DA26" s="623"/>
      <c r="DB26" s="623"/>
      <c r="DC26" s="624"/>
      <c r="DD26" s="614">
        <v>363774</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18435</v>
      </c>
      <c r="S27" s="609"/>
      <c r="T27" s="609"/>
      <c r="U27" s="609"/>
      <c r="V27" s="609"/>
      <c r="W27" s="609"/>
      <c r="X27" s="609"/>
      <c r="Y27" s="610"/>
      <c r="Z27" s="646">
        <v>0.7</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914334</v>
      </c>
      <c r="BH27" s="609"/>
      <c r="BI27" s="609"/>
      <c r="BJ27" s="609"/>
      <c r="BK27" s="609"/>
      <c r="BL27" s="609"/>
      <c r="BM27" s="609"/>
      <c r="BN27" s="610"/>
      <c r="BO27" s="646">
        <v>100</v>
      </c>
      <c r="BP27" s="646"/>
      <c r="BQ27" s="646"/>
      <c r="BR27" s="646"/>
      <c r="BS27" s="647">
        <v>84257</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427566</v>
      </c>
      <c r="CS27" s="621"/>
      <c r="CT27" s="621"/>
      <c r="CU27" s="621"/>
      <c r="CV27" s="621"/>
      <c r="CW27" s="621"/>
      <c r="CX27" s="621"/>
      <c r="CY27" s="622"/>
      <c r="CZ27" s="611">
        <v>16.2</v>
      </c>
      <c r="DA27" s="623"/>
      <c r="DB27" s="623"/>
      <c r="DC27" s="624"/>
      <c r="DD27" s="614">
        <v>148920</v>
      </c>
      <c r="DE27" s="621"/>
      <c r="DF27" s="621"/>
      <c r="DG27" s="621"/>
      <c r="DH27" s="621"/>
      <c r="DI27" s="621"/>
      <c r="DJ27" s="621"/>
      <c r="DK27" s="622"/>
      <c r="DL27" s="614">
        <v>111906</v>
      </c>
      <c r="DM27" s="621"/>
      <c r="DN27" s="621"/>
      <c r="DO27" s="621"/>
      <c r="DP27" s="621"/>
      <c r="DQ27" s="621"/>
      <c r="DR27" s="621"/>
      <c r="DS27" s="621"/>
      <c r="DT27" s="621"/>
      <c r="DU27" s="621"/>
      <c r="DV27" s="622"/>
      <c r="DW27" s="611">
        <v>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26072</v>
      </c>
      <c r="S28" s="609"/>
      <c r="T28" s="609"/>
      <c r="U28" s="609"/>
      <c r="V28" s="609"/>
      <c r="W28" s="609"/>
      <c r="X28" s="609"/>
      <c r="Y28" s="610"/>
      <c r="Z28" s="646">
        <v>0.9</v>
      </c>
      <c r="AA28" s="646"/>
      <c r="AB28" s="646"/>
      <c r="AC28" s="646"/>
      <c r="AD28" s="647">
        <v>483</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271512</v>
      </c>
      <c r="CS28" s="609"/>
      <c r="CT28" s="609"/>
      <c r="CU28" s="609"/>
      <c r="CV28" s="609"/>
      <c r="CW28" s="609"/>
      <c r="CX28" s="609"/>
      <c r="CY28" s="610"/>
      <c r="CZ28" s="611">
        <v>10.3</v>
      </c>
      <c r="DA28" s="623"/>
      <c r="DB28" s="623"/>
      <c r="DC28" s="624"/>
      <c r="DD28" s="614">
        <v>269130</v>
      </c>
      <c r="DE28" s="609"/>
      <c r="DF28" s="609"/>
      <c r="DG28" s="609"/>
      <c r="DH28" s="609"/>
      <c r="DI28" s="609"/>
      <c r="DJ28" s="609"/>
      <c r="DK28" s="610"/>
      <c r="DL28" s="614">
        <v>269130</v>
      </c>
      <c r="DM28" s="609"/>
      <c r="DN28" s="609"/>
      <c r="DO28" s="609"/>
      <c r="DP28" s="609"/>
      <c r="DQ28" s="609"/>
      <c r="DR28" s="609"/>
      <c r="DS28" s="609"/>
      <c r="DT28" s="609"/>
      <c r="DU28" s="609"/>
      <c r="DV28" s="610"/>
      <c r="DW28" s="611">
        <v>14.5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18715</v>
      </c>
      <c r="S29" s="609"/>
      <c r="T29" s="609"/>
      <c r="U29" s="609"/>
      <c r="V29" s="609"/>
      <c r="W29" s="609"/>
      <c r="X29" s="609"/>
      <c r="Y29" s="610"/>
      <c r="Z29" s="646">
        <v>0.7</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271512</v>
      </c>
      <c r="CS29" s="621"/>
      <c r="CT29" s="621"/>
      <c r="CU29" s="621"/>
      <c r="CV29" s="621"/>
      <c r="CW29" s="621"/>
      <c r="CX29" s="621"/>
      <c r="CY29" s="622"/>
      <c r="CZ29" s="611">
        <v>10.3</v>
      </c>
      <c r="DA29" s="623"/>
      <c r="DB29" s="623"/>
      <c r="DC29" s="624"/>
      <c r="DD29" s="614">
        <v>269130</v>
      </c>
      <c r="DE29" s="621"/>
      <c r="DF29" s="621"/>
      <c r="DG29" s="621"/>
      <c r="DH29" s="621"/>
      <c r="DI29" s="621"/>
      <c r="DJ29" s="621"/>
      <c r="DK29" s="622"/>
      <c r="DL29" s="614">
        <v>269130</v>
      </c>
      <c r="DM29" s="621"/>
      <c r="DN29" s="621"/>
      <c r="DO29" s="621"/>
      <c r="DP29" s="621"/>
      <c r="DQ29" s="621"/>
      <c r="DR29" s="621"/>
      <c r="DS29" s="621"/>
      <c r="DT29" s="621"/>
      <c r="DU29" s="621"/>
      <c r="DV29" s="622"/>
      <c r="DW29" s="611">
        <v>14.5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344831</v>
      </c>
      <c r="S30" s="609"/>
      <c r="T30" s="609"/>
      <c r="U30" s="609"/>
      <c r="V30" s="609"/>
      <c r="W30" s="609"/>
      <c r="X30" s="609"/>
      <c r="Y30" s="610"/>
      <c r="Z30" s="646">
        <v>12.4</v>
      </c>
      <c r="AA30" s="646"/>
      <c r="AB30" s="646"/>
      <c r="AC30" s="646"/>
      <c r="AD30" s="647" t="s">
        <v>121</v>
      </c>
      <c r="AE30" s="647"/>
      <c r="AF30" s="647"/>
      <c r="AG30" s="647"/>
      <c r="AH30" s="647"/>
      <c r="AI30" s="647"/>
      <c r="AJ30" s="647"/>
      <c r="AK30" s="647"/>
      <c r="AL30" s="611" t="s">
        <v>121</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258846</v>
      </c>
      <c r="CS30" s="609"/>
      <c r="CT30" s="609"/>
      <c r="CU30" s="609"/>
      <c r="CV30" s="609"/>
      <c r="CW30" s="609"/>
      <c r="CX30" s="609"/>
      <c r="CY30" s="610"/>
      <c r="CZ30" s="611">
        <v>9.8000000000000007</v>
      </c>
      <c r="DA30" s="623"/>
      <c r="DB30" s="623"/>
      <c r="DC30" s="624"/>
      <c r="DD30" s="614">
        <v>256464</v>
      </c>
      <c r="DE30" s="609"/>
      <c r="DF30" s="609"/>
      <c r="DG30" s="609"/>
      <c r="DH30" s="609"/>
      <c r="DI30" s="609"/>
      <c r="DJ30" s="609"/>
      <c r="DK30" s="610"/>
      <c r="DL30" s="614">
        <v>256464</v>
      </c>
      <c r="DM30" s="609"/>
      <c r="DN30" s="609"/>
      <c r="DO30" s="609"/>
      <c r="DP30" s="609"/>
      <c r="DQ30" s="609"/>
      <c r="DR30" s="609"/>
      <c r="DS30" s="609"/>
      <c r="DT30" s="609"/>
      <c r="DU30" s="609"/>
      <c r="DV30" s="610"/>
      <c r="DW30" s="611">
        <v>13.8</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99.3</v>
      </c>
      <c r="BH31" s="671"/>
      <c r="BI31" s="671"/>
      <c r="BJ31" s="671"/>
      <c r="BK31" s="671"/>
      <c r="BL31" s="671"/>
      <c r="BM31" s="672">
        <v>98</v>
      </c>
      <c r="BN31" s="671"/>
      <c r="BO31" s="671"/>
      <c r="BP31" s="671"/>
      <c r="BQ31" s="673"/>
      <c r="BR31" s="670">
        <v>99.4</v>
      </c>
      <c r="BS31" s="671"/>
      <c r="BT31" s="671"/>
      <c r="BU31" s="671"/>
      <c r="BV31" s="671"/>
      <c r="BW31" s="671"/>
      <c r="BX31" s="672">
        <v>98.3</v>
      </c>
      <c r="BY31" s="671"/>
      <c r="BZ31" s="671"/>
      <c r="CA31" s="671"/>
      <c r="CB31" s="673"/>
      <c r="CD31" s="629"/>
      <c r="CE31" s="630"/>
      <c r="CF31" s="605" t="s">
        <v>300</v>
      </c>
      <c r="CG31" s="606"/>
      <c r="CH31" s="606"/>
      <c r="CI31" s="606"/>
      <c r="CJ31" s="606"/>
      <c r="CK31" s="606"/>
      <c r="CL31" s="606"/>
      <c r="CM31" s="606"/>
      <c r="CN31" s="606"/>
      <c r="CO31" s="606"/>
      <c r="CP31" s="606"/>
      <c r="CQ31" s="607"/>
      <c r="CR31" s="608">
        <v>12666</v>
      </c>
      <c r="CS31" s="621"/>
      <c r="CT31" s="621"/>
      <c r="CU31" s="621"/>
      <c r="CV31" s="621"/>
      <c r="CW31" s="621"/>
      <c r="CX31" s="621"/>
      <c r="CY31" s="622"/>
      <c r="CZ31" s="611">
        <v>0.5</v>
      </c>
      <c r="DA31" s="623"/>
      <c r="DB31" s="623"/>
      <c r="DC31" s="624"/>
      <c r="DD31" s="614">
        <v>12666</v>
      </c>
      <c r="DE31" s="621"/>
      <c r="DF31" s="621"/>
      <c r="DG31" s="621"/>
      <c r="DH31" s="621"/>
      <c r="DI31" s="621"/>
      <c r="DJ31" s="621"/>
      <c r="DK31" s="622"/>
      <c r="DL31" s="614">
        <v>12666</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165678</v>
      </c>
      <c r="S32" s="609"/>
      <c r="T32" s="609"/>
      <c r="U32" s="609"/>
      <c r="V32" s="609"/>
      <c r="W32" s="609"/>
      <c r="X32" s="609"/>
      <c r="Y32" s="610"/>
      <c r="Z32" s="646">
        <v>6</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97.6</v>
      </c>
      <c r="BN32" s="621"/>
      <c r="BO32" s="621"/>
      <c r="BP32" s="621"/>
      <c r="BQ32" s="644"/>
      <c r="BR32" s="679">
        <v>99.2</v>
      </c>
      <c r="BS32" s="621"/>
      <c r="BT32" s="621"/>
      <c r="BU32" s="621"/>
      <c r="BV32" s="621"/>
      <c r="BW32" s="621"/>
      <c r="BX32" s="612">
        <v>97.7</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8286</v>
      </c>
      <c r="S33" s="609"/>
      <c r="T33" s="609"/>
      <c r="U33" s="609"/>
      <c r="V33" s="609"/>
      <c r="W33" s="609"/>
      <c r="X33" s="609"/>
      <c r="Y33" s="610"/>
      <c r="Z33" s="646">
        <v>0.3</v>
      </c>
      <c r="AA33" s="646"/>
      <c r="AB33" s="646"/>
      <c r="AC33" s="646"/>
      <c r="AD33" s="647">
        <v>7000</v>
      </c>
      <c r="AE33" s="647"/>
      <c r="AF33" s="647"/>
      <c r="AG33" s="647"/>
      <c r="AH33" s="647"/>
      <c r="AI33" s="647"/>
      <c r="AJ33" s="647"/>
      <c r="AK33" s="647"/>
      <c r="AL33" s="611">
        <v>0.4</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99.3</v>
      </c>
      <c r="BH33" s="593"/>
      <c r="BI33" s="593"/>
      <c r="BJ33" s="593"/>
      <c r="BK33" s="593"/>
      <c r="BL33" s="593"/>
      <c r="BM33" s="639">
        <v>98.1</v>
      </c>
      <c r="BN33" s="593"/>
      <c r="BO33" s="593"/>
      <c r="BP33" s="593"/>
      <c r="BQ33" s="656"/>
      <c r="BR33" s="669">
        <v>99.4</v>
      </c>
      <c r="BS33" s="593"/>
      <c r="BT33" s="593"/>
      <c r="BU33" s="593"/>
      <c r="BV33" s="593"/>
      <c r="BW33" s="593"/>
      <c r="BX33" s="639">
        <v>98.4</v>
      </c>
      <c r="BY33" s="593"/>
      <c r="BZ33" s="593"/>
      <c r="CA33" s="593"/>
      <c r="CB33" s="656"/>
      <c r="CD33" s="605" t="s">
        <v>307</v>
      </c>
      <c r="CE33" s="606"/>
      <c r="CF33" s="606"/>
      <c r="CG33" s="606"/>
      <c r="CH33" s="606"/>
      <c r="CI33" s="606"/>
      <c r="CJ33" s="606"/>
      <c r="CK33" s="606"/>
      <c r="CL33" s="606"/>
      <c r="CM33" s="606"/>
      <c r="CN33" s="606"/>
      <c r="CO33" s="606"/>
      <c r="CP33" s="606"/>
      <c r="CQ33" s="607"/>
      <c r="CR33" s="608">
        <v>1053530</v>
      </c>
      <c r="CS33" s="621"/>
      <c r="CT33" s="621"/>
      <c r="CU33" s="621"/>
      <c r="CV33" s="621"/>
      <c r="CW33" s="621"/>
      <c r="CX33" s="621"/>
      <c r="CY33" s="622"/>
      <c r="CZ33" s="611">
        <v>40</v>
      </c>
      <c r="DA33" s="623"/>
      <c r="DB33" s="623"/>
      <c r="DC33" s="624"/>
      <c r="DD33" s="614">
        <v>808819</v>
      </c>
      <c r="DE33" s="621"/>
      <c r="DF33" s="621"/>
      <c r="DG33" s="621"/>
      <c r="DH33" s="621"/>
      <c r="DI33" s="621"/>
      <c r="DJ33" s="621"/>
      <c r="DK33" s="622"/>
      <c r="DL33" s="614">
        <v>565755</v>
      </c>
      <c r="DM33" s="621"/>
      <c r="DN33" s="621"/>
      <c r="DO33" s="621"/>
      <c r="DP33" s="621"/>
      <c r="DQ33" s="621"/>
      <c r="DR33" s="621"/>
      <c r="DS33" s="621"/>
      <c r="DT33" s="621"/>
      <c r="DU33" s="621"/>
      <c r="DV33" s="622"/>
      <c r="DW33" s="611">
        <v>30.5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71371</v>
      </c>
      <c r="S34" s="609"/>
      <c r="T34" s="609"/>
      <c r="U34" s="609"/>
      <c r="V34" s="609"/>
      <c r="W34" s="609"/>
      <c r="X34" s="609"/>
      <c r="Y34" s="610"/>
      <c r="Z34" s="646">
        <v>2.6</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372231</v>
      </c>
      <c r="CS34" s="609"/>
      <c r="CT34" s="609"/>
      <c r="CU34" s="609"/>
      <c r="CV34" s="609"/>
      <c r="CW34" s="609"/>
      <c r="CX34" s="609"/>
      <c r="CY34" s="610"/>
      <c r="CZ34" s="611">
        <v>14.1</v>
      </c>
      <c r="DA34" s="623"/>
      <c r="DB34" s="623"/>
      <c r="DC34" s="624"/>
      <c r="DD34" s="614">
        <v>288020</v>
      </c>
      <c r="DE34" s="609"/>
      <c r="DF34" s="609"/>
      <c r="DG34" s="609"/>
      <c r="DH34" s="609"/>
      <c r="DI34" s="609"/>
      <c r="DJ34" s="609"/>
      <c r="DK34" s="610"/>
      <c r="DL34" s="614">
        <v>246301</v>
      </c>
      <c r="DM34" s="609"/>
      <c r="DN34" s="609"/>
      <c r="DO34" s="609"/>
      <c r="DP34" s="609"/>
      <c r="DQ34" s="609"/>
      <c r="DR34" s="609"/>
      <c r="DS34" s="609"/>
      <c r="DT34" s="609"/>
      <c r="DU34" s="609"/>
      <c r="DV34" s="610"/>
      <c r="DW34" s="611">
        <v>13.3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40475</v>
      </c>
      <c r="S35" s="609"/>
      <c r="T35" s="609"/>
      <c r="U35" s="609"/>
      <c r="V35" s="609"/>
      <c r="W35" s="609"/>
      <c r="X35" s="609"/>
      <c r="Y35" s="610"/>
      <c r="Z35" s="646">
        <v>1.5</v>
      </c>
      <c r="AA35" s="646"/>
      <c r="AB35" s="646"/>
      <c r="AC35" s="646"/>
      <c r="AD35" s="647" t="s">
        <v>121</v>
      </c>
      <c r="AE35" s="647"/>
      <c r="AF35" s="647"/>
      <c r="AG35" s="647"/>
      <c r="AH35" s="647"/>
      <c r="AI35" s="647"/>
      <c r="AJ35" s="647"/>
      <c r="AK35" s="647"/>
      <c r="AL35" s="611" t="s">
        <v>121</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22065</v>
      </c>
      <c r="CS35" s="621"/>
      <c r="CT35" s="621"/>
      <c r="CU35" s="621"/>
      <c r="CV35" s="621"/>
      <c r="CW35" s="621"/>
      <c r="CX35" s="621"/>
      <c r="CY35" s="622"/>
      <c r="CZ35" s="611">
        <v>0.8</v>
      </c>
      <c r="DA35" s="623"/>
      <c r="DB35" s="623"/>
      <c r="DC35" s="624"/>
      <c r="DD35" s="614">
        <v>15745</v>
      </c>
      <c r="DE35" s="621"/>
      <c r="DF35" s="621"/>
      <c r="DG35" s="621"/>
      <c r="DH35" s="621"/>
      <c r="DI35" s="621"/>
      <c r="DJ35" s="621"/>
      <c r="DK35" s="622"/>
      <c r="DL35" s="614">
        <v>9670</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111078</v>
      </c>
      <c r="S36" s="609"/>
      <c r="T36" s="609"/>
      <c r="U36" s="609"/>
      <c r="V36" s="609"/>
      <c r="W36" s="609"/>
      <c r="X36" s="609"/>
      <c r="Y36" s="610"/>
      <c r="Z36" s="646">
        <v>4</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0">
        <v>184382</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975</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454518</v>
      </c>
      <c r="CS36" s="609"/>
      <c r="CT36" s="609"/>
      <c r="CU36" s="609"/>
      <c r="CV36" s="609"/>
      <c r="CW36" s="609"/>
      <c r="CX36" s="609"/>
      <c r="CY36" s="610"/>
      <c r="CZ36" s="611">
        <v>17.3</v>
      </c>
      <c r="DA36" s="623"/>
      <c r="DB36" s="623"/>
      <c r="DC36" s="624"/>
      <c r="DD36" s="614">
        <v>367865</v>
      </c>
      <c r="DE36" s="609"/>
      <c r="DF36" s="609"/>
      <c r="DG36" s="609"/>
      <c r="DH36" s="609"/>
      <c r="DI36" s="609"/>
      <c r="DJ36" s="609"/>
      <c r="DK36" s="610"/>
      <c r="DL36" s="614">
        <v>200585</v>
      </c>
      <c r="DM36" s="609"/>
      <c r="DN36" s="609"/>
      <c r="DO36" s="609"/>
      <c r="DP36" s="609"/>
      <c r="DQ36" s="609"/>
      <c r="DR36" s="609"/>
      <c r="DS36" s="609"/>
      <c r="DT36" s="609"/>
      <c r="DU36" s="609"/>
      <c r="DV36" s="610"/>
      <c r="DW36" s="611">
        <v>10.8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37175</v>
      </c>
      <c r="S37" s="609"/>
      <c r="T37" s="609"/>
      <c r="U37" s="609"/>
      <c r="V37" s="609"/>
      <c r="W37" s="609"/>
      <c r="X37" s="609"/>
      <c r="Y37" s="610"/>
      <c r="Z37" s="646">
        <v>1.3</v>
      </c>
      <c r="AA37" s="646"/>
      <c r="AB37" s="646"/>
      <c r="AC37" s="646"/>
      <c r="AD37" s="647">
        <v>6</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45600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975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159914</v>
      </c>
      <c r="CS37" s="621"/>
      <c r="CT37" s="621"/>
      <c r="CU37" s="621"/>
      <c r="CV37" s="621"/>
      <c r="CW37" s="621"/>
      <c r="CX37" s="621"/>
      <c r="CY37" s="622"/>
      <c r="CZ37" s="611">
        <v>6.1</v>
      </c>
      <c r="DA37" s="623"/>
      <c r="DB37" s="623"/>
      <c r="DC37" s="624"/>
      <c r="DD37" s="614">
        <v>159914</v>
      </c>
      <c r="DE37" s="621"/>
      <c r="DF37" s="621"/>
      <c r="DG37" s="621"/>
      <c r="DH37" s="621"/>
      <c r="DI37" s="621"/>
      <c r="DJ37" s="621"/>
      <c r="DK37" s="622"/>
      <c r="DL37" s="614">
        <v>142932</v>
      </c>
      <c r="DM37" s="621"/>
      <c r="DN37" s="621"/>
      <c r="DO37" s="621"/>
      <c r="DP37" s="621"/>
      <c r="DQ37" s="621"/>
      <c r="DR37" s="621"/>
      <c r="DS37" s="621"/>
      <c r="DT37" s="621"/>
      <c r="DU37" s="621"/>
      <c r="DV37" s="622"/>
      <c r="DW37" s="611">
        <v>7.7</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52990</v>
      </c>
      <c r="S38" s="609"/>
      <c r="T38" s="609"/>
      <c r="U38" s="609"/>
      <c r="V38" s="609"/>
      <c r="W38" s="609"/>
      <c r="X38" s="609"/>
      <c r="Y38" s="610"/>
      <c r="Z38" s="646">
        <v>1.9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t="s">
        <v>121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385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138782</v>
      </c>
      <c r="CS38" s="609"/>
      <c r="CT38" s="609"/>
      <c r="CU38" s="609"/>
      <c r="CV38" s="609"/>
      <c r="CW38" s="609"/>
      <c r="CX38" s="609"/>
      <c r="CY38" s="610"/>
      <c r="CZ38" s="611">
        <v>5.3</v>
      </c>
      <c r="DA38" s="623"/>
      <c r="DB38" s="623"/>
      <c r="DC38" s="624"/>
      <c r="DD38" s="614">
        <v>107480</v>
      </c>
      <c r="DE38" s="609"/>
      <c r="DF38" s="609"/>
      <c r="DG38" s="609"/>
      <c r="DH38" s="609"/>
      <c r="DI38" s="609"/>
      <c r="DJ38" s="609"/>
      <c r="DK38" s="610"/>
      <c r="DL38" s="614">
        <v>106847</v>
      </c>
      <c r="DM38" s="609"/>
      <c r="DN38" s="609"/>
      <c r="DO38" s="609"/>
      <c r="DP38" s="609"/>
      <c r="DQ38" s="609"/>
      <c r="DR38" s="609"/>
      <c r="DS38" s="609"/>
      <c r="DT38" s="609"/>
      <c r="DU38" s="609"/>
      <c r="DV38" s="610"/>
      <c r="DW38" s="611">
        <v>5.8</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615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61097</v>
      </c>
      <c r="CS39" s="621"/>
      <c r="CT39" s="621"/>
      <c r="CU39" s="621"/>
      <c r="CV39" s="621"/>
      <c r="CW39" s="621"/>
      <c r="CX39" s="621"/>
      <c r="CY39" s="622"/>
      <c r="CZ39" s="611">
        <v>2.2999999999999998</v>
      </c>
      <c r="DA39" s="623"/>
      <c r="DB39" s="623"/>
      <c r="DC39" s="624"/>
      <c r="DD39" s="614">
        <v>27357</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15890</v>
      </c>
      <c r="S40" s="609"/>
      <c r="T40" s="609"/>
      <c r="U40" s="609"/>
      <c r="V40" s="609"/>
      <c r="W40" s="609"/>
      <c r="X40" s="609"/>
      <c r="Y40" s="610"/>
      <c r="Z40" s="646">
        <v>0.6</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112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4837</v>
      </c>
      <c r="CS40" s="609"/>
      <c r="CT40" s="609"/>
      <c r="CU40" s="609"/>
      <c r="CV40" s="609"/>
      <c r="CW40" s="609"/>
      <c r="CX40" s="609"/>
      <c r="CY40" s="610"/>
      <c r="CZ40" s="611">
        <v>0.2</v>
      </c>
      <c r="DA40" s="623"/>
      <c r="DB40" s="623"/>
      <c r="DC40" s="624"/>
      <c r="DD40" s="614">
        <v>2352</v>
      </c>
      <c r="DE40" s="609"/>
      <c r="DF40" s="609"/>
      <c r="DG40" s="609"/>
      <c r="DH40" s="609"/>
      <c r="DI40" s="609"/>
      <c r="DJ40" s="609"/>
      <c r="DK40" s="610"/>
      <c r="DL40" s="614">
        <v>2352</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2777043</v>
      </c>
      <c r="S41" s="633"/>
      <c r="T41" s="633"/>
      <c r="U41" s="633"/>
      <c r="V41" s="633"/>
      <c r="W41" s="633"/>
      <c r="X41" s="633"/>
      <c r="Y41" s="636"/>
      <c r="Z41" s="637">
        <v>100</v>
      </c>
      <c r="AA41" s="637"/>
      <c r="AB41" s="637"/>
      <c r="AC41" s="637"/>
      <c r="AD41" s="638">
        <v>1842026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32528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106254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387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205809</v>
      </c>
      <c r="CS42" s="621"/>
      <c r="CT42" s="621"/>
      <c r="CU42" s="621"/>
      <c r="CV42" s="621"/>
      <c r="CW42" s="621"/>
      <c r="CX42" s="621"/>
      <c r="CY42" s="622"/>
      <c r="CZ42" s="611">
        <v>7.8</v>
      </c>
      <c r="DA42" s="623"/>
      <c r="DB42" s="623"/>
      <c r="DC42" s="624"/>
      <c r="DD42" s="614">
        <v>130279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6276</v>
      </c>
      <c r="CS43" s="621"/>
      <c r="CT43" s="621"/>
      <c r="CU43" s="621"/>
      <c r="CV43" s="621"/>
      <c r="CW43" s="621"/>
      <c r="CX43" s="621"/>
      <c r="CY43" s="622"/>
      <c r="CZ43" s="611">
        <v>0.2</v>
      </c>
      <c r="DA43" s="623"/>
      <c r="DB43" s="623"/>
      <c r="DC43" s="624"/>
      <c r="DD43" s="614">
        <v>6276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205809</v>
      </c>
      <c r="CS44" s="609"/>
      <c r="CT44" s="609"/>
      <c r="CU44" s="609"/>
      <c r="CV44" s="609"/>
      <c r="CW44" s="609"/>
      <c r="CX44" s="609"/>
      <c r="CY44" s="610"/>
      <c r="CZ44" s="611">
        <v>7.8</v>
      </c>
      <c r="DA44" s="612"/>
      <c r="DB44" s="612"/>
      <c r="DC44" s="613"/>
      <c r="DD44" s="614">
        <v>130279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71314</v>
      </c>
      <c r="CS45" s="621"/>
      <c r="CT45" s="621"/>
      <c r="CU45" s="621"/>
      <c r="CV45" s="621"/>
      <c r="CW45" s="621"/>
      <c r="CX45" s="621"/>
      <c r="CY45" s="622"/>
      <c r="CZ45" s="611">
        <v>2.7</v>
      </c>
      <c r="DA45" s="623"/>
      <c r="DB45" s="623"/>
      <c r="DC45" s="624"/>
      <c r="DD45" s="614">
        <v>7891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134495</v>
      </c>
      <c r="CS46" s="609"/>
      <c r="CT46" s="609"/>
      <c r="CU46" s="609"/>
      <c r="CV46" s="609"/>
      <c r="CW46" s="609"/>
      <c r="CX46" s="609"/>
      <c r="CY46" s="610"/>
      <c r="CZ46" s="611">
        <v>5.0999999999999996</v>
      </c>
      <c r="DA46" s="612"/>
      <c r="DB46" s="612"/>
      <c r="DC46" s="613"/>
      <c r="DD46" s="614">
        <v>122388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2632208</v>
      </c>
      <c r="CS49" s="593"/>
      <c r="CT49" s="593"/>
      <c r="CU49" s="593"/>
      <c r="CV49" s="593"/>
      <c r="CW49" s="593"/>
      <c r="CX49" s="593"/>
      <c r="CY49" s="594"/>
      <c r="CZ49" s="595">
        <v>100</v>
      </c>
      <c r="DA49" s="596"/>
      <c r="DB49" s="596"/>
      <c r="DC49" s="597"/>
      <c r="DD49" s="598">
        <v>1950656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33gtP1ELvgNxlB6/gAp7dsvf5YM/7GdXfbJnD0PMpPqnSnoQnNCSAqqMRUCONF/QDAhM07slqUUvfRFKAT5gGg==" saltValue="H502z5w/i6rHS7J7A+3a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EA135"/>
  <sheetViews>
    <sheetView tabSelected="1" topLeftCell="A61" zoomScale="70" zoomScaleNormal="25" zoomScaleSheetLayoutView="70" workbookViewId="0">
      <selection activeCell="BM72" sqref="BM72"/>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2777</v>
      </c>
      <c r="R7" s="1090"/>
      <c r="S7" s="1090"/>
      <c r="T7" s="1090"/>
      <c r="U7" s="1090"/>
      <c r="V7" s="1090">
        <v>2632</v>
      </c>
      <c r="W7" s="1090"/>
      <c r="X7" s="1090"/>
      <c r="Y7" s="1090"/>
      <c r="Z7" s="1090"/>
      <c r="AA7" s="1090">
        <v>145</v>
      </c>
      <c r="AB7" s="1090"/>
      <c r="AC7" s="1090"/>
      <c r="AD7" s="1090"/>
      <c r="AE7" s="1091"/>
      <c r="AF7" s="1092">
        <v>111</v>
      </c>
      <c r="AG7" s="1093"/>
      <c r="AH7" s="1093"/>
      <c r="AI7" s="1093"/>
      <c r="AJ7" s="1094"/>
      <c r="AK7" s="1095">
        <v>0</v>
      </c>
      <c r="AL7" s="1096"/>
      <c r="AM7" s="1096"/>
      <c r="AN7" s="1096"/>
      <c r="AO7" s="1096"/>
      <c r="AP7" s="1096">
        <v>2931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111</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350</v>
      </c>
      <c r="R28" s="1038"/>
      <c r="S28" s="1038"/>
      <c r="T28" s="1038"/>
      <c r="U28" s="1038"/>
      <c r="V28" s="1038">
        <v>349</v>
      </c>
      <c r="W28" s="1038"/>
      <c r="X28" s="1038"/>
      <c r="Y28" s="1038"/>
      <c r="Z28" s="1038"/>
      <c r="AA28" s="1038">
        <v>1</v>
      </c>
      <c r="AB28" s="1038"/>
      <c r="AC28" s="1038"/>
      <c r="AD28" s="1038"/>
      <c r="AE28" s="1039"/>
      <c r="AF28" s="1040">
        <v>1</v>
      </c>
      <c r="AG28" s="1038"/>
      <c r="AH28" s="1038"/>
      <c r="AI28" s="1038"/>
      <c r="AJ28" s="1041"/>
      <c r="AK28" s="1029">
        <v>33</v>
      </c>
      <c r="AL28" s="1030"/>
      <c r="AM28" s="1030"/>
      <c r="AN28" s="1030"/>
      <c r="AO28" s="1030"/>
      <c r="AP28" s="1030">
        <v>0</v>
      </c>
      <c r="AQ28" s="1030"/>
      <c r="AR28" s="1030"/>
      <c r="AS28" s="1030"/>
      <c r="AT28" s="1030"/>
      <c r="AU28" s="1030">
        <v>0</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56</v>
      </c>
      <c r="R29" s="1026"/>
      <c r="S29" s="1026"/>
      <c r="T29" s="1026"/>
      <c r="U29" s="1026"/>
      <c r="V29" s="1026">
        <v>56</v>
      </c>
      <c r="W29" s="1026"/>
      <c r="X29" s="1026"/>
      <c r="Y29" s="1026"/>
      <c r="Z29" s="1026"/>
      <c r="AA29" s="1026">
        <v>0</v>
      </c>
      <c r="AB29" s="1026"/>
      <c r="AC29" s="1026"/>
      <c r="AD29" s="1026"/>
      <c r="AE29" s="1027"/>
      <c r="AF29" s="1022">
        <v>0</v>
      </c>
      <c r="AG29" s="1023"/>
      <c r="AH29" s="1023"/>
      <c r="AI29" s="1023"/>
      <c r="AJ29" s="1024"/>
      <c r="AK29" s="967">
        <v>8</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56</v>
      </c>
      <c r="R30" s="1026"/>
      <c r="S30" s="1026"/>
      <c r="T30" s="1026"/>
      <c r="U30" s="1026"/>
      <c r="V30" s="1026">
        <v>37</v>
      </c>
      <c r="W30" s="1026"/>
      <c r="X30" s="1026"/>
      <c r="Y30" s="1026"/>
      <c r="Z30" s="1026"/>
      <c r="AA30" s="1026">
        <v>19</v>
      </c>
      <c r="AB30" s="1026"/>
      <c r="AC30" s="1026"/>
      <c r="AD30" s="1026"/>
      <c r="AE30" s="1027"/>
      <c r="AF30" s="1022">
        <v>19</v>
      </c>
      <c r="AG30" s="1023"/>
      <c r="AH30" s="1023"/>
      <c r="AI30" s="1023"/>
      <c r="AJ30" s="1024"/>
      <c r="AK30" s="967">
        <v>45</v>
      </c>
      <c r="AL30" s="958"/>
      <c r="AM30" s="958"/>
      <c r="AN30" s="958"/>
      <c r="AO30" s="958"/>
      <c r="AP30" s="958">
        <v>243</v>
      </c>
      <c r="AQ30" s="958"/>
      <c r="AR30" s="958"/>
      <c r="AS30" s="958"/>
      <c r="AT30" s="958"/>
      <c r="AU30" s="958">
        <v>0</v>
      </c>
      <c r="AV30" s="958"/>
      <c r="AW30" s="958"/>
      <c r="AX30" s="958"/>
      <c r="AY30" s="958"/>
      <c r="AZ30" s="1028"/>
      <c r="BA30" s="1028"/>
      <c r="BB30" s="1028"/>
      <c r="BC30" s="1028"/>
      <c r="BD30" s="1028"/>
      <c r="BE30" s="959" t="s">
        <v>391</v>
      </c>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395</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396</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540</v>
      </c>
      <c r="C68" s="973"/>
      <c r="D68" s="973"/>
      <c r="E68" s="973"/>
      <c r="F68" s="973"/>
      <c r="G68" s="973"/>
      <c r="H68" s="973"/>
      <c r="I68" s="973"/>
      <c r="J68" s="973"/>
      <c r="K68" s="973"/>
      <c r="L68" s="973"/>
      <c r="M68" s="973"/>
      <c r="N68" s="973"/>
      <c r="O68" s="973"/>
      <c r="P68" s="974"/>
      <c r="Q68" s="975">
        <v>102</v>
      </c>
      <c r="R68" s="969"/>
      <c r="S68" s="969"/>
      <c r="T68" s="969"/>
      <c r="U68" s="969"/>
      <c r="V68" s="969">
        <v>100</v>
      </c>
      <c r="W68" s="969"/>
      <c r="X68" s="969"/>
      <c r="Y68" s="969"/>
      <c r="Z68" s="969"/>
      <c r="AA68" s="969">
        <v>2</v>
      </c>
      <c r="AB68" s="969"/>
      <c r="AC68" s="969"/>
      <c r="AD68" s="969"/>
      <c r="AE68" s="969"/>
      <c r="AF68" s="969">
        <v>0</v>
      </c>
      <c r="AG68" s="969"/>
      <c r="AH68" s="969"/>
      <c r="AI68" s="969"/>
      <c r="AJ68" s="969"/>
      <c r="AK68" s="969">
        <v>0</v>
      </c>
      <c r="AL68" s="969"/>
      <c r="AM68" s="969"/>
      <c r="AN68" s="969"/>
      <c r="AO68" s="969"/>
      <c r="AP68" s="969">
        <v>214</v>
      </c>
      <c r="AQ68" s="969"/>
      <c r="AR68" s="969"/>
      <c r="AS68" s="969"/>
      <c r="AT68" s="969"/>
      <c r="AU68" s="969">
        <v>44</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541</v>
      </c>
      <c r="C69" s="962"/>
      <c r="D69" s="962"/>
      <c r="E69" s="962"/>
      <c r="F69" s="962"/>
      <c r="G69" s="962"/>
      <c r="H69" s="962"/>
      <c r="I69" s="962"/>
      <c r="J69" s="962"/>
      <c r="K69" s="962"/>
      <c r="L69" s="962"/>
      <c r="M69" s="962"/>
      <c r="N69" s="962"/>
      <c r="O69" s="962"/>
      <c r="P69" s="963"/>
      <c r="Q69" s="964">
        <v>5705</v>
      </c>
      <c r="R69" s="958"/>
      <c r="S69" s="958"/>
      <c r="T69" s="958"/>
      <c r="U69" s="958"/>
      <c r="V69" s="958">
        <v>5625</v>
      </c>
      <c r="W69" s="958"/>
      <c r="X69" s="958"/>
      <c r="Y69" s="958"/>
      <c r="Z69" s="958"/>
      <c r="AA69" s="958">
        <v>80</v>
      </c>
      <c r="AB69" s="958"/>
      <c r="AC69" s="958"/>
      <c r="AD69" s="958"/>
      <c r="AE69" s="958"/>
      <c r="AF69" s="958">
        <v>2</v>
      </c>
      <c r="AG69" s="958"/>
      <c r="AH69" s="958"/>
      <c r="AI69" s="958"/>
      <c r="AJ69" s="958"/>
      <c r="AK69" s="958">
        <v>110</v>
      </c>
      <c r="AL69" s="958"/>
      <c r="AM69" s="958"/>
      <c r="AN69" s="958"/>
      <c r="AO69" s="958"/>
      <c r="AP69" s="958">
        <v>1443</v>
      </c>
      <c r="AQ69" s="958"/>
      <c r="AR69" s="958"/>
      <c r="AS69" s="958"/>
      <c r="AT69" s="958"/>
      <c r="AU69" s="958">
        <v>42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542</v>
      </c>
      <c r="C70" s="962"/>
      <c r="D70" s="962"/>
      <c r="E70" s="962"/>
      <c r="F70" s="962"/>
      <c r="G70" s="962"/>
      <c r="H70" s="962"/>
      <c r="I70" s="962"/>
      <c r="J70" s="962"/>
      <c r="K70" s="962"/>
      <c r="L70" s="962"/>
      <c r="M70" s="962"/>
      <c r="N70" s="962"/>
      <c r="O70" s="962"/>
      <c r="P70" s="963"/>
      <c r="Q70" s="964">
        <v>563</v>
      </c>
      <c r="R70" s="958"/>
      <c r="S70" s="958"/>
      <c r="T70" s="958"/>
      <c r="U70" s="958"/>
      <c r="V70" s="958">
        <v>559</v>
      </c>
      <c r="W70" s="958"/>
      <c r="X70" s="958"/>
      <c r="Y70" s="958"/>
      <c r="Z70" s="958"/>
      <c r="AA70" s="958">
        <v>4</v>
      </c>
      <c r="AB70" s="958"/>
      <c r="AC70" s="958"/>
      <c r="AD70" s="958"/>
      <c r="AE70" s="958"/>
      <c r="AF70" s="958">
        <v>4</v>
      </c>
      <c r="AG70" s="958"/>
      <c r="AH70" s="958"/>
      <c r="AI70" s="958"/>
      <c r="AJ70" s="958"/>
      <c r="AK70" s="958">
        <v>41</v>
      </c>
      <c r="AL70" s="958"/>
      <c r="AM70" s="958"/>
      <c r="AN70" s="958"/>
      <c r="AO70" s="958"/>
      <c r="AP70" s="958">
        <v>0</v>
      </c>
      <c r="AQ70" s="958"/>
      <c r="AR70" s="958"/>
      <c r="AS70" s="958"/>
      <c r="AT70" s="958"/>
      <c r="AU70" s="958">
        <v>0</v>
      </c>
      <c r="AV70" s="958"/>
      <c r="AW70" s="958"/>
      <c r="AX70" s="958"/>
      <c r="AY70" s="958"/>
      <c r="AZ70" s="1202" t="s">
        <v>550</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542</v>
      </c>
      <c r="C71" s="962"/>
      <c r="D71" s="962"/>
      <c r="E71" s="962"/>
      <c r="F71" s="962"/>
      <c r="G71" s="962"/>
      <c r="H71" s="962"/>
      <c r="I71" s="962"/>
      <c r="J71" s="962"/>
      <c r="K71" s="962"/>
      <c r="L71" s="962"/>
      <c r="M71" s="962"/>
      <c r="N71" s="962"/>
      <c r="O71" s="962"/>
      <c r="P71" s="963"/>
      <c r="Q71" s="964">
        <v>3410</v>
      </c>
      <c r="R71" s="958"/>
      <c r="S71" s="958"/>
      <c r="T71" s="958"/>
      <c r="U71" s="958"/>
      <c r="V71" s="958">
        <v>3210</v>
      </c>
      <c r="W71" s="958"/>
      <c r="X71" s="958"/>
      <c r="Y71" s="958"/>
      <c r="Z71" s="958"/>
      <c r="AA71" s="958">
        <v>200</v>
      </c>
      <c r="AB71" s="958"/>
      <c r="AC71" s="958"/>
      <c r="AD71" s="958"/>
      <c r="AE71" s="958"/>
      <c r="AF71" s="958">
        <v>200</v>
      </c>
      <c r="AG71" s="958"/>
      <c r="AH71" s="958"/>
      <c r="AI71" s="958"/>
      <c r="AJ71" s="958"/>
      <c r="AK71" s="958">
        <v>445</v>
      </c>
      <c r="AL71" s="958"/>
      <c r="AM71" s="958"/>
      <c r="AN71" s="958"/>
      <c r="AO71" s="958"/>
      <c r="AP71" s="958">
        <v>0</v>
      </c>
      <c r="AQ71" s="958"/>
      <c r="AR71" s="958"/>
      <c r="AS71" s="958"/>
      <c r="AT71" s="958"/>
      <c r="AU71" s="958">
        <v>0</v>
      </c>
      <c r="AV71" s="958"/>
      <c r="AW71" s="958"/>
      <c r="AX71" s="958"/>
      <c r="AY71" s="958"/>
      <c r="AZ71" s="1202" t="s">
        <v>551</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543</v>
      </c>
      <c r="C72" s="962"/>
      <c r="D72" s="962"/>
      <c r="E72" s="962"/>
      <c r="F72" s="962"/>
      <c r="G72" s="962"/>
      <c r="H72" s="962"/>
      <c r="I72" s="962"/>
      <c r="J72" s="962"/>
      <c r="K72" s="962"/>
      <c r="L72" s="962"/>
      <c r="M72" s="962"/>
      <c r="N72" s="962"/>
      <c r="O72" s="962"/>
      <c r="P72" s="963"/>
      <c r="Q72" s="964">
        <v>115</v>
      </c>
      <c r="R72" s="958"/>
      <c r="S72" s="958"/>
      <c r="T72" s="958"/>
      <c r="U72" s="958"/>
      <c r="V72" s="958">
        <v>107</v>
      </c>
      <c r="W72" s="958"/>
      <c r="X72" s="958"/>
      <c r="Y72" s="958"/>
      <c r="Z72" s="958"/>
      <c r="AA72" s="958">
        <v>8</v>
      </c>
      <c r="AB72" s="958"/>
      <c r="AC72" s="958"/>
      <c r="AD72" s="958"/>
      <c r="AE72" s="958"/>
      <c r="AF72" s="958">
        <v>8</v>
      </c>
      <c r="AG72" s="958"/>
      <c r="AH72" s="958"/>
      <c r="AI72" s="958"/>
      <c r="AJ72" s="958"/>
      <c r="AK72" s="958">
        <v>34</v>
      </c>
      <c r="AL72" s="958"/>
      <c r="AM72" s="958"/>
      <c r="AN72" s="958"/>
      <c r="AO72" s="958"/>
      <c r="AP72" s="958">
        <v>0</v>
      </c>
      <c r="AQ72" s="958"/>
      <c r="AR72" s="958"/>
      <c r="AS72" s="958"/>
      <c r="AT72" s="958"/>
      <c r="AU72" s="958">
        <v>0</v>
      </c>
      <c r="AV72" s="958"/>
      <c r="AW72" s="958"/>
      <c r="AX72" s="958"/>
      <c r="AY72" s="958"/>
      <c r="AZ72" s="959" t="s">
        <v>550</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543</v>
      </c>
      <c r="C73" s="962"/>
      <c r="D73" s="962"/>
      <c r="E73" s="962"/>
      <c r="F73" s="962"/>
      <c r="G73" s="962"/>
      <c r="H73" s="962"/>
      <c r="I73" s="962"/>
      <c r="J73" s="962"/>
      <c r="K73" s="962"/>
      <c r="L73" s="962"/>
      <c r="M73" s="962"/>
      <c r="N73" s="962"/>
      <c r="O73" s="962"/>
      <c r="P73" s="963"/>
      <c r="Q73" s="964">
        <v>88193</v>
      </c>
      <c r="R73" s="958"/>
      <c r="S73" s="958"/>
      <c r="T73" s="958"/>
      <c r="U73" s="958"/>
      <c r="V73" s="958">
        <v>87571</v>
      </c>
      <c r="W73" s="958"/>
      <c r="X73" s="958"/>
      <c r="Y73" s="958"/>
      <c r="Z73" s="958"/>
      <c r="AA73" s="958">
        <v>622</v>
      </c>
      <c r="AB73" s="958"/>
      <c r="AC73" s="958"/>
      <c r="AD73" s="958"/>
      <c r="AE73" s="958"/>
      <c r="AF73" s="958">
        <v>622</v>
      </c>
      <c r="AG73" s="958"/>
      <c r="AH73" s="958"/>
      <c r="AI73" s="958"/>
      <c r="AJ73" s="958"/>
      <c r="AK73" s="958">
        <v>242</v>
      </c>
      <c r="AL73" s="958"/>
      <c r="AM73" s="958"/>
      <c r="AN73" s="958"/>
      <c r="AO73" s="958"/>
      <c r="AP73" s="958">
        <v>0</v>
      </c>
      <c r="AQ73" s="958"/>
      <c r="AR73" s="958"/>
      <c r="AS73" s="958"/>
      <c r="AT73" s="958"/>
      <c r="AU73" s="958">
        <v>0</v>
      </c>
      <c r="AV73" s="958"/>
      <c r="AW73" s="958"/>
      <c r="AX73" s="958"/>
      <c r="AY73" s="958"/>
      <c r="AZ73" s="959" t="s">
        <v>552</v>
      </c>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544</v>
      </c>
      <c r="C74" s="962"/>
      <c r="D74" s="962"/>
      <c r="E74" s="962"/>
      <c r="F74" s="962"/>
      <c r="G74" s="962"/>
      <c r="H74" s="962"/>
      <c r="I74" s="962"/>
      <c r="J74" s="962"/>
      <c r="K74" s="962"/>
      <c r="L74" s="962"/>
      <c r="M74" s="962"/>
      <c r="N74" s="962"/>
      <c r="O74" s="962"/>
      <c r="P74" s="963"/>
      <c r="Q74" s="964">
        <v>1897</v>
      </c>
      <c r="R74" s="958"/>
      <c r="S74" s="958"/>
      <c r="T74" s="958"/>
      <c r="U74" s="958"/>
      <c r="V74" s="958">
        <v>1841</v>
      </c>
      <c r="W74" s="958"/>
      <c r="X74" s="958"/>
      <c r="Y74" s="958"/>
      <c r="Z74" s="958"/>
      <c r="AA74" s="958">
        <v>57</v>
      </c>
      <c r="AB74" s="958"/>
      <c r="AC74" s="958"/>
      <c r="AD74" s="958"/>
      <c r="AE74" s="958"/>
      <c r="AF74" s="958">
        <v>57</v>
      </c>
      <c r="AG74" s="958"/>
      <c r="AH74" s="958"/>
      <c r="AI74" s="958"/>
      <c r="AJ74" s="958"/>
      <c r="AK74" s="958">
        <v>0</v>
      </c>
      <c r="AL74" s="958"/>
      <c r="AM74" s="958"/>
      <c r="AN74" s="958"/>
      <c r="AO74" s="958"/>
      <c r="AP74" s="958">
        <v>0</v>
      </c>
      <c r="AQ74" s="958"/>
      <c r="AR74" s="958"/>
      <c r="AS74" s="958"/>
      <c r="AT74" s="958"/>
      <c r="AU74" s="958">
        <v>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885</v>
      </c>
      <c r="AG88" s="946"/>
      <c r="AH88" s="946"/>
      <c r="AI88" s="946"/>
      <c r="AJ88" s="946"/>
      <c r="AK88" s="950"/>
      <c r="AL88" s="950"/>
      <c r="AM88" s="950"/>
      <c r="AN88" s="950"/>
      <c r="AO88" s="950"/>
      <c r="AP88" s="946">
        <v>1657</v>
      </c>
      <c r="AQ88" s="946"/>
      <c r="AR88" s="946"/>
      <c r="AS88" s="946"/>
      <c r="AT88" s="946"/>
      <c r="AU88" s="946">
        <v>86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406</v>
      </c>
      <c r="AB109" s="883"/>
      <c r="AC109" s="883"/>
      <c r="AD109" s="883"/>
      <c r="AE109" s="884"/>
      <c r="AF109" s="885" t="s">
        <v>407</v>
      </c>
      <c r="AG109" s="883"/>
      <c r="AH109" s="883"/>
      <c r="AI109" s="883"/>
      <c r="AJ109" s="884"/>
      <c r="AK109" s="885" t="s">
        <v>294</v>
      </c>
      <c r="AL109" s="883"/>
      <c r="AM109" s="883"/>
      <c r="AN109" s="883"/>
      <c r="AO109" s="884"/>
      <c r="AP109" s="885" t="s">
        <v>408</v>
      </c>
      <c r="AQ109" s="883"/>
      <c r="AR109" s="883"/>
      <c r="AS109" s="883"/>
      <c r="AT109" s="916"/>
      <c r="AU109" s="882"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406</v>
      </c>
      <c r="BR109" s="883"/>
      <c r="BS109" s="883"/>
      <c r="BT109" s="883"/>
      <c r="BU109" s="884"/>
      <c r="BV109" s="885" t="s">
        <v>407</v>
      </c>
      <c r="BW109" s="883"/>
      <c r="BX109" s="883"/>
      <c r="BY109" s="883"/>
      <c r="BZ109" s="884"/>
      <c r="CA109" s="885" t="s">
        <v>294</v>
      </c>
      <c r="CB109" s="883"/>
      <c r="CC109" s="883"/>
      <c r="CD109" s="883"/>
      <c r="CE109" s="884"/>
      <c r="CF109" s="923" t="s">
        <v>408</v>
      </c>
      <c r="CG109" s="923"/>
      <c r="CH109" s="923"/>
      <c r="CI109" s="923"/>
      <c r="CJ109" s="923"/>
      <c r="CK109" s="885"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406</v>
      </c>
      <c r="DH109" s="883"/>
      <c r="DI109" s="883"/>
      <c r="DJ109" s="883"/>
      <c r="DK109" s="884"/>
      <c r="DL109" s="885" t="s">
        <v>407</v>
      </c>
      <c r="DM109" s="883"/>
      <c r="DN109" s="883"/>
      <c r="DO109" s="883"/>
      <c r="DP109" s="884"/>
      <c r="DQ109" s="885" t="s">
        <v>294</v>
      </c>
      <c r="DR109" s="883"/>
      <c r="DS109" s="883"/>
      <c r="DT109" s="883"/>
      <c r="DU109" s="884"/>
      <c r="DV109" s="885" t="s">
        <v>408</v>
      </c>
      <c r="DW109" s="883"/>
      <c r="DX109" s="883"/>
      <c r="DY109" s="883"/>
      <c r="DZ109" s="916"/>
    </row>
    <row r="110" spans="1:131" s="224" customFormat="1" ht="26.25" customHeight="1" x14ac:dyDescent="0.2">
      <c r="A110" s="794" t="s">
        <v>410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258030</v>
      </c>
      <c r="AB110" s="876"/>
      <c r="AC110" s="876"/>
      <c r="AD110" s="876"/>
      <c r="AE110" s="877"/>
      <c r="AF110" s="878">
        <v>254876</v>
      </c>
      <c r="AG110" s="876"/>
      <c r="AH110" s="876"/>
      <c r="AI110" s="876"/>
      <c r="AJ110" s="877"/>
      <c r="AK110" s="878">
        <v>271512</v>
      </c>
      <c r="AL110" s="876"/>
      <c r="AM110" s="876"/>
      <c r="AN110" s="876"/>
      <c r="AO110" s="877"/>
      <c r="AP110" s="879">
        <v>17</v>
      </c>
      <c r="AQ110" s="880"/>
      <c r="AR110" s="880"/>
      <c r="AS110" s="880"/>
      <c r="AT110" s="881"/>
      <c r="AU110" s="917" t="s">
        <v>69</v>
      </c>
      <c r="AV110" s="918"/>
      <c r="AW110" s="918"/>
      <c r="AX110" s="918"/>
      <c r="AY110" s="918"/>
      <c r="AZ110" s="847" t="s">
        <v>411</v>
      </c>
      <c r="BA110" s="795"/>
      <c r="BB110" s="795"/>
      <c r="BC110" s="795"/>
      <c r="BD110" s="795"/>
      <c r="BE110" s="795"/>
      <c r="BF110" s="795"/>
      <c r="BG110" s="795"/>
      <c r="BH110" s="795"/>
      <c r="BI110" s="795"/>
      <c r="BJ110" s="795"/>
      <c r="BK110" s="795"/>
      <c r="BL110" s="795"/>
      <c r="BM110" s="795"/>
      <c r="BN110" s="795"/>
      <c r="BO110" s="795"/>
      <c r="BP110" s="796"/>
      <c r="BQ110" s="848">
        <v>2682287</v>
      </c>
      <c r="BR110" s="829"/>
      <c r="BS110" s="829"/>
      <c r="BT110" s="829"/>
      <c r="BU110" s="829"/>
      <c r="BV110" s="829">
        <v>3136616</v>
      </c>
      <c r="BW110" s="829"/>
      <c r="BX110" s="829"/>
      <c r="BY110" s="829"/>
      <c r="BZ110" s="829"/>
      <c r="CA110" s="829">
        <v>2930760</v>
      </c>
      <c r="CB110" s="829"/>
      <c r="CC110" s="829"/>
      <c r="CD110" s="829"/>
      <c r="CE110" s="829"/>
      <c r="CF110" s="853">
        <v>183.9</v>
      </c>
      <c r="CG110" s="854"/>
      <c r="CH110" s="854"/>
      <c r="CI110" s="854"/>
      <c r="CJ110" s="854"/>
      <c r="CK110" s="913" t="s">
        <v>412</v>
      </c>
      <c r="CL110" s="806"/>
      <c r="CM110" s="847" t="s">
        <v>413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415</v>
      </c>
      <c r="BA111" s="739"/>
      <c r="BB111" s="739"/>
      <c r="BC111" s="739"/>
      <c r="BD111" s="739"/>
      <c r="BE111" s="739"/>
      <c r="BF111" s="739"/>
      <c r="BG111" s="739"/>
      <c r="BH111" s="739"/>
      <c r="BI111" s="739"/>
      <c r="BJ111" s="739"/>
      <c r="BK111" s="739"/>
      <c r="BL111" s="739"/>
      <c r="BM111" s="739"/>
      <c r="BN111" s="739"/>
      <c r="BO111" s="739"/>
      <c r="BP111" s="740"/>
      <c r="BQ111" s="803">
        <v>72174</v>
      </c>
      <c r="BR111" s="804"/>
      <c r="BS111" s="804"/>
      <c r="BT111" s="804"/>
      <c r="BU111" s="804"/>
      <c r="BV111" s="804">
        <v>52038</v>
      </c>
      <c r="BW111" s="804"/>
      <c r="BX111" s="804"/>
      <c r="BY111" s="804"/>
      <c r="BZ111" s="804"/>
      <c r="CA111" s="804">
        <v>38932</v>
      </c>
      <c r="CB111" s="804"/>
      <c r="CC111" s="804"/>
      <c r="CD111" s="804"/>
      <c r="CE111" s="804"/>
      <c r="CF111" s="862">
        <v>2.4</v>
      </c>
      <c r="CG111" s="863"/>
      <c r="CH111" s="863"/>
      <c r="CI111" s="863"/>
      <c r="CJ111" s="863"/>
      <c r="CK111" s="914"/>
      <c r="CL111" s="808"/>
      <c r="CM111" s="802" t="s">
        <v>416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417</v>
      </c>
      <c r="B112" s="900"/>
      <c r="C112" s="739" t="s">
        <v>418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419</v>
      </c>
      <c r="BA112" s="739"/>
      <c r="BB112" s="739"/>
      <c r="BC112" s="739"/>
      <c r="BD112" s="739"/>
      <c r="BE112" s="739"/>
      <c r="BF112" s="739"/>
      <c r="BG112" s="739"/>
      <c r="BH112" s="739"/>
      <c r="BI112" s="739"/>
      <c r="BJ112" s="739"/>
      <c r="BK112" s="739"/>
      <c r="BL112" s="739"/>
      <c r="BM112" s="739"/>
      <c r="BN112" s="739"/>
      <c r="BO112" s="739"/>
      <c r="BP112" s="740"/>
      <c r="BQ112" s="803">
        <v>68208</v>
      </c>
      <c r="BR112" s="804"/>
      <c r="BS112" s="804"/>
      <c r="BT112" s="804"/>
      <c r="BU112" s="804"/>
      <c r="BV112" s="804">
        <v>275485</v>
      </c>
      <c r="BW112" s="804"/>
      <c r="BX112" s="804"/>
      <c r="BY112" s="804"/>
      <c r="BZ112" s="804"/>
      <c r="CA112" s="804">
        <v>235034</v>
      </c>
      <c r="CB112" s="804"/>
      <c r="CC112" s="804"/>
      <c r="CD112" s="804"/>
      <c r="CE112" s="804"/>
      <c r="CF112" s="862">
        <v>14.7</v>
      </c>
      <c r="CG112" s="863"/>
      <c r="CH112" s="863"/>
      <c r="CI112" s="863"/>
      <c r="CJ112" s="863"/>
      <c r="CK112" s="914"/>
      <c r="CL112" s="808"/>
      <c r="CM112" s="802" t="s">
        <v>420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45556</v>
      </c>
      <c r="AB113" s="906"/>
      <c r="AC113" s="906"/>
      <c r="AD113" s="906"/>
      <c r="AE113" s="907"/>
      <c r="AF113" s="908">
        <v>45500</v>
      </c>
      <c r="AG113" s="906"/>
      <c r="AH113" s="906"/>
      <c r="AI113" s="906"/>
      <c r="AJ113" s="907"/>
      <c r="AK113" s="908">
        <v>45597</v>
      </c>
      <c r="AL113" s="906"/>
      <c r="AM113" s="906"/>
      <c r="AN113" s="906"/>
      <c r="AO113" s="907"/>
      <c r="AP113" s="909">
        <v>2.9</v>
      </c>
      <c r="AQ113" s="910"/>
      <c r="AR113" s="910"/>
      <c r="AS113" s="910"/>
      <c r="AT113" s="911"/>
      <c r="AU113" s="919"/>
      <c r="AV113" s="920"/>
      <c r="AW113" s="920"/>
      <c r="AX113" s="920"/>
      <c r="AY113" s="920"/>
      <c r="AZ113" s="802" t="s">
        <v>422</v>
      </c>
      <c r="BA113" s="739"/>
      <c r="BB113" s="739"/>
      <c r="BC113" s="739"/>
      <c r="BD113" s="739"/>
      <c r="BE113" s="739"/>
      <c r="BF113" s="739"/>
      <c r="BG113" s="739"/>
      <c r="BH113" s="739"/>
      <c r="BI113" s="739"/>
      <c r="BJ113" s="739"/>
      <c r="BK113" s="739"/>
      <c r="BL113" s="739"/>
      <c r="BM113" s="739"/>
      <c r="BN113" s="739"/>
      <c r="BO113" s="739"/>
      <c r="BP113" s="740"/>
      <c r="BQ113" s="803">
        <v>107041</v>
      </c>
      <c r="BR113" s="804"/>
      <c r="BS113" s="804"/>
      <c r="BT113" s="804"/>
      <c r="BU113" s="804"/>
      <c r="BV113" s="804">
        <v>94575</v>
      </c>
      <c r="BW113" s="804"/>
      <c r="BX113" s="804"/>
      <c r="BY113" s="804"/>
      <c r="BZ113" s="804"/>
      <c r="CA113" s="804">
        <v>85779</v>
      </c>
      <c r="CB113" s="804"/>
      <c r="CC113" s="804"/>
      <c r="CD113" s="804"/>
      <c r="CE113" s="804"/>
      <c r="CF113" s="862">
        <v>5.4</v>
      </c>
      <c r="CG113" s="863"/>
      <c r="CH113" s="863"/>
      <c r="CI113" s="863"/>
      <c r="CJ113" s="863"/>
      <c r="CK113" s="914"/>
      <c r="CL113" s="808"/>
      <c r="CM113" s="802" t="s">
        <v>423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17278</v>
      </c>
      <c r="AB114" s="767"/>
      <c r="AC114" s="767"/>
      <c r="AD114" s="767"/>
      <c r="AE114" s="768"/>
      <c r="AF114" s="769">
        <v>16700</v>
      </c>
      <c r="AG114" s="767"/>
      <c r="AH114" s="767"/>
      <c r="AI114" s="767"/>
      <c r="AJ114" s="768"/>
      <c r="AK114" s="769">
        <v>18963</v>
      </c>
      <c r="AL114" s="767"/>
      <c r="AM114" s="767"/>
      <c r="AN114" s="767"/>
      <c r="AO114" s="768"/>
      <c r="AP114" s="811">
        <v>1.2</v>
      </c>
      <c r="AQ114" s="812"/>
      <c r="AR114" s="812"/>
      <c r="AS114" s="812"/>
      <c r="AT114" s="813"/>
      <c r="AU114" s="919"/>
      <c r="AV114" s="920"/>
      <c r="AW114" s="920"/>
      <c r="AX114" s="920"/>
      <c r="AY114" s="920"/>
      <c r="AZ114" s="802" t="s">
        <v>425</v>
      </c>
      <c r="BA114" s="739"/>
      <c r="BB114" s="739"/>
      <c r="BC114" s="739"/>
      <c r="BD114" s="739"/>
      <c r="BE114" s="739"/>
      <c r="BF114" s="739"/>
      <c r="BG114" s="739"/>
      <c r="BH114" s="739"/>
      <c r="BI114" s="739"/>
      <c r="BJ114" s="739"/>
      <c r="BK114" s="739"/>
      <c r="BL114" s="739"/>
      <c r="BM114" s="739"/>
      <c r="BN114" s="739"/>
      <c r="BO114" s="739"/>
      <c r="BP114" s="740"/>
      <c r="BQ114" s="803">
        <v>205776</v>
      </c>
      <c r="BR114" s="804"/>
      <c r="BS114" s="804"/>
      <c r="BT114" s="804"/>
      <c r="BU114" s="804"/>
      <c r="BV114" s="804">
        <v>222915</v>
      </c>
      <c r="BW114" s="804"/>
      <c r="BX114" s="804"/>
      <c r="BY114" s="804"/>
      <c r="BZ114" s="804"/>
      <c r="CA114" s="804">
        <v>240198</v>
      </c>
      <c r="CB114" s="804"/>
      <c r="CC114" s="804"/>
      <c r="CD114" s="804"/>
      <c r="CE114" s="804"/>
      <c r="CF114" s="862">
        <v>15.1</v>
      </c>
      <c r="CG114" s="863"/>
      <c r="CH114" s="863"/>
      <c r="CI114" s="863"/>
      <c r="CJ114" s="863"/>
      <c r="CK114" s="914"/>
      <c r="CL114" s="808"/>
      <c r="CM114" s="802" t="s">
        <v>426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427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5537</v>
      </c>
      <c r="AB115" s="906"/>
      <c r="AC115" s="906"/>
      <c r="AD115" s="906"/>
      <c r="AE115" s="907"/>
      <c r="AF115" s="908">
        <v>2419</v>
      </c>
      <c r="AG115" s="906"/>
      <c r="AH115" s="906"/>
      <c r="AI115" s="906"/>
      <c r="AJ115" s="907"/>
      <c r="AK115" s="908">
        <v>2021</v>
      </c>
      <c r="AL115" s="906"/>
      <c r="AM115" s="906"/>
      <c r="AN115" s="906"/>
      <c r="AO115" s="907"/>
      <c r="AP115" s="909">
        <v>0.1</v>
      </c>
      <c r="AQ115" s="910"/>
      <c r="AR115" s="910"/>
      <c r="AS115" s="910"/>
      <c r="AT115" s="911"/>
      <c r="AU115" s="919"/>
      <c r="AV115" s="920"/>
      <c r="AW115" s="920"/>
      <c r="AX115" s="920"/>
      <c r="AY115" s="920"/>
      <c r="AZ115" s="802" t="s">
        <v>428</v>
      </c>
      <c r="BA115" s="739"/>
      <c r="BB115" s="739"/>
      <c r="BC115" s="739"/>
      <c r="BD115" s="739"/>
      <c r="BE115" s="739"/>
      <c r="BF115" s="739"/>
      <c r="BG115" s="739"/>
      <c r="BH115" s="739"/>
      <c r="BI115" s="739"/>
      <c r="BJ115" s="739"/>
      <c r="BK115" s="739"/>
      <c r="BL115" s="739"/>
      <c r="BM115" s="739"/>
      <c r="BN115" s="739"/>
      <c r="BO115" s="739"/>
      <c r="BP115" s="740"/>
      <c r="BQ115" s="803">
        <v>63000</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429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431</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433</v>
      </c>
      <c r="Z117" s="884"/>
      <c r="AA117" s="889">
        <v>326401</v>
      </c>
      <c r="AB117" s="890"/>
      <c r="AC117" s="890"/>
      <c r="AD117" s="890"/>
      <c r="AE117" s="891"/>
      <c r="AF117" s="892">
        <v>319495</v>
      </c>
      <c r="AG117" s="890"/>
      <c r="AH117" s="890"/>
      <c r="AI117" s="890"/>
      <c r="AJ117" s="891"/>
      <c r="AK117" s="892">
        <v>338093</v>
      </c>
      <c r="AL117" s="890"/>
      <c r="AM117" s="890"/>
      <c r="AN117" s="890"/>
      <c r="AO117" s="891"/>
      <c r="AP117" s="893"/>
      <c r="AQ117" s="894"/>
      <c r="AR117" s="894"/>
      <c r="AS117" s="894"/>
      <c r="AT117" s="895"/>
      <c r="AU117" s="919"/>
      <c r="AV117" s="920"/>
      <c r="AW117" s="920"/>
      <c r="AX117" s="920"/>
      <c r="AY117" s="920"/>
      <c r="AZ117" s="850" t="s">
        <v>434</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v>7984</v>
      </c>
      <c r="DH117" s="767"/>
      <c r="DI117" s="767"/>
      <c r="DJ117" s="767"/>
      <c r="DK117" s="768"/>
      <c r="DL117" s="769">
        <v>2266</v>
      </c>
      <c r="DM117" s="767"/>
      <c r="DN117" s="767"/>
      <c r="DO117" s="767"/>
      <c r="DP117" s="768"/>
      <c r="DQ117" s="769">
        <v>3177</v>
      </c>
      <c r="DR117" s="767"/>
      <c r="DS117" s="767"/>
      <c r="DT117" s="767"/>
      <c r="DU117" s="768"/>
      <c r="DV117" s="811">
        <v>0.2</v>
      </c>
      <c r="DW117" s="812"/>
      <c r="DX117" s="812"/>
      <c r="DY117" s="812"/>
      <c r="DZ117" s="813"/>
    </row>
    <row r="118" spans="1:130" s="224" customFormat="1" ht="26.25" customHeight="1" x14ac:dyDescent="0.2">
      <c r="A118" s="882"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406</v>
      </c>
      <c r="AB118" s="883"/>
      <c r="AC118" s="883"/>
      <c r="AD118" s="883"/>
      <c r="AE118" s="884"/>
      <c r="AF118" s="885" t="s">
        <v>407</v>
      </c>
      <c r="AG118" s="883"/>
      <c r="AH118" s="883"/>
      <c r="AI118" s="883"/>
      <c r="AJ118" s="884"/>
      <c r="AK118" s="885" t="s">
        <v>294</v>
      </c>
      <c r="AL118" s="883"/>
      <c r="AM118" s="883"/>
      <c r="AN118" s="883"/>
      <c r="AO118" s="884"/>
      <c r="AP118" s="886" t="s">
        <v>408</v>
      </c>
      <c r="AQ118" s="887"/>
      <c r="AR118" s="887"/>
      <c r="AS118" s="887"/>
      <c r="AT118" s="888"/>
      <c r="AU118" s="919"/>
      <c r="AV118" s="920"/>
      <c r="AW118" s="920"/>
      <c r="AX118" s="920"/>
      <c r="AY118" s="920"/>
      <c r="AZ118" s="825" t="s">
        <v>436</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412</v>
      </c>
      <c r="B119" s="806"/>
      <c r="C119" s="847" t="s">
        <v>413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438</v>
      </c>
      <c r="BP119" s="865"/>
      <c r="BQ119" s="866">
        <v>3198486</v>
      </c>
      <c r="BR119" s="832"/>
      <c r="BS119" s="832"/>
      <c r="BT119" s="832"/>
      <c r="BU119" s="832"/>
      <c r="BV119" s="832">
        <v>3781629</v>
      </c>
      <c r="BW119" s="832"/>
      <c r="BX119" s="832"/>
      <c r="BY119" s="832"/>
      <c r="BZ119" s="832"/>
      <c r="CA119" s="832">
        <v>3530703</v>
      </c>
      <c r="CB119" s="832"/>
      <c r="CC119" s="832"/>
      <c r="CD119" s="832"/>
      <c r="CE119" s="832"/>
      <c r="CF119" s="735"/>
      <c r="CG119" s="736"/>
      <c r="CH119" s="736"/>
      <c r="CI119" s="736"/>
      <c r="CJ119" s="821"/>
      <c r="CK119" s="915"/>
      <c r="CL119" s="810"/>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64190</v>
      </c>
      <c r="DH119" s="751"/>
      <c r="DI119" s="751"/>
      <c r="DJ119" s="751"/>
      <c r="DK119" s="752"/>
      <c r="DL119" s="753">
        <v>49772</v>
      </c>
      <c r="DM119" s="751"/>
      <c r="DN119" s="751"/>
      <c r="DO119" s="751"/>
      <c r="DP119" s="752"/>
      <c r="DQ119" s="753">
        <v>35755</v>
      </c>
      <c r="DR119" s="751"/>
      <c r="DS119" s="751"/>
      <c r="DT119" s="751"/>
      <c r="DU119" s="752"/>
      <c r="DV119" s="835">
        <v>2.2000000000000002</v>
      </c>
      <c r="DW119" s="836"/>
      <c r="DX119" s="836"/>
      <c r="DY119" s="836"/>
      <c r="DZ119" s="837"/>
    </row>
    <row r="120" spans="1:130" s="224" customFormat="1" ht="26.25" customHeight="1" x14ac:dyDescent="0.2">
      <c r="A120" s="807"/>
      <c r="B120" s="808"/>
      <c r="C120" s="802" t="s">
        <v>416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440</v>
      </c>
      <c r="AV120" s="868"/>
      <c r="AW120" s="868"/>
      <c r="AX120" s="868"/>
      <c r="AY120" s="869"/>
      <c r="AZ120" s="847" t="s">
        <v>441</v>
      </c>
      <c r="BA120" s="795"/>
      <c r="BB120" s="795"/>
      <c r="BC120" s="795"/>
      <c r="BD120" s="795"/>
      <c r="BE120" s="795"/>
      <c r="BF120" s="795"/>
      <c r="BG120" s="795"/>
      <c r="BH120" s="795"/>
      <c r="BI120" s="795"/>
      <c r="BJ120" s="795"/>
      <c r="BK120" s="795"/>
      <c r="BL120" s="795"/>
      <c r="BM120" s="795"/>
      <c r="BN120" s="795"/>
      <c r="BO120" s="795"/>
      <c r="BP120" s="796"/>
      <c r="BQ120" s="848">
        <v>1138727</v>
      </c>
      <c r="BR120" s="829"/>
      <c r="BS120" s="829"/>
      <c r="BT120" s="829"/>
      <c r="BU120" s="829"/>
      <c r="BV120" s="829">
        <v>1128018</v>
      </c>
      <c r="BW120" s="829"/>
      <c r="BX120" s="829"/>
      <c r="BY120" s="829"/>
      <c r="BZ120" s="829"/>
      <c r="CA120" s="829">
        <v>1150409</v>
      </c>
      <c r="CB120" s="829"/>
      <c r="CC120" s="829"/>
      <c r="CD120" s="829"/>
      <c r="CE120" s="829"/>
      <c r="CF120" s="853">
        <v>72.2</v>
      </c>
      <c r="CG120" s="854"/>
      <c r="CH120" s="854"/>
      <c r="CI120" s="854"/>
      <c r="CJ120" s="854"/>
      <c r="CK120" s="855" t="s">
        <v>442</v>
      </c>
      <c r="CL120" s="839"/>
      <c r="CM120" s="839"/>
      <c r="CN120" s="839"/>
      <c r="CO120" s="840"/>
      <c r="CP120" s="859" t="s">
        <v>390</v>
      </c>
      <c r="CQ120" s="860"/>
      <c r="CR120" s="860"/>
      <c r="CS120" s="860"/>
      <c r="CT120" s="860"/>
      <c r="CU120" s="860"/>
      <c r="CV120" s="860"/>
      <c r="CW120" s="860"/>
      <c r="CX120" s="860"/>
      <c r="CY120" s="860"/>
      <c r="CZ120" s="860"/>
      <c r="DA120" s="860"/>
      <c r="DB120" s="860"/>
      <c r="DC120" s="860"/>
      <c r="DD120" s="860"/>
      <c r="DE120" s="860"/>
      <c r="DF120" s="861"/>
      <c r="DG120" s="848">
        <v>68208</v>
      </c>
      <c r="DH120" s="829"/>
      <c r="DI120" s="829"/>
      <c r="DJ120" s="829"/>
      <c r="DK120" s="829"/>
      <c r="DL120" s="829">
        <v>275485</v>
      </c>
      <c r="DM120" s="829"/>
      <c r="DN120" s="829"/>
      <c r="DO120" s="829"/>
      <c r="DP120" s="829"/>
      <c r="DQ120" s="829">
        <v>235034</v>
      </c>
      <c r="DR120" s="829"/>
      <c r="DS120" s="829"/>
      <c r="DT120" s="829"/>
      <c r="DU120" s="829"/>
      <c r="DV120" s="830">
        <v>14.7</v>
      </c>
      <c r="DW120" s="830"/>
      <c r="DX120" s="830"/>
      <c r="DY120" s="830"/>
      <c r="DZ120" s="831"/>
    </row>
    <row r="121" spans="1:130" s="224" customFormat="1" ht="26.25" customHeight="1" x14ac:dyDescent="0.2">
      <c r="A121" s="807"/>
      <c r="B121" s="808"/>
      <c r="C121" s="850" t="s">
        <v>443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444</v>
      </c>
      <c r="BA121" s="739"/>
      <c r="BB121" s="739"/>
      <c r="BC121" s="739"/>
      <c r="BD121" s="739"/>
      <c r="BE121" s="739"/>
      <c r="BF121" s="739"/>
      <c r="BG121" s="739"/>
      <c r="BH121" s="739"/>
      <c r="BI121" s="739"/>
      <c r="BJ121" s="739"/>
      <c r="BK121" s="739"/>
      <c r="BL121" s="739"/>
      <c r="BM121" s="739"/>
      <c r="BN121" s="739"/>
      <c r="BO121" s="739"/>
      <c r="BP121" s="740"/>
      <c r="BQ121" s="803">
        <v>47857</v>
      </c>
      <c r="BR121" s="804"/>
      <c r="BS121" s="804"/>
      <c r="BT121" s="804"/>
      <c r="BU121" s="804"/>
      <c r="BV121" s="804">
        <v>37187</v>
      </c>
      <c r="BW121" s="804"/>
      <c r="BX121" s="804"/>
      <c r="BY121" s="804"/>
      <c r="BZ121" s="804"/>
      <c r="CA121" s="804">
        <v>29427</v>
      </c>
      <c r="CB121" s="804"/>
      <c r="CC121" s="804"/>
      <c r="CD121" s="804"/>
      <c r="CE121" s="804"/>
      <c r="CF121" s="862">
        <v>1.8</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426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445</v>
      </c>
      <c r="BA122" s="826"/>
      <c r="BB122" s="826"/>
      <c r="BC122" s="826"/>
      <c r="BD122" s="826"/>
      <c r="BE122" s="826"/>
      <c r="BF122" s="826"/>
      <c r="BG122" s="826"/>
      <c r="BH122" s="826"/>
      <c r="BI122" s="826"/>
      <c r="BJ122" s="826"/>
      <c r="BK122" s="826"/>
      <c r="BL122" s="826"/>
      <c r="BM122" s="826"/>
      <c r="BN122" s="826"/>
      <c r="BO122" s="826"/>
      <c r="BP122" s="827"/>
      <c r="BQ122" s="866">
        <v>2222056</v>
      </c>
      <c r="BR122" s="832"/>
      <c r="BS122" s="832"/>
      <c r="BT122" s="832"/>
      <c r="BU122" s="832"/>
      <c r="BV122" s="832">
        <v>2469550</v>
      </c>
      <c r="BW122" s="832"/>
      <c r="BX122" s="832"/>
      <c r="BY122" s="832"/>
      <c r="BZ122" s="832"/>
      <c r="CA122" s="832">
        <v>2570086</v>
      </c>
      <c r="CB122" s="832"/>
      <c r="CC122" s="832"/>
      <c r="CD122" s="832"/>
      <c r="CE122" s="832"/>
      <c r="CF122" s="833">
        <v>161.19999999999999</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446</v>
      </c>
      <c r="BP123" s="865"/>
      <c r="BQ123" s="819">
        <v>3408640</v>
      </c>
      <c r="BR123" s="820"/>
      <c r="BS123" s="820"/>
      <c r="BT123" s="820"/>
      <c r="BU123" s="820"/>
      <c r="BV123" s="820">
        <v>3634755</v>
      </c>
      <c r="BW123" s="820"/>
      <c r="BX123" s="820"/>
      <c r="BY123" s="820"/>
      <c r="BZ123" s="820"/>
      <c r="CA123" s="820">
        <v>3749922</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v>9.5</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448</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437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449</v>
      </c>
      <c r="CL125" s="839"/>
      <c r="CM125" s="839"/>
      <c r="CN125" s="839"/>
      <c r="CO125" s="840"/>
      <c r="CP125" s="847" t="s">
        <v>450</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439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5537</v>
      </c>
      <c r="AB126" s="767"/>
      <c r="AC126" s="767"/>
      <c r="AD126" s="767"/>
      <c r="AE126" s="768"/>
      <c r="AF126" s="769">
        <v>2419</v>
      </c>
      <c r="AG126" s="767"/>
      <c r="AH126" s="767"/>
      <c r="AI126" s="767"/>
      <c r="AJ126" s="768"/>
      <c r="AK126" s="769">
        <v>2021</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451</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453</v>
      </c>
      <c r="AY127" s="799"/>
      <c r="AZ127" s="799"/>
      <c r="BA127" s="799"/>
      <c r="BB127" s="799"/>
      <c r="BC127" s="799"/>
      <c r="BD127" s="799"/>
      <c r="BE127" s="800"/>
      <c r="BF127" s="798" t="s">
        <v>454</v>
      </c>
      <c r="BG127" s="799"/>
      <c r="BH127" s="799"/>
      <c r="BI127" s="799"/>
      <c r="BJ127" s="799"/>
      <c r="BK127" s="799"/>
      <c r="BL127" s="800"/>
      <c r="BM127" s="798" t="s">
        <v>455</v>
      </c>
      <c r="BN127" s="799"/>
      <c r="BO127" s="799"/>
      <c r="BP127" s="799"/>
      <c r="BQ127" s="799"/>
      <c r="BR127" s="799"/>
      <c r="BS127" s="800"/>
      <c r="BT127" s="798" t="s">
        <v>456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457</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458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459</v>
      </c>
      <c r="X128" s="785"/>
      <c r="Y128" s="785"/>
      <c r="Z128" s="786"/>
      <c r="AA128" s="787">
        <v>4116</v>
      </c>
      <c r="AB128" s="788"/>
      <c r="AC128" s="788"/>
      <c r="AD128" s="788"/>
      <c r="AE128" s="789"/>
      <c r="AF128" s="790">
        <v>2308</v>
      </c>
      <c r="AG128" s="788"/>
      <c r="AH128" s="788"/>
      <c r="AI128" s="788"/>
      <c r="AJ128" s="789"/>
      <c r="AK128" s="790">
        <v>2382</v>
      </c>
      <c r="AL128" s="788"/>
      <c r="AM128" s="788"/>
      <c r="AN128" s="788"/>
      <c r="AO128" s="789"/>
      <c r="AP128" s="791"/>
      <c r="AQ128" s="792"/>
      <c r="AR128" s="792"/>
      <c r="AS128" s="792"/>
      <c r="AT128" s="793"/>
      <c r="AU128" s="226"/>
      <c r="AV128" s="226"/>
      <c r="AW128" s="226"/>
      <c r="AX128" s="794" t="s">
        <v>460</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461</v>
      </c>
      <c r="CQ128" s="717"/>
      <c r="CR128" s="717"/>
      <c r="CS128" s="717"/>
      <c r="CT128" s="717"/>
      <c r="CU128" s="717"/>
      <c r="CV128" s="717"/>
      <c r="CW128" s="717"/>
      <c r="CX128" s="717"/>
      <c r="CY128" s="717"/>
      <c r="CZ128" s="717"/>
      <c r="DA128" s="717"/>
      <c r="DB128" s="717"/>
      <c r="DC128" s="717"/>
      <c r="DD128" s="717"/>
      <c r="DE128" s="717"/>
      <c r="DF128" s="718"/>
      <c r="DG128" s="777">
        <v>63000</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462</v>
      </c>
      <c r="X129" s="764"/>
      <c r="Y129" s="764"/>
      <c r="Z129" s="765"/>
      <c r="AA129" s="766">
        <v>1704077</v>
      </c>
      <c r="AB129" s="767"/>
      <c r="AC129" s="767"/>
      <c r="AD129" s="767"/>
      <c r="AE129" s="768"/>
      <c r="AF129" s="769">
        <v>1710856</v>
      </c>
      <c r="AG129" s="767"/>
      <c r="AH129" s="767"/>
      <c r="AI129" s="767"/>
      <c r="AJ129" s="768"/>
      <c r="AK129" s="769">
        <v>1762131</v>
      </c>
      <c r="AL129" s="767"/>
      <c r="AM129" s="767"/>
      <c r="AN129" s="767"/>
      <c r="AO129" s="768"/>
      <c r="AP129" s="770"/>
      <c r="AQ129" s="771"/>
      <c r="AR129" s="771"/>
      <c r="AS129" s="771"/>
      <c r="AT129" s="772"/>
      <c r="AU129" s="227"/>
      <c r="AV129" s="227"/>
      <c r="AW129" s="227"/>
      <c r="AX129" s="738" t="s">
        <v>463</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465</v>
      </c>
      <c r="X130" s="764"/>
      <c r="Y130" s="764"/>
      <c r="Z130" s="765"/>
      <c r="AA130" s="766">
        <v>157320</v>
      </c>
      <c r="AB130" s="767"/>
      <c r="AC130" s="767"/>
      <c r="AD130" s="767"/>
      <c r="AE130" s="768"/>
      <c r="AF130" s="769">
        <v>165524</v>
      </c>
      <c r="AG130" s="767"/>
      <c r="AH130" s="767"/>
      <c r="AI130" s="767"/>
      <c r="AJ130" s="768"/>
      <c r="AK130" s="769">
        <v>168267</v>
      </c>
      <c r="AL130" s="767"/>
      <c r="AM130" s="767"/>
      <c r="AN130" s="767"/>
      <c r="AO130" s="768"/>
      <c r="AP130" s="770"/>
      <c r="AQ130" s="771"/>
      <c r="AR130" s="771"/>
      <c r="AS130" s="771"/>
      <c r="AT130" s="772"/>
      <c r="AU130" s="227"/>
      <c r="AV130" s="227"/>
      <c r="AW130" s="227"/>
      <c r="AX130" s="738" t="s">
        <v>466</v>
      </c>
      <c r="AY130" s="739"/>
      <c r="AZ130" s="739"/>
      <c r="BA130" s="739"/>
      <c r="BB130" s="739"/>
      <c r="BC130" s="739"/>
      <c r="BD130" s="739"/>
      <c r="BE130" s="740"/>
      <c r="BF130" s="741">
        <v>10.3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1546757</v>
      </c>
      <c r="AB131" s="751"/>
      <c r="AC131" s="751"/>
      <c r="AD131" s="751"/>
      <c r="AE131" s="752"/>
      <c r="AF131" s="753">
        <v>1545332</v>
      </c>
      <c r="AG131" s="751"/>
      <c r="AH131" s="751"/>
      <c r="AI131" s="751"/>
      <c r="AJ131" s="752"/>
      <c r="AK131" s="753">
        <v>1593864</v>
      </c>
      <c r="AL131" s="751"/>
      <c r="AM131" s="751"/>
      <c r="AN131" s="751"/>
      <c r="AO131" s="752"/>
      <c r="AP131" s="754"/>
      <c r="AQ131" s="755"/>
      <c r="AR131" s="755"/>
      <c r="AS131" s="755"/>
      <c r="AT131" s="756"/>
      <c r="AU131" s="227"/>
      <c r="AV131" s="227"/>
      <c r="AW131" s="227"/>
      <c r="AX131" s="716" t="s">
        <v>468</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470</v>
      </c>
      <c r="W132" s="729"/>
      <c r="X132" s="729"/>
      <c r="Y132" s="729"/>
      <c r="Z132" s="730"/>
      <c r="AA132" s="731">
        <v>10.665217609999999</v>
      </c>
      <c r="AB132" s="732"/>
      <c r="AC132" s="732"/>
      <c r="AD132" s="732"/>
      <c r="AE132" s="733"/>
      <c r="AF132" s="734">
        <v>9.8142664489999998</v>
      </c>
      <c r="AG132" s="732"/>
      <c r="AH132" s="732"/>
      <c r="AI132" s="732"/>
      <c r="AJ132" s="733"/>
      <c r="AK132" s="734">
        <v>10.50553874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471</v>
      </c>
      <c r="W133" s="708"/>
      <c r="X133" s="708"/>
      <c r="Y133" s="708"/>
      <c r="Z133" s="709"/>
      <c r="AA133" s="710">
        <v>11.6</v>
      </c>
      <c r="AB133" s="711"/>
      <c r="AC133" s="711"/>
      <c r="AD133" s="711"/>
      <c r="AE133" s="712"/>
      <c r="AF133" s="710">
        <v>10.8</v>
      </c>
      <c r="AG133" s="711"/>
      <c r="AH133" s="711"/>
      <c r="AI133" s="711"/>
      <c r="AJ133" s="712"/>
      <c r="AK133" s="710">
        <v>10.3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PXQj/EZQZ0r4g+tFoxvtmeWZpVt/j9PC2uHM40oNvJk8ha+n7Appfslc3MK7N6fYg8k5xRDqvxMuf2Ka2CAPw==" saltValue="yFe7TKRUYI5VhOsqPVp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1qxG2M72MRSAktz4Gc6OkBtBQhDnL2rDiZ7sudUQtjBG5RVBWp3GwcTwQCL1ihyANJHcq/Nfvxuc6tSYjCsUg==" saltValue="/gha+1Xk2IWEgLxqt1Dr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zfaIe7wkPUTf4r/e1kgfZjIwrwuguLTpqjAB5TzwYgWXOKfQ6vYnQ8U5czAsQjEBSWltEkeDdiiPIjAjWlyyw==" saltValue="bl2Jt2bAzS2j2FcxMg6h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474</v>
      </c>
      <c r="AL6" s="260"/>
      <c r="AM6" s="260"/>
      <c r="AN6" s="260"/>
    </row>
    <row r="7" spans="1:46" ht="13.5" customHeight="1" x14ac:dyDescent="0.2">
      <c r="A7" s="259"/>
      <c r="AK7" s="262"/>
      <c r="AL7" s="263"/>
      <c r="AM7" s="263"/>
      <c r="AN7" s="264"/>
      <c r="AO7" s="1105" t="s">
        <v>475</v>
      </c>
      <c r="AP7" s="265"/>
      <c r="AQ7" s="266" t="s">
        <v>476</v>
      </c>
      <c r="AR7" s="267"/>
    </row>
    <row r="8" spans="1:46" ht="13" x14ac:dyDescent="0.2">
      <c r="A8" s="259"/>
      <c r="AK8" s="268"/>
      <c r="AL8" s="269"/>
      <c r="AM8" s="269"/>
      <c r="AN8" s="270"/>
      <c r="AO8" s="1106"/>
      <c r="AP8" s="271" t="s">
        <v>477</v>
      </c>
      <c r="AQ8" s="272" t="s">
        <v>478</v>
      </c>
      <c r="AR8" s="273" t="s">
        <v>479</v>
      </c>
    </row>
    <row r="9" spans="1:46" ht="13" x14ac:dyDescent="0.2">
      <c r="A9" s="259"/>
      <c r="AK9" s="1117" t="s">
        <v>480</v>
      </c>
      <c r="AL9" s="1118"/>
      <c r="AM9" s="1118"/>
      <c r="AN9" s="1119"/>
      <c r="AO9" s="274">
        <v>673791</v>
      </c>
      <c r="AP9" s="274">
        <v>186130</v>
      </c>
      <c r="AQ9" s="275">
        <v>273733</v>
      </c>
      <c r="AR9" s="276">
        <v>-32</v>
      </c>
    </row>
    <row r="10" spans="1:46" ht="13.5" customHeight="1" x14ac:dyDescent="0.2">
      <c r="A10" s="259"/>
      <c r="AK10" s="1117" t="s">
        <v>481</v>
      </c>
      <c r="AL10" s="1118"/>
      <c r="AM10" s="1118"/>
      <c r="AN10" s="1119"/>
      <c r="AO10" s="277">
        <v>58244</v>
      </c>
      <c r="AP10" s="277">
        <v>16090</v>
      </c>
      <c r="AQ10" s="278">
        <v>30345</v>
      </c>
      <c r="AR10" s="279">
        <v>-47</v>
      </c>
    </row>
    <row r="11" spans="1:46" ht="13.5" customHeight="1" x14ac:dyDescent="0.2">
      <c r="A11" s="259"/>
      <c r="AK11" s="1117" t="s">
        <v>482</v>
      </c>
      <c r="AL11" s="1118"/>
      <c r="AM11" s="1118"/>
      <c r="AN11" s="1119"/>
      <c r="AO11" s="277">
        <v>1102</v>
      </c>
      <c r="AP11" s="277">
        <v>304</v>
      </c>
      <c r="AQ11" s="278">
        <v>4149</v>
      </c>
      <c r="AR11" s="279">
        <v>-92.7</v>
      </c>
    </row>
    <row r="12" spans="1:46" ht="13.5" customHeight="1" x14ac:dyDescent="0.2">
      <c r="A12" s="259"/>
      <c r="AK12" s="1117" t="s">
        <v>483</v>
      </c>
      <c r="AL12" s="1118"/>
      <c r="AM12" s="1118"/>
      <c r="AN12" s="1119"/>
      <c r="AO12" s="277" t="s">
        <v>484</v>
      </c>
      <c r="AP12" s="277" t="s">
        <v>484</v>
      </c>
      <c r="AQ12" s="278" t="s">
        <v>484</v>
      </c>
      <c r="AR12" s="279" t="s">
        <v>484</v>
      </c>
    </row>
    <row r="13" spans="1:46" ht="13.5" customHeight="1" x14ac:dyDescent="0.2">
      <c r="A13" s="259"/>
      <c r="AK13" s="1117" t="s">
        <v>485</v>
      </c>
      <c r="AL13" s="1118"/>
      <c r="AM13" s="1118"/>
      <c r="AN13" s="1119"/>
      <c r="AO13" s="277">
        <v>13403</v>
      </c>
      <c r="AP13" s="277">
        <v>3702</v>
      </c>
      <c r="AQ13" s="278">
        <v>9494</v>
      </c>
      <c r="AR13" s="279">
        <v>-61</v>
      </c>
    </row>
    <row r="14" spans="1:46" ht="13.5" customHeight="1" x14ac:dyDescent="0.2">
      <c r="A14" s="259"/>
      <c r="AK14" s="1117" t="s">
        <v>486</v>
      </c>
      <c r="AL14" s="1118"/>
      <c r="AM14" s="1118"/>
      <c r="AN14" s="1119"/>
      <c r="AO14" s="277">
        <v>6276</v>
      </c>
      <c r="AP14" s="277">
        <v>1734</v>
      </c>
      <c r="AQ14" s="278">
        <v>5033</v>
      </c>
      <c r="AR14" s="279">
        <v>-65.5</v>
      </c>
    </row>
    <row r="15" spans="1:46" ht="13.5" customHeight="1" x14ac:dyDescent="0.2">
      <c r="A15" s="259"/>
      <c r="AK15" s="1120" t="s">
        <v>487</v>
      </c>
      <c r="AL15" s="1121"/>
      <c r="AM15" s="1121"/>
      <c r="AN15" s="1122"/>
      <c r="AO15" s="277">
        <v>-31211</v>
      </c>
      <c r="AP15" s="277">
        <v>-8622</v>
      </c>
      <c r="AQ15" s="278">
        <v>-17000</v>
      </c>
      <c r="AR15" s="279">
        <v>-49.3</v>
      </c>
    </row>
    <row r="16" spans="1:46" ht="13" x14ac:dyDescent="0.2">
      <c r="A16" s="259"/>
      <c r="AK16" s="1120" t="s">
        <v>177</v>
      </c>
      <c r="AL16" s="1121"/>
      <c r="AM16" s="1121"/>
      <c r="AN16" s="1122"/>
      <c r="AO16" s="277">
        <v>721605</v>
      </c>
      <c r="AP16" s="277">
        <v>199338</v>
      </c>
      <c r="AQ16" s="278">
        <v>305754</v>
      </c>
      <c r="AR16" s="279">
        <v>-34.799999999999997</v>
      </c>
    </row>
    <row r="17" spans="1:46" ht="13" x14ac:dyDescent="0.2">
      <c r="A17" s="259"/>
    </row>
    <row r="18" spans="1:46" ht="13" x14ac:dyDescent="0.2">
      <c r="A18" s="259"/>
      <c r="AQ18" s="280"/>
      <c r="AR18" s="280"/>
    </row>
    <row r="19" spans="1:46" ht="13" x14ac:dyDescent="0.2">
      <c r="A19" s="259"/>
      <c r="AK19" s="255" t="s">
        <v>488</v>
      </c>
    </row>
    <row r="20" spans="1:46" ht="13" x14ac:dyDescent="0.2">
      <c r="A20" s="259"/>
      <c r="AK20" s="281"/>
      <c r="AL20" s="282"/>
      <c r="AM20" s="282"/>
      <c r="AN20" s="283"/>
      <c r="AO20" s="284" t="s">
        <v>489</v>
      </c>
      <c r="AP20" s="285" t="s">
        <v>490</v>
      </c>
      <c r="AQ20" s="286" t="s">
        <v>491</v>
      </c>
      <c r="AR20" s="287"/>
    </row>
    <row r="21" spans="1:46" s="260" customFormat="1" ht="13" x14ac:dyDescent="0.2">
      <c r="A21" s="288"/>
      <c r="AK21" s="1123" t="s">
        <v>492</v>
      </c>
      <c r="AL21" s="1124"/>
      <c r="AM21" s="1124"/>
      <c r="AN21" s="1125"/>
      <c r="AO21" s="289">
        <v>13.26</v>
      </c>
      <c r="AP21" s="290">
        <v>26.54</v>
      </c>
      <c r="AQ21" s="291">
        <v>-13.28</v>
      </c>
      <c r="AS21" s="292"/>
      <c r="AT21" s="288"/>
    </row>
    <row r="22" spans="1:46" s="260" customFormat="1" ht="13" x14ac:dyDescent="0.2">
      <c r="A22" s="288"/>
      <c r="AK22" s="1123" t="s">
        <v>493</v>
      </c>
      <c r="AL22" s="1124"/>
      <c r="AM22" s="1124"/>
      <c r="AN22" s="1125"/>
      <c r="AO22" s="293">
        <v>95.1</v>
      </c>
      <c r="AP22" s="294">
        <v>93.9</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496</v>
      </c>
      <c r="AL29" s="260"/>
      <c r="AM29" s="260"/>
      <c r="AN29" s="260"/>
      <c r="AS29" s="302"/>
    </row>
    <row r="30" spans="1:46" ht="13.5" customHeight="1" x14ac:dyDescent="0.2">
      <c r="A30" s="259"/>
      <c r="AK30" s="262"/>
      <c r="AL30" s="263"/>
      <c r="AM30" s="263"/>
      <c r="AN30" s="264"/>
      <c r="AO30" s="1105" t="s">
        <v>475</v>
      </c>
      <c r="AP30" s="265"/>
      <c r="AQ30" s="266" t="s">
        <v>476</v>
      </c>
      <c r="AR30" s="267"/>
    </row>
    <row r="31" spans="1:46" ht="13" x14ac:dyDescent="0.2">
      <c r="A31" s="259"/>
      <c r="AK31" s="268"/>
      <c r="AL31" s="269"/>
      <c r="AM31" s="269"/>
      <c r="AN31" s="270"/>
      <c r="AO31" s="1106"/>
      <c r="AP31" s="271" t="s">
        <v>477</v>
      </c>
      <c r="AQ31" s="272" t="s">
        <v>478</v>
      </c>
      <c r="AR31" s="273" t="s">
        <v>479</v>
      </c>
    </row>
    <row r="32" spans="1:46" ht="27" customHeight="1" x14ac:dyDescent="0.2">
      <c r="A32" s="259"/>
      <c r="AK32" s="1107" t="s">
        <v>497</v>
      </c>
      <c r="AL32" s="1108"/>
      <c r="AM32" s="1108"/>
      <c r="AN32" s="1109"/>
      <c r="AO32" s="303">
        <v>271512</v>
      </c>
      <c r="AP32" s="303">
        <v>75003</v>
      </c>
      <c r="AQ32" s="304">
        <v>170830</v>
      </c>
      <c r="AR32" s="305">
        <v>-56.1</v>
      </c>
    </row>
    <row r="33" spans="1:46" ht="13.5" customHeight="1" x14ac:dyDescent="0.2">
      <c r="A33" s="259"/>
      <c r="AK33" s="1107" t="s">
        <v>498</v>
      </c>
      <c r="AL33" s="1108"/>
      <c r="AM33" s="1108"/>
      <c r="AN33" s="1109"/>
      <c r="AO33" s="303" t="s">
        <v>484</v>
      </c>
      <c r="AP33" s="303" t="s">
        <v>484</v>
      </c>
      <c r="AQ33" s="304" t="s">
        <v>484</v>
      </c>
      <c r="AR33" s="305" t="s">
        <v>484</v>
      </c>
    </row>
    <row r="34" spans="1:46" ht="27" customHeight="1" x14ac:dyDescent="0.2">
      <c r="A34" s="259"/>
      <c r="AK34" s="1107" t="s">
        <v>499</v>
      </c>
      <c r="AL34" s="1108"/>
      <c r="AM34" s="1108"/>
      <c r="AN34" s="1109"/>
      <c r="AO34" s="303" t="s">
        <v>484</v>
      </c>
      <c r="AP34" s="303" t="s">
        <v>484</v>
      </c>
      <c r="AQ34" s="304" t="s">
        <v>484</v>
      </c>
      <c r="AR34" s="305" t="s">
        <v>484</v>
      </c>
    </row>
    <row r="35" spans="1:46" ht="27" customHeight="1" x14ac:dyDescent="0.2">
      <c r="A35" s="259"/>
      <c r="AK35" s="1107" t="s">
        <v>500</v>
      </c>
      <c r="AL35" s="1108"/>
      <c r="AM35" s="1108"/>
      <c r="AN35" s="1109"/>
      <c r="AO35" s="303">
        <v>45597</v>
      </c>
      <c r="AP35" s="303">
        <v>12596</v>
      </c>
      <c r="AQ35" s="304">
        <v>32606</v>
      </c>
      <c r="AR35" s="305">
        <v>-61.4</v>
      </c>
    </row>
    <row r="36" spans="1:46" ht="27" customHeight="1" x14ac:dyDescent="0.2">
      <c r="A36" s="259"/>
      <c r="AK36" s="1107" t="s">
        <v>501</v>
      </c>
      <c r="AL36" s="1108"/>
      <c r="AM36" s="1108"/>
      <c r="AN36" s="1109"/>
      <c r="AO36" s="303">
        <v>18963</v>
      </c>
      <c r="AP36" s="303">
        <v>5238</v>
      </c>
      <c r="AQ36" s="304">
        <v>4875</v>
      </c>
      <c r="AR36" s="305">
        <v>7.4</v>
      </c>
    </row>
    <row r="37" spans="1:46" ht="13.5" customHeight="1" x14ac:dyDescent="0.2">
      <c r="A37" s="259"/>
      <c r="AK37" s="1107" t="s">
        <v>502</v>
      </c>
      <c r="AL37" s="1108"/>
      <c r="AM37" s="1108"/>
      <c r="AN37" s="1109"/>
      <c r="AO37" s="303">
        <v>2021</v>
      </c>
      <c r="AP37" s="303">
        <v>558</v>
      </c>
      <c r="AQ37" s="304">
        <v>993</v>
      </c>
      <c r="AR37" s="305">
        <v>-43.8</v>
      </c>
    </row>
    <row r="38" spans="1:46" ht="27" customHeight="1" x14ac:dyDescent="0.2">
      <c r="A38" s="259"/>
      <c r="AK38" s="1110" t="s">
        <v>503</v>
      </c>
      <c r="AL38" s="1111"/>
      <c r="AM38" s="1111"/>
      <c r="AN38" s="1112"/>
      <c r="AO38" s="306" t="s">
        <v>484</v>
      </c>
      <c r="AP38" s="306" t="s">
        <v>484</v>
      </c>
      <c r="AQ38" s="307">
        <v>50</v>
      </c>
      <c r="AR38" s="295" t="s">
        <v>484</v>
      </c>
      <c r="AS38" s="302"/>
    </row>
    <row r="39" spans="1:46" ht="13" x14ac:dyDescent="0.2">
      <c r="A39" s="259"/>
      <c r="AK39" s="1110" t="s">
        <v>504</v>
      </c>
      <c r="AL39" s="1111"/>
      <c r="AM39" s="1111"/>
      <c r="AN39" s="1112"/>
      <c r="AO39" s="303">
        <v>-2382</v>
      </c>
      <c r="AP39" s="303">
        <v>-658</v>
      </c>
      <c r="AQ39" s="304">
        <v>-6626</v>
      </c>
      <c r="AR39" s="305">
        <v>-90.1</v>
      </c>
      <c r="AS39" s="302"/>
    </row>
    <row r="40" spans="1:46" ht="27" customHeight="1" x14ac:dyDescent="0.2">
      <c r="A40" s="259"/>
      <c r="AK40" s="1107" t="s">
        <v>505</v>
      </c>
      <c r="AL40" s="1108"/>
      <c r="AM40" s="1108"/>
      <c r="AN40" s="1109"/>
      <c r="AO40" s="303">
        <v>-168267</v>
      </c>
      <c r="AP40" s="303">
        <v>-46483</v>
      </c>
      <c r="AQ40" s="304">
        <v>-145454</v>
      </c>
      <c r="AR40" s="305">
        <v>-68</v>
      </c>
      <c r="AS40" s="302"/>
    </row>
    <row r="41" spans="1:46" ht="13" x14ac:dyDescent="0.2">
      <c r="A41" s="259"/>
      <c r="AK41" s="1113" t="s">
        <v>287</v>
      </c>
      <c r="AL41" s="1114"/>
      <c r="AM41" s="1114"/>
      <c r="AN41" s="1115"/>
      <c r="AO41" s="303">
        <v>167444</v>
      </c>
      <c r="AP41" s="303">
        <v>46255</v>
      </c>
      <c r="AQ41" s="304">
        <v>57274</v>
      </c>
      <c r="AR41" s="305">
        <v>-19.2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506</v>
      </c>
    </row>
    <row r="48" spans="1:46" ht="13" x14ac:dyDescent="0.2">
      <c r="A48" s="259"/>
      <c r="AK48" s="313" t="s">
        <v>507</v>
      </c>
      <c r="AL48" s="313"/>
      <c r="AM48" s="313"/>
      <c r="AN48" s="313"/>
      <c r="AO48" s="313"/>
      <c r="AP48" s="313"/>
      <c r="AQ48" s="314"/>
      <c r="AR48" s="313"/>
    </row>
    <row r="49" spans="1:44" ht="13.5" customHeight="1" x14ac:dyDescent="0.2">
      <c r="A49" s="259"/>
      <c r="AK49" s="315"/>
      <c r="AL49" s="316"/>
      <c r="AM49" s="1100" t="s">
        <v>475</v>
      </c>
      <c r="AN49" s="1102" t="s">
        <v>508</v>
      </c>
      <c r="AO49" s="1103"/>
      <c r="AP49" s="1103"/>
      <c r="AQ49" s="1103"/>
      <c r="AR49" s="1104"/>
    </row>
    <row r="50" spans="1:44" ht="13" x14ac:dyDescent="0.2">
      <c r="A50" s="259"/>
      <c r="AK50" s="317"/>
      <c r="AL50" s="318"/>
      <c r="AM50" s="1101"/>
      <c r="AN50" s="319" t="s">
        <v>509</v>
      </c>
      <c r="AO50" s="320" t="s">
        <v>510</v>
      </c>
      <c r="AP50" s="321" t="s">
        <v>511</v>
      </c>
      <c r="AQ50" s="322" t="s">
        <v>512</v>
      </c>
      <c r="AR50" s="323" t="s">
        <v>513</v>
      </c>
    </row>
    <row r="51" spans="1:44" ht="13" x14ac:dyDescent="0.2">
      <c r="A51" s="259"/>
      <c r="AK51" s="315" t="s">
        <v>514</v>
      </c>
      <c r="AL51" s="316"/>
      <c r="AM51" s="324">
        <v>43521</v>
      </c>
      <c r="AN51" s="325">
        <v>12246</v>
      </c>
      <c r="AO51" s="326">
        <v>-89.6</v>
      </c>
      <c r="AP51" s="327">
        <v>316937</v>
      </c>
      <c r="AQ51" s="328">
        <v>9.4</v>
      </c>
      <c r="AR51" s="329">
        <v>-99</v>
      </c>
    </row>
    <row r="52" spans="1:44" ht="13" x14ac:dyDescent="0.2">
      <c r="A52" s="259"/>
      <c r="AK52" s="330"/>
      <c r="AL52" s="331" t="s">
        <v>515</v>
      </c>
      <c r="AM52" s="332">
        <v>36800</v>
      </c>
      <c r="AN52" s="333">
        <v>10355</v>
      </c>
      <c r="AO52" s="334">
        <v>-89</v>
      </c>
      <c r="AP52" s="335">
        <v>199150</v>
      </c>
      <c r="AQ52" s="336">
        <v>27.5</v>
      </c>
      <c r="AR52" s="337">
        <v>-116.5</v>
      </c>
    </row>
    <row r="53" spans="1:44" ht="13" x14ac:dyDescent="0.2">
      <c r="A53" s="259"/>
      <c r="AK53" s="315" t="s">
        <v>516</v>
      </c>
      <c r="AL53" s="316"/>
      <c r="AM53" s="324">
        <v>182517</v>
      </c>
      <c r="AN53" s="325">
        <v>51355</v>
      </c>
      <c r="AO53" s="326">
        <v>319.39999999999998</v>
      </c>
      <c r="AP53" s="327">
        <v>332350</v>
      </c>
      <c r="AQ53" s="328">
        <v>4.9000000000000004</v>
      </c>
      <c r="AR53" s="329">
        <v>314.5</v>
      </c>
    </row>
    <row r="54" spans="1:44" ht="13" x14ac:dyDescent="0.2">
      <c r="A54" s="259"/>
      <c r="AK54" s="330"/>
      <c r="AL54" s="331" t="s">
        <v>515</v>
      </c>
      <c r="AM54" s="332">
        <v>73516</v>
      </c>
      <c r="AN54" s="333">
        <v>20685</v>
      </c>
      <c r="AO54" s="334">
        <v>99.8</v>
      </c>
      <c r="AP54" s="335">
        <v>200453</v>
      </c>
      <c r="AQ54" s="336">
        <v>0.7</v>
      </c>
      <c r="AR54" s="337">
        <v>99.1</v>
      </c>
    </row>
    <row r="55" spans="1:44" ht="13" x14ac:dyDescent="0.2">
      <c r="A55" s="259"/>
      <c r="AK55" s="315" t="s">
        <v>517</v>
      </c>
      <c r="AL55" s="316"/>
      <c r="AM55" s="324">
        <v>661943</v>
      </c>
      <c r="AN55" s="325">
        <v>185159</v>
      </c>
      <c r="AO55" s="326">
        <v>260.5</v>
      </c>
      <c r="AP55" s="327">
        <v>362690</v>
      </c>
      <c r="AQ55" s="328">
        <v>9.1</v>
      </c>
      <c r="AR55" s="329">
        <v>251.4</v>
      </c>
    </row>
    <row r="56" spans="1:44" ht="13" x14ac:dyDescent="0.2">
      <c r="A56" s="259"/>
      <c r="AK56" s="330"/>
      <c r="AL56" s="331" t="s">
        <v>515</v>
      </c>
      <c r="AM56" s="332">
        <v>631757</v>
      </c>
      <c r="AN56" s="333">
        <v>176715</v>
      </c>
      <c r="AO56" s="334">
        <v>754.3</v>
      </c>
      <c r="AP56" s="335">
        <v>172580</v>
      </c>
      <c r="AQ56" s="336">
        <v>-13.9</v>
      </c>
      <c r="AR56" s="337">
        <v>768.2</v>
      </c>
    </row>
    <row r="57" spans="1:44" ht="13" x14ac:dyDescent="0.2">
      <c r="A57" s="259"/>
      <c r="AK57" s="315" t="s">
        <v>518</v>
      </c>
      <c r="AL57" s="316"/>
      <c r="AM57" s="324">
        <v>928221</v>
      </c>
      <c r="AN57" s="325">
        <v>257911</v>
      </c>
      <c r="AO57" s="326">
        <v>39.299999999999997</v>
      </c>
      <c r="AP57" s="327">
        <v>296093</v>
      </c>
      <c r="AQ57" s="328">
        <v>-18.399999999999999</v>
      </c>
      <c r="AR57" s="329">
        <v>57.7</v>
      </c>
    </row>
    <row r="58" spans="1:44" ht="13" x14ac:dyDescent="0.2">
      <c r="A58" s="259"/>
      <c r="AK58" s="330"/>
      <c r="AL58" s="331" t="s">
        <v>515</v>
      </c>
      <c r="AM58" s="332">
        <v>857067</v>
      </c>
      <c r="AN58" s="333">
        <v>238140</v>
      </c>
      <c r="AO58" s="334">
        <v>34.799999999999997</v>
      </c>
      <c r="AP58" s="335">
        <v>140545</v>
      </c>
      <c r="AQ58" s="336">
        <v>-18.600000000000001</v>
      </c>
      <c r="AR58" s="337">
        <v>53.4</v>
      </c>
    </row>
    <row r="59" spans="1:44" ht="13" x14ac:dyDescent="0.2">
      <c r="A59" s="259"/>
      <c r="AK59" s="315" t="s">
        <v>519</v>
      </c>
      <c r="AL59" s="316"/>
      <c r="AM59" s="324">
        <v>205809</v>
      </c>
      <c r="AN59" s="325">
        <v>56853</v>
      </c>
      <c r="AO59" s="326">
        <v>-78</v>
      </c>
      <c r="AP59" s="327">
        <v>308655</v>
      </c>
      <c r="AQ59" s="328">
        <v>4.2</v>
      </c>
      <c r="AR59" s="329">
        <v>-82.2</v>
      </c>
    </row>
    <row r="60" spans="1:44" ht="13" x14ac:dyDescent="0.2">
      <c r="A60" s="259"/>
      <c r="AK60" s="330"/>
      <c r="AL60" s="331" t="s">
        <v>515</v>
      </c>
      <c r="AM60" s="332">
        <v>134495</v>
      </c>
      <c r="AN60" s="333">
        <v>37153</v>
      </c>
      <c r="AO60" s="334">
        <v>-84.4</v>
      </c>
      <c r="AP60" s="335">
        <v>169887</v>
      </c>
      <c r="AQ60" s="336">
        <v>20.9</v>
      </c>
      <c r="AR60" s="337">
        <v>-105.3</v>
      </c>
    </row>
    <row r="61" spans="1:44" ht="13" x14ac:dyDescent="0.2">
      <c r="A61" s="259"/>
      <c r="AK61" s="315" t="s">
        <v>520</v>
      </c>
      <c r="AL61" s="338"/>
      <c r="AM61" s="324">
        <v>404402</v>
      </c>
      <c r="AN61" s="325">
        <v>112705</v>
      </c>
      <c r="AO61" s="326">
        <v>90.3</v>
      </c>
      <c r="AP61" s="327">
        <v>323345</v>
      </c>
      <c r="AQ61" s="339">
        <v>1.8</v>
      </c>
      <c r="AR61" s="329">
        <v>88.5</v>
      </c>
    </row>
    <row r="62" spans="1:44" ht="13" x14ac:dyDescent="0.2">
      <c r="A62" s="259"/>
      <c r="AK62" s="330"/>
      <c r="AL62" s="331" t="s">
        <v>515</v>
      </c>
      <c r="AM62" s="332">
        <v>346727</v>
      </c>
      <c r="AN62" s="333">
        <v>96610</v>
      </c>
      <c r="AO62" s="334">
        <v>143.1</v>
      </c>
      <c r="AP62" s="335">
        <v>176523</v>
      </c>
      <c r="AQ62" s="336">
        <v>3.3</v>
      </c>
      <c r="AR62" s="337">
        <v>139.80000000000001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QrM4i/QS9ZOIzjoI+XDoq6xySOAnSm9uqtHYfH2/y5mJWLJ5TxKPFv1rA3r1bpsBrAjYgNtB5+qfi9W5S2FCDQ==" saltValue="0UzRTcmDrnOuThlDOF/W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472</v>
      </c>
    </row>
    <row r="121" spans="125:125" ht="13.5" hidden="1" customHeight="1" x14ac:dyDescent="0.2">
      <c r="DU121" s="253"/>
    </row>
  </sheetData>
  <sheetProtection algorithmName="SHA-512" hashValue="nhKnkhiCDR5TtsAcdLffRof8QKciR0hAqQJHq/YMUJwdMKENYiH/awoTyoFHVjIhTU//LuSpFfdI49nUQutPGA==" saltValue="065jop/TTa5mQ5ArOV8j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472</v>
      </c>
    </row>
  </sheetData>
  <sheetProtection algorithmName="SHA-512" hashValue="HVciVfSTvi9dnjEh38WlHf3bjeuniKe2GScEPYiBpPfYb2ZUJI5sKht5093BvJ3l48XnLCMAjzyy7ZM1f/oocw==" saltValue="S71vklrm3EMNJLVx8Wod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4" tint="0.39997558519241921"/>
    <pageSetUpPr fitToPage="1"/>
  </sheetPr>
  <dimension ref="B1:J50"/>
  <sheetViews>
    <sheetView showGridLines="0" zoomScaleSheetLayoutView="100" workbookViewId="0">
      <selection activeCell="A4" sqref="A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26" t="s">
        <v>3</v>
      </c>
      <c r="D47" s="1126"/>
      <c r="E47" s="1127"/>
      <c r="F47" s="11">
        <v>13.96</v>
      </c>
      <c r="G47" s="12">
        <v>12.12</v>
      </c>
      <c r="H47" s="12">
        <v>31.44</v>
      </c>
      <c r="I47" s="12">
        <v>31.49</v>
      </c>
      <c r="J47" s="13">
        <v>30.62</v>
      </c>
    </row>
    <row r="48" spans="2:10" ht="57.75" customHeight="1" x14ac:dyDescent="0.2">
      <c r="B48" s="14"/>
      <c r="C48" s="1128" t="s">
        <v>4</v>
      </c>
      <c r="D48" s="1128"/>
      <c r="E48" s="1129"/>
      <c r="F48" s="15">
        <v>8.02</v>
      </c>
      <c r="G48" s="16">
        <v>12.35</v>
      </c>
      <c r="H48" s="16">
        <v>6.82</v>
      </c>
      <c r="I48" s="16">
        <v>5.71</v>
      </c>
      <c r="J48" s="17">
        <v>6.28</v>
      </c>
    </row>
    <row r="49" spans="2:10" ht="57.75" customHeight="1" thickBot="1" x14ac:dyDescent="0.25">
      <c r="B49" s="18"/>
      <c r="C49" s="1130" t="s">
        <v>5</v>
      </c>
      <c r="D49" s="1130"/>
      <c r="E49" s="1131"/>
      <c r="F49" s="19" t="s">
        <v>527</v>
      </c>
      <c r="G49" s="20">
        <v>3.85</v>
      </c>
      <c r="H49" s="20">
        <v>16.420000000000002</v>
      </c>
      <c r="I49" s="20" t="s">
        <v>528</v>
      </c>
      <c r="J49" s="21">
        <v>0.78</v>
      </c>
    </row>
    <row r="50" spans="2:10" ht="13" x14ac:dyDescent="0.2"/>
  </sheetData>
  <sheetProtection algorithmName="SHA-512" hashValue="q8iJPkCfqfsLA7ncPlFB2a13tnhQlguOPUdq6lYWAEwOKOargHNmumkg2iovGS9yp9CvVzqb7oTGS2VnIXINWQ==" saltValue="T6H6cP5J6gtPQTD6+zw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4" tint="0.39997558519241921"/>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36" t="s">
        <v>529</v>
      </c>
      <c r="D34" s="1136"/>
      <c r="E34" s="1137"/>
      <c r="F34" s="32">
        <v>8.01</v>
      </c>
      <c r="G34" s="33">
        <v>12.34</v>
      </c>
      <c r="H34" s="33">
        <v>6.81</v>
      </c>
      <c r="I34" s="33">
        <v>5.71</v>
      </c>
      <c r="J34" s="34">
        <v>6.27</v>
      </c>
      <c r="K34" s="22"/>
      <c r="L34" s="22"/>
      <c r="M34" s="22"/>
      <c r="N34" s="22"/>
      <c r="O34" s="22"/>
      <c r="P34" s="22"/>
    </row>
    <row r="35" spans="1:16" ht="39" customHeight="1" x14ac:dyDescent="0.2">
      <c r="A35" s="22"/>
      <c r="B35" s="35"/>
      <c r="C35" s="1132" t="s">
        <v>530</v>
      </c>
      <c r="D35" s="1132"/>
      <c r="E35" s="1133"/>
      <c r="F35" s="36" t="s">
        <v>484</v>
      </c>
      <c r="G35" s="37">
        <v>0</v>
      </c>
      <c r="H35" s="37">
        <v>0.78</v>
      </c>
      <c r="I35" s="37">
        <v>0.92</v>
      </c>
      <c r="J35" s="38">
        <v>1.0900000000000001</v>
      </c>
      <c r="K35" s="22"/>
      <c r="L35" s="22"/>
      <c r="M35" s="22"/>
      <c r="N35" s="22"/>
      <c r="O35" s="22"/>
      <c r="P35" s="22"/>
    </row>
    <row r="36" spans="1:16" ht="39" customHeight="1" x14ac:dyDescent="0.2">
      <c r="A36" s="22"/>
      <c r="B36" s="35"/>
      <c r="C36" s="1132" t="s">
        <v>531</v>
      </c>
      <c r="D36" s="1132"/>
      <c r="E36" s="1133"/>
      <c r="F36" s="36">
        <v>7.0000000000000007E-2</v>
      </c>
      <c r="G36" s="37">
        <v>0.42</v>
      </c>
      <c r="H36" s="37">
        <v>0</v>
      </c>
      <c r="I36" s="37">
        <v>0</v>
      </c>
      <c r="J36" s="38">
        <v>0.05</v>
      </c>
      <c r="K36" s="22"/>
      <c r="L36" s="22"/>
      <c r="M36" s="22"/>
      <c r="N36" s="22"/>
      <c r="O36" s="22"/>
      <c r="P36" s="22"/>
    </row>
    <row r="37" spans="1:16" ht="39" customHeight="1" x14ac:dyDescent="0.2">
      <c r="A37" s="22"/>
      <c r="B37" s="35"/>
      <c r="C37" s="1132" t="s">
        <v>532</v>
      </c>
      <c r="D37" s="1132"/>
      <c r="E37" s="1133"/>
      <c r="F37" s="36">
        <v>0</v>
      </c>
      <c r="G37" s="37">
        <v>0</v>
      </c>
      <c r="H37" s="37">
        <v>0</v>
      </c>
      <c r="I37" s="37">
        <v>0</v>
      </c>
      <c r="J37" s="38">
        <v>0.01</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533</v>
      </c>
      <c r="D42" s="1132"/>
      <c r="E42" s="1133"/>
      <c r="F42" s="36" t="s">
        <v>484</v>
      </c>
      <c r="G42" s="37" t="s">
        <v>484</v>
      </c>
      <c r="H42" s="37" t="s">
        <v>484</v>
      </c>
      <c r="I42" s="37" t="s">
        <v>484</v>
      </c>
      <c r="J42" s="38" t="s">
        <v>484</v>
      </c>
      <c r="K42" s="22"/>
      <c r="L42" s="22"/>
      <c r="M42" s="22"/>
      <c r="N42" s="22"/>
      <c r="O42" s="22"/>
      <c r="P42" s="22"/>
    </row>
    <row r="43" spans="1:16" ht="39" customHeight="1" thickBot="1" x14ac:dyDescent="0.25">
      <c r="A43" s="22"/>
      <c r="B43" s="40"/>
      <c r="C43" s="1134" t="s">
        <v>534</v>
      </c>
      <c r="D43" s="1134"/>
      <c r="E43" s="1135"/>
      <c r="F43" s="41">
        <v>1.1499999999999999</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sIi8ohsti23oHavd2OWbp1/46Q6kCS4aghgRhM82kP+Zgkb+x73l85zU1lTMOw2W60hyscPfq45t0ZCgPhGCw==" saltValue="paENJfcLk6FMUr898pvn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4" tint="0.39997558519241921"/>
    <pageSetUpPr fitToPage="1"/>
  </sheetPr>
  <dimension ref="A1:U64"/>
  <sheetViews>
    <sheetView showGridLines="0" zoomScaleSheetLayoutView="55" workbookViewId="0">
      <selection activeCell="N55" sqref="N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234</v>
      </c>
      <c r="L45" s="58">
        <v>248</v>
      </c>
      <c r="M45" s="58">
        <v>258</v>
      </c>
      <c r="N45" s="58">
        <v>255</v>
      </c>
      <c r="O45" s="59">
        <v>272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484</v>
      </c>
      <c r="L46" s="62" t="s">
        <v>484</v>
      </c>
      <c r="M46" s="62" t="s">
        <v>484</v>
      </c>
      <c r="N46" s="62" t="s">
        <v>484</v>
      </c>
      <c r="O46" s="63" t="s">
        <v>484</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484</v>
      </c>
      <c r="L47" s="62" t="s">
        <v>484</v>
      </c>
      <c r="M47" s="62" t="s">
        <v>484</v>
      </c>
      <c r="N47" s="62" t="s">
        <v>484</v>
      </c>
      <c r="O47" s="63" t="s">
        <v>484</v>
      </c>
      <c r="P47" s="46"/>
      <c r="Q47" s="46"/>
      <c r="R47" s="46"/>
      <c r="S47" s="46"/>
      <c r="T47" s="46"/>
      <c r="U47" s="46"/>
    </row>
    <row r="48" spans="1:21" ht="30.75" customHeight="1" x14ac:dyDescent="0.2">
      <c r="A48" s="46"/>
      <c r="B48" s="1163"/>
      <c r="C48" s="1164"/>
      <c r="D48" s="60"/>
      <c r="E48" s="1140" t="s">
        <v>13</v>
      </c>
      <c r="F48" s="1140"/>
      <c r="G48" s="1140"/>
      <c r="H48" s="1140"/>
      <c r="I48" s="1140"/>
      <c r="J48" s="1141"/>
      <c r="K48" s="61">
        <v>35</v>
      </c>
      <c r="L48" s="62">
        <v>46</v>
      </c>
      <c r="M48" s="62">
        <v>46</v>
      </c>
      <c r="N48" s="62">
        <v>46</v>
      </c>
      <c r="O48" s="63">
        <v>46</v>
      </c>
      <c r="P48" s="46"/>
      <c r="Q48" s="46"/>
      <c r="R48" s="46"/>
      <c r="S48" s="46"/>
      <c r="T48" s="46"/>
      <c r="U48" s="46"/>
    </row>
    <row r="49" spans="1:21" ht="30.75" customHeight="1" x14ac:dyDescent="0.2">
      <c r="A49" s="46"/>
      <c r="B49" s="1163"/>
      <c r="C49" s="1164"/>
      <c r="D49" s="60"/>
      <c r="E49" s="1140" t="s">
        <v>14</v>
      </c>
      <c r="F49" s="1140"/>
      <c r="G49" s="1140"/>
      <c r="H49" s="1140"/>
      <c r="I49" s="1140"/>
      <c r="J49" s="1141"/>
      <c r="K49" s="61">
        <v>14</v>
      </c>
      <c r="L49" s="62">
        <v>16</v>
      </c>
      <c r="M49" s="62">
        <v>17</v>
      </c>
      <c r="N49" s="62">
        <v>17</v>
      </c>
      <c r="O49" s="63">
        <v>19</v>
      </c>
      <c r="P49" s="46"/>
      <c r="Q49" s="46"/>
      <c r="R49" s="46"/>
      <c r="S49" s="46"/>
      <c r="T49" s="46"/>
      <c r="U49" s="46"/>
    </row>
    <row r="50" spans="1:21" ht="30.75" customHeight="1" x14ac:dyDescent="0.2">
      <c r="A50" s="46"/>
      <c r="B50" s="1163"/>
      <c r="C50" s="1164"/>
      <c r="D50" s="60"/>
      <c r="E50" s="1140" t="s">
        <v>15</v>
      </c>
      <c r="F50" s="1140"/>
      <c r="G50" s="1140"/>
      <c r="H50" s="1140"/>
      <c r="I50" s="1140"/>
      <c r="J50" s="1141"/>
      <c r="K50" s="61">
        <v>19</v>
      </c>
      <c r="L50" s="62">
        <v>9</v>
      </c>
      <c r="M50" s="62">
        <v>6</v>
      </c>
      <c r="N50" s="62">
        <v>2</v>
      </c>
      <c r="O50" s="63">
        <v>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484</v>
      </c>
      <c r="L51" s="62" t="s">
        <v>484</v>
      </c>
      <c r="M51" s="62" t="s">
        <v>484</v>
      </c>
      <c r="N51" s="62" t="s">
        <v>484</v>
      </c>
      <c r="O51" s="63" t="s">
        <v>484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143</v>
      </c>
      <c r="L52" s="62">
        <v>154</v>
      </c>
      <c r="M52" s="62">
        <v>161</v>
      </c>
      <c r="N52" s="62">
        <v>167</v>
      </c>
      <c r="O52" s="63">
        <v>170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159</v>
      </c>
      <c r="L53" s="67">
        <v>165</v>
      </c>
      <c r="M53" s="67">
        <v>166</v>
      </c>
      <c r="N53" s="67">
        <v>153</v>
      </c>
      <c r="O53" s="68">
        <v>169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535</v>
      </c>
      <c r="L57" s="79" t="s">
        <v>536</v>
      </c>
      <c r="M57" s="79" t="s">
        <v>537</v>
      </c>
      <c r="N57" s="79" t="s">
        <v>538</v>
      </c>
      <c r="O57" s="80" t="s">
        <v>539</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v>78</v>
      </c>
      <c r="L59" s="85">
        <v>78</v>
      </c>
      <c r="M59" s="85">
        <v>78</v>
      </c>
      <c r="N59" s="85">
        <v>79</v>
      </c>
      <c r="O59" s="86">
        <v>79</v>
      </c>
    </row>
    <row r="60" spans="1:21" ht="31.5" customHeight="1" thickBot="1" x14ac:dyDescent="0.25">
      <c r="B60" s="1150"/>
      <c r="C60" s="1151"/>
      <c r="D60" s="1158" t="s">
        <v>27</v>
      </c>
      <c r="E60" s="1159"/>
      <c r="F60" s="1159"/>
      <c r="G60" s="1159"/>
      <c r="H60" s="1159"/>
      <c r="I60" s="1159"/>
      <c r="J60" s="1160"/>
      <c r="K60" s="87"/>
      <c r="L60" s="88"/>
      <c r="M60" s="88">
        <v>1</v>
      </c>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MmTxGGxU5k2j2/wajccKzqW78WgZhkIHSobUGuvl1bg3vN+PfD74SATJnDQkz15wKB3ZOPsJW6PogGxCSX+6A==" saltValue="cqsrMLxkboGM/P9LKz5t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4" tint="0.39997558519241921"/>
    <pageSetUpPr fitToPage="1"/>
  </sheetPr>
  <dimension ref="B1:M55"/>
  <sheetViews>
    <sheetView showGridLines="0" zoomScaleSheetLayoutView="100" workbookViewId="0">
      <selection activeCell="M45" sqref="M45"/>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522</v>
      </c>
      <c r="J40" s="101" t="s">
        <v>523</v>
      </c>
      <c r="K40" s="101" t="s">
        <v>524</v>
      </c>
      <c r="L40" s="101" t="s">
        <v>525</v>
      </c>
      <c r="M40" s="102" t="s">
        <v>526</v>
      </c>
    </row>
    <row r="41" spans="2:13" ht="27.75" customHeight="1" x14ac:dyDescent="0.2">
      <c r="B41" s="1181" t="s">
        <v>30</v>
      </c>
      <c r="C41" s="1182"/>
      <c r="D41" s="103"/>
      <c r="E41" s="1183" t="s">
        <v>31</v>
      </c>
      <c r="F41" s="1183"/>
      <c r="G41" s="1183"/>
      <c r="H41" s="1184"/>
      <c r="I41" s="342">
        <v>2442</v>
      </c>
      <c r="J41" s="343">
        <v>2339</v>
      </c>
      <c r="K41" s="343">
        <v>2682</v>
      </c>
      <c r="L41" s="343">
        <v>3137</v>
      </c>
      <c r="M41" s="344">
        <v>2931</v>
      </c>
    </row>
    <row r="42" spans="2:13" ht="27.75" customHeight="1" x14ac:dyDescent="0.2">
      <c r="B42" s="1171"/>
      <c r="C42" s="1172"/>
      <c r="D42" s="104"/>
      <c r="E42" s="1175" t="s">
        <v>32</v>
      </c>
      <c r="F42" s="1175"/>
      <c r="G42" s="1175"/>
      <c r="H42" s="1176"/>
      <c r="I42" s="345">
        <v>20</v>
      </c>
      <c r="J42" s="346">
        <v>21</v>
      </c>
      <c r="K42" s="346">
        <v>72</v>
      </c>
      <c r="L42" s="346">
        <v>52</v>
      </c>
      <c r="M42" s="347">
        <v>39</v>
      </c>
    </row>
    <row r="43" spans="2:13" ht="27.75" customHeight="1" x14ac:dyDescent="0.2">
      <c r="B43" s="1171"/>
      <c r="C43" s="1172"/>
      <c r="D43" s="104"/>
      <c r="E43" s="1175" t="s">
        <v>33</v>
      </c>
      <c r="F43" s="1175"/>
      <c r="G43" s="1175"/>
      <c r="H43" s="1176"/>
      <c r="I43" s="345">
        <v>279</v>
      </c>
      <c r="J43" s="346">
        <v>167</v>
      </c>
      <c r="K43" s="346">
        <v>68</v>
      </c>
      <c r="L43" s="346">
        <v>275</v>
      </c>
      <c r="M43" s="347">
        <v>235</v>
      </c>
    </row>
    <row r="44" spans="2:13" ht="27.75" customHeight="1" x14ac:dyDescent="0.2">
      <c r="B44" s="1171"/>
      <c r="C44" s="1172"/>
      <c r="D44" s="104"/>
      <c r="E44" s="1175" t="s">
        <v>34</v>
      </c>
      <c r="F44" s="1175"/>
      <c r="G44" s="1175"/>
      <c r="H44" s="1176"/>
      <c r="I44" s="345">
        <v>123</v>
      </c>
      <c r="J44" s="346">
        <v>119</v>
      </c>
      <c r="K44" s="346">
        <v>107</v>
      </c>
      <c r="L44" s="346">
        <v>95</v>
      </c>
      <c r="M44" s="347">
        <v>86</v>
      </c>
    </row>
    <row r="45" spans="2:13" ht="27.75" customHeight="1" x14ac:dyDescent="0.2">
      <c r="B45" s="1171"/>
      <c r="C45" s="1172"/>
      <c r="D45" s="104"/>
      <c r="E45" s="1175" t="s">
        <v>35</v>
      </c>
      <c r="F45" s="1175"/>
      <c r="G45" s="1175"/>
      <c r="H45" s="1176"/>
      <c r="I45" s="345">
        <v>144</v>
      </c>
      <c r="J45" s="346">
        <v>163</v>
      </c>
      <c r="K45" s="346">
        <v>206</v>
      </c>
      <c r="L45" s="346">
        <v>223</v>
      </c>
      <c r="M45" s="347">
        <v>240</v>
      </c>
    </row>
    <row r="46" spans="2:13" ht="27.75" customHeight="1" x14ac:dyDescent="0.2">
      <c r="B46" s="1171"/>
      <c r="C46" s="1172"/>
      <c r="D46" s="105"/>
      <c r="E46" s="1175" t="s">
        <v>36</v>
      </c>
      <c r="F46" s="1175"/>
      <c r="G46" s="1175"/>
      <c r="H46" s="1176"/>
      <c r="I46" s="345">
        <v>24</v>
      </c>
      <c r="J46" s="346">
        <v>56</v>
      </c>
      <c r="K46" s="346">
        <v>63</v>
      </c>
      <c r="L46" s="346" t="s">
        <v>484</v>
      </c>
      <c r="M46" s="347" t="s">
        <v>484</v>
      </c>
    </row>
    <row r="47" spans="2:13" ht="27.75" customHeight="1" x14ac:dyDescent="0.2">
      <c r="B47" s="1171"/>
      <c r="C47" s="1172"/>
      <c r="D47" s="106"/>
      <c r="E47" s="1185" t="s">
        <v>37</v>
      </c>
      <c r="F47" s="1186"/>
      <c r="G47" s="1186"/>
      <c r="H47" s="1187"/>
      <c r="I47" s="345" t="s">
        <v>484</v>
      </c>
      <c r="J47" s="346" t="s">
        <v>484</v>
      </c>
      <c r="K47" s="346" t="s">
        <v>484</v>
      </c>
      <c r="L47" s="346" t="s">
        <v>484</v>
      </c>
      <c r="M47" s="347" t="s">
        <v>484</v>
      </c>
    </row>
    <row r="48" spans="2:13" ht="27.75" customHeight="1" x14ac:dyDescent="0.2">
      <c r="B48" s="1171"/>
      <c r="C48" s="1172"/>
      <c r="D48" s="104"/>
      <c r="E48" s="1175" t="s">
        <v>38</v>
      </c>
      <c r="F48" s="1175"/>
      <c r="G48" s="1175"/>
      <c r="H48" s="1176"/>
      <c r="I48" s="345" t="s">
        <v>484</v>
      </c>
      <c r="J48" s="346" t="s">
        <v>484</v>
      </c>
      <c r="K48" s="346" t="s">
        <v>484</v>
      </c>
      <c r="L48" s="346" t="s">
        <v>484</v>
      </c>
      <c r="M48" s="347" t="s">
        <v>484</v>
      </c>
    </row>
    <row r="49" spans="2:13" ht="27.75" customHeight="1" x14ac:dyDescent="0.2">
      <c r="B49" s="1173"/>
      <c r="C49" s="1174"/>
      <c r="D49" s="104"/>
      <c r="E49" s="1175" t="s">
        <v>39</v>
      </c>
      <c r="F49" s="1175"/>
      <c r="G49" s="1175"/>
      <c r="H49" s="1176"/>
      <c r="I49" s="345" t="s">
        <v>484</v>
      </c>
      <c r="J49" s="346" t="s">
        <v>484</v>
      </c>
      <c r="K49" s="346" t="s">
        <v>484</v>
      </c>
      <c r="L49" s="346" t="s">
        <v>484</v>
      </c>
      <c r="M49" s="347" t="s">
        <v>484</v>
      </c>
    </row>
    <row r="50" spans="2:13" ht="27.75" customHeight="1" x14ac:dyDescent="0.2">
      <c r="B50" s="1169" t="s">
        <v>40</v>
      </c>
      <c r="C50" s="1170"/>
      <c r="D50" s="107"/>
      <c r="E50" s="1175" t="s">
        <v>41</v>
      </c>
      <c r="F50" s="1175"/>
      <c r="G50" s="1175"/>
      <c r="H50" s="1176"/>
      <c r="I50" s="345">
        <v>879</v>
      </c>
      <c r="J50" s="346">
        <v>887</v>
      </c>
      <c r="K50" s="346">
        <v>1139</v>
      </c>
      <c r="L50" s="346">
        <v>1128</v>
      </c>
      <c r="M50" s="347">
        <v>1150</v>
      </c>
    </row>
    <row r="51" spans="2:13" ht="27.75" customHeight="1" x14ac:dyDescent="0.2">
      <c r="B51" s="1171"/>
      <c r="C51" s="1172"/>
      <c r="D51" s="104"/>
      <c r="E51" s="1175" t="s">
        <v>42</v>
      </c>
      <c r="F51" s="1175"/>
      <c r="G51" s="1175"/>
      <c r="H51" s="1176"/>
      <c r="I51" s="345">
        <v>58</v>
      </c>
      <c r="J51" s="346">
        <v>51</v>
      </c>
      <c r="K51" s="346">
        <v>48</v>
      </c>
      <c r="L51" s="346">
        <v>37</v>
      </c>
      <c r="M51" s="347">
        <v>29</v>
      </c>
    </row>
    <row r="52" spans="2:13" ht="27.75" customHeight="1" x14ac:dyDescent="0.2">
      <c r="B52" s="1173"/>
      <c r="C52" s="1174"/>
      <c r="D52" s="104"/>
      <c r="E52" s="1175" t="s">
        <v>43</v>
      </c>
      <c r="F52" s="1175"/>
      <c r="G52" s="1175"/>
      <c r="H52" s="1176"/>
      <c r="I52" s="345">
        <v>2050</v>
      </c>
      <c r="J52" s="346">
        <v>2020</v>
      </c>
      <c r="K52" s="346">
        <v>2222</v>
      </c>
      <c r="L52" s="346">
        <v>2470</v>
      </c>
      <c r="M52" s="347">
        <v>2570</v>
      </c>
    </row>
    <row r="53" spans="2:13" ht="27.75" customHeight="1" thickBot="1" x14ac:dyDescent="0.25">
      <c r="B53" s="1177" t="s">
        <v>19</v>
      </c>
      <c r="C53" s="1178"/>
      <c r="D53" s="108"/>
      <c r="E53" s="1179" t="s">
        <v>44</v>
      </c>
      <c r="F53" s="1179"/>
      <c r="G53" s="1179"/>
      <c r="H53" s="1180"/>
      <c r="I53" s="348">
        <v>46</v>
      </c>
      <c r="J53" s="349">
        <v>-92</v>
      </c>
      <c r="K53" s="349">
        <v>-210</v>
      </c>
      <c r="L53" s="349">
        <v>147</v>
      </c>
      <c r="M53" s="350">
        <v>-219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eoUrdutroYmE29j6De2d9X1nA+/XhHD4ZdUwcZz1uHH2j/4HavlivfdP2C1qZ1wg4fywh9UIcHSASUCvJbGIUQ==" saltValue="+0LB/wZy5DLOJFYGBrVc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B1:W64"/>
  <sheetViews>
    <sheetView showGridLines="0" zoomScale="72" zoomScaleNormal="72" zoomScaleSheetLayoutView="100" workbookViewId="0">
      <selection activeCell="C60" sqref="C60:E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524</v>
      </c>
      <c r="G54" s="117" t="s">
        <v>525</v>
      </c>
      <c r="H54" s="118" t="s">
        <v>526</v>
      </c>
    </row>
    <row r="55" spans="2:8" ht="52.5" customHeight="1" x14ac:dyDescent="0.2">
      <c r="B55" s="119"/>
      <c r="C55" s="1196" t="s">
        <v>46</v>
      </c>
      <c r="D55" s="1196"/>
      <c r="E55" s="1197"/>
      <c r="F55" s="120">
        <v>536</v>
      </c>
      <c r="G55" s="120">
        <v>539</v>
      </c>
      <c r="H55" s="121">
        <v>540</v>
      </c>
    </row>
    <row r="56" spans="2:8" ht="52.5" customHeight="1" x14ac:dyDescent="0.2">
      <c r="B56" s="122"/>
      <c r="C56" s="1198" t="s">
        <v>47</v>
      </c>
      <c r="D56" s="1198"/>
      <c r="E56" s="1199"/>
      <c r="F56" s="123">
        <v>79</v>
      </c>
      <c r="G56" s="123">
        <v>79</v>
      </c>
      <c r="H56" s="124">
        <v>79</v>
      </c>
    </row>
    <row r="57" spans="2:8" ht="53.25" customHeight="1" x14ac:dyDescent="0.2">
      <c r="B57" s="122"/>
      <c r="C57" s="1200" t="s">
        <v>48</v>
      </c>
      <c r="D57" s="1200"/>
      <c r="E57" s="1201"/>
      <c r="F57" s="125">
        <v>457</v>
      </c>
      <c r="G57" s="125">
        <v>446</v>
      </c>
      <c r="H57" s="126">
        <v>466</v>
      </c>
    </row>
    <row r="58" spans="2:8" ht="45.75" customHeight="1" x14ac:dyDescent="0.2">
      <c r="B58" s="127"/>
      <c r="C58" s="1188" t="s">
        <v>545</v>
      </c>
      <c r="D58" s="1189"/>
      <c r="E58" s="1190"/>
      <c r="F58" s="128">
        <v>290</v>
      </c>
      <c r="G58" s="128">
        <v>244</v>
      </c>
      <c r="H58" s="129">
        <v>239</v>
      </c>
    </row>
    <row r="59" spans="2:8" ht="45.75" customHeight="1" x14ac:dyDescent="0.2">
      <c r="B59" s="127"/>
      <c r="C59" s="1188" t="s">
        <v>546</v>
      </c>
      <c r="D59" s="1189"/>
      <c r="E59" s="1190"/>
      <c r="F59" s="128">
        <v>103</v>
      </c>
      <c r="G59" s="128">
        <v>104</v>
      </c>
      <c r="H59" s="129">
        <v>105</v>
      </c>
    </row>
    <row r="60" spans="2:8" ht="45.75" customHeight="1" x14ac:dyDescent="0.2">
      <c r="B60" s="127"/>
      <c r="C60" s="1188" t="s">
        <v>547</v>
      </c>
      <c r="D60" s="1189"/>
      <c r="E60" s="1190"/>
      <c r="F60" s="128">
        <v>10</v>
      </c>
      <c r="G60" s="128">
        <v>45</v>
      </c>
      <c r="H60" s="129">
        <v>70</v>
      </c>
    </row>
    <row r="61" spans="2:8" ht="45.75" customHeight="1" x14ac:dyDescent="0.2">
      <c r="B61" s="127"/>
      <c r="C61" s="1188" t="s">
        <v>548</v>
      </c>
      <c r="D61" s="1189"/>
      <c r="E61" s="1190"/>
      <c r="F61" s="128">
        <v>26</v>
      </c>
      <c r="G61" s="128">
        <v>26</v>
      </c>
      <c r="H61" s="129">
        <v>26</v>
      </c>
    </row>
    <row r="62" spans="2:8" ht="45.75" customHeight="1" thickBot="1" x14ac:dyDescent="0.25">
      <c r="B62" s="130"/>
      <c r="C62" s="1191" t="s">
        <v>549</v>
      </c>
      <c r="D62" s="1192"/>
      <c r="E62" s="1193"/>
      <c r="F62" s="131">
        <v>14</v>
      </c>
      <c r="G62" s="131">
        <v>14</v>
      </c>
      <c r="H62" s="132">
        <v>14</v>
      </c>
    </row>
    <row r="63" spans="2:8" ht="52.5" customHeight="1" thickBot="1" x14ac:dyDescent="0.25">
      <c r="B63" s="133"/>
      <c r="C63" s="1194" t="s">
        <v>49</v>
      </c>
      <c r="D63" s="1194"/>
      <c r="E63" s="1195"/>
      <c r="F63" s="134">
        <v>1072</v>
      </c>
      <c r="G63" s="134">
        <v>1063</v>
      </c>
      <c r="H63" s="135">
        <v>1084</v>
      </c>
    </row>
    <row r="64" spans="2:8" ht="13" x14ac:dyDescent="0.2"/>
  </sheetData>
  <sheetProtection algorithmName="SHA-512" hashValue="SG6PaezzoCsNvwDxKF6aOqPgLjMiPQrot/lvMxDOrYhrC1DouJX+tt9HOR8r6HuDSZ+kmLP957JBHV0ECuLEkQ==" saltValue="Ef+xJdx2DFY/iIfhV2XE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521</v>
      </c>
      <c r="G2" s="149"/>
      <c r="H2" s="150"/>
    </row>
    <row r="3" spans="1:8" x14ac:dyDescent="0.2">
      <c r="A3" s="146" t="s">
        <v>514</v>
      </c>
      <c r="B3" s="151"/>
      <c r="C3" s="152"/>
      <c r="D3" s="153">
        <v>12246</v>
      </c>
      <c r="E3" s="154"/>
      <c r="F3" s="155">
        <v>316937</v>
      </c>
      <c r="G3" s="156"/>
      <c r="H3" s="157"/>
    </row>
    <row r="4" spans="1:8" x14ac:dyDescent="0.2">
      <c r="A4" s="158"/>
      <c r="B4" s="159"/>
      <c r="C4" s="160"/>
      <c r="D4" s="161">
        <v>10355</v>
      </c>
      <c r="E4" s="162"/>
      <c r="F4" s="163">
        <v>199150</v>
      </c>
      <c r="G4" s="164"/>
      <c r="H4" s="165"/>
    </row>
    <row r="5" spans="1:8" x14ac:dyDescent="0.2">
      <c r="A5" s="146" t="s">
        <v>516</v>
      </c>
      <c r="B5" s="151"/>
      <c r="C5" s="152"/>
      <c r="D5" s="153">
        <v>51355</v>
      </c>
      <c r="E5" s="154"/>
      <c r="F5" s="155">
        <v>332350</v>
      </c>
      <c r="G5" s="156"/>
      <c r="H5" s="157"/>
    </row>
    <row r="6" spans="1:8" x14ac:dyDescent="0.2">
      <c r="A6" s="158"/>
      <c r="B6" s="159"/>
      <c r="C6" s="160"/>
      <c r="D6" s="161">
        <v>20685</v>
      </c>
      <c r="E6" s="162"/>
      <c r="F6" s="163">
        <v>200453</v>
      </c>
      <c r="G6" s="164"/>
      <c r="H6" s="165"/>
    </row>
    <row r="7" spans="1:8" x14ac:dyDescent="0.2">
      <c r="A7" s="146" t="s">
        <v>517</v>
      </c>
      <c r="B7" s="151"/>
      <c r="C7" s="152"/>
      <c r="D7" s="153">
        <v>185159</v>
      </c>
      <c r="E7" s="154"/>
      <c r="F7" s="155">
        <v>362690</v>
      </c>
      <c r="G7" s="156"/>
      <c r="H7" s="157"/>
    </row>
    <row r="8" spans="1:8" x14ac:dyDescent="0.2">
      <c r="A8" s="158"/>
      <c r="B8" s="159"/>
      <c r="C8" s="160"/>
      <c r="D8" s="161">
        <v>176715</v>
      </c>
      <c r="E8" s="162"/>
      <c r="F8" s="163">
        <v>172580</v>
      </c>
      <c r="G8" s="164"/>
      <c r="H8" s="165"/>
    </row>
    <row r="9" spans="1:8" x14ac:dyDescent="0.2">
      <c r="A9" s="146" t="s">
        <v>518</v>
      </c>
      <c r="B9" s="151"/>
      <c r="C9" s="152"/>
      <c r="D9" s="153">
        <v>257911</v>
      </c>
      <c r="E9" s="154"/>
      <c r="F9" s="155">
        <v>296093</v>
      </c>
      <c r="G9" s="156"/>
      <c r="H9" s="157"/>
    </row>
    <row r="10" spans="1:8" x14ac:dyDescent="0.2">
      <c r="A10" s="158"/>
      <c r="B10" s="159"/>
      <c r="C10" s="160"/>
      <c r="D10" s="161">
        <v>238140</v>
      </c>
      <c r="E10" s="162"/>
      <c r="F10" s="163">
        <v>140545</v>
      </c>
      <c r="G10" s="164"/>
      <c r="H10" s="165"/>
    </row>
    <row r="11" spans="1:8" x14ac:dyDescent="0.2">
      <c r="A11" s="146" t="s">
        <v>519</v>
      </c>
      <c r="B11" s="151"/>
      <c r="C11" s="152"/>
      <c r="D11" s="153">
        <v>56853</v>
      </c>
      <c r="E11" s="154"/>
      <c r="F11" s="155">
        <v>308655</v>
      </c>
      <c r="G11" s="156"/>
      <c r="H11" s="157"/>
    </row>
    <row r="12" spans="1:8" x14ac:dyDescent="0.2">
      <c r="A12" s="158"/>
      <c r="B12" s="159"/>
      <c r="C12" s="166"/>
      <c r="D12" s="161">
        <v>37153</v>
      </c>
      <c r="E12" s="162"/>
      <c r="F12" s="163">
        <v>169887</v>
      </c>
      <c r="G12" s="164"/>
      <c r="H12" s="165"/>
    </row>
    <row r="13" spans="1:8" x14ac:dyDescent="0.2">
      <c r="A13" s="146"/>
      <c r="B13" s="151"/>
      <c r="C13" s="152"/>
      <c r="D13" s="153">
        <v>112705</v>
      </c>
      <c r="E13" s="154"/>
      <c r="F13" s="155">
        <v>323345</v>
      </c>
      <c r="G13" s="167"/>
      <c r="H13" s="157"/>
    </row>
    <row r="14" spans="1:8" x14ac:dyDescent="0.2">
      <c r="A14" s="158"/>
      <c r="B14" s="159"/>
      <c r="C14" s="160"/>
      <c r="D14" s="161">
        <v>96610</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8.02</v>
      </c>
      <c r="C19" s="168">
        <f>ROUND(VALUE(SUBSTITUTE(実質収支比率等に係る経年分析!G$48,"▲","-")),2)</f>
        <v>12.35</v>
      </c>
      <c r="D19" s="168">
        <f>ROUND(VALUE(SUBSTITUTE(実質収支比率等に係る経年分析!H$48,"▲","-")),2)</f>
        <v>6.82</v>
      </c>
      <c r="E19" s="168">
        <f>ROUND(VALUE(SUBSTITUTE(実質収支比率等に係る経年分析!I$48,"▲","-")),2)</f>
        <v>5.71</v>
      </c>
      <c r="F19" s="168">
        <f>ROUND(VALUE(SUBSTITUTE(実質収支比率等に係る経年分析!J$48,"▲","-")),2)</f>
        <v>6.28</v>
      </c>
    </row>
    <row r="20" spans="1:11" x14ac:dyDescent="0.2">
      <c r="A20" s="168" t="s">
        <v>53</v>
      </c>
      <c r="B20" s="168">
        <f>ROUND(VALUE(SUBSTITUTE(実質収支比率等に係る経年分析!F$47,"▲","-")),2)</f>
        <v>13.96</v>
      </c>
      <c r="C20" s="168">
        <f>ROUND(VALUE(SUBSTITUTE(実質収支比率等に係る経年分析!G$47,"▲","-")),2)</f>
        <v>12.12</v>
      </c>
      <c r="D20" s="168">
        <f>ROUND(VALUE(SUBSTITUTE(実質収支比率等に係る経年分析!H$47,"▲","-")),2)</f>
        <v>31.44</v>
      </c>
      <c r="E20" s="168">
        <f>ROUND(VALUE(SUBSTITUTE(実質収支比率等に係る経年分析!I$47,"▲","-")),2)</f>
        <v>31.49</v>
      </c>
      <c r="F20" s="168">
        <f>ROUND(VALUE(SUBSTITUTE(実質収支比率等に係る経年分析!J$47,"▲","-")),2)</f>
        <v>30.62</v>
      </c>
    </row>
    <row r="21" spans="1:11" x14ac:dyDescent="0.2">
      <c r="A21" s="168" t="s">
        <v>54</v>
      </c>
      <c r="B21" s="168">
        <f>IF(ISNUMBER(VALUE(SUBSTITUTE(実質収支比率等に係る経年分析!F$49,"▲","-"))),ROUND(VALUE(SUBSTITUTE(実質収支比率等に係る経年分析!F$49,"▲","-")),2),NA())</f>
        <v>-6.57</v>
      </c>
      <c r="C21" s="168">
        <f>IF(ISNUMBER(VALUE(SUBSTITUTE(実質収支比率等に係る経年分析!G$49,"▲","-"))),ROUND(VALUE(SUBSTITUTE(実質収支比率等に係る経年分析!G$49,"▲","-")),2),NA())</f>
        <v>3.85</v>
      </c>
      <c r="D21" s="168">
        <f>IF(ISNUMBER(VALUE(SUBSTITUTE(実質収支比率等に係る経年分析!H$49,"▲","-"))),ROUND(VALUE(SUBSTITUTE(実質収支比率等に係る経年分析!H$49,"▲","-")),2),NA())</f>
        <v>16.420000000000002</v>
      </c>
      <c r="E21" s="168">
        <f>IF(ISNUMBER(VALUE(SUBSTITUTE(実質収支比率等に係る経年分析!I$49,"▲","-"))),ROUND(VALUE(SUBSTITUTE(実質収支比率等に係る経年分析!I$49,"▲","-")),2),NA())</f>
        <v>-0.9</v>
      </c>
      <c r="F21" s="168">
        <f>IF(ISNUMBER(VALUE(SUBSTITUTE(実質収支比率等に係る経年分析!J$49,"▲","-"))),ROUND(VALUE(SUBSTITUTE(実質収支比率等に係る経年分析!J$49,"▲","-")),2),NA())</f>
        <v>0.78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1.1499999999999999</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2">
      <c r="A34" s="169" t="str">
        <f>IF(連結実質赤字比率に係る赤字・黒字の構成分析!C$36="",NA(),連結実質赤字比率に係る赤字・黒字の構成分析!C$36)</f>
        <v>国民健康保険事業勘定特別会計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7.0000000000000007E-2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0.05</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1.0900000000000001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6.27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143</v>
      </c>
      <c r="E42" s="170"/>
      <c r="F42" s="170"/>
      <c r="G42" s="170">
        <f>'実質公債費比率（分子）の構造'!L$52</f>
        <v>154</v>
      </c>
      <c r="H42" s="170"/>
      <c r="I42" s="170"/>
      <c r="J42" s="170">
        <f>'実質公債費比率（分子）の構造'!M$52</f>
        <v>161</v>
      </c>
      <c r="K42" s="170"/>
      <c r="L42" s="170"/>
      <c r="M42" s="170">
        <f>'実質公債費比率（分子）の構造'!N$52</f>
        <v>167</v>
      </c>
      <c r="N42" s="170"/>
      <c r="O42" s="170"/>
      <c r="P42" s="170">
        <f>'実質公債費比率（分子）の構造'!O$52</f>
        <v>170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19</v>
      </c>
      <c r="C44" s="170"/>
      <c r="D44" s="170"/>
      <c r="E44" s="170">
        <f>'実質公債費比率（分子）の構造'!L$50</f>
        <v>9</v>
      </c>
      <c r="F44" s="170"/>
      <c r="G44" s="170"/>
      <c r="H44" s="170">
        <f>'実質公債費比率（分子）の構造'!M$50</f>
        <v>6</v>
      </c>
      <c r="I44" s="170"/>
      <c r="J44" s="170"/>
      <c r="K44" s="170">
        <f>'実質公債費比率（分子）の構造'!N$50</f>
        <v>2</v>
      </c>
      <c r="L44" s="170"/>
      <c r="M44" s="170"/>
      <c r="N44" s="170">
        <f>'実質公債費比率（分子）の構造'!O$50</f>
        <v>2</v>
      </c>
      <c r="O44" s="170"/>
      <c r="P44" s="170"/>
    </row>
    <row r="45" spans="1:16" x14ac:dyDescent="0.2">
      <c r="A45" s="170" t="s">
        <v>63</v>
      </c>
      <c r="B45" s="170">
        <f>'実質公債費比率（分子）の構造'!K$49</f>
        <v>14</v>
      </c>
      <c r="C45" s="170"/>
      <c r="D45" s="170"/>
      <c r="E45" s="170">
        <f>'実質公債費比率（分子）の構造'!L$49</f>
        <v>16</v>
      </c>
      <c r="F45" s="170"/>
      <c r="G45" s="170"/>
      <c r="H45" s="170">
        <f>'実質公債費比率（分子）の構造'!M$49</f>
        <v>17</v>
      </c>
      <c r="I45" s="170"/>
      <c r="J45" s="170"/>
      <c r="K45" s="170">
        <f>'実質公債費比率（分子）の構造'!N$49</f>
        <v>17</v>
      </c>
      <c r="L45" s="170"/>
      <c r="M45" s="170"/>
      <c r="N45" s="170">
        <f>'実質公債費比率（分子）の構造'!O$49</f>
        <v>19</v>
      </c>
      <c r="O45" s="170"/>
      <c r="P45" s="170"/>
    </row>
    <row r="46" spans="1:16" x14ac:dyDescent="0.2">
      <c r="A46" s="170" t="s">
        <v>64</v>
      </c>
      <c r="B46" s="170">
        <f>'実質公債費比率（分子）の構造'!K$48</f>
        <v>35</v>
      </c>
      <c r="C46" s="170"/>
      <c r="D46" s="170"/>
      <c r="E46" s="170">
        <f>'実質公債費比率（分子）の構造'!L$48</f>
        <v>46</v>
      </c>
      <c r="F46" s="170"/>
      <c r="G46" s="170"/>
      <c r="H46" s="170">
        <f>'実質公債費比率（分子）の構造'!M$48</f>
        <v>46</v>
      </c>
      <c r="I46" s="170"/>
      <c r="J46" s="170"/>
      <c r="K46" s="170">
        <f>'実質公債費比率（分子）の構造'!N$48</f>
        <v>46</v>
      </c>
      <c r="L46" s="170"/>
      <c r="M46" s="170"/>
      <c r="N46" s="170">
        <f>'実質公債費比率（分子）の構造'!O$48</f>
        <v>46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234</v>
      </c>
      <c r="C49" s="170"/>
      <c r="D49" s="170"/>
      <c r="E49" s="170">
        <f>'実質公債費比率（分子）の構造'!L$45</f>
        <v>248</v>
      </c>
      <c r="F49" s="170"/>
      <c r="G49" s="170"/>
      <c r="H49" s="170">
        <f>'実質公債費比率（分子）の構造'!M$45</f>
        <v>258</v>
      </c>
      <c r="I49" s="170"/>
      <c r="J49" s="170"/>
      <c r="K49" s="170">
        <f>'実質公債費比率（分子）の構造'!N$45</f>
        <v>255</v>
      </c>
      <c r="L49" s="170"/>
      <c r="M49" s="170"/>
      <c r="N49" s="170">
        <f>'実質公債費比率（分子）の構造'!O$45</f>
        <v>272</v>
      </c>
      <c r="O49" s="170"/>
      <c r="P49" s="170"/>
    </row>
    <row r="50" spans="1:16" x14ac:dyDescent="0.2">
      <c r="A50" s="170" t="s">
        <v>67</v>
      </c>
      <c r="B50" s="170" t="e">
        <f>NA()</f>
        <v>#N/A</v>
      </c>
      <c r="C50" s="170">
        <f>IF(ISNUMBER('実質公債費比率（分子）の構造'!K$53),'実質公債費比率（分子）の構造'!K$53,NA())</f>
        <v>159</v>
      </c>
      <c r="D50" s="170" t="e">
        <f>NA()</f>
        <v>#N/A</v>
      </c>
      <c r="E50" s="170" t="e">
        <f>NA()</f>
        <v>#N/A</v>
      </c>
      <c r="F50" s="170">
        <f>IF(ISNUMBER('実質公債費比率（分子）の構造'!L$53),'実質公債費比率（分子）の構造'!L$53,NA())</f>
        <v>165</v>
      </c>
      <c r="G50" s="170" t="e">
        <f>NA()</f>
        <v>#N/A</v>
      </c>
      <c r="H50" s="170" t="e">
        <f>NA()</f>
        <v>#N/A</v>
      </c>
      <c r="I50" s="170">
        <f>IF(ISNUMBER('実質公債費比率（分子）の構造'!M$53),'実質公債費比率（分子）の構造'!M$53,NA())</f>
        <v>166</v>
      </c>
      <c r="J50" s="170" t="e">
        <f>NA()</f>
        <v>#N/A</v>
      </c>
      <c r="K50" s="170" t="e">
        <f>NA()</f>
        <v>#N/A</v>
      </c>
      <c r="L50" s="170">
        <f>IF(ISNUMBER('実質公債費比率（分子）の構造'!N$53),'実質公債費比率（分子）の構造'!N$53,NA())</f>
        <v>153</v>
      </c>
      <c r="M50" s="170" t="e">
        <f>NA()</f>
        <v>#N/A</v>
      </c>
      <c r="N50" s="170" t="e">
        <f>NA()</f>
        <v>#N/A</v>
      </c>
      <c r="O50" s="170">
        <f>IF(ISNUMBER('実質公債費比率（分子）の構造'!O$53),'実質公債費比率（分子）の構造'!O$53,NA())</f>
        <v>169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2050</v>
      </c>
      <c r="E56" s="169"/>
      <c r="F56" s="169"/>
      <c r="G56" s="169">
        <f>'将来負担比率（分子）の構造'!J$52</f>
        <v>2020</v>
      </c>
      <c r="H56" s="169"/>
      <c r="I56" s="169"/>
      <c r="J56" s="169">
        <f>'将来負担比率（分子）の構造'!K$52</f>
        <v>2222</v>
      </c>
      <c r="K56" s="169"/>
      <c r="L56" s="169"/>
      <c r="M56" s="169">
        <f>'将来負担比率（分子）の構造'!L$52</f>
        <v>2470</v>
      </c>
      <c r="N56" s="169"/>
      <c r="O56" s="169"/>
      <c r="P56" s="169">
        <f>'将来負担比率（分子）の構造'!M$52</f>
        <v>2570</v>
      </c>
    </row>
    <row r="57" spans="1:16" x14ac:dyDescent="0.2">
      <c r="A57" s="169" t="s">
        <v>42</v>
      </c>
      <c r="B57" s="169"/>
      <c r="C57" s="169"/>
      <c r="D57" s="169">
        <f>'将来負担比率（分子）の構造'!I$51</f>
        <v>58</v>
      </c>
      <c r="E57" s="169"/>
      <c r="F57" s="169"/>
      <c r="G57" s="169">
        <f>'将来負担比率（分子）の構造'!J$51</f>
        <v>51</v>
      </c>
      <c r="H57" s="169"/>
      <c r="I57" s="169"/>
      <c r="J57" s="169">
        <f>'将来負担比率（分子）の構造'!K$51</f>
        <v>48</v>
      </c>
      <c r="K57" s="169"/>
      <c r="L57" s="169"/>
      <c r="M57" s="169">
        <f>'将来負担比率（分子）の構造'!L$51</f>
        <v>37</v>
      </c>
      <c r="N57" s="169"/>
      <c r="O57" s="169"/>
      <c r="P57" s="169">
        <f>'将来負担比率（分子）の構造'!M$51</f>
        <v>29</v>
      </c>
    </row>
    <row r="58" spans="1:16" x14ac:dyDescent="0.2">
      <c r="A58" s="169" t="s">
        <v>41</v>
      </c>
      <c r="B58" s="169"/>
      <c r="C58" s="169"/>
      <c r="D58" s="169">
        <f>'将来負担比率（分子）の構造'!I$50</f>
        <v>879</v>
      </c>
      <c r="E58" s="169"/>
      <c r="F58" s="169"/>
      <c r="G58" s="169">
        <f>'将来負担比率（分子）の構造'!J$50</f>
        <v>887</v>
      </c>
      <c r="H58" s="169"/>
      <c r="I58" s="169"/>
      <c r="J58" s="169">
        <f>'将来負担比率（分子）の構造'!K$50</f>
        <v>1139</v>
      </c>
      <c r="K58" s="169"/>
      <c r="L58" s="169"/>
      <c r="M58" s="169">
        <f>'将来負担比率（分子）の構造'!L$50</f>
        <v>1128</v>
      </c>
      <c r="N58" s="169"/>
      <c r="O58" s="169"/>
      <c r="P58" s="169">
        <f>'将来負担比率（分子）の構造'!M$50</f>
        <v>1150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24</v>
      </c>
      <c r="C61" s="169"/>
      <c r="D61" s="169"/>
      <c r="E61" s="169">
        <f>'将来負担比率（分子）の構造'!J$46</f>
        <v>56</v>
      </c>
      <c r="F61" s="169"/>
      <c r="G61" s="169"/>
      <c r="H61" s="169">
        <f>'将来負担比率（分子）の構造'!K$46</f>
        <v>63</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144</v>
      </c>
      <c r="C62" s="169"/>
      <c r="D62" s="169"/>
      <c r="E62" s="169">
        <f>'将来負担比率（分子）の構造'!J$45</f>
        <v>163</v>
      </c>
      <c r="F62" s="169"/>
      <c r="G62" s="169"/>
      <c r="H62" s="169">
        <f>'将来負担比率（分子）の構造'!K$45</f>
        <v>206</v>
      </c>
      <c r="I62" s="169"/>
      <c r="J62" s="169"/>
      <c r="K62" s="169">
        <f>'将来負担比率（分子）の構造'!L$45</f>
        <v>223</v>
      </c>
      <c r="L62" s="169"/>
      <c r="M62" s="169"/>
      <c r="N62" s="169">
        <f>'将来負担比率（分子）の構造'!M$45</f>
        <v>240</v>
      </c>
      <c r="O62" s="169"/>
      <c r="P62" s="169"/>
    </row>
    <row r="63" spans="1:16" x14ac:dyDescent="0.2">
      <c r="A63" s="169" t="s">
        <v>34</v>
      </c>
      <c r="B63" s="169">
        <f>'将来負担比率（分子）の構造'!I$44</f>
        <v>123</v>
      </c>
      <c r="C63" s="169"/>
      <c r="D63" s="169"/>
      <c r="E63" s="169">
        <f>'将来負担比率（分子）の構造'!J$44</f>
        <v>119</v>
      </c>
      <c r="F63" s="169"/>
      <c r="G63" s="169"/>
      <c r="H63" s="169">
        <f>'将来負担比率（分子）の構造'!K$44</f>
        <v>107</v>
      </c>
      <c r="I63" s="169"/>
      <c r="J63" s="169"/>
      <c r="K63" s="169">
        <f>'将来負担比率（分子）の構造'!L$44</f>
        <v>95</v>
      </c>
      <c r="L63" s="169"/>
      <c r="M63" s="169"/>
      <c r="N63" s="169">
        <f>'将来負担比率（分子）の構造'!M$44</f>
        <v>86</v>
      </c>
      <c r="O63" s="169"/>
      <c r="P63" s="169"/>
    </row>
    <row r="64" spans="1:16" x14ac:dyDescent="0.2">
      <c r="A64" s="169" t="s">
        <v>33</v>
      </c>
      <c r="B64" s="169">
        <f>'将来負担比率（分子）の構造'!I$43</f>
        <v>279</v>
      </c>
      <c r="C64" s="169"/>
      <c r="D64" s="169"/>
      <c r="E64" s="169">
        <f>'将来負担比率（分子）の構造'!J$43</f>
        <v>167</v>
      </c>
      <c r="F64" s="169"/>
      <c r="G64" s="169"/>
      <c r="H64" s="169">
        <f>'将来負担比率（分子）の構造'!K$43</f>
        <v>68</v>
      </c>
      <c r="I64" s="169"/>
      <c r="J64" s="169"/>
      <c r="K64" s="169">
        <f>'将来負担比率（分子）の構造'!L$43</f>
        <v>275</v>
      </c>
      <c r="L64" s="169"/>
      <c r="M64" s="169"/>
      <c r="N64" s="169">
        <f>'将来負担比率（分子）の構造'!M$43</f>
        <v>235</v>
      </c>
      <c r="O64" s="169"/>
      <c r="P64" s="169"/>
    </row>
    <row r="65" spans="1:16" x14ac:dyDescent="0.2">
      <c r="A65" s="169" t="s">
        <v>32</v>
      </c>
      <c r="B65" s="169">
        <f>'将来負担比率（分子）の構造'!I$42</f>
        <v>20</v>
      </c>
      <c r="C65" s="169"/>
      <c r="D65" s="169"/>
      <c r="E65" s="169">
        <f>'将来負担比率（分子）の構造'!J$42</f>
        <v>21</v>
      </c>
      <c r="F65" s="169"/>
      <c r="G65" s="169"/>
      <c r="H65" s="169">
        <f>'将来負担比率（分子）の構造'!K$42</f>
        <v>72</v>
      </c>
      <c r="I65" s="169"/>
      <c r="J65" s="169"/>
      <c r="K65" s="169">
        <f>'将来負担比率（分子）の構造'!L$42</f>
        <v>52</v>
      </c>
      <c r="L65" s="169"/>
      <c r="M65" s="169"/>
      <c r="N65" s="169">
        <f>'将来負担比率（分子）の構造'!M$42</f>
        <v>39</v>
      </c>
      <c r="O65" s="169"/>
      <c r="P65" s="169"/>
    </row>
    <row r="66" spans="1:16" x14ac:dyDescent="0.2">
      <c r="A66" s="169" t="s">
        <v>31</v>
      </c>
      <c r="B66" s="169">
        <f>'将来負担比率（分子）の構造'!I$41</f>
        <v>2442</v>
      </c>
      <c r="C66" s="169"/>
      <c r="D66" s="169"/>
      <c r="E66" s="169">
        <f>'将来負担比率（分子）の構造'!J$41</f>
        <v>2339</v>
      </c>
      <c r="F66" s="169"/>
      <c r="G66" s="169"/>
      <c r="H66" s="169">
        <f>'将来負担比率（分子）の構造'!K$41</f>
        <v>2682</v>
      </c>
      <c r="I66" s="169"/>
      <c r="J66" s="169"/>
      <c r="K66" s="169">
        <f>'将来負担比率（分子）の構造'!L$41</f>
        <v>3137</v>
      </c>
      <c r="L66" s="169"/>
      <c r="M66" s="169"/>
      <c r="N66" s="169">
        <f>'将来負担比率（分子）の構造'!M$41</f>
        <v>2931</v>
      </c>
      <c r="O66" s="169"/>
      <c r="P66" s="169"/>
    </row>
    <row r="67" spans="1:16" x14ac:dyDescent="0.2">
      <c r="A67" s="169" t="s">
        <v>71</v>
      </c>
      <c r="B67" s="169" t="e">
        <f>NA()</f>
        <v>#N/A</v>
      </c>
      <c r="C67" s="169">
        <f>IF(ISNUMBER('将来負担比率（分子）の構造'!I$53), IF('将来負担比率（分子）の構造'!I$53 &lt; 0, 0, '将来負担比率（分子）の構造'!I$53), NA())</f>
        <v>46</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147</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536</v>
      </c>
      <c r="C72" s="173">
        <f>基金残高に係る経年分析!G55</f>
        <v>539</v>
      </c>
      <c r="D72" s="173">
        <f>基金残高に係る経年分析!H55</f>
        <v>540</v>
      </c>
    </row>
    <row r="73" spans="1:16" x14ac:dyDescent="0.2">
      <c r="A73" s="172" t="s">
        <v>74</v>
      </c>
      <c r="B73" s="173">
        <f>基金残高に係る経年分析!F56</f>
        <v>79</v>
      </c>
      <c r="C73" s="173">
        <f>基金残高に係る経年分析!G56</f>
        <v>79</v>
      </c>
      <c r="D73" s="173">
        <f>基金残高に係る経年分析!H56</f>
        <v>79</v>
      </c>
    </row>
    <row r="74" spans="1:16" x14ac:dyDescent="0.2">
      <c r="A74" s="172" t="s">
        <v>75</v>
      </c>
      <c r="B74" s="173">
        <f>基金残高に係る経年分析!F57</f>
        <v>457</v>
      </c>
      <c r="C74" s="173">
        <f>基金残高に係る経年分析!G57</f>
        <v>446</v>
      </c>
      <c r="D74" s="173">
        <f>基金残高に係る経年分析!H57</f>
        <v>466</v>
      </c>
    </row>
  </sheetData>
  <sheetProtection algorithmName="SHA-512" hashValue="48FBpI4pTpTh8sO5/hw0x2IQOZpVWD6ZHNeNyrvy+LXMxY9X1vfwRwGvoJPtAFivyGQ/XARoHZjuh1cXZ2AsoA==" saltValue="VspIwX0iSQ3Q6oqbUvDY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桜岡 恵</cp:lastModifiedBy>
  <cp:lastPrinted>2025-03-19T02:12:34Z</cp:lastPrinted>
  <dcterms:created xsi:type="dcterms:W3CDTF">2025-02-19T04:01:39Z</dcterms:created>
  <dcterms:modified xsi:type="dcterms:W3CDTF">2025-03-24T08:24:45Z</dcterms:modified>
  <cp:category/>
</cp:coreProperties>
</file>